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A6AAEC2F-92FC-124D-8353-B21C25B1E0D8}" xr6:coauthVersionLast="47" xr6:coauthVersionMax="47" xr10:uidLastSave="{00000000-0000-0000-0000-000000000000}"/>
  <bookViews>
    <workbookView xWindow="5740" yWindow="500" windowWidth="21440" windowHeight="15980" activeTab="6" xr2:uid="{00000000-000D-0000-FFFF-FFFF00000000}"/>
  </bookViews>
  <sheets>
    <sheet name="Returns" sheetId="12" r:id="rId1"/>
    <sheet name="Formulas" sheetId="14" r:id="rId2"/>
    <sheet name="description" sheetId="15" r:id="rId3"/>
    <sheet name="returns yearly" sheetId="16" r:id="rId4"/>
    <sheet name="Ratios appendix" sheetId="17" r:id="rId5"/>
    <sheet name="correlations" sheetId="19" r:id="rId6"/>
    <sheet name="NORMAL DISTRIBUTION" sheetId="20" r:id="rId7"/>
  </sheets>
  <externalReferences>
    <externalReference r:id="rId8"/>
  </externalReferences>
  <definedNames>
    <definedName name="_xlnm._FilterDatabase" localSheetId="6" hidden="1">'NORMAL DISTRIBUTION'!$G$13:$H$217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20" l="1"/>
  <c r="B210" i="20"/>
  <c r="B206" i="20"/>
  <c r="B202" i="20"/>
  <c r="B198" i="20"/>
  <c r="B194" i="20"/>
  <c r="B190" i="20"/>
  <c r="B186" i="20"/>
  <c r="B182" i="20"/>
  <c r="B178" i="20"/>
  <c r="B174" i="20"/>
  <c r="B170" i="20"/>
  <c r="B166" i="20"/>
  <c r="B162" i="20"/>
  <c r="B158" i="20"/>
  <c r="B154" i="20"/>
  <c r="B150" i="20"/>
  <c r="B146" i="20"/>
  <c r="B142" i="20"/>
  <c r="B138" i="20"/>
  <c r="B134" i="20"/>
  <c r="B130" i="20"/>
  <c r="B126" i="20"/>
  <c r="B122" i="20"/>
  <c r="B118" i="20"/>
  <c r="B114" i="20"/>
  <c r="B110" i="20"/>
  <c r="B106" i="20"/>
  <c r="B102" i="20"/>
  <c r="B98" i="20"/>
  <c r="B94" i="20"/>
  <c r="B90" i="20"/>
  <c r="B86" i="20"/>
  <c r="B82" i="20"/>
  <c r="B78" i="20"/>
  <c r="B74" i="20"/>
  <c r="B70" i="20"/>
  <c r="B66" i="20"/>
  <c r="B62" i="20"/>
  <c r="B58" i="20"/>
  <c r="B54" i="20"/>
  <c r="B50" i="20"/>
  <c r="B46" i="20"/>
  <c r="B42" i="20"/>
  <c r="B38" i="20"/>
  <c r="B34" i="20"/>
  <c r="E31" i="20"/>
  <c r="B43" i="20" s="1"/>
  <c r="B31" i="20"/>
  <c r="B27" i="20"/>
  <c r="B23" i="20"/>
  <c r="B19" i="20"/>
  <c r="K17" i="20"/>
  <c r="B16" i="20"/>
  <c r="L15" i="20"/>
  <c r="K15" i="20"/>
  <c r="K14" i="20"/>
  <c r="L14" i="20" s="1"/>
  <c r="B14" i="20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H8" i="20"/>
  <c r="H9" i="20" s="1"/>
  <c r="H10" i="20" s="1"/>
  <c r="H11" i="20" s="1"/>
  <c r="B8" i="20"/>
  <c r="B9" i="20" s="1"/>
  <c r="B10" i="20" s="1"/>
  <c r="B11" i="20" s="1"/>
  <c r="K7" i="20"/>
  <c r="L7" i="20" s="1"/>
  <c r="K6" i="20"/>
  <c r="L6" i="20" s="1"/>
  <c r="K5" i="20"/>
  <c r="L5" i="20" s="1"/>
  <c r="L4" i="20"/>
  <c r="K4" i="20"/>
  <c r="K3" i="20"/>
  <c r="L3" i="20" s="1"/>
  <c r="K2" i="20"/>
  <c r="L2" i="20" s="1"/>
  <c r="H2" i="20"/>
  <c r="H26" i="20" s="1"/>
  <c r="B2" i="20"/>
  <c r="H1" i="20"/>
  <c r="H217" i="20" s="1"/>
  <c r="B1" i="20"/>
  <c r="B30" i="20" s="1"/>
  <c r="R44" i="17"/>
  <c r="AJ9" i="14"/>
  <c r="AJ10" i="14"/>
  <c r="AD16" i="14"/>
  <c r="AJ11" i="14"/>
  <c r="AE16" i="14"/>
  <c r="AJ12" i="14"/>
  <c r="AF16" i="14"/>
  <c r="AJ13" i="14"/>
  <c r="AJ14" i="14"/>
  <c r="AG16" i="14"/>
  <c r="AH16" i="14"/>
  <c r="AJ15" i="14"/>
  <c r="AI16" i="14"/>
  <c r="AH25" i="14"/>
  <c r="AG25" i="14"/>
  <c r="AF25" i="14"/>
  <c r="AE25" i="14"/>
  <c r="AD25" i="14"/>
  <c r="AC25" i="14"/>
  <c r="AI24" i="14"/>
  <c r="AG24" i="14"/>
  <c r="AF24" i="14"/>
  <c r="AE24" i="14"/>
  <c r="AD24" i="14"/>
  <c r="AC24" i="14"/>
  <c r="AI23" i="14"/>
  <c r="AH23" i="14"/>
  <c r="AF23" i="14"/>
  <c r="AE23" i="14"/>
  <c r="AD23" i="14"/>
  <c r="AC23" i="14"/>
  <c r="AI22" i="14"/>
  <c r="AH22" i="14"/>
  <c r="AG22" i="14"/>
  <c r="AE22" i="14"/>
  <c r="AD22" i="14"/>
  <c r="AC22" i="14"/>
  <c r="AI21" i="14"/>
  <c r="AH21" i="14"/>
  <c r="AG21" i="14"/>
  <c r="AF21" i="14"/>
  <c r="AD21" i="14"/>
  <c r="AC21" i="14"/>
  <c r="AI20" i="14"/>
  <c r="AH20" i="14"/>
  <c r="AG20" i="14"/>
  <c r="AF20" i="14"/>
  <c r="AE20" i="14"/>
  <c r="AC20" i="14"/>
  <c r="AI19" i="14"/>
  <c r="AH19" i="14"/>
  <c r="AG19" i="14"/>
  <c r="AF19" i="14"/>
  <c r="AE19" i="14"/>
  <c r="AD19" i="14"/>
  <c r="AC16" i="14"/>
  <c r="AI9" i="14"/>
  <c r="AI10" i="14"/>
  <c r="AI11" i="14"/>
  <c r="AI12" i="14"/>
  <c r="AI13" i="14"/>
  <c r="AI14" i="14"/>
  <c r="AH15" i="14"/>
  <c r="AG15" i="14"/>
  <c r="AF15" i="14"/>
  <c r="AC15" i="14"/>
  <c r="AE15" i="14"/>
  <c r="AD15" i="14"/>
  <c r="B22" i="14"/>
  <c r="B30" i="14"/>
  <c r="B28" i="14"/>
  <c r="F31" i="14"/>
  <c r="F32" i="14" s="1"/>
  <c r="H38" i="20" l="1"/>
  <c r="H42" i="20"/>
  <c r="H46" i="20"/>
  <c r="H50" i="20"/>
  <c r="H54" i="20"/>
  <c r="H58" i="20"/>
  <c r="H62" i="20"/>
  <c r="H66" i="20"/>
  <c r="H70" i="20"/>
  <c r="H74" i="20"/>
  <c r="H78" i="20"/>
  <c r="H82" i="20"/>
  <c r="H86" i="20"/>
  <c r="H90" i="20"/>
  <c r="H94" i="20"/>
  <c r="H98" i="20"/>
  <c r="H102" i="20"/>
  <c r="H106" i="20"/>
  <c r="H110" i="20"/>
  <c r="H114" i="20"/>
  <c r="H118" i="20"/>
  <c r="H122" i="20"/>
  <c r="H126" i="20"/>
  <c r="H130" i="20"/>
  <c r="H134" i="20"/>
  <c r="H138" i="20"/>
  <c r="H142" i="20"/>
  <c r="H146" i="20"/>
  <c r="H150" i="20"/>
  <c r="H154" i="20"/>
  <c r="H158" i="20"/>
  <c r="H162" i="20"/>
  <c r="H166" i="20"/>
  <c r="H170" i="20"/>
  <c r="H174" i="20"/>
  <c r="H178" i="20"/>
  <c r="H182" i="20"/>
  <c r="H186" i="20"/>
  <c r="H190" i="20"/>
  <c r="H194" i="20"/>
  <c r="H198" i="20"/>
  <c r="H202" i="20"/>
  <c r="H206" i="20"/>
  <c r="H210" i="20"/>
  <c r="H214" i="20"/>
  <c r="H19" i="20"/>
  <c r="H23" i="20"/>
  <c r="H27" i="20"/>
  <c r="B35" i="20"/>
  <c r="B39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B103" i="20"/>
  <c r="B107" i="20"/>
  <c r="B111" i="20"/>
  <c r="B115" i="20"/>
  <c r="B119" i="20"/>
  <c r="B123" i="20"/>
  <c r="B127" i="20"/>
  <c r="B131" i="20"/>
  <c r="B135" i="20"/>
  <c r="B139" i="20"/>
  <c r="B143" i="20"/>
  <c r="B147" i="20"/>
  <c r="B151" i="20"/>
  <c r="B155" i="20"/>
  <c r="B159" i="20"/>
  <c r="B163" i="20"/>
  <c r="B167" i="20"/>
  <c r="B171" i="20"/>
  <c r="B175" i="20"/>
  <c r="B179" i="20"/>
  <c r="B183" i="20"/>
  <c r="B187" i="20"/>
  <c r="B191" i="20"/>
  <c r="B195" i="20"/>
  <c r="B199" i="20"/>
  <c r="B203" i="20"/>
  <c r="B207" i="20"/>
  <c r="B211" i="20"/>
  <c r="B215" i="20"/>
  <c r="H30" i="20"/>
  <c r="B7" i="20"/>
  <c r="B6" i="20" s="1"/>
  <c r="B5" i="20" s="1"/>
  <c r="D1" i="20" s="1"/>
  <c r="D2" i="20" s="1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H14" i="20"/>
  <c r="H16" i="20"/>
  <c r="B20" i="20"/>
  <c r="B24" i="20"/>
  <c r="B28" i="20"/>
  <c r="H31" i="20"/>
  <c r="H35" i="20"/>
  <c r="H39" i="20"/>
  <c r="H43" i="20"/>
  <c r="H47" i="20"/>
  <c r="H51" i="20"/>
  <c r="H55" i="20"/>
  <c r="H59" i="20"/>
  <c r="H63" i="20"/>
  <c r="H67" i="20"/>
  <c r="H71" i="20"/>
  <c r="H75" i="20"/>
  <c r="H79" i="20"/>
  <c r="H83" i="20"/>
  <c r="H87" i="20"/>
  <c r="H91" i="20"/>
  <c r="H95" i="20"/>
  <c r="H99" i="20"/>
  <c r="H103" i="20"/>
  <c r="H107" i="20"/>
  <c r="H111" i="20"/>
  <c r="H115" i="20"/>
  <c r="H119" i="20"/>
  <c r="H123" i="20"/>
  <c r="H127" i="20"/>
  <c r="H131" i="20"/>
  <c r="H135" i="20"/>
  <c r="H139" i="20"/>
  <c r="H143" i="20"/>
  <c r="H147" i="20"/>
  <c r="H151" i="20"/>
  <c r="H155" i="20"/>
  <c r="H159" i="20"/>
  <c r="H163" i="20"/>
  <c r="H167" i="20"/>
  <c r="H171" i="20"/>
  <c r="H175" i="20"/>
  <c r="H179" i="20"/>
  <c r="H183" i="20"/>
  <c r="H187" i="20"/>
  <c r="H191" i="20"/>
  <c r="H195" i="20"/>
  <c r="H199" i="20"/>
  <c r="H203" i="20"/>
  <c r="H207" i="20"/>
  <c r="H211" i="20"/>
  <c r="H215" i="20"/>
  <c r="B17" i="20"/>
  <c r="H20" i="20"/>
  <c r="H24" i="20"/>
  <c r="H28" i="20"/>
  <c r="B32" i="20"/>
  <c r="B36" i="20"/>
  <c r="B40" i="20"/>
  <c r="B44" i="20"/>
  <c r="B48" i="20"/>
  <c r="B52" i="20"/>
  <c r="B56" i="20"/>
  <c r="B60" i="20"/>
  <c r="B64" i="20"/>
  <c r="B68" i="20"/>
  <c r="B72" i="20"/>
  <c r="B76" i="20"/>
  <c r="B80" i="20"/>
  <c r="B84" i="20"/>
  <c r="B88" i="20"/>
  <c r="B92" i="20"/>
  <c r="B96" i="20"/>
  <c r="B100" i="20"/>
  <c r="B104" i="20"/>
  <c r="B108" i="20"/>
  <c r="B112" i="20"/>
  <c r="B116" i="20"/>
  <c r="B120" i="20"/>
  <c r="B124" i="20"/>
  <c r="B128" i="20"/>
  <c r="B132" i="20"/>
  <c r="B136" i="20"/>
  <c r="B140" i="20"/>
  <c r="B144" i="20"/>
  <c r="B148" i="20"/>
  <c r="B152" i="20"/>
  <c r="B156" i="20"/>
  <c r="B160" i="20"/>
  <c r="B164" i="20"/>
  <c r="B168" i="20"/>
  <c r="B172" i="20"/>
  <c r="B176" i="20"/>
  <c r="B180" i="20"/>
  <c r="B184" i="20"/>
  <c r="B188" i="20"/>
  <c r="B192" i="20"/>
  <c r="B196" i="20"/>
  <c r="B200" i="20"/>
  <c r="B204" i="20"/>
  <c r="B208" i="20"/>
  <c r="B212" i="20"/>
  <c r="B216" i="20"/>
  <c r="H22" i="20"/>
  <c r="H7" i="20"/>
  <c r="H6" i="20" s="1"/>
  <c r="H5" i="20" s="1"/>
  <c r="H17" i="20"/>
  <c r="B21" i="20"/>
  <c r="B25" i="20"/>
  <c r="B29" i="20"/>
  <c r="H32" i="20"/>
  <c r="H36" i="20"/>
  <c r="H40" i="20"/>
  <c r="H44" i="20"/>
  <c r="H48" i="20"/>
  <c r="H52" i="20"/>
  <c r="H56" i="20"/>
  <c r="H60" i="20"/>
  <c r="H64" i="20"/>
  <c r="H68" i="20"/>
  <c r="H72" i="20"/>
  <c r="H76" i="20"/>
  <c r="H80" i="20"/>
  <c r="H84" i="20"/>
  <c r="H88" i="20"/>
  <c r="H92" i="20"/>
  <c r="H96" i="20"/>
  <c r="H100" i="20"/>
  <c r="H104" i="20"/>
  <c r="H108" i="20"/>
  <c r="H112" i="20"/>
  <c r="H116" i="20"/>
  <c r="H120" i="20"/>
  <c r="H124" i="20"/>
  <c r="H128" i="20"/>
  <c r="H132" i="20"/>
  <c r="H136" i="20"/>
  <c r="H140" i="20"/>
  <c r="H144" i="20"/>
  <c r="H148" i="20"/>
  <c r="H152" i="20"/>
  <c r="H156" i="20"/>
  <c r="H160" i="20"/>
  <c r="H164" i="20"/>
  <c r="H168" i="20"/>
  <c r="H172" i="20"/>
  <c r="H176" i="20"/>
  <c r="H180" i="20"/>
  <c r="H184" i="20"/>
  <c r="H188" i="20"/>
  <c r="H192" i="20"/>
  <c r="H196" i="20"/>
  <c r="H200" i="20"/>
  <c r="H204" i="20"/>
  <c r="H208" i="20"/>
  <c r="H212" i="20"/>
  <c r="H216" i="20"/>
  <c r="H18" i="20"/>
  <c r="H34" i="20"/>
  <c r="B15" i="20"/>
  <c r="H21" i="20"/>
  <c r="H25" i="20"/>
  <c r="H29" i="20"/>
  <c r="B33" i="20"/>
  <c r="B37" i="20"/>
  <c r="B41" i="20"/>
  <c r="B45" i="20"/>
  <c r="B49" i="20"/>
  <c r="B53" i="20"/>
  <c r="B57" i="20"/>
  <c r="B61" i="20"/>
  <c r="B65" i="20"/>
  <c r="B69" i="20"/>
  <c r="B73" i="20"/>
  <c r="B77" i="20"/>
  <c r="B81" i="20"/>
  <c r="B85" i="20"/>
  <c r="B89" i="20"/>
  <c r="B93" i="20"/>
  <c r="B97" i="20"/>
  <c r="B101" i="20"/>
  <c r="B105" i="20"/>
  <c r="B109" i="20"/>
  <c r="B113" i="20"/>
  <c r="B117" i="20"/>
  <c r="B121" i="20"/>
  <c r="B125" i="20"/>
  <c r="B129" i="20"/>
  <c r="B133" i="20"/>
  <c r="B137" i="20"/>
  <c r="B141" i="20"/>
  <c r="B145" i="20"/>
  <c r="B149" i="20"/>
  <c r="B153" i="20"/>
  <c r="B157" i="20"/>
  <c r="B161" i="20"/>
  <c r="B165" i="20"/>
  <c r="B169" i="20"/>
  <c r="B173" i="20"/>
  <c r="B177" i="20"/>
  <c r="B181" i="20"/>
  <c r="B185" i="20"/>
  <c r="B189" i="20"/>
  <c r="B193" i="20"/>
  <c r="B197" i="20"/>
  <c r="B201" i="20"/>
  <c r="B205" i="20"/>
  <c r="B209" i="20"/>
  <c r="B213" i="20"/>
  <c r="B217" i="20"/>
  <c r="H15" i="20"/>
  <c r="B18" i="20"/>
  <c r="B22" i="20"/>
  <c r="B26" i="20"/>
  <c r="H33" i="20"/>
  <c r="H37" i="20"/>
  <c r="H41" i="20"/>
  <c r="H45" i="20"/>
  <c r="H49" i="20"/>
  <c r="H53" i="20"/>
  <c r="H57" i="20"/>
  <c r="H61" i="20"/>
  <c r="H65" i="20"/>
  <c r="H69" i="20"/>
  <c r="H73" i="20"/>
  <c r="H77" i="20"/>
  <c r="H81" i="20"/>
  <c r="H85" i="20"/>
  <c r="H89" i="20"/>
  <c r="H93" i="20"/>
  <c r="H97" i="20"/>
  <c r="H101" i="20"/>
  <c r="H105" i="20"/>
  <c r="H109" i="20"/>
  <c r="H113" i="20"/>
  <c r="H117" i="20"/>
  <c r="H121" i="20"/>
  <c r="H125" i="20"/>
  <c r="H129" i="20"/>
  <c r="H133" i="20"/>
  <c r="H137" i="20"/>
  <c r="H141" i="20"/>
  <c r="H145" i="20"/>
  <c r="H149" i="20"/>
  <c r="H153" i="20"/>
  <c r="H157" i="20"/>
  <c r="H161" i="20"/>
  <c r="H165" i="20"/>
  <c r="H169" i="20"/>
  <c r="H173" i="20"/>
  <c r="H177" i="20"/>
  <c r="H181" i="20"/>
  <c r="H185" i="20"/>
  <c r="H189" i="20"/>
  <c r="H193" i="20"/>
  <c r="H197" i="20"/>
  <c r="H201" i="20"/>
  <c r="H205" i="20"/>
  <c r="H209" i="20"/>
  <c r="H213" i="20"/>
  <c r="Z41" i="14"/>
  <c r="Z40" i="14"/>
  <c r="Z39" i="14"/>
  <c r="Z38" i="14"/>
  <c r="Z37" i="14"/>
  <c r="Y41" i="14"/>
  <c r="Y40" i="14"/>
  <c r="Y39" i="14"/>
  <c r="Y38" i="14"/>
  <c r="Y37" i="14"/>
  <c r="X41" i="14"/>
  <c r="X40" i="14"/>
  <c r="X39" i="14"/>
  <c r="X38" i="14"/>
  <c r="X37" i="14"/>
  <c r="W41" i="14"/>
  <c r="W40" i="14"/>
  <c r="W39" i="14"/>
  <c r="W38" i="14"/>
  <c r="W37" i="14"/>
  <c r="V41" i="14"/>
  <c r="V40" i="14"/>
  <c r="V39" i="14"/>
  <c r="V38" i="14"/>
  <c r="V37" i="14"/>
  <c r="U41" i="14"/>
  <c r="U40" i="14"/>
  <c r="U39" i="14"/>
  <c r="U38" i="14"/>
  <c r="U37" i="14"/>
  <c r="T41" i="14"/>
  <c r="T40" i="14"/>
  <c r="T39" i="14"/>
  <c r="T38" i="14"/>
  <c r="T37" i="14"/>
  <c r="S41" i="14"/>
  <c r="S40" i="14"/>
  <c r="S39" i="14"/>
  <c r="S38" i="14"/>
  <c r="S37" i="14"/>
  <c r="R41" i="14"/>
  <c r="R40" i="14"/>
  <c r="R39" i="14"/>
  <c r="R38" i="14"/>
  <c r="R37" i="14"/>
  <c r="Q41" i="14"/>
  <c r="Q40" i="14"/>
  <c r="Q39" i="14"/>
  <c r="Q38" i="14"/>
  <c r="Q37" i="14"/>
  <c r="P41" i="14"/>
  <c r="P40" i="14"/>
  <c r="P39" i="14"/>
  <c r="P38" i="14"/>
  <c r="P37" i="14"/>
  <c r="O41" i="14"/>
  <c r="O40" i="14"/>
  <c r="O39" i="14"/>
  <c r="O38" i="14"/>
  <c r="O37" i="14"/>
  <c r="N41" i="14"/>
  <c r="N40" i="14"/>
  <c r="N39" i="14"/>
  <c r="N38" i="14"/>
  <c r="N37" i="14"/>
  <c r="M41" i="14"/>
  <c r="M40" i="14"/>
  <c r="M39" i="14"/>
  <c r="M38" i="14"/>
  <c r="M37" i="14"/>
  <c r="L41" i="14"/>
  <c r="L40" i="14"/>
  <c r="L39" i="14"/>
  <c r="L38" i="14"/>
  <c r="L37" i="14"/>
  <c r="K41" i="14"/>
  <c r="K40" i="14"/>
  <c r="K39" i="14"/>
  <c r="K38" i="14"/>
  <c r="K37" i="14"/>
  <c r="J41" i="14"/>
  <c r="J40" i="14"/>
  <c r="J39" i="14"/>
  <c r="J38" i="14"/>
  <c r="J37" i="14"/>
  <c r="I41" i="14"/>
  <c r="I40" i="14"/>
  <c r="I39" i="14"/>
  <c r="I38" i="14"/>
  <c r="I37" i="14"/>
  <c r="H41" i="14"/>
  <c r="H40" i="14"/>
  <c r="H39" i="14"/>
  <c r="H38" i="14"/>
  <c r="H37" i="14"/>
  <c r="G41" i="14"/>
  <c r="G40" i="14"/>
  <c r="G39" i="14"/>
  <c r="G38" i="14"/>
  <c r="G37" i="14"/>
  <c r="F41" i="14"/>
  <c r="F40" i="14"/>
  <c r="F39" i="14"/>
  <c r="F38" i="14"/>
  <c r="F37" i="14"/>
  <c r="E41" i="14"/>
  <c r="E40" i="14"/>
  <c r="E39" i="14"/>
  <c r="E38" i="14"/>
  <c r="E37" i="14"/>
  <c r="D41" i="14"/>
  <c r="C41" i="14"/>
  <c r="B41" i="14"/>
  <c r="D40" i="14"/>
  <c r="D39" i="14"/>
  <c r="D38" i="14"/>
  <c r="D37" i="14"/>
  <c r="C40" i="14"/>
  <c r="C39" i="14"/>
  <c r="C38" i="14"/>
  <c r="C37" i="14"/>
  <c r="B40" i="14"/>
  <c r="B39" i="14"/>
  <c r="B38" i="14"/>
  <c r="B37" i="14"/>
  <c r="B24" i="14"/>
  <c r="B26" i="14" s="1"/>
  <c r="B44" i="14" l="1"/>
  <c r="B51" i="14"/>
  <c r="B50" i="14"/>
  <c r="B49" i="14"/>
  <c r="B48" i="14"/>
  <c r="B45" i="14"/>
  <c r="B23" i="14"/>
  <c r="Z27" i="14"/>
  <c r="Z28" i="14" s="1"/>
  <c r="Y27" i="14"/>
  <c r="Y28" i="14" s="1"/>
  <c r="K29" i="14" l="1"/>
  <c r="B29" i="14"/>
  <c r="G29" i="14"/>
  <c r="X29" i="14"/>
  <c r="B52" i="14"/>
  <c r="B25" i="14"/>
  <c r="T27" i="14"/>
  <c r="T28" i="14" s="1"/>
  <c r="U27" i="14"/>
  <c r="U28" i="14" s="1"/>
  <c r="V27" i="14"/>
  <c r="V28" i="14" s="1"/>
  <c r="W27" i="14"/>
  <c r="W28" i="14" s="1"/>
  <c r="X27" i="14"/>
  <c r="X28" i="14" s="1"/>
  <c r="C27" i="14"/>
  <c r="D27" i="14"/>
  <c r="D28" i="14" s="1"/>
  <c r="E27" i="14"/>
  <c r="E28" i="14" s="1"/>
  <c r="F27" i="14"/>
  <c r="I27" i="14"/>
  <c r="I28" i="14" s="1"/>
  <c r="J27" i="14"/>
  <c r="J28" i="14" s="1"/>
  <c r="K27" i="14"/>
  <c r="K28" i="14" s="1"/>
  <c r="L27" i="14"/>
  <c r="L28" i="14" s="1"/>
  <c r="M27" i="14"/>
  <c r="M28" i="14" s="1"/>
  <c r="N27" i="14"/>
  <c r="N28" i="14" s="1"/>
  <c r="O27" i="14"/>
  <c r="O28" i="14" s="1"/>
  <c r="P27" i="14"/>
  <c r="P28" i="14" s="1"/>
  <c r="Q27" i="14"/>
  <c r="Q28" i="14" s="1"/>
  <c r="R27" i="14"/>
  <c r="R28" i="14" s="1"/>
  <c r="S27" i="14"/>
  <c r="S28" i="14" s="1"/>
  <c r="X23" i="14"/>
  <c r="X44" i="14"/>
  <c r="X45" i="14"/>
  <c r="X50" i="14"/>
  <c r="X51" i="14"/>
  <c r="X42" i="14"/>
  <c r="X43" i="14" s="1"/>
  <c r="C23" i="14"/>
  <c r="C25" i="14" s="1"/>
  <c r="C44" i="14"/>
  <c r="C45" i="14"/>
  <c r="C50" i="14"/>
  <c r="C51" i="14"/>
  <c r="C42" i="14"/>
  <c r="C43" i="14" s="1"/>
  <c r="D23" i="14"/>
  <c r="D29" i="14" s="1"/>
  <c r="D44" i="14"/>
  <c r="D45" i="14"/>
  <c r="D50" i="14"/>
  <c r="D51" i="14"/>
  <c r="D42" i="14"/>
  <c r="D43" i="14" s="1"/>
  <c r="E44" i="14"/>
  <c r="E45" i="14"/>
  <c r="E50" i="14"/>
  <c r="E51" i="14"/>
  <c r="E42" i="14"/>
  <c r="E43" i="14" s="1"/>
  <c r="E23" i="14"/>
  <c r="E29" i="14" s="1"/>
  <c r="AD11" i="14"/>
  <c r="AE10" i="14"/>
  <c r="AE9" i="14"/>
  <c r="AC11" i="14"/>
  <c r="F45" i="14"/>
  <c r="F50" i="14"/>
  <c r="F51" i="14"/>
  <c r="F42" i="14"/>
  <c r="F43" i="14" s="1"/>
  <c r="F23" i="14"/>
  <c r="F29" i="14" s="1"/>
  <c r="F44" i="14"/>
  <c r="G50" i="14"/>
  <c r="G51" i="14"/>
  <c r="G42" i="14"/>
  <c r="G43" i="14" s="1"/>
  <c r="G23" i="14"/>
  <c r="G44" i="14"/>
  <c r="G45" i="14"/>
  <c r="AD9" i="14"/>
  <c r="AC10" i="14"/>
  <c r="H51" i="14"/>
  <c r="H42" i="14"/>
  <c r="H43" i="14" s="1"/>
  <c r="H23" i="14"/>
  <c r="H29" i="14" s="1"/>
  <c r="H44" i="14"/>
  <c r="H45" i="14"/>
  <c r="H50" i="14"/>
  <c r="I42" i="14"/>
  <c r="I43" i="14" s="1"/>
  <c r="I23" i="14"/>
  <c r="I53" i="14" s="1"/>
  <c r="I44" i="14"/>
  <c r="I45" i="14"/>
  <c r="I50" i="14"/>
  <c r="I51" i="14"/>
  <c r="AF9" i="14"/>
  <c r="AC12" i="14"/>
  <c r="AF10" i="14"/>
  <c r="AE12" i="14"/>
  <c r="AF11" i="14"/>
  <c r="AD12" i="14"/>
  <c r="J23" i="14"/>
  <c r="J29" i="14" s="1"/>
  <c r="J44" i="14"/>
  <c r="J45" i="14"/>
  <c r="J50" i="14"/>
  <c r="J51" i="14"/>
  <c r="J42" i="14"/>
  <c r="J43" i="14" s="1"/>
  <c r="K23" i="14"/>
  <c r="K44" i="14"/>
  <c r="K45" i="14"/>
  <c r="K50" i="14"/>
  <c r="K51" i="14"/>
  <c r="K42" i="14"/>
  <c r="K43" i="14" s="1"/>
  <c r="AG12" i="14"/>
  <c r="AG11" i="14"/>
  <c r="AG10" i="14"/>
  <c r="AE13" i="14"/>
  <c r="AC13" i="14"/>
  <c r="AG9" i="14"/>
  <c r="AD13" i="14"/>
  <c r="AF13" i="14"/>
  <c r="L23" i="14"/>
  <c r="L29" i="14" s="1"/>
  <c r="L44" i="14"/>
  <c r="L45" i="14"/>
  <c r="L50" i="14"/>
  <c r="L51" i="14"/>
  <c r="L42" i="14"/>
  <c r="L43" i="14" s="1"/>
  <c r="M44" i="14"/>
  <c r="M45" i="14"/>
  <c r="M50" i="14"/>
  <c r="M51" i="14"/>
  <c r="M42" i="14"/>
  <c r="M43" i="14" s="1"/>
  <c r="M23" i="14"/>
  <c r="M29" i="14" s="1"/>
  <c r="AE14" i="14"/>
  <c r="AF14" i="14"/>
  <c r="AH13" i="14"/>
  <c r="AC14" i="14"/>
  <c r="AH12" i="14"/>
  <c r="AH11" i="14"/>
  <c r="AH10" i="14"/>
  <c r="AG14" i="14"/>
  <c r="AH9" i="14"/>
  <c r="AD14" i="14"/>
  <c r="N45" i="14"/>
  <c r="N50" i="14"/>
  <c r="N51" i="14"/>
  <c r="N42" i="14"/>
  <c r="N43" i="14" s="1"/>
  <c r="N23" i="14"/>
  <c r="N52" i="14" s="1"/>
  <c r="N44" i="14"/>
  <c r="O50" i="14"/>
  <c r="O51" i="14"/>
  <c r="O42" i="14"/>
  <c r="O43" i="14" s="1"/>
  <c r="O23" i="14"/>
  <c r="O29" i="14" s="1"/>
  <c r="O44" i="14"/>
  <c r="O45" i="14"/>
  <c r="P51" i="14"/>
  <c r="P42" i="14"/>
  <c r="P43" i="14" s="1"/>
  <c r="P23" i="14"/>
  <c r="P29" i="14" s="1"/>
  <c r="P44" i="14"/>
  <c r="P45" i="14"/>
  <c r="P50" i="14"/>
  <c r="Q42" i="14"/>
  <c r="Q43" i="14" s="1"/>
  <c r="Q23" i="14"/>
  <c r="Q29" i="14" s="1"/>
  <c r="Q44" i="14"/>
  <c r="Q45" i="14"/>
  <c r="Q50" i="14"/>
  <c r="Q51" i="14"/>
  <c r="R23" i="14"/>
  <c r="R29" i="14" s="1"/>
  <c r="R44" i="14"/>
  <c r="R45" i="14"/>
  <c r="R50" i="14"/>
  <c r="R51" i="14"/>
  <c r="R42" i="14"/>
  <c r="R43" i="14" s="1"/>
  <c r="S23" i="14"/>
  <c r="S29" i="14" s="1"/>
  <c r="S44" i="14"/>
  <c r="S45" i="14"/>
  <c r="S50" i="14"/>
  <c r="S51" i="14"/>
  <c r="S42" i="14"/>
  <c r="S43" i="14" s="1"/>
  <c r="U2" i="14"/>
  <c r="W23" i="14"/>
  <c r="W29" i="14" s="1"/>
  <c r="W42" i="14"/>
  <c r="W43" i="14" s="1"/>
  <c r="W51" i="14"/>
  <c r="W50" i="14"/>
  <c r="W45" i="14"/>
  <c r="W44" i="14"/>
  <c r="G27" i="14"/>
  <c r="G28" i="14" s="1"/>
  <c r="H27" i="14"/>
  <c r="H28" i="14" s="1"/>
  <c r="T23" i="14"/>
  <c r="T29" i="14" s="1"/>
  <c r="T44" i="14"/>
  <c r="T45" i="14"/>
  <c r="T50" i="14"/>
  <c r="T51" i="14"/>
  <c r="T42" i="14"/>
  <c r="T43" i="14" s="1"/>
  <c r="U23" i="14"/>
  <c r="U29" i="14" s="1"/>
  <c r="V44" i="14"/>
  <c r="Y45" i="14"/>
  <c r="Z50" i="14"/>
  <c r="V23" i="14"/>
  <c r="V29" i="14" s="1"/>
  <c r="Y44" i="14"/>
  <c r="Z45" i="14"/>
  <c r="Y23" i="14"/>
  <c r="Y29" i="14" s="1"/>
  <c r="Z44" i="14"/>
  <c r="Z23" i="14"/>
  <c r="Z29" i="14" s="1"/>
  <c r="U42" i="14"/>
  <c r="U43" i="14" s="1"/>
  <c r="U51" i="14"/>
  <c r="V42" i="14"/>
  <c r="V43" i="14" s="1"/>
  <c r="U50" i="14"/>
  <c r="V51" i="14"/>
  <c r="Y42" i="14"/>
  <c r="Y43" i="14" s="1"/>
  <c r="U45" i="14"/>
  <c r="V50" i="14"/>
  <c r="Y51" i="14"/>
  <c r="Z42" i="14"/>
  <c r="Z43" i="14" s="1"/>
  <c r="U44" i="14"/>
  <c r="V45" i="14"/>
  <c r="Y50" i="14"/>
  <c r="Z51" i="14"/>
  <c r="B46" i="14"/>
  <c r="B47" i="14" s="1"/>
  <c r="F48" i="14"/>
  <c r="X52" i="14"/>
  <c r="J52" i="14"/>
  <c r="B53" i="14"/>
  <c r="F49" i="14"/>
  <c r="X53" i="14"/>
  <c r="J53" i="14"/>
  <c r="I48" i="14"/>
  <c r="M52" i="14"/>
  <c r="X48" i="14"/>
  <c r="J48" i="14"/>
  <c r="H49" i="14"/>
  <c r="F52" i="14"/>
  <c r="V31" i="14"/>
  <c r="U31" i="14"/>
  <c r="Y31" i="14"/>
  <c r="I2" i="14"/>
  <c r="E2" i="14"/>
  <c r="L2" i="14"/>
  <c r="K2" i="14"/>
  <c r="D2" i="14"/>
  <c r="R2" i="14"/>
  <c r="F30" i="14" l="1"/>
  <c r="F28" i="14"/>
  <c r="I29" i="14"/>
  <c r="C29" i="14"/>
  <c r="C28" i="14"/>
  <c r="C22" i="14"/>
  <c r="C30" i="14"/>
  <c r="N29" i="14"/>
  <c r="F46" i="14"/>
  <c r="F47" i="14" s="1"/>
  <c r="I49" i="14"/>
  <c r="E46" i="14"/>
  <c r="E47" i="14" s="1"/>
  <c r="C52" i="14"/>
  <c r="C53" i="14"/>
  <c r="R49" i="14"/>
  <c r="R25" i="14"/>
  <c r="V53" i="14"/>
  <c r="V25" i="14"/>
  <c r="G53" i="14"/>
  <c r="G25" i="14"/>
  <c r="E48" i="14"/>
  <c r="E25" i="14"/>
  <c r="G46" i="14"/>
  <c r="G47" i="14" s="1"/>
  <c r="V52" i="14"/>
  <c r="P52" i="14"/>
  <c r="P25" i="14"/>
  <c r="J49" i="14"/>
  <c r="J25" i="14"/>
  <c r="H52" i="14"/>
  <c r="H25" i="14"/>
  <c r="D48" i="14"/>
  <c r="D25" i="14"/>
  <c r="O53" i="14"/>
  <c r="O25" i="14"/>
  <c r="C48" i="14"/>
  <c r="S49" i="14"/>
  <c r="S25" i="14"/>
  <c r="T48" i="14"/>
  <c r="T25" i="14"/>
  <c r="W52" i="14"/>
  <c r="W25" i="14"/>
  <c r="M48" i="14"/>
  <c r="M25" i="14"/>
  <c r="K46" i="14"/>
  <c r="K47" i="14" s="1"/>
  <c r="Z52" i="14"/>
  <c r="Z25" i="14"/>
  <c r="N53" i="14"/>
  <c r="N25" i="14"/>
  <c r="K49" i="14"/>
  <c r="K25" i="14"/>
  <c r="I52" i="14"/>
  <c r="I25" i="14"/>
  <c r="C49" i="14"/>
  <c r="V48" i="14"/>
  <c r="U48" i="14"/>
  <c r="U25" i="14"/>
  <c r="Q52" i="14"/>
  <c r="Q25" i="14"/>
  <c r="P48" i="14"/>
  <c r="Y53" i="14"/>
  <c r="Y25" i="14"/>
  <c r="L48" i="14"/>
  <c r="L25" i="14"/>
  <c r="F53" i="14"/>
  <c r="F25" i="14"/>
  <c r="C46" i="14"/>
  <c r="C47" i="14" s="1"/>
  <c r="X49" i="14"/>
  <c r="X25" i="14"/>
  <c r="Z49" i="14"/>
  <c r="O46" i="14"/>
  <c r="O47" i="14" s="1"/>
  <c r="N49" i="14"/>
  <c r="R46" i="14"/>
  <c r="R47" i="14" s="1"/>
  <c r="N48" i="14"/>
  <c r="Z48" i="14"/>
  <c r="W53" i="14"/>
  <c r="I46" i="14"/>
  <c r="I47" i="14" s="1"/>
  <c r="K52" i="14"/>
  <c r="W49" i="14"/>
  <c r="K48" i="14"/>
  <c r="K53" i="14"/>
  <c r="R52" i="14"/>
  <c r="H22" i="14"/>
  <c r="H30" i="14"/>
  <c r="M22" i="14"/>
  <c r="M30" i="14"/>
  <c r="L30" i="14"/>
  <c r="L22" i="14"/>
  <c r="X30" i="14"/>
  <c r="X22" i="14"/>
  <c r="R48" i="14"/>
  <c r="E52" i="14"/>
  <c r="L52" i="14"/>
  <c r="M46" i="14"/>
  <c r="M47" i="14" s="1"/>
  <c r="S22" i="14"/>
  <c r="S30" i="14"/>
  <c r="K30" i="14"/>
  <c r="K22" i="14"/>
  <c r="W30" i="14"/>
  <c r="W22" i="14"/>
  <c r="O49" i="14"/>
  <c r="R30" i="14"/>
  <c r="R22" i="14"/>
  <c r="J30" i="14"/>
  <c r="J22" i="14"/>
  <c r="L53" i="14"/>
  <c r="G49" i="14"/>
  <c r="E49" i="14"/>
  <c r="L49" i="14"/>
  <c r="Q30" i="14"/>
  <c r="Q22" i="14"/>
  <c r="I30" i="14"/>
  <c r="I22" i="14"/>
  <c r="E53" i="14"/>
  <c r="G48" i="14"/>
  <c r="P22" i="14"/>
  <c r="P30" i="14"/>
  <c r="O52" i="14"/>
  <c r="O22" i="14"/>
  <c r="O30" i="14"/>
  <c r="E22" i="14"/>
  <c r="E30" i="14"/>
  <c r="G52" i="14"/>
  <c r="R53" i="14"/>
  <c r="H48" i="14"/>
  <c r="H53" i="14"/>
  <c r="N22" i="14"/>
  <c r="N30" i="14"/>
  <c r="D22" i="14"/>
  <c r="D30" i="14"/>
  <c r="Y52" i="14"/>
  <c r="Z31" i="14"/>
  <c r="Z24" i="14"/>
  <c r="Z26" i="14" s="1"/>
  <c r="Y48" i="14"/>
  <c r="Y49" i="14"/>
  <c r="Y24" i="14"/>
  <c r="Y26" i="14" s="1"/>
  <c r="Z46" i="14"/>
  <c r="Z47" i="14" s="1"/>
  <c r="T31" i="14"/>
  <c r="T24" i="14"/>
  <c r="T26" i="14" s="1"/>
  <c r="T46" i="14"/>
  <c r="T47" i="14" s="1"/>
  <c r="U24" i="14"/>
  <c r="U26" i="14" s="1"/>
  <c r="V24" i="14"/>
  <c r="V26" i="14" s="1"/>
  <c r="G30" i="14"/>
  <c r="G22" i="14"/>
  <c r="F22" i="14"/>
  <c r="E24" i="14"/>
  <c r="E26" i="14" s="1"/>
  <c r="S52" i="14"/>
  <c r="D49" i="14"/>
  <c r="J46" i="14"/>
  <c r="J47" i="14" s="1"/>
  <c r="S31" i="14"/>
  <c r="S35" i="14" s="1"/>
  <c r="Q24" i="14"/>
  <c r="Q26" i="14" s="1"/>
  <c r="D53" i="14"/>
  <c r="Q31" i="14"/>
  <c r="Q32" i="14" s="1"/>
  <c r="T2" i="14"/>
  <c r="Q49" i="14"/>
  <c r="M49" i="14"/>
  <c r="I31" i="14"/>
  <c r="I32" i="14" s="1"/>
  <c r="S24" i="14"/>
  <c r="S26" i="14" s="1"/>
  <c r="Q48" i="14"/>
  <c r="Y46" i="14"/>
  <c r="Y47" i="14" s="1"/>
  <c r="O24" i="14"/>
  <c r="O26" i="14" s="1"/>
  <c r="E31" i="14"/>
  <c r="E32" i="14" s="1"/>
  <c r="D52" i="14"/>
  <c r="Q53" i="14"/>
  <c r="U46" i="14"/>
  <c r="U47" i="14" s="1"/>
  <c r="W31" i="14"/>
  <c r="M53" i="14"/>
  <c r="W48" i="14"/>
  <c r="V49" i="14"/>
  <c r="O48" i="14"/>
  <c r="T49" i="14"/>
  <c r="Q46" i="14"/>
  <c r="Q47" i="14" s="1"/>
  <c r="D46" i="14"/>
  <c r="D47" i="14" s="1"/>
  <c r="L24" i="14"/>
  <c r="L26" i="14" s="1"/>
  <c r="R24" i="14"/>
  <c r="R26" i="14" s="1"/>
  <c r="W24" i="14"/>
  <c r="W26" i="14" s="1"/>
  <c r="G24" i="14"/>
  <c r="G26" i="14" s="1"/>
  <c r="L31" i="14"/>
  <c r="L35" i="14" s="1"/>
  <c r="J24" i="14"/>
  <c r="J26" i="14" s="1"/>
  <c r="O31" i="14"/>
  <c r="O36" i="14" s="1"/>
  <c r="C31" i="14"/>
  <c r="H24" i="14"/>
  <c r="H26" i="14" s="1"/>
  <c r="X24" i="14"/>
  <c r="X26" i="14" s="1"/>
  <c r="D31" i="14"/>
  <c r="D34" i="14" s="1"/>
  <c r="U53" i="14"/>
  <c r="S53" i="14"/>
  <c r="T52" i="14"/>
  <c r="U49" i="14"/>
  <c r="N46" i="14"/>
  <c r="N47" i="14" s="1"/>
  <c r="G31" i="14"/>
  <c r="G35" i="14" s="1"/>
  <c r="R31" i="14"/>
  <c r="R34" i="14" s="1"/>
  <c r="H31" i="14"/>
  <c r="H33" i="14" s="1"/>
  <c r="S48" i="14"/>
  <c r="V46" i="14"/>
  <c r="V47" i="14" s="1"/>
  <c r="D24" i="14"/>
  <c r="D26" i="14" s="1"/>
  <c r="N31" i="14"/>
  <c r="N35" i="14" s="1"/>
  <c r="M31" i="14"/>
  <c r="M32" i="14" s="1"/>
  <c r="J31" i="14"/>
  <c r="J34" i="14" s="1"/>
  <c r="N24" i="14"/>
  <c r="N26" i="14" s="1"/>
  <c r="F2" i="14"/>
  <c r="M24" i="14"/>
  <c r="M26" i="14" s="1"/>
  <c r="P24" i="14"/>
  <c r="P26" i="14" s="1"/>
  <c r="P49" i="14"/>
  <c r="U52" i="14"/>
  <c r="Z53" i="14"/>
  <c r="L46" i="14"/>
  <c r="L47" i="14" s="1"/>
  <c r="H46" i="14"/>
  <c r="H47" i="14" s="1"/>
  <c r="F34" i="14"/>
  <c r="F24" i="14"/>
  <c r="F26" i="14" s="1"/>
  <c r="C24" i="14"/>
  <c r="C26" i="14" s="1"/>
  <c r="P31" i="14"/>
  <c r="P33" i="14" s="1"/>
  <c r="T53" i="14"/>
  <c r="P53" i="14"/>
  <c r="W46" i="14"/>
  <c r="W47" i="14" s="1"/>
  <c r="S46" i="14"/>
  <c r="S47" i="14" s="1"/>
  <c r="P46" i="14"/>
  <c r="P47" i="14" s="1"/>
  <c r="K31" i="14"/>
  <c r="K35" i="14" s="1"/>
  <c r="X46" i="14"/>
  <c r="X47" i="14" s="1"/>
  <c r="X31" i="14"/>
  <c r="I24" i="14"/>
  <c r="I26" i="14" s="1"/>
  <c r="K24" i="14"/>
  <c r="K26" i="14" s="1"/>
  <c r="Z2" i="14"/>
  <c r="Y2" i="14"/>
  <c r="V2" i="14"/>
  <c r="N2" i="14"/>
  <c r="E3" i="14"/>
  <c r="L3" i="14"/>
  <c r="W2" i="14"/>
  <c r="R3" i="14"/>
  <c r="J2" i="14"/>
  <c r="C2" i="14"/>
  <c r="F3" i="14"/>
  <c r="N3" i="14"/>
  <c r="X2" i="14"/>
  <c r="G2" i="14"/>
  <c r="K3" i="14"/>
  <c r="S2" i="14"/>
  <c r="P2" i="14"/>
  <c r="Q2" i="14"/>
  <c r="O2" i="14"/>
  <c r="M2" i="14"/>
  <c r="H2" i="14"/>
  <c r="C34" i="14" l="1"/>
  <c r="C32" i="14"/>
  <c r="W33" i="14"/>
  <c r="W34" i="14"/>
  <c r="W32" i="14"/>
  <c r="X34" i="14"/>
  <c r="X33" i="14"/>
  <c r="X32" i="14"/>
  <c r="M36" i="14"/>
  <c r="M33" i="14"/>
  <c r="G33" i="14"/>
  <c r="S34" i="14"/>
  <c r="I36" i="14"/>
  <c r="E35" i="14"/>
  <c r="J36" i="14"/>
  <c r="L34" i="14"/>
  <c r="D33" i="14"/>
  <c r="D36" i="14"/>
  <c r="R35" i="14"/>
  <c r="D35" i="14"/>
  <c r="K36" i="14"/>
  <c r="N34" i="14"/>
  <c r="L33" i="14"/>
  <c r="N33" i="14"/>
  <c r="G32" i="14"/>
  <c r="D32" i="14"/>
  <c r="G34" i="14"/>
  <c r="J33" i="14"/>
  <c r="S36" i="14"/>
  <c r="R33" i="14"/>
  <c r="S32" i="14"/>
  <c r="H35" i="14"/>
  <c r="S33" i="14"/>
  <c r="X35" i="14"/>
  <c r="P35" i="14"/>
  <c r="F36" i="14"/>
  <c r="K34" i="14"/>
  <c r="F33" i="14"/>
  <c r="E36" i="14"/>
  <c r="H34" i="14"/>
  <c r="K32" i="14"/>
  <c r="N36" i="14"/>
  <c r="P36" i="14"/>
  <c r="E33" i="14"/>
  <c r="K33" i="14"/>
  <c r="L32" i="14"/>
  <c r="L36" i="14"/>
  <c r="I35" i="14"/>
  <c r="Q34" i="14"/>
  <c r="G36" i="14"/>
  <c r="H36" i="14"/>
  <c r="N32" i="14"/>
  <c r="Q35" i="14"/>
  <c r="R32" i="14"/>
  <c r="H32" i="14"/>
  <c r="M35" i="14"/>
  <c r="E34" i="14"/>
  <c r="I33" i="14"/>
  <c r="F35" i="14"/>
  <c r="P34" i="14"/>
  <c r="I34" i="14"/>
  <c r="J35" i="14"/>
  <c r="Q33" i="14"/>
  <c r="Q36" i="14"/>
  <c r="O32" i="14"/>
  <c r="O34" i="14"/>
  <c r="O33" i="14"/>
  <c r="O35" i="14"/>
  <c r="J32" i="14"/>
  <c r="R36" i="14"/>
  <c r="P32" i="14"/>
  <c r="X36" i="14"/>
  <c r="M34" i="14"/>
  <c r="C33" i="14"/>
  <c r="C35" i="14"/>
  <c r="C36" i="14"/>
  <c r="W36" i="14"/>
  <c r="W35" i="14"/>
  <c r="T3" i="14"/>
  <c r="V3" i="14"/>
  <c r="U3" i="14"/>
  <c r="Z3" i="14"/>
  <c r="Y3" i="14"/>
  <c r="I3" i="14"/>
  <c r="D3" i="14"/>
  <c r="H3" i="14"/>
  <c r="E4" i="14"/>
  <c r="D4" i="14"/>
  <c r="S3" i="14"/>
  <c r="F4" i="14"/>
  <c r="M3" i="14"/>
  <c r="Q3" i="14"/>
  <c r="I4" i="14"/>
  <c r="K4" i="14"/>
  <c r="N4" i="14"/>
  <c r="C3" i="14"/>
  <c r="P3" i="14"/>
  <c r="W3" i="14"/>
  <c r="G3" i="14"/>
  <c r="J3" i="14"/>
  <c r="O3" i="14"/>
  <c r="X3" i="14"/>
  <c r="R4" i="14"/>
  <c r="L4" i="14"/>
  <c r="V4" i="14" l="1"/>
  <c r="U4" i="14"/>
  <c r="T4" i="14"/>
  <c r="Y4" i="14"/>
  <c r="Z4" i="14"/>
  <c r="R5" i="14"/>
  <c r="D5" i="14"/>
  <c r="X4" i="14"/>
  <c r="N5" i="14"/>
  <c r="Q4" i="14"/>
  <c r="W4" i="14"/>
  <c r="K5" i="14"/>
  <c r="O4" i="14"/>
  <c r="J4" i="14"/>
  <c r="F5" i="14"/>
  <c r="E5" i="14"/>
  <c r="C4" i="14"/>
  <c r="P4" i="14"/>
  <c r="I5" i="14"/>
  <c r="H4" i="14"/>
  <c r="G4" i="14"/>
  <c r="M4" i="14"/>
  <c r="L5" i="14"/>
  <c r="S4" i="14"/>
  <c r="T5" i="14" l="1"/>
  <c r="U5" i="14"/>
  <c r="V5" i="14"/>
  <c r="Z5" i="14"/>
  <c r="Y5" i="14"/>
  <c r="G5" i="14"/>
  <c r="N6" i="14"/>
  <c r="H5" i="14"/>
  <c r="C5" i="14"/>
  <c r="W5" i="14"/>
  <c r="X5" i="14"/>
  <c r="O5" i="14"/>
  <c r="K6" i="14"/>
  <c r="I6" i="14"/>
  <c r="L6" i="14"/>
  <c r="E6" i="14"/>
  <c r="D6" i="14"/>
  <c r="J5" i="14"/>
  <c r="S5" i="14"/>
  <c r="P5" i="14"/>
  <c r="Q5" i="14"/>
  <c r="R6" i="14"/>
  <c r="M5" i="14"/>
  <c r="F6" i="14"/>
  <c r="V6" i="14" l="1"/>
  <c r="Y6" i="14"/>
  <c r="Z6" i="14"/>
  <c r="U6" i="14"/>
  <c r="T6" i="14"/>
  <c r="F7" i="14"/>
  <c r="P6" i="14"/>
  <c r="E7" i="14"/>
  <c r="I7" i="14"/>
  <c r="N7" i="14"/>
  <c r="L7" i="14"/>
  <c r="W6" i="14"/>
  <c r="K7" i="14"/>
  <c r="M6" i="14"/>
  <c r="R7" i="14"/>
  <c r="J6" i="14"/>
  <c r="C6" i="14"/>
  <c r="O6" i="14"/>
  <c r="G6" i="14"/>
  <c r="S6" i="14"/>
  <c r="Q6" i="14"/>
  <c r="D7" i="14"/>
  <c r="X6" i="14"/>
  <c r="H6" i="14"/>
  <c r="U7" i="14" l="1"/>
  <c r="Z7" i="14"/>
  <c r="Y7" i="14"/>
  <c r="T7" i="14"/>
  <c r="V7" i="14"/>
  <c r="I8" i="14"/>
  <c r="O7" i="14"/>
  <c r="C7" i="14"/>
  <c r="H7" i="14"/>
  <c r="X7" i="14"/>
  <c r="J7" i="14"/>
  <c r="L8" i="14"/>
  <c r="P7" i="14"/>
  <c r="G7" i="14"/>
  <c r="E8" i="14"/>
  <c r="Q7" i="14"/>
  <c r="M7" i="14"/>
  <c r="D8" i="14"/>
  <c r="R8" i="14"/>
  <c r="S7" i="14"/>
  <c r="K8" i="14"/>
  <c r="W7" i="14"/>
  <c r="N8" i="14"/>
  <c r="F8" i="14"/>
  <c r="B2" i="14"/>
  <c r="Z8" i="14" l="1"/>
  <c r="Y8" i="14"/>
  <c r="T8" i="14"/>
  <c r="V8" i="14"/>
  <c r="U8" i="14"/>
  <c r="R9" i="14"/>
  <c r="H8" i="14"/>
  <c r="E9" i="14"/>
  <c r="D9" i="14"/>
  <c r="C8" i="14"/>
  <c r="G8" i="14"/>
  <c r="S8" i="14"/>
  <c r="P8" i="14"/>
  <c r="W8" i="14"/>
  <c r="O8" i="14"/>
  <c r="K9" i="14"/>
  <c r="M8" i="14"/>
  <c r="J8" i="14"/>
  <c r="L9" i="14"/>
  <c r="N9" i="14"/>
  <c r="F9" i="14"/>
  <c r="Q8" i="14"/>
  <c r="X8" i="14"/>
  <c r="I9" i="14"/>
  <c r="B3" i="14"/>
  <c r="B4" i="14"/>
  <c r="Y9" i="14" l="1"/>
  <c r="T9" i="14"/>
  <c r="U9" i="14"/>
  <c r="V9" i="14"/>
  <c r="Z9" i="14"/>
  <c r="K10" i="14"/>
  <c r="P9" i="14"/>
  <c r="C9" i="14"/>
  <c r="E10" i="14"/>
  <c r="Q9" i="14"/>
  <c r="X9" i="14"/>
  <c r="H9" i="14"/>
  <c r="N10" i="14"/>
  <c r="L10" i="14"/>
  <c r="O9" i="14"/>
  <c r="M9" i="14"/>
  <c r="S9" i="14"/>
  <c r="I10" i="14"/>
  <c r="J9" i="14"/>
  <c r="D10" i="14"/>
  <c r="W9" i="14"/>
  <c r="F10" i="14"/>
  <c r="G9" i="14"/>
  <c r="R10" i="14"/>
  <c r="B5" i="14"/>
  <c r="U10" i="14" l="1"/>
  <c r="T10" i="14"/>
  <c r="Z10" i="14"/>
  <c r="Y10" i="14"/>
  <c r="V10" i="14"/>
  <c r="G10" i="14"/>
  <c r="D11" i="14"/>
  <c r="S10" i="14"/>
  <c r="E11" i="14"/>
  <c r="F11" i="14"/>
  <c r="L11" i="14"/>
  <c r="M10" i="14"/>
  <c r="X10" i="14"/>
  <c r="C10" i="14"/>
  <c r="O10" i="14"/>
  <c r="J10" i="14"/>
  <c r="N11" i="14"/>
  <c r="Q10" i="14"/>
  <c r="P10" i="14"/>
  <c r="I11" i="14"/>
  <c r="R11" i="14"/>
  <c r="W10" i="14"/>
  <c r="H10" i="14"/>
  <c r="K11" i="14"/>
  <c r="B6" i="14"/>
  <c r="Y11" i="14" l="1"/>
  <c r="Z11" i="14"/>
  <c r="T11" i="14"/>
  <c r="V11" i="14"/>
  <c r="U11" i="14"/>
  <c r="N12" i="14"/>
  <c r="C11" i="14"/>
  <c r="X11" i="14"/>
  <c r="I12" i="14"/>
  <c r="J11" i="14"/>
  <c r="F12" i="14"/>
  <c r="S11" i="14"/>
  <c r="H11" i="14"/>
  <c r="W11" i="14"/>
  <c r="P11" i="14"/>
  <c r="M11" i="14"/>
  <c r="D12" i="14"/>
  <c r="K12" i="14"/>
  <c r="R12" i="14"/>
  <c r="L12" i="14"/>
  <c r="E12" i="14"/>
  <c r="Q11" i="14"/>
  <c r="O11" i="14"/>
  <c r="G11" i="14"/>
  <c r="B7" i="14"/>
  <c r="T12" i="14" l="1"/>
  <c r="Z12" i="14"/>
  <c r="V12" i="14"/>
  <c r="U12" i="14"/>
  <c r="Y12" i="14"/>
  <c r="L13" i="14"/>
  <c r="M12" i="14"/>
  <c r="C12" i="14"/>
  <c r="W12" i="14"/>
  <c r="H12" i="14"/>
  <c r="R13" i="14"/>
  <c r="I13" i="14"/>
  <c r="N13" i="14"/>
  <c r="O12" i="14"/>
  <c r="X12" i="14"/>
  <c r="K13" i="14"/>
  <c r="S12" i="14"/>
  <c r="J12" i="14"/>
  <c r="Q12" i="14"/>
  <c r="E13" i="14"/>
  <c r="P12" i="14"/>
  <c r="G12" i="14"/>
  <c r="D13" i="14"/>
  <c r="F13" i="14"/>
  <c r="B8" i="14"/>
  <c r="Z13" i="14" l="1"/>
  <c r="Y13" i="14"/>
  <c r="V13" i="14"/>
  <c r="U13" i="14"/>
  <c r="T13" i="14"/>
  <c r="P13" i="14"/>
  <c r="N14" i="14"/>
  <c r="G13" i="14"/>
  <c r="S13" i="14"/>
  <c r="I14" i="14"/>
  <c r="C13" i="14"/>
  <c r="E14" i="14"/>
  <c r="X13" i="14"/>
  <c r="R14" i="14"/>
  <c r="M13" i="14"/>
  <c r="D14" i="14"/>
  <c r="W13" i="14"/>
  <c r="Q13" i="14"/>
  <c r="F14" i="14"/>
  <c r="J13" i="14"/>
  <c r="K14" i="14"/>
  <c r="O13" i="14"/>
  <c r="H13" i="14"/>
  <c r="L14" i="14"/>
  <c r="B9" i="14"/>
  <c r="Z14" i="14" l="1"/>
  <c r="V14" i="14"/>
  <c r="T14" i="14"/>
  <c r="Y14" i="14"/>
  <c r="U14" i="14"/>
  <c r="D15" i="14"/>
  <c r="O14" i="14"/>
  <c r="E15" i="14"/>
  <c r="G14" i="14"/>
  <c r="M14" i="14"/>
  <c r="C14" i="14"/>
  <c r="S14" i="14"/>
  <c r="F15" i="14"/>
  <c r="K15" i="14"/>
  <c r="Q14" i="14"/>
  <c r="N15" i="14"/>
  <c r="H14" i="14"/>
  <c r="X14" i="14"/>
  <c r="L15" i="14"/>
  <c r="J14" i="14"/>
  <c r="W14" i="14"/>
  <c r="I15" i="14"/>
  <c r="P14" i="14"/>
  <c r="R15" i="14"/>
  <c r="B10" i="14"/>
  <c r="Y15" i="14" l="1"/>
  <c r="T15" i="14"/>
  <c r="V15" i="14"/>
  <c r="Z15" i="14"/>
  <c r="U15" i="14"/>
  <c r="O15" i="14"/>
  <c r="J15" i="14"/>
  <c r="Q15" i="14"/>
  <c r="S15" i="14"/>
  <c r="G15" i="14"/>
  <c r="F16" i="14"/>
  <c r="W15" i="14"/>
  <c r="X15" i="14"/>
  <c r="D16" i="14"/>
  <c r="P15" i="14"/>
  <c r="C15" i="14"/>
  <c r="E16" i="14"/>
  <c r="I16" i="14"/>
  <c r="K16" i="14"/>
  <c r="N16" i="14"/>
  <c r="L16" i="14"/>
  <c r="H15" i="14"/>
  <c r="R16" i="14"/>
  <c r="M15" i="14"/>
  <c r="B11" i="14"/>
  <c r="T16" i="14" l="1"/>
  <c r="Y16" i="14"/>
  <c r="V16" i="14"/>
  <c r="U16" i="14"/>
  <c r="Z16" i="14"/>
  <c r="I18" i="14"/>
  <c r="I17" i="14"/>
  <c r="F17" i="14"/>
  <c r="F18" i="14"/>
  <c r="R17" i="14"/>
  <c r="R18" i="14"/>
  <c r="N17" i="14"/>
  <c r="N18" i="14"/>
  <c r="P16" i="14"/>
  <c r="Q16" i="14"/>
  <c r="J16" i="14"/>
  <c r="H16" i="14"/>
  <c r="E17" i="14"/>
  <c r="E18" i="14"/>
  <c r="D17" i="14"/>
  <c r="D18" i="14"/>
  <c r="C16" i="14"/>
  <c r="G16" i="14"/>
  <c r="O16" i="14"/>
  <c r="X16" i="14"/>
  <c r="K18" i="14"/>
  <c r="K17" i="14"/>
  <c r="S16" i="14"/>
  <c r="L17" i="14"/>
  <c r="L18" i="14"/>
  <c r="M16" i="14"/>
  <c r="W16" i="14"/>
  <c r="B12" i="14"/>
  <c r="K54" i="14" l="1"/>
  <c r="K55" i="14"/>
  <c r="D55" i="14"/>
  <c r="D54" i="14"/>
  <c r="F54" i="14"/>
  <c r="F55" i="14"/>
  <c r="L55" i="14"/>
  <c r="L54" i="14"/>
  <c r="E55" i="14"/>
  <c r="E54" i="14"/>
  <c r="I55" i="14"/>
  <c r="I54" i="14"/>
  <c r="N54" i="14"/>
  <c r="N55" i="14"/>
  <c r="R54" i="14"/>
  <c r="R55" i="14"/>
  <c r="V17" i="14"/>
  <c r="V18" i="14"/>
  <c r="U18" i="14"/>
  <c r="U17" i="14"/>
  <c r="Z18" i="14"/>
  <c r="Z17" i="14"/>
  <c r="Y17" i="14"/>
  <c r="Y18" i="14"/>
  <c r="T18" i="14"/>
  <c r="T17" i="14"/>
  <c r="W18" i="14"/>
  <c r="W17" i="14"/>
  <c r="O18" i="14"/>
  <c r="O17" i="14"/>
  <c r="J18" i="14"/>
  <c r="J17" i="14"/>
  <c r="S18" i="14"/>
  <c r="S17" i="14"/>
  <c r="G18" i="14"/>
  <c r="G17" i="14"/>
  <c r="Q18" i="14"/>
  <c r="Q17" i="14"/>
  <c r="M17" i="14"/>
  <c r="M18" i="14"/>
  <c r="X17" i="14"/>
  <c r="X18" i="14"/>
  <c r="C18" i="14"/>
  <c r="C17" i="14"/>
  <c r="H17" i="14"/>
  <c r="H18" i="14"/>
  <c r="P17" i="14"/>
  <c r="P18" i="14"/>
  <c r="B13" i="14"/>
  <c r="Y55" i="14" l="1"/>
  <c r="Y54" i="14"/>
  <c r="Z54" i="14"/>
  <c r="Z55" i="14"/>
  <c r="T54" i="14"/>
  <c r="T55" i="14"/>
  <c r="U55" i="14"/>
  <c r="U54" i="14"/>
  <c r="V55" i="14"/>
  <c r="V54" i="14"/>
  <c r="J55" i="14"/>
  <c r="J54" i="14"/>
  <c r="H55" i="14"/>
  <c r="H54" i="14"/>
  <c r="Q55" i="14"/>
  <c r="Q54" i="14"/>
  <c r="O55" i="14"/>
  <c r="O54" i="14"/>
  <c r="C55" i="14"/>
  <c r="C54" i="14"/>
  <c r="G55" i="14"/>
  <c r="G54" i="14"/>
  <c r="W54" i="14"/>
  <c r="W55" i="14"/>
  <c r="X54" i="14"/>
  <c r="X55" i="14"/>
  <c r="S55" i="14"/>
  <c r="S54" i="14"/>
  <c r="P55" i="14"/>
  <c r="P54" i="14"/>
  <c r="M55" i="14"/>
  <c r="M54" i="14"/>
  <c r="B14" i="14"/>
  <c r="Z30" i="14" l="1"/>
  <c r="Z22" i="14"/>
  <c r="Z32" i="14"/>
  <c r="Z33" i="14"/>
  <c r="Z36" i="14"/>
  <c r="Z35" i="14"/>
  <c r="Z34" i="14"/>
  <c r="Y22" i="14"/>
  <c r="Y30" i="14"/>
  <c r="Y34" i="14"/>
  <c r="Y32" i="14"/>
  <c r="Y36" i="14"/>
  <c r="Y35" i="14"/>
  <c r="Y33" i="14"/>
  <c r="V30" i="14"/>
  <c r="V22" i="14"/>
  <c r="V32" i="14"/>
  <c r="V33" i="14"/>
  <c r="V36" i="14"/>
  <c r="V35" i="14"/>
  <c r="V34" i="14"/>
  <c r="U35" i="14"/>
  <c r="U30" i="14"/>
  <c r="U22" i="14"/>
  <c r="U33" i="14"/>
  <c r="U36" i="14"/>
  <c r="U32" i="14"/>
  <c r="U34" i="14"/>
  <c r="T22" i="14"/>
  <c r="T30" i="14"/>
  <c r="T35" i="14"/>
  <c r="T34" i="14"/>
  <c r="T32" i="14"/>
  <c r="T33" i="14"/>
  <c r="T36" i="14"/>
  <c r="B15" i="14"/>
  <c r="B16" i="14" l="1"/>
  <c r="B17" i="14" l="1"/>
  <c r="B18" i="14" l="1"/>
  <c r="B54" i="14" l="1"/>
  <c r="B55" i="14"/>
</calcChain>
</file>

<file path=xl/sharedStrings.xml><?xml version="1.0" encoding="utf-8"?>
<sst xmlns="http://schemas.openxmlformats.org/spreadsheetml/2006/main" count="618" uniqueCount="293">
  <si>
    <t>beta</t>
  </si>
  <si>
    <t>SP RESULTS</t>
  </si>
  <si>
    <t>SP</t>
  </si>
  <si>
    <t>St. Deviation</t>
  </si>
  <si>
    <t>Sharpe ratio</t>
  </si>
  <si>
    <t>Lower partial SD</t>
  </si>
  <si>
    <t>Skew</t>
  </si>
  <si>
    <t>Kurtosis</t>
  </si>
  <si>
    <t>Beta</t>
  </si>
  <si>
    <t>M squared</t>
  </si>
  <si>
    <t>Treynor</t>
  </si>
  <si>
    <t>Information ratio</t>
  </si>
  <si>
    <t>Sortino ratio</t>
  </si>
  <si>
    <t>downside</t>
  </si>
  <si>
    <t>Jensen alpha</t>
  </si>
  <si>
    <t>difference</t>
  </si>
  <si>
    <t>Tracking error</t>
  </si>
  <si>
    <t>1 year odds of outperformance</t>
  </si>
  <si>
    <t>5 years odds of outperformance</t>
  </si>
  <si>
    <t>20 years odds of outperformance</t>
  </si>
  <si>
    <t>Piotro &gt;5 min mc</t>
  </si>
  <si>
    <t>3 factor</t>
  </si>
  <si>
    <t>4 carhart</t>
  </si>
  <si>
    <t>5 factor</t>
  </si>
  <si>
    <t>Piotro &gt;5 min pb</t>
  </si>
  <si>
    <t>Pietro &gt;5 pb</t>
  </si>
  <si>
    <t>10 years odds of outperformance</t>
  </si>
  <si>
    <t>Var (1%) monthly normal</t>
  </si>
  <si>
    <t>Var (1%) yearly normal</t>
  </si>
  <si>
    <t>Var (5%) monthly normal</t>
  </si>
  <si>
    <t>Var (5%) yearly normal</t>
  </si>
  <si>
    <t>BETA &lt;0</t>
  </si>
  <si>
    <t>BETA 0&lt;&gt;1</t>
  </si>
  <si>
    <t>BETA &gt;1</t>
  </si>
  <si>
    <t>LOW PB</t>
  </si>
  <si>
    <t>HIGH PB</t>
  </si>
  <si>
    <t>LOW MC</t>
  </si>
  <si>
    <t>HIGH MC</t>
  </si>
  <si>
    <t>HIGH MOMENTUM</t>
  </si>
  <si>
    <t>NEGATIVE MOMENTUM</t>
  </si>
  <si>
    <t>HIGH ROE</t>
  </si>
  <si>
    <t>NEGATIVE ROE</t>
  </si>
  <si>
    <t>CONSERVATIVE INVESTMENT</t>
  </si>
  <si>
    <t>AGGRESSIVE INVESTMENT</t>
  </si>
  <si>
    <t>PIOTROSKI LARGE</t>
  </si>
  <si>
    <t>PIOTROSKI SMALL</t>
  </si>
  <si>
    <t>MAGIC LARGE</t>
  </si>
  <si>
    <t>MAGIC SMALL</t>
  </si>
  <si>
    <t>Piotro &gt;5 mc</t>
  </si>
  <si>
    <t>Beta &lt;0</t>
  </si>
  <si>
    <t>Beta 0&lt;&gt;1</t>
  </si>
  <si>
    <t>Beta &gt;1</t>
  </si>
  <si>
    <t>Low pb</t>
  </si>
  <si>
    <t>High pb</t>
  </si>
  <si>
    <t>Low mc</t>
  </si>
  <si>
    <t>High mc</t>
  </si>
  <si>
    <t>High momentum</t>
  </si>
  <si>
    <t>Negative mom</t>
  </si>
  <si>
    <t>High roe</t>
  </si>
  <si>
    <t>Negative roe</t>
  </si>
  <si>
    <t>Conservative</t>
  </si>
  <si>
    <t>Aggressive</t>
  </si>
  <si>
    <t>Pio large</t>
  </si>
  <si>
    <t>Pio small</t>
  </si>
  <si>
    <t>Magic large</t>
  </si>
  <si>
    <t>Magic small</t>
  </si>
  <si>
    <t>Factor</t>
  </si>
  <si>
    <t>3 FACTOR</t>
  </si>
  <si>
    <t>Size</t>
  </si>
  <si>
    <t>Value</t>
  </si>
  <si>
    <t>Momentum</t>
  </si>
  <si>
    <t>Profitability</t>
  </si>
  <si>
    <t>Investment</t>
  </si>
  <si>
    <t>JB test statistic</t>
  </si>
  <si>
    <t>p-value</t>
  </si>
  <si>
    <t>Var (5%) monthly real</t>
  </si>
  <si>
    <t>Var (1%) monthly real</t>
  </si>
  <si>
    <t>Var (5%) yearly real</t>
  </si>
  <si>
    <t>Var (1%) yearly real</t>
  </si>
  <si>
    <t>Magic MC</t>
  </si>
  <si>
    <t>Magic PB</t>
  </si>
  <si>
    <t>magic mc</t>
  </si>
  <si>
    <t>magic pb</t>
  </si>
  <si>
    <t>PiotroskiMC</t>
  </si>
  <si>
    <t>PiotroskiPB</t>
  </si>
  <si>
    <t>MagicMC</t>
  </si>
  <si>
    <t>MagicPB</t>
  </si>
  <si>
    <t>3Factor</t>
  </si>
  <si>
    <t>4Carhart</t>
  </si>
  <si>
    <t>5Factor</t>
  </si>
  <si>
    <t>Magic</t>
  </si>
  <si>
    <t>Min</t>
  </si>
  <si>
    <t>Max</t>
  </si>
  <si>
    <t>Mean</t>
  </si>
  <si>
    <t>Media</t>
  </si>
  <si>
    <t>Annual Growth Rate</t>
  </si>
  <si>
    <t>Risk-Free Rate</t>
  </si>
  <si>
    <t>Excess Return</t>
  </si>
  <si>
    <t>St. Deviation (annualized)</t>
  </si>
  <si>
    <t>Correlation with S&amp;P 500</t>
  </si>
  <si>
    <t>R squared with S&amp;P 500</t>
  </si>
  <si>
    <t>Piotroski</t>
  </si>
  <si>
    <t>Symbol</t>
  </si>
  <si>
    <t>Construction</t>
  </si>
  <si>
    <t>Category</t>
  </si>
  <si>
    <t>Market Cap.</t>
  </si>
  <si>
    <t>Beta - negative</t>
  </si>
  <si>
    <t>Lowest beta</t>
  </si>
  <si>
    <t>Nano-cap</t>
  </si>
  <si>
    <t>5-20 mil</t>
  </si>
  <si>
    <t>Beta - low</t>
  </si>
  <si>
    <t>Beta between 0 and 1</t>
  </si>
  <si>
    <t>20-50 mil</t>
  </si>
  <si>
    <t>Beta - high</t>
  </si>
  <si>
    <t>Highest beta</t>
  </si>
  <si>
    <t>Micro-cap</t>
  </si>
  <si>
    <t>50-100 mil</t>
  </si>
  <si>
    <t>ETF</t>
  </si>
  <si>
    <t>Exchange Traded Fund</t>
  </si>
  <si>
    <t>SizeL</t>
  </si>
  <si>
    <t>Size - low</t>
  </si>
  <si>
    <t>Lowest market capitalization</t>
  </si>
  <si>
    <t>100-200 mil</t>
  </si>
  <si>
    <t>CAPM</t>
  </si>
  <si>
    <t>Capital Asset Pricing Model</t>
  </si>
  <si>
    <t>SizeH</t>
  </si>
  <si>
    <t>Size - high</t>
  </si>
  <si>
    <t>Highest market capitalization</t>
  </si>
  <si>
    <t>Small-cap</t>
  </si>
  <si>
    <t>200-500 mil</t>
  </si>
  <si>
    <t>S&amp;P 500</t>
  </si>
  <si>
    <t>Standard and Poor's 500 index (used as market benchmark)</t>
  </si>
  <si>
    <t>ValueL</t>
  </si>
  <si>
    <t>Value - low</t>
  </si>
  <si>
    <t>Lowest Price-to-Book (P/B) ratio</t>
  </si>
  <si>
    <t>0.5-1 bil</t>
  </si>
  <si>
    <t>MPT</t>
  </si>
  <si>
    <t>Modern Portfolio Theory</t>
  </si>
  <si>
    <t>ValueH</t>
  </si>
  <si>
    <t>Value - high</t>
  </si>
  <si>
    <t>Highest Price-to-Book (P/B) ratio</t>
  </si>
  <si>
    <t>1-2 bil</t>
  </si>
  <si>
    <t>B/M</t>
  </si>
  <si>
    <t>Ratio of book value to market value</t>
  </si>
  <si>
    <t>MomentumP</t>
  </si>
  <si>
    <t>Momentum - positive</t>
  </si>
  <si>
    <t>Highest 12-month return %</t>
  </si>
  <si>
    <t>Mid-cap</t>
  </si>
  <si>
    <t>2-5 bil</t>
  </si>
  <si>
    <t>P/B</t>
  </si>
  <si>
    <t>Price-to-book ratio (inverse of B/M)</t>
  </si>
  <si>
    <t>MomentumN</t>
  </si>
  <si>
    <t>Momentum - negative</t>
  </si>
  <si>
    <t>Lowest 12-month return %</t>
  </si>
  <si>
    <t>5-10 bil</t>
  </si>
  <si>
    <t>MC</t>
  </si>
  <si>
    <t>Market capitalization (price per share * number of shares outstanding)</t>
  </si>
  <si>
    <t>ProfitabilityR</t>
  </si>
  <si>
    <t>Profitability - robust</t>
  </si>
  <si>
    <t>High return on equity</t>
  </si>
  <si>
    <t>Large-cap</t>
  </si>
  <si>
    <t>10-20 bil</t>
  </si>
  <si>
    <t>HML</t>
  </si>
  <si>
    <t>Value factor (high minus low)</t>
  </si>
  <si>
    <t>ProfitabilityW</t>
  </si>
  <si>
    <t>Profitability - weak</t>
  </si>
  <si>
    <t>Low return on equity</t>
  </si>
  <si>
    <t>20-50 bil</t>
  </si>
  <si>
    <t>Description</t>
  </si>
  <si>
    <t>Criteria</t>
  </si>
  <si>
    <t>Points</t>
  </si>
  <si>
    <t>SMB</t>
  </si>
  <si>
    <t>Size factor (small minus big)</t>
  </si>
  <si>
    <t>InvestmentC</t>
  </si>
  <si>
    <t>Investment - conservative</t>
  </si>
  <si>
    <t>Positive dividend yield with high 5 year share buyback</t>
  </si>
  <si>
    <t>50 bil - up</t>
  </si>
  <si>
    <t>Mean annual return of portfolio</t>
  </si>
  <si>
    <t>Positive net income</t>
  </si>
  <si>
    <t>MOM</t>
  </si>
  <si>
    <t>Momentum factor</t>
  </si>
  <si>
    <t>InvestmentA</t>
  </si>
  <si>
    <t>Investment - aggressive</t>
  </si>
  <si>
    <t>No dividend with high 5 year share issuance</t>
  </si>
  <si>
    <t>Risk-free rate (10 year bond)</t>
  </si>
  <si>
    <t>Positive returns on assets</t>
  </si>
  <si>
    <t>RMW</t>
  </si>
  <si>
    <t>Profitability factor (robust minus weak)</t>
  </si>
  <si>
    <t>PiotroskiH</t>
  </si>
  <si>
    <t>Piotroski F-score - high</t>
  </si>
  <si>
    <t>Highest Piotroski F-score</t>
  </si>
  <si>
    <t>Return of the benchmark</t>
  </si>
  <si>
    <t>Positive operating cash flow</t>
  </si>
  <si>
    <t>CMA</t>
  </si>
  <si>
    <t>Investment factor (conservative minus aggressive)</t>
  </si>
  <si>
    <t>PiotroskiL</t>
  </si>
  <si>
    <t>Piotroski F-score - low</t>
  </si>
  <si>
    <t>Lowest Piotroski F score</t>
  </si>
  <si>
    <t>St. Dev. of portfolio</t>
  </si>
  <si>
    <t>Cash flow from operations greater than net income</t>
  </si>
  <si>
    <t>EMH</t>
  </si>
  <si>
    <t>Efficient Market Hypothesis</t>
  </si>
  <si>
    <t>MagicR</t>
  </si>
  <si>
    <t>Magic Formula - robust</t>
  </si>
  <si>
    <t>Positive return on capital with highest earnings yield</t>
  </si>
  <si>
    <t>St. Dev. of benchmark</t>
  </si>
  <si>
    <t>Long term debt lower than in the previous year</t>
  </si>
  <si>
    <t>ROE</t>
  </si>
  <si>
    <t>Return on equity</t>
  </si>
  <si>
    <t>MagicL</t>
  </si>
  <si>
    <t>Magic Formula - weak</t>
  </si>
  <si>
    <t>Negative return on capital with lowest earnings yield</t>
  </si>
  <si>
    <t>St. Dev. of negative returns</t>
  </si>
  <si>
    <t>Current ratio higher than in the previous year</t>
  </si>
  <si>
    <t>SD</t>
  </si>
  <si>
    <t>Standard deviation</t>
  </si>
  <si>
    <t>Fama-French 3 Factor Model</t>
  </si>
  <si>
    <t>Combination of ValueL, and SizeL</t>
  </si>
  <si>
    <t>Beta of portfolio</t>
  </si>
  <si>
    <t>No new shares issued in the previous year</t>
  </si>
  <si>
    <t>JB</t>
  </si>
  <si>
    <t>Jarque-Bera test for a normal distribution</t>
  </si>
  <si>
    <t>Carhart 4 Factor Model</t>
  </si>
  <si>
    <t>Combination of ValueL, SizeL, and MomentumP</t>
  </si>
  <si>
    <t>Gross margin higher than in the previous year</t>
  </si>
  <si>
    <t>VaR</t>
  </si>
  <si>
    <t>Value at Risk (measure of the risk of loss)</t>
  </si>
  <si>
    <t>Fama-French 5 Factor Model</t>
  </si>
  <si>
    <t>Combination of ValueL, SizeL, ProfitabilityR, and InvestmentC</t>
  </si>
  <si>
    <t>Asset turnover ratio higher than in the previous year</t>
  </si>
  <si>
    <t>High in quality 1 with low MC</t>
  </si>
  <si>
    <t>Piotroski F-score above 5 with lowest MC</t>
  </si>
  <si>
    <t>Total</t>
  </si>
  <si>
    <t>High in quality 1 with low P/B</t>
  </si>
  <si>
    <t>Piotroski F-score above 5 with lowest P/B ratio</t>
  </si>
  <si>
    <t>High in quality 2 with low MC</t>
  </si>
  <si>
    <t>Magic Formula with lowest MC</t>
  </si>
  <si>
    <t>High in quality 2 with low P/B</t>
  </si>
  <si>
    <t>Magic Formula with lowest P/B ratio</t>
  </si>
  <si>
    <t>Method</t>
  </si>
  <si>
    <t>Formula</t>
  </si>
  <si>
    <t>Purpose</t>
  </si>
  <si>
    <t>Factors analyzed</t>
  </si>
  <si>
    <t>Origin</t>
  </si>
  <si>
    <t>Sharpe Ratio</t>
  </si>
  <si>
    <t>Assesses risk-adjusted returns, compares returns with risk (standard deviation).</t>
  </si>
  <si>
    <t>Volatility</t>
  </si>
  <si>
    <t>Introduced by the capital asset pricing model, this factor is known as Beta.</t>
  </si>
  <si>
    <t>Sortino Ratio</t>
  </si>
  <si>
    <t>Is similar to the Sharp Ratio, but only considers the variation in negative returns.</t>
  </si>
  <si>
    <t>Value and Size</t>
  </si>
  <si>
    <t>Introduced by the Fama-French 3-Factor model.</t>
  </si>
  <si>
    <t>Treynor Ratio</t>
  </si>
  <si>
    <t>Determines the amount of excess return for each unit of risk (beta) taken on by a portfolio.</t>
  </si>
  <si>
    <t>Designed by M. Carhart, who created the Carhart 4-Factor model by building on top of the Fama-French 3-Factor model.</t>
  </si>
  <si>
    <t>Quantifies the risk-adjusted percentage return above the benchmark.</t>
  </si>
  <si>
    <t>Profitability and Investment</t>
  </si>
  <si>
    <t>Introduced as an addition to the Fama-French 3-factor model, making it a 5-Factor model.</t>
  </si>
  <si>
    <t>Jensen's Alpha</t>
  </si>
  <si>
    <t>Quantifies the average return above or below the one calculated by the CAPM.</t>
  </si>
  <si>
    <t>Quality</t>
  </si>
  <si>
    <t>Popularized by J. Piotroski and J. Greenblatt. Used in combination with the value factor by C. Asness, A. Frazzini and L. Pedersen.</t>
  </si>
  <si>
    <t>Tracking Error</t>
  </si>
  <si>
    <t>Shows the difference between the volatility of a portfolio and the volatility of the benchmark.</t>
  </si>
  <si>
    <t>Information Ratio</t>
  </si>
  <si>
    <t>Quantifies the excess return over a benchmark, relative to the volatility of the excess returns.</t>
  </si>
  <si>
    <t>(Yearly % change)</t>
  </si>
  <si>
    <t>n/a</t>
  </si>
  <si>
    <t>Median</t>
  </si>
  <si>
    <t>Skewness</t>
  </si>
  <si>
    <t>VaR (5%) monthly normal</t>
  </si>
  <si>
    <t>VaR (1%) monthly normal</t>
  </si>
  <si>
    <t>VaR (5%) monthly real</t>
  </si>
  <si>
    <t>VaR (1%) monthly real</t>
  </si>
  <si>
    <t>VaR (5%) yearly normal</t>
  </si>
  <si>
    <t>VaR (1%) yearly normal</t>
  </si>
  <si>
    <t>VaR (5%) yearly real</t>
  </si>
  <si>
    <t>VaR (1%) yearly real</t>
  </si>
  <si>
    <t>MAD</t>
  </si>
  <si>
    <t>PiotrMC</t>
  </si>
  <si>
    <t>PiotrPB</t>
  </si>
  <si>
    <t>mean</t>
  </si>
  <si>
    <t>st dev</t>
  </si>
  <si>
    <t>3 Std Dev Below</t>
  </si>
  <si>
    <t>2 Std Dev Below</t>
  </si>
  <si>
    <t>1 Std Dev Below</t>
  </si>
  <si>
    <t>1 Std Dev Above</t>
  </si>
  <si>
    <t>2 Std Dev Above</t>
  </si>
  <si>
    <t>3 Std Dev Above</t>
  </si>
  <si>
    <t>b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</si>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</sst>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"/>
    <numFmt numFmtId="167" formatCode="_(* #,##0.0000000_);_(* \(#,##0.0000000\);_(* &quot;-&quot;??_);_(@_)"/>
    <numFmt numFmtId="168" formatCode="0.0%"/>
    <numFmt numFmtId="169" formatCode="_-* #,##0.00000_-;\-* #,##0.00000_-;_-* &quot;-&quot;??_-;_-@_-"/>
    <numFmt numFmtId="170" formatCode="_(* #,##0_);_(* \(#,##0\);_(* &quot;-&quot;??_);_(@_)"/>
    <numFmt numFmtId="171" formatCode="_(* #,##0.0_);_(* \(#,##0.0\);_(* &quot;-&quot;??_);_(@_)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168" fontId="0" fillId="0" borderId="1" xfId="2" applyNumberFormat="1" applyFont="1" applyBorder="1"/>
    <xf numFmtId="9" fontId="0" fillId="0" borderId="1" xfId="2" applyFont="1" applyBorder="1"/>
    <xf numFmtId="169" fontId="0" fillId="0" borderId="0" xfId="0" applyNumberFormat="1"/>
    <xf numFmtId="167" fontId="0" fillId="0" borderId="0" xfId="1" applyNumberFormat="1" applyFont="1" applyBorder="1"/>
    <xf numFmtId="10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168" fontId="0" fillId="0" borderId="0" xfId="2" applyNumberFormat="1" applyFont="1" applyFill="1"/>
    <xf numFmtId="10" fontId="0" fillId="0" borderId="0" xfId="2" applyNumberFormat="1" applyFont="1" applyFill="1"/>
    <xf numFmtId="9" fontId="0" fillId="0" borderId="1" xfId="2" applyFont="1" applyFill="1" applyBorder="1"/>
    <xf numFmtId="168" fontId="0" fillId="0" borderId="0" xfId="2" applyNumberFormat="1" applyFont="1" applyFill="1" applyBorder="1"/>
    <xf numFmtId="168" fontId="0" fillId="0" borderId="0" xfId="0" applyNumberFormat="1"/>
    <xf numFmtId="2" fontId="0" fillId="0" borderId="0" xfId="2" applyNumberFormat="1" applyFont="1" applyFill="1"/>
    <xf numFmtId="43" fontId="0" fillId="0" borderId="0" xfId="1" applyFont="1" applyFill="1"/>
    <xf numFmtId="165" fontId="0" fillId="0" borderId="0" xfId="0" quotePrefix="1" applyNumberFormat="1"/>
    <xf numFmtId="170" fontId="0" fillId="0" borderId="0" xfId="1" applyNumberFormat="1" applyFont="1" applyFill="1"/>
    <xf numFmtId="0" fontId="2" fillId="0" borderId="0" xfId="0" applyFont="1"/>
    <xf numFmtId="0" fontId="3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2" fontId="2" fillId="0" borderId="0" xfId="0" applyNumberFormat="1" applyFont="1"/>
    <xf numFmtId="0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3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2" applyNumberFormat="1" applyFont="1"/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vertical="center" wrapText="1"/>
    </xf>
    <xf numFmtId="0" fontId="2" fillId="0" borderId="0" xfId="2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7" fillId="0" borderId="3" xfId="0" applyFont="1" applyBorder="1" applyAlignment="1">
      <alignment horizontal="right"/>
    </xf>
    <xf numFmtId="0" fontId="8" fillId="0" borderId="0" xfId="0" applyFont="1"/>
    <xf numFmtId="0" fontId="7" fillId="0" borderId="5" xfId="0" applyFont="1" applyBorder="1" applyAlignment="1">
      <alignment horizontal="right"/>
    </xf>
    <xf numFmtId="43" fontId="8" fillId="0" borderId="0" xfId="0" applyNumberFormat="1" applyFont="1"/>
    <xf numFmtId="0" fontId="7" fillId="0" borderId="2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11" fillId="0" borderId="0" xfId="0" applyFont="1"/>
    <xf numFmtId="0" fontId="11" fillId="0" borderId="0" xfId="2" applyNumberFormat="1" applyFont="1"/>
    <xf numFmtId="168" fontId="2" fillId="0" borderId="0" xfId="2" applyNumberFormat="1" applyFont="1" applyAlignment="1">
      <alignment horizontal="right"/>
    </xf>
    <xf numFmtId="168" fontId="2" fillId="0" borderId="0" xfId="2" applyNumberFormat="1" applyFont="1"/>
    <xf numFmtId="168" fontId="2" fillId="0" borderId="0" xfId="0" applyNumberFormat="1" applyFont="1" applyAlignment="1">
      <alignment horizontal="right"/>
    </xf>
    <xf numFmtId="168" fontId="2" fillId="0" borderId="0" xfId="0" applyNumberFormat="1" applyFont="1"/>
    <xf numFmtId="43" fontId="2" fillId="0" borderId="0" xfId="0" applyNumberFormat="1" applyFont="1" applyAlignment="1">
      <alignment horizontal="right"/>
    </xf>
    <xf numFmtId="43" fontId="2" fillId="0" borderId="0" xfId="0" applyNumberFormat="1" applyFont="1"/>
    <xf numFmtId="9" fontId="2" fillId="0" borderId="0" xfId="2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2" applyFont="1"/>
    <xf numFmtId="164" fontId="2" fillId="0" borderId="0" xfId="0" applyNumberFormat="1" applyFont="1"/>
    <xf numFmtId="170" fontId="2" fillId="0" borderId="0" xfId="0" applyNumberFormat="1" applyFont="1"/>
    <xf numFmtId="0" fontId="11" fillId="0" borderId="0" xfId="1" applyNumberFormat="1" applyFont="1"/>
    <xf numFmtId="43" fontId="2" fillId="0" borderId="0" xfId="1" applyFont="1"/>
    <xf numFmtId="171" fontId="2" fillId="0" borderId="0" xfId="1" applyNumberFormat="1" applyFont="1"/>
    <xf numFmtId="10" fontId="2" fillId="0" borderId="0" xfId="2" applyNumberFormat="1" applyFont="1"/>
    <xf numFmtId="0" fontId="12" fillId="0" borderId="0" xfId="0" applyFont="1" applyAlignment="1">
      <alignment horizontal="center"/>
    </xf>
    <xf numFmtId="0" fontId="2" fillId="0" borderId="7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2" fontId="2" fillId="0" borderId="9" xfId="0" applyNumberFormat="1" applyFont="1" applyBorder="1"/>
    <xf numFmtId="2" fontId="2" fillId="0" borderId="10" xfId="0" applyNumberFormat="1" applyFont="1" applyBorder="1"/>
    <xf numFmtId="0" fontId="2" fillId="0" borderId="3" xfId="0" applyFont="1" applyBorder="1"/>
    <xf numFmtId="0" fontId="11" fillId="0" borderId="3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43" fontId="0" fillId="0" borderId="0" xfId="0" applyNumberFormat="1"/>
    <xf numFmtId="0" fontId="13" fillId="0" borderId="11" xfId="0" applyFont="1" applyBorder="1" applyAlignment="1">
      <alignment horizontal="center"/>
    </xf>
    <xf numFmtId="0" fontId="0" fillId="0" borderId="7" xfId="0" applyBorder="1"/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0" cap="flat" cmpd="sng" algn="ctr">
                <a:solidFill>
                  <a:schemeClr val="tx2">
                    <a:lumMod val="50000"/>
                    <a:lumOff val="50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'NORMAL DISTRIBUTION'!$J$2:$J$15</c:f>
              <c:numCache>
                <c:formatCode>General</c:formatCode>
                <c:ptCount val="14"/>
                <c:pt idx="0">
                  <c:v>-0.32500000000000001</c:v>
                </c:pt>
                <c:pt idx="1">
                  <c:v>-0.27499999999999997</c:v>
                </c:pt>
                <c:pt idx="2">
                  <c:v>-0.22500000000000001</c:v>
                </c:pt>
                <c:pt idx="3">
                  <c:v>-0.17500000000000002</c:v>
                </c:pt>
                <c:pt idx="4">
                  <c:v>-0.125</c:v>
                </c:pt>
                <c:pt idx="5">
                  <c:v>-7.5000000000000011E-2</c:v>
                </c:pt>
                <c:pt idx="6">
                  <c:v>-2.5000000000000001E-2</c:v>
                </c:pt>
                <c:pt idx="7">
                  <c:v>2.5000000000000001E-2</c:v>
                </c:pt>
                <c:pt idx="8">
                  <c:v>7.4999999999999997E-2</c:v>
                </c:pt>
                <c:pt idx="9">
                  <c:v>0.125</c:v>
                </c:pt>
                <c:pt idx="10">
                  <c:v>0.17499999999999999</c:v>
                </c:pt>
                <c:pt idx="11">
                  <c:v>0.22500000000000001</c:v>
                </c:pt>
                <c:pt idx="12">
                  <c:v>0.27500000000000002</c:v>
                </c:pt>
                <c:pt idx="13">
                  <c:v>0.32500000000000001</c:v>
                </c:pt>
              </c:numCache>
            </c:numRef>
          </c:xVal>
          <c:yVal>
            <c:numRef>
              <c:f>'NORMAL DISTRIBUTION'!$L$2:$L$15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25</c:v>
                </c:pt>
                <c:pt idx="6">
                  <c:v>48</c:v>
                </c:pt>
                <c:pt idx="7">
                  <c:v>58</c:v>
                </c:pt>
                <c:pt idx="8">
                  <c:v>37</c:v>
                </c:pt>
                <c:pt idx="9">
                  <c:v>12</c:v>
                </c:pt>
                <c:pt idx="10">
                  <c:v>7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A-CB4C-82DD-6FC4609712A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'NORMAL DISTRIBUTION'!$G$14:$G$217</c:f>
              <c:numCache>
                <c:formatCode>General</c:formatCode>
                <c:ptCount val="204"/>
                <c:pt idx="0">
                  <c:v>-0.26227267100797413</c:v>
                </c:pt>
                <c:pt idx="1">
                  <c:v>-0.1909734759028433</c:v>
                </c:pt>
                <c:pt idx="2">
                  <c:v>-0.18401114650896727</c:v>
                </c:pt>
                <c:pt idx="3">
                  <c:v>-0.13309968908933958</c:v>
                </c:pt>
                <c:pt idx="4">
                  <c:v>-0.12871638634595228</c:v>
                </c:pt>
                <c:pt idx="5">
                  <c:v>-0.1214351496575127</c:v>
                </c:pt>
                <c:pt idx="6">
                  <c:v>-0.10612469005839856</c:v>
                </c:pt>
                <c:pt idx="7">
                  <c:v>-0.10167124260030613</c:v>
                </c:pt>
                <c:pt idx="8">
                  <c:v>-9.8155698851212766E-2</c:v>
                </c:pt>
                <c:pt idx="9">
                  <c:v>-9.6636077203935883E-2</c:v>
                </c:pt>
                <c:pt idx="10">
                  <c:v>-9.2497757661234359E-2</c:v>
                </c:pt>
                <c:pt idx="11">
                  <c:v>-8.9418398114473191E-2</c:v>
                </c:pt>
                <c:pt idx="12">
                  <c:v>-8.4164114589927064E-2</c:v>
                </c:pt>
                <c:pt idx="13">
                  <c:v>-8.3734950424026969E-2</c:v>
                </c:pt>
                <c:pt idx="14">
                  <c:v>-8.0916117761972189E-2</c:v>
                </c:pt>
                <c:pt idx="15">
                  <c:v>-7.7745725869358115E-2</c:v>
                </c:pt>
                <c:pt idx="16">
                  <c:v>-7.6031190910330351E-2</c:v>
                </c:pt>
                <c:pt idx="17">
                  <c:v>-7.5316449460645127E-2</c:v>
                </c:pt>
                <c:pt idx="18">
                  <c:v>-7.5060088294219313E-2</c:v>
                </c:pt>
                <c:pt idx="19">
                  <c:v>-7.3941367819831835E-2</c:v>
                </c:pt>
                <c:pt idx="20">
                  <c:v>-7.2517547353231529E-2</c:v>
                </c:pt>
                <c:pt idx="21">
                  <c:v>-7.1097775787235543E-2</c:v>
                </c:pt>
                <c:pt idx="22">
                  <c:v>-6.2495515377002875E-2</c:v>
                </c:pt>
                <c:pt idx="23">
                  <c:v>-6.2417606906379521E-2</c:v>
                </c:pt>
                <c:pt idx="24">
                  <c:v>-5.8696846337496632E-2</c:v>
                </c:pt>
                <c:pt idx="25">
                  <c:v>-5.839606533057521E-2</c:v>
                </c:pt>
                <c:pt idx="26">
                  <c:v>-5.6994850732743463E-2</c:v>
                </c:pt>
                <c:pt idx="27">
                  <c:v>-5.6573731945378583E-2</c:v>
                </c:pt>
                <c:pt idx="28">
                  <c:v>-5.6101403241477221E-2</c:v>
                </c:pt>
                <c:pt idx="29">
                  <c:v>-5.5713471289342974E-2</c:v>
                </c:pt>
                <c:pt idx="30">
                  <c:v>-5.1834879347883681E-2</c:v>
                </c:pt>
                <c:pt idx="31">
                  <c:v>-5.0972111918177035E-2</c:v>
                </c:pt>
                <c:pt idx="32">
                  <c:v>-5.018067003200688E-2</c:v>
                </c:pt>
                <c:pt idx="33">
                  <c:v>-4.6516367928067084E-2</c:v>
                </c:pt>
                <c:pt idx="34">
                  <c:v>-4.5702160684173279E-2</c:v>
                </c:pt>
                <c:pt idx="35">
                  <c:v>-4.5273226755635707E-2</c:v>
                </c:pt>
                <c:pt idx="36">
                  <c:v>-4.5058209110270378E-2</c:v>
                </c:pt>
                <c:pt idx="37">
                  <c:v>-4.1835739071087397E-2</c:v>
                </c:pt>
                <c:pt idx="38">
                  <c:v>-4.0609505443956126E-2</c:v>
                </c:pt>
                <c:pt idx="39">
                  <c:v>-4.0343180175792345E-2</c:v>
                </c:pt>
                <c:pt idx="40">
                  <c:v>-3.8132090351407161E-2</c:v>
                </c:pt>
                <c:pt idx="41">
                  <c:v>-3.6790504689811612E-2</c:v>
                </c:pt>
                <c:pt idx="42">
                  <c:v>-3.527458114344649E-2</c:v>
                </c:pt>
                <c:pt idx="43">
                  <c:v>-3.5272269688547339E-2</c:v>
                </c:pt>
                <c:pt idx="44">
                  <c:v>-3.3527389802020531E-2</c:v>
                </c:pt>
                <c:pt idx="45">
                  <c:v>-3.3300819513799089E-2</c:v>
                </c:pt>
                <c:pt idx="46">
                  <c:v>-3.2209268391157626E-2</c:v>
                </c:pt>
                <c:pt idx="47">
                  <c:v>-3.1296663724969628E-2</c:v>
                </c:pt>
                <c:pt idx="48">
                  <c:v>-2.9513550863510641E-2</c:v>
                </c:pt>
                <c:pt idx="49">
                  <c:v>-2.9254073406084741E-2</c:v>
                </c:pt>
                <c:pt idx="50">
                  <c:v>-2.8639768969382307E-2</c:v>
                </c:pt>
                <c:pt idx="51">
                  <c:v>-2.7309519090113608E-2</c:v>
                </c:pt>
                <c:pt idx="52">
                  <c:v>-2.7077786136852449E-2</c:v>
                </c:pt>
                <c:pt idx="53">
                  <c:v>-2.6437597929043311E-2</c:v>
                </c:pt>
                <c:pt idx="54">
                  <c:v>-2.6429472712101491E-2</c:v>
                </c:pt>
                <c:pt idx="55">
                  <c:v>-2.4460615432501196E-2</c:v>
                </c:pt>
                <c:pt idx="56">
                  <c:v>-2.3293163997102479E-2</c:v>
                </c:pt>
                <c:pt idx="57">
                  <c:v>-2.3269184772309725E-2</c:v>
                </c:pt>
                <c:pt idx="58">
                  <c:v>-2.2805134897909411E-2</c:v>
                </c:pt>
                <c:pt idx="59">
                  <c:v>-2.2672178738314182E-2</c:v>
                </c:pt>
                <c:pt idx="60">
                  <c:v>-2.2524991209494735E-2</c:v>
                </c:pt>
                <c:pt idx="61">
                  <c:v>-2.0987381120800234E-2</c:v>
                </c:pt>
                <c:pt idx="62">
                  <c:v>-2.0007519152335715E-2</c:v>
                </c:pt>
                <c:pt idx="63">
                  <c:v>-1.9267054971281929E-2</c:v>
                </c:pt>
                <c:pt idx="64">
                  <c:v>-1.6390568970968598E-2</c:v>
                </c:pt>
                <c:pt idx="65">
                  <c:v>-1.586764747915392E-2</c:v>
                </c:pt>
                <c:pt idx="66">
                  <c:v>-1.3643594625778438E-2</c:v>
                </c:pt>
                <c:pt idx="67">
                  <c:v>-1.240600389047981E-2</c:v>
                </c:pt>
                <c:pt idx="68">
                  <c:v>-1.1487266634478018E-2</c:v>
                </c:pt>
                <c:pt idx="69">
                  <c:v>-1.0306649907944708E-2</c:v>
                </c:pt>
                <c:pt idx="70">
                  <c:v>-9.4233098504839432E-3</c:v>
                </c:pt>
                <c:pt idx="71">
                  <c:v>-9.2781313847906076E-3</c:v>
                </c:pt>
                <c:pt idx="72">
                  <c:v>-8.5410943003581801E-3</c:v>
                </c:pt>
                <c:pt idx="73">
                  <c:v>-8.2666988411265706E-3</c:v>
                </c:pt>
                <c:pt idx="74">
                  <c:v>-7.7341832513289441E-3</c:v>
                </c:pt>
                <c:pt idx="75">
                  <c:v>-6.817683573866723E-3</c:v>
                </c:pt>
                <c:pt idx="76">
                  <c:v>-6.6325674370320848E-3</c:v>
                </c:pt>
                <c:pt idx="77">
                  <c:v>-3.8868456409005179E-3</c:v>
                </c:pt>
                <c:pt idx="78">
                  <c:v>-3.653192562288579E-3</c:v>
                </c:pt>
                <c:pt idx="79">
                  <c:v>-2.8004067462452978E-3</c:v>
                </c:pt>
                <c:pt idx="80">
                  <c:v>-2.0443433779734161E-3</c:v>
                </c:pt>
                <c:pt idx="81">
                  <c:v>1.0696562894765317E-3</c:v>
                </c:pt>
                <c:pt idx="82">
                  <c:v>1.2975433981244507E-3</c:v>
                </c:pt>
                <c:pt idx="83">
                  <c:v>1.4111257893269086E-3</c:v>
                </c:pt>
                <c:pt idx="84">
                  <c:v>2.1227122377729538E-3</c:v>
                </c:pt>
                <c:pt idx="85">
                  <c:v>2.5270260660168018E-3</c:v>
                </c:pt>
                <c:pt idx="86">
                  <c:v>3.4779349581986613E-3</c:v>
                </c:pt>
                <c:pt idx="87">
                  <c:v>3.9608277395250706E-3</c:v>
                </c:pt>
                <c:pt idx="88">
                  <c:v>5.5751819125158851E-3</c:v>
                </c:pt>
                <c:pt idx="89">
                  <c:v>5.9324463224232236E-3</c:v>
                </c:pt>
                <c:pt idx="90">
                  <c:v>6.0233926794614505E-3</c:v>
                </c:pt>
                <c:pt idx="91">
                  <c:v>6.7682487155720384E-3</c:v>
                </c:pt>
                <c:pt idx="92">
                  <c:v>7.9493148437143543E-3</c:v>
                </c:pt>
                <c:pt idx="93">
                  <c:v>1.0316117509043321E-2</c:v>
                </c:pt>
                <c:pt idx="94">
                  <c:v>1.1366825320284376E-2</c:v>
                </c:pt>
                <c:pt idx="95">
                  <c:v>1.2976293861635577E-2</c:v>
                </c:pt>
                <c:pt idx="96">
                  <c:v>1.3730197236832348E-2</c:v>
                </c:pt>
                <c:pt idx="97">
                  <c:v>1.520324574637239E-2</c:v>
                </c:pt>
                <c:pt idx="98">
                  <c:v>1.5524781091954695E-2</c:v>
                </c:pt>
                <c:pt idx="99">
                  <c:v>1.6097839125998152E-2</c:v>
                </c:pt>
                <c:pt idx="100">
                  <c:v>1.6924411285464819E-2</c:v>
                </c:pt>
                <c:pt idx="101">
                  <c:v>1.6965914605739072E-2</c:v>
                </c:pt>
                <c:pt idx="102">
                  <c:v>1.7871867430456118E-2</c:v>
                </c:pt>
                <c:pt idx="103">
                  <c:v>1.8247794867108168E-2</c:v>
                </c:pt>
                <c:pt idx="104">
                  <c:v>1.837220963863544E-2</c:v>
                </c:pt>
                <c:pt idx="105">
                  <c:v>1.8448075301646723E-2</c:v>
                </c:pt>
                <c:pt idx="106">
                  <c:v>1.8781812750787819E-2</c:v>
                </c:pt>
                <c:pt idx="107">
                  <c:v>2.0404375014811797E-2</c:v>
                </c:pt>
                <c:pt idx="108">
                  <c:v>2.1895221099674726E-2</c:v>
                </c:pt>
                <c:pt idx="109">
                  <c:v>2.2263470374981081E-2</c:v>
                </c:pt>
                <c:pt idx="110">
                  <c:v>2.2683165602688203E-2</c:v>
                </c:pt>
                <c:pt idx="111">
                  <c:v>2.3191015665306978E-2</c:v>
                </c:pt>
                <c:pt idx="112">
                  <c:v>2.3744022839736412E-2</c:v>
                </c:pt>
                <c:pt idx="113">
                  <c:v>2.4301396642476873E-2</c:v>
                </c:pt>
                <c:pt idx="114">
                  <c:v>2.5446085451388017E-2</c:v>
                </c:pt>
                <c:pt idx="115">
                  <c:v>2.5599679686859673E-2</c:v>
                </c:pt>
                <c:pt idx="116">
                  <c:v>3.0501675676841321E-2</c:v>
                </c:pt>
                <c:pt idx="117">
                  <c:v>3.1635722423179233E-2</c:v>
                </c:pt>
                <c:pt idx="118">
                  <c:v>3.2913128427959168E-2</c:v>
                </c:pt>
                <c:pt idx="119">
                  <c:v>3.3180996631647988E-2</c:v>
                </c:pt>
                <c:pt idx="120">
                  <c:v>3.3300022499148298E-2</c:v>
                </c:pt>
                <c:pt idx="121">
                  <c:v>3.3352216353856809E-2</c:v>
                </c:pt>
                <c:pt idx="122">
                  <c:v>3.5391915526780234E-2</c:v>
                </c:pt>
                <c:pt idx="123">
                  <c:v>3.6001719633923013E-2</c:v>
                </c:pt>
                <c:pt idx="124">
                  <c:v>3.8768775381832959E-2</c:v>
                </c:pt>
                <c:pt idx="125">
                  <c:v>3.9672883621683266E-2</c:v>
                </c:pt>
                <c:pt idx="126">
                  <c:v>4.0207743957262745E-2</c:v>
                </c:pt>
                <c:pt idx="127">
                  <c:v>4.0412634527186672E-2</c:v>
                </c:pt>
                <c:pt idx="128">
                  <c:v>4.147483587960181E-2</c:v>
                </c:pt>
                <c:pt idx="129">
                  <c:v>4.1687125379812104E-2</c:v>
                </c:pt>
                <c:pt idx="130">
                  <c:v>4.2711617172040472E-2</c:v>
                </c:pt>
                <c:pt idx="131">
                  <c:v>4.337852008704389E-2</c:v>
                </c:pt>
                <c:pt idx="132">
                  <c:v>4.3621642460249035E-2</c:v>
                </c:pt>
                <c:pt idx="133">
                  <c:v>4.3786645100248406E-2</c:v>
                </c:pt>
                <c:pt idx="134">
                  <c:v>4.4707787490126494E-2</c:v>
                </c:pt>
                <c:pt idx="135">
                  <c:v>4.5254483523332723E-2</c:v>
                </c:pt>
                <c:pt idx="136">
                  <c:v>4.7635387469868701E-2</c:v>
                </c:pt>
                <c:pt idx="137">
                  <c:v>4.8658854808490484E-2</c:v>
                </c:pt>
                <c:pt idx="138">
                  <c:v>4.8924600127136356E-2</c:v>
                </c:pt>
                <c:pt idx="139">
                  <c:v>5.0000128835574753E-2</c:v>
                </c:pt>
                <c:pt idx="140">
                  <c:v>5.1144567956145436E-2</c:v>
                </c:pt>
                <c:pt idx="141">
                  <c:v>5.478836261890907E-2</c:v>
                </c:pt>
                <c:pt idx="142">
                  <c:v>5.6006145904499836E-2</c:v>
                </c:pt>
                <c:pt idx="143">
                  <c:v>5.7612417399702333E-2</c:v>
                </c:pt>
                <c:pt idx="144">
                  <c:v>5.8331874446955902E-2</c:v>
                </c:pt>
                <c:pt idx="145">
                  <c:v>6.0483403630710399E-2</c:v>
                </c:pt>
                <c:pt idx="146">
                  <c:v>6.1890898032465815E-2</c:v>
                </c:pt>
                <c:pt idx="147">
                  <c:v>6.2102799550523377E-2</c:v>
                </c:pt>
                <c:pt idx="148">
                  <c:v>6.4104082007288121E-2</c:v>
                </c:pt>
                <c:pt idx="149">
                  <c:v>6.4213977957795265E-2</c:v>
                </c:pt>
                <c:pt idx="150">
                  <c:v>6.4807491886220772E-2</c:v>
                </c:pt>
                <c:pt idx="151">
                  <c:v>6.5405370637806201E-2</c:v>
                </c:pt>
                <c:pt idx="152">
                  <c:v>6.7030789115599038E-2</c:v>
                </c:pt>
                <c:pt idx="153">
                  <c:v>6.756708751544363E-2</c:v>
                </c:pt>
                <c:pt idx="154">
                  <c:v>6.8377651219556926E-2</c:v>
                </c:pt>
                <c:pt idx="155">
                  <c:v>6.8730614984562483E-2</c:v>
                </c:pt>
                <c:pt idx="156">
                  <c:v>6.9478002927622975E-2</c:v>
                </c:pt>
                <c:pt idx="157">
                  <c:v>7.134369700199425E-2</c:v>
                </c:pt>
                <c:pt idx="158">
                  <c:v>7.3313811968448842E-2</c:v>
                </c:pt>
                <c:pt idx="159">
                  <c:v>7.4723269884839877E-2</c:v>
                </c:pt>
                <c:pt idx="160">
                  <c:v>7.6040984398953446E-2</c:v>
                </c:pt>
                <c:pt idx="161">
                  <c:v>7.6628390237763647E-2</c:v>
                </c:pt>
                <c:pt idx="162">
                  <c:v>7.6756250349025418E-2</c:v>
                </c:pt>
                <c:pt idx="163">
                  <c:v>7.8984363409174613E-2</c:v>
                </c:pt>
                <c:pt idx="164">
                  <c:v>7.9252316882340107E-2</c:v>
                </c:pt>
                <c:pt idx="165">
                  <c:v>8.1902631746599314E-2</c:v>
                </c:pt>
                <c:pt idx="166">
                  <c:v>8.2344277871656643E-2</c:v>
                </c:pt>
                <c:pt idx="167">
                  <c:v>8.3434727205480674E-2</c:v>
                </c:pt>
                <c:pt idx="168">
                  <c:v>8.4491523154706899E-2</c:v>
                </c:pt>
                <c:pt idx="169">
                  <c:v>8.484239138310834E-2</c:v>
                </c:pt>
                <c:pt idx="170">
                  <c:v>8.6457030933912132E-2</c:v>
                </c:pt>
                <c:pt idx="171">
                  <c:v>8.9236290491197884E-2</c:v>
                </c:pt>
                <c:pt idx="172">
                  <c:v>9.0570364518715377E-2</c:v>
                </c:pt>
                <c:pt idx="173">
                  <c:v>9.2223288153420638E-2</c:v>
                </c:pt>
                <c:pt idx="174">
                  <c:v>9.4582791813601561E-2</c:v>
                </c:pt>
                <c:pt idx="175">
                  <c:v>9.6892085276439111E-2</c:v>
                </c:pt>
                <c:pt idx="176">
                  <c:v>0.10104280518288536</c:v>
                </c:pt>
                <c:pt idx="177">
                  <c:v>0.10243455286251388</c:v>
                </c:pt>
                <c:pt idx="178">
                  <c:v>0.10726660122935452</c:v>
                </c:pt>
                <c:pt idx="179">
                  <c:v>0.11266972722750616</c:v>
                </c:pt>
                <c:pt idx="180">
                  <c:v>0.12288345158302102</c:v>
                </c:pt>
                <c:pt idx="181">
                  <c:v>0.12370019931339067</c:v>
                </c:pt>
                <c:pt idx="182">
                  <c:v>0.12407640234362145</c:v>
                </c:pt>
                <c:pt idx="183">
                  <c:v>0.13464031094843276</c:v>
                </c:pt>
                <c:pt idx="184">
                  <c:v>0.13979080945593636</c:v>
                </c:pt>
                <c:pt idx="185">
                  <c:v>0.14259547925562993</c:v>
                </c:pt>
                <c:pt idx="186">
                  <c:v>0.14603551364237197</c:v>
                </c:pt>
                <c:pt idx="187">
                  <c:v>0.14880403735068415</c:v>
                </c:pt>
                <c:pt idx="188">
                  <c:v>0.15329322005534038</c:v>
                </c:pt>
                <c:pt idx="189">
                  <c:v>0.15355871092575624</c:v>
                </c:pt>
                <c:pt idx="190">
                  <c:v>0.15362133798814487</c:v>
                </c:pt>
                <c:pt idx="191">
                  <c:v>0.16133440295991036</c:v>
                </c:pt>
                <c:pt idx="192">
                  <c:v>0.16710667756674627</c:v>
                </c:pt>
                <c:pt idx="193">
                  <c:v>0.17583670817875158</c:v>
                </c:pt>
                <c:pt idx="194">
                  <c:v>0.1944546860681145</c:v>
                </c:pt>
                <c:pt idx="195">
                  <c:v>0.22330346379032492</c:v>
                </c:pt>
                <c:pt idx="196">
                  <c:v>0.26560314093272719</c:v>
                </c:pt>
                <c:pt idx="197">
                  <c:v>0.2872118906818929</c:v>
                </c:pt>
                <c:pt idx="198">
                  <c:v>0.28746400568725072</c:v>
                </c:pt>
                <c:pt idx="199">
                  <c:v>0.28810703619919542</c:v>
                </c:pt>
                <c:pt idx="200">
                  <c:v>0.3365993786744208</c:v>
                </c:pt>
                <c:pt idx="201">
                  <c:v>0.40847455572733127</c:v>
                </c:pt>
                <c:pt idx="202">
                  <c:v>0.4149350820001832</c:v>
                </c:pt>
                <c:pt idx="203">
                  <c:v>0.49124952682833545</c:v>
                </c:pt>
              </c:numCache>
            </c:numRef>
          </c:xVal>
          <c:yVal>
            <c:numRef>
              <c:f>'NORMAL DISTRIBUTION'!$H$14:$H$217</c:f>
              <c:numCache>
                <c:formatCode>_(* #,##0.00_);_(* \(#,##0.00\);_(* "-"??_);_(@_)</c:formatCode>
                <c:ptCount val="204"/>
                <c:pt idx="0">
                  <c:v>0.47661879304480254</c:v>
                </c:pt>
                <c:pt idx="1">
                  <c:v>3.2917547927203663</c:v>
                </c:pt>
                <c:pt idx="2">
                  <c:v>3.8615867997696691</c:v>
                </c:pt>
                <c:pt idx="3">
                  <c:v>10.606774102166854</c:v>
                </c:pt>
                <c:pt idx="4">
                  <c:v>11.422279894144255</c:v>
                </c:pt>
                <c:pt idx="5">
                  <c:v>12.859503981551979</c:v>
                </c:pt>
                <c:pt idx="6">
                  <c:v>16.197459292983961</c:v>
                </c:pt>
                <c:pt idx="7">
                  <c:v>17.240965514577372</c:v>
                </c:pt>
                <c:pt idx="8">
                  <c:v>18.084948829072079</c:v>
                </c:pt>
                <c:pt idx="9">
                  <c:v>18.454911164918862</c:v>
                </c:pt>
                <c:pt idx="10">
                  <c:v>19.47690949936851</c:v>
                </c:pt>
                <c:pt idx="11">
                  <c:v>20.249936028475261</c:v>
                </c:pt>
                <c:pt idx="12">
                  <c:v>21.58998836903816</c:v>
                </c:pt>
                <c:pt idx="13">
                  <c:v>21.700461104696611</c:v>
                </c:pt>
                <c:pt idx="14">
                  <c:v>22.429301641154922</c:v>
                </c:pt>
                <c:pt idx="15">
                  <c:v>23.254780639389228</c:v>
                </c:pt>
                <c:pt idx="16">
                  <c:v>23.703198240408838</c:v>
                </c:pt>
                <c:pt idx="17">
                  <c:v>23.890463709549635</c:v>
                </c:pt>
                <c:pt idx="18">
                  <c:v>23.957673428380527</c:v>
                </c:pt>
                <c:pt idx="19">
                  <c:v>24.251197317309483</c:v>
                </c:pt>
                <c:pt idx="20">
                  <c:v>24.625225942862954</c:v>
                </c:pt>
                <c:pt idx="21">
                  <c:v>24.998554316684039</c:v>
                </c:pt>
                <c:pt idx="22">
                  <c:v>27.259126257049658</c:v>
                </c:pt>
                <c:pt idx="23">
                  <c:v>27.279523607665997</c:v>
                </c:pt>
                <c:pt idx="24">
                  <c:v>28.250348821084966</c:v>
                </c:pt>
                <c:pt idx="25">
                  <c:v>28.328495438032849</c:v>
                </c:pt>
                <c:pt idx="26">
                  <c:v>28.69175931642706</c:v>
                </c:pt>
                <c:pt idx="27">
                  <c:v>28.800663482612123</c:v>
                </c:pt>
                <c:pt idx="28">
                  <c:v>28.922652131021188</c:v>
                </c:pt>
                <c:pt idx="29">
                  <c:v>29.022713621096301</c:v>
                </c:pt>
                <c:pt idx="30">
                  <c:v>30.015882784257805</c:v>
                </c:pt>
                <c:pt idx="31">
                  <c:v>30.23479347138872</c:v>
                </c:pt>
                <c:pt idx="32">
                  <c:v>30.434886272512877</c:v>
                </c:pt>
                <c:pt idx="33">
                  <c:v>31.35139558024575</c:v>
                </c:pt>
                <c:pt idx="34">
                  <c:v>31.552628693923399</c:v>
                </c:pt>
                <c:pt idx="35">
                  <c:v>31.65825970217168</c:v>
                </c:pt>
                <c:pt idx="36">
                  <c:v>31.711109750232264</c:v>
                </c:pt>
                <c:pt idx="37">
                  <c:v>32.494632187863765</c:v>
                </c:pt>
                <c:pt idx="38">
                  <c:v>32.788305941493796</c:v>
                </c:pt>
                <c:pt idx="39">
                  <c:v>32.851742706883741</c:v>
                </c:pt>
                <c:pt idx="40">
                  <c:v>33.373423425714883</c:v>
                </c:pt>
                <c:pt idx="41">
                  <c:v>33.685424930574762</c:v>
                </c:pt>
                <c:pt idx="42">
                  <c:v>34.033622429621609</c:v>
                </c:pt>
                <c:pt idx="43">
                  <c:v>34.034149727275022</c:v>
                </c:pt>
                <c:pt idx="44">
                  <c:v>34.428942443309474</c:v>
                </c:pt>
                <c:pt idx="45">
                  <c:v>34.479719547214501</c:v>
                </c:pt>
                <c:pt idx="46">
                  <c:v>34.72273734699327</c:v>
                </c:pt>
                <c:pt idx="47">
                  <c:v>34.923824278876737</c:v>
                </c:pt>
                <c:pt idx="48">
                  <c:v>35.311040067031847</c:v>
                </c:pt>
                <c:pt idx="49">
                  <c:v>35.366744932068215</c:v>
                </c:pt>
                <c:pt idx="50">
                  <c:v>35.497959192034784</c:v>
                </c:pt>
                <c:pt idx="51">
                  <c:v>35.778834961688609</c:v>
                </c:pt>
                <c:pt idx="52">
                  <c:v>35.827299742700077</c:v>
                </c:pt>
                <c:pt idx="53">
                  <c:v>35.960460542333635</c:v>
                </c:pt>
                <c:pt idx="54">
                  <c:v>35.962143686778113</c:v>
                </c:pt>
                <c:pt idx="55">
                  <c:v>36.364778792820815</c:v>
                </c:pt>
                <c:pt idx="56">
                  <c:v>36.598506498452132</c:v>
                </c:pt>
                <c:pt idx="57">
                  <c:v>36.603267186097177</c:v>
                </c:pt>
                <c:pt idx="58">
                  <c:v>36.695075835120306</c:v>
                </c:pt>
                <c:pt idx="59">
                  <c:v>36.721267210069477</c:v>
                </c:pt>
                <c:pt idx="60">
                  <c:v>36.750203083275842</c:v>
                </c:pt>
                <c:pt idx="61">
                  <c:v>37.048734754708967</c:v>
                </c:pt>
                <c:pt idx="62">
                  <c:v>37.235345138615841</c:v>
                </c:pt>
                <c:pt idx="63">
                  <c:v>37.374448541756614</c:v>
                </c:pt>
                <c:pt idx="64">
                  <c:v>37.89874757828332</c:v>
                </c:pt>
                <c:pt idx="65">
                  <c:v>37.991247667095614</c:v>
                </c:pt>
                <c:pt idx="66">
                  <c:v>38.374691500274544</c:v>
                </c:pt>
                <c:pt idx="67">
                  <c:v>38.580923241499036</c:v>
                </c:pt>
                <c:pt idx="68">
                  <c:v>38.730647342933821</c:v>
                </c:pt>
                <c:pt idx="69">
                  <c:v>38.918760186612715</c:v>
                </c:pt>
                <c:pt idx="70">
                  <c:v>39.05630791153429</c:v>
                </c:pt>
                <c:pt idx="71">
                  <c:v>39.078649526593644</c:v>
                </c:pt>
                <c:pt idx="72">
                  <c:v>39.190911515478369</c:v>
                </c:pt>
                <c:pt idx="73">
                  <c:v>39.232208035303699</c:v>
                </c:pt>
                <c:pt idx="74">
                  <c:v>39.311575376240441</c:v>
                </c:pt>
                <c:pt idx="75">
                  <c:v>39.445756140280459</c:v>
                </c:pt>
                <c:pt idx="76">
                  <c:v>39.472484640719642</c:v>
                </c:pt>
                <c:pt idx="77">
                  <c:v>39.853966273557774</c:v>
                </c:pt>
                <c:pt idx="78">
                  <c:v>39.885118850170834</c:v>
                </c:pt>
                <c:pt idx="79">
                  <c:v>39.997050663891812</c:v>
                </c:pt>
                <c:pt idx="80">
                  <c:v>40.093950030852795</c:v>
                </c:pt>
                <c:pt idx="81">
                  <c:v>40.469523424235391</c:v>
                </c:pt>
                <c:pt idx="82">
                  <c:v>40.495502148581998</c:v>
                </c:pt>
                <c:pt idx="83">
                  <c:v>40.508372813464192</c:v>
                </c:pt>
                <c:pt idx="84">
                  <c:v>40.587829396360632</c:v>
                </c:pt>
                <c:pt idx="85">
                  <c:v>40.632067721732469</c:v>
                </c:pt>
                <c:pt idx="86">
                  <c:v>40.733503981990147</c:v>
                </c:pt>
                <c:pt idx="87">
                  <c:v>40.783607201262733</c:v>
                </c:pt>
                <c:pt idx="88">
                  <c:v>40.94416424191342</c:v>
                </c:pt>
                <c:pt idx="89">
                  <c:v>40.978242901175285</c:v>
                </c:pt>
                <c:pt idx="90">
                  <c:v>40.986833537296512</c:v>
                </c:pt>
                <c:pt idx="91">
                  <c:v>41.055896635442515</c:v>
                </c:pt>
                <c:pt idx="92">
                  <c:v>41.160652552349362</c:v>
                </c:pt>
                <c:pt idx="93">
                  <c:v>41.352869016500343</c:v>
                </c:pt>
                <c:pt idx="94">
                  <c:v>41.430556944760234</c:v>
                </c:pt>
                <c:pt idx="95">
                  <c:v>41.540360002128537</c:v>
                </c:pt>
                <c:pt idx="96">
                  <c:v>41.587943488218649</c:v>
                </c:pt>
                <c:pt idx="97">
                  <c:v>41.673785879643965</c:v>
                </c:pt>
                <c:pt idx="98">
                  <c:v>41.691264582888977</c:v>
                </c:pt>
                <c:pt idx="99">
                  <c:v>41.721294085968587</c:v>
                </c:pt>
                <c:pt idx="100">
                  <c:v>41.762070802709836</c:v>
                </c:pt>
                <c:pt idx="101">
                  <c:v>41.764039097663783</c:v>
                </c:pt>
                <c:pt idx="102">
                  <c:v>41.805114136897217</c:v>
                </c:pt>
                <c:pt idx="103">
                  <c:v>41.82109585216422</c:v>
                </c:pt>
                <c:pt idx="104">
                  <c:v>41.826247618177646</c:v>
                </c:pt>
                <c:pt idx="105">
                  <c:v>41.829355493831294</c:v>
                </c:pt>
                <c:pt idx="106">
                  <c:v>41.842725048060629</c:v>
                </c:pt>
                <c:pt idx="107">
                  <c:v>41.900695384814064</c:v>
                </c:pt>
                <c:pt idx="108">
                  <c:v>41.943651123464669</c:v>
                </c:pt>
                <c:pt idx="109">
                  <c:v>41.952737184868184</c:v>
                </c:pt>
                <c:pt idx="110">
                  <c:v>41.962355264705749</c:v>
                </c:pt>
                <c:pt idx="111">
                  <c:v>41.97294254125886</c:v>
                </c:pt>
                <c:pt idx="112">
                  <c:v>41.983161282037493</c:v>
                </c:pt>
                <c:pt idx="113">
                  <c:v>41.992077813440368</c:v>
                </c:pt>
                <c:pt idx="114">
                  <c:v>42.006032807107736</c:v>
                </c:pt>
                <c:pt idx="115">
                  <c:v>42.007459100087303</c:v>
                </c:pt>
                <c:pt idx="116">
                  <c:v>41.997485978932446</c:v>
                </c:pt>
                <c:pt idx="117">
                  <c:v>41.979857979191216</c:v>
                </c:pt>
                <c:pt idx="118">
                  <c:v>41.953120807409157</c:v>
                </c:pt>
                <c:pt idx="119">
                  <c:v>41.946590680516302</c:v>
                </c:pt>
                <c:pt idx="120">
                  <c:v>41.943586413923683</c:v>
                </c:pt>
                <c:pt idx="121">
                  <c:v>41.942249104592868</c:v>
                </c:pt>
                <c:pt idx="122">
                  <c:v>41.880494426759633</c:v>
                </c:pt>
                <c:pt idx="123">
                  <c:v>41.858444118592473</c:v>
                </c:pt>
                <c:pt idx="124">
                  <c:v>41.737739286909182</c:v>
                </c:pt>
                <c:pt idx="125">
                  <c:v>41.690998458229913</c:v>
                </c:pt>
                <c:pt idx="126">
                  <c:v>41.661662429271338</c:v>
                </c:pt>
                <c:pt idx="127">
                  <c:v>41.650093535899224</c:v>
                </c:pt>
                <c:pt idx="128">
                  <c:v>41.587185273885375</c:v>
                </c:pt>
                <c:pt idx="129">
                  <c:v>41.574024326148823</c:v>
                </c:pt>
                <c:pt idx="130">
                  <c:v>41.50776548850034</c:v>
                </c:pt>
                <c:pt idx="131">
                  <c:v>41.462197191857143</c:v>
                </c:pt>
                <c:pt idx="132">
                  <c:v>41.44510870459758</c:v>
                </c:pt>
                <c:pt idx="133">
                  <c:v>41.433366339742832</c:v>
                </c:pt>
                <c:pt idx="134">
                  <c:v>41.365668369187283</c:v>
                </c:pt>
                <c:pt idx="135">
                  <c:v>41.323774337075562</c:v>
                </c:pt>
                <c:pt idx="136">
                  <c:v>41.12653253284693</c:v>
                </c:pt>
                <c:pt idx="137">
                  <c:v>41.034412466952418</c:v>
                </c:pt>
                <c:pt idx="138">
                  <c:v>41.009778095418866</c:v>
                </c:pt>
                <c:pt idx="139">
                  <c:v>40.907082551222942</c:v>
                </c:pt>
                <c:pt idx="140">
                  <c:v>40.792564519389259</c:v>
                </c:pt>
                <c:pt idx="141">
                  <c:v>40.3924946635182</c:v>
                </c:pt>
                <c:pt idx="142">
                  <c:v>40.246961171561757</c:v>
                </c:pt>
                <c:pt idx="143">
                  <c:v>40.046117476058768</c:v>
                </c:pt>
                <c:pt idx="144">
                  <c:v>39.952920030560307</c:v>
                </c:pt>
                <c:pt idx="145">
                  <c:v>39.662443950797659</c:v>
                </c:pt>
                <c:pt idx="146">
                  <c:v>39.463023674246209</c:v>
                </c:pt>
                <c:pt idx="147">
                  <c:v>39.432366132872708</c:v>
                </c:pt>
                <c:pt idx="148">
                  <c:v>39.134755013201996</c:v>
                </c:pt>
                <c:pt idx="149">
                  <c:v>39.11799377031867</c:v>
                </c:pt>
                <c:pt idx="150">
                  <c:v>39.026726951891305</c:v>
                </c:pt>
                <c:pt idx="151">
                  <c:v>38.933525845074705</c:v>
                </c:pt>
                <c:pt idx="152">
                  <c:v>38.673818024170856</c:v>
                </c:pt>
                <c:pt idx="153">
                  <c:v>38.586124720198903</c:v>
                </c:pt>
                <c:pt idx="154">
                  <c:v>38.451724099047553</c:v>
                </c:pt>
                <c:pt idx="155">
                  <c:v>38.392504610531198</c:v>
                </c:pt>
                <c:pt idx="156">
                  <c:v>38.265732763841491</c:v>
                </c:pt>
                <c:pt idx="157">
                  <c:v>37.941236060097083</c:v>
                </c:pt>
                <c:pt idx="158">
                  <c:v>37.586419775564814</c:v>
                </c:pt>
                <c:pt idx="159">
                  <c:v>37.32513643174785</c:v>
                </c:pt>
                <c:pt idx="160">
                  <c:v>37.075400322119151</c:v>
                </c:pt>
                <c:pt idx="161">
                  <c:v>36.9624079549111</c:v>
                </c:pt>
                <c:pt idx="162">
                  <c:v>36.937678600509614</c:v>
                </c:pt>
                <c:pt idx="163">
                  <c:v>36.499172037790451</c:v>
                </c:pt>
                <c:pt idx="164">
                  <c:v>36.445489581405688</c:v>
                </c:pt>
                <c:pt idx="165">
                  <c:v>35.903947001965413</c:v>
                </c:pt>
                <c:pt idx="166">
                  <c:v>35.811883269073796</c:v>
                </c:pt>
                <c:pt idx="167">
                  <c:v>35.582413334259854</c:v>
                </c:pt>
                <c:pt idx="168">
                  <c:v>35.357151138753039</c:v>
                </c:pt>
                <c:pt idx="169">
                  <c:v>35.281748382106507</c:v>
                </c:pt>
                <c:pt idx="170">
                  <c:v>34.930914352927822</c:v>
                </c:pt>
                <c:pt idx="171">
                  <c:v>34.312834815715611</c:v>
                </c:pt>
                <c:pt idx="172">
                  <c:v>34.010096639131568</c:v>
                </c:pt>
                <c:pt idx="173">
                  <c:v>33.629852667464199</c:v>
                </c:pt>
                <c:pt idx="174">
                  <c:v>33.07772074651848</c:v>
                </c:pt>
                <c:pt idx="175">
                  <c:v>32.527416599244432</c:v>
                </c:pt>
                <c:pt idx="176">
                  <c:v>31.516135176546033</c:v>
                </c:pt>
                <c:pt idx="177">
                  <c:v>31.171317197888399</c:v>
                </c:pt>
                <c:pt idx="178">
                  <c:v>29.955097425789241</c:v>
                </c:pt>
                <c:pt idx="179">
                  <c:v>28.566909086585778</c:v>
                </c:pt>
                <c:pt idx="180">
                  <c:v>25.894971677741431</c:v>
                </c:pt>
                <c:pt idx="181">
                  <c:v>25.680087963691346</c:v>
                </c:pt>
                <c:pt idx="182">
                  <c:v>25.5810988747536</c:v>
                </c:pt>
                <c:pt idx="183">
                  <c:v>22.810991631868298</c:v>
                </c:pt>
                <c:pt idx="184">
                  <c:v>21.478416681550449</c:v>
                </c:pt>
                <c:pt idx="185">
                  <c:v>20.761098365644916</c:v>
                </c:pt>
                <c:pt idx="186">
                  <c:v>19.891117434810582</c:v>
                </c:pt>
                <c:pt idx="187">
                  <c:v>19.199909479688991</c:v>
                </c:pt>
                <c:pt idx="188">
                  <c:v>18.098331224548755</c:v>
                </c:pt>
                <c:pt idx="189">
                  <c:v>18.03398623164475</c:v>
                </c:pt>
                <c:pt idx="190">
                  <c:v>18.01882142814911</c:v>
                </c:pt>
                <c:pt idx="191">
                  <c:v>16.19353226070152</c:v>
                </c:pt>
                <c:pt idx="192">
                  <c:v>14.887652058485479</c:v>
                </c:pt>
                <c:pt idx="193">
                  <c:v>13.021740136187747</c:v>
                </c:pt>
                <c:pt idx="194">
                  <c:v>9.5247416045452802</c:v>
                </c:pt>
                <c:pt idx="195">
                  <c:v>5.4538458754357544</c:v>
                </c:pt>
                <c:pt idx="196">
                  <c:v>2.0510399415003371</c:v>
                </c:pt>
                <c:pt idx="197">
                  <c:v>1.1561938040700963</c:v>
                </c:pt>
                <c:pt idx="198">
                  <c:v>1.1481497937444332</c:v>
                </c:pt>
                <c:pt idx="199">
                  <c:v>1.1278510738911331</c:v>
                </c:pt>
                <c:pt idx="200">
                  <c:v>0.25875403382539813</c:v>
                </c:pt>
                <c:pt idx="201">
                  <c:v>1.840488254278887E-2</c:v>
                </c:pt>
                <c:pt idx="202">
                  <c:v>1.4126424596610128E-2</c:v>
                </c:pt>
                <c:pt idx="203">
                  <c:v>4.4313110945087391E-4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A-CB4C-82DD-6FC46097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05023"/>
        <c:axId val="258609183"/>
      </c:scatterChart>
      <c:valAx>
        <c:axId val="616305023"/>
        <c:scaling>
          <c:orientation val="minMax"/>
          <c:max val="0.35"/>
          <c:min val="-0.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sx="1000" sy="1000" algn="ctr" rotWithShape="0">
                <a:srgbClr val="000000"/>
              </a:outerShdw>
              <a:softEdge rad="0"/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09183"/>
        <c:crossesAt val="0"/>
        <c:crossBetween val="midCat"/>
        <c:majorUnit val="0.05"/>
      </c:valAx>
      <c:valAx>
        <c:axId val="25860918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5023"/>
        <c:crossesAt val="0"/>
        <c:crossBetween val="midCat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1839969</xdr:colOff>
      <xdr:row>29</xdr:row>
      <xdr:rowOff>100298</xdr:rowOff>
    </xdr:from>
    <xdr:ext cx="1066799" cy="3300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95437D-4BFD-1542-B914-85E4F7FCF1F8}"/>
                </a:ext>
              </a:extLst>
            </xdr:cNvPr>
            <xdr:cNvSpPr txBox="1"/>
          </xdr:nvSpPr>
          <xdr:spPr>
            <a:xfrm>
              <a:off x="14527269" y="8190198"/>
              <a:ext cx="1066799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C95437D-4BFD-1542-B914-85E4F7FCF1F8}"/>
                </a:ext>
              </a:extLst>
            </xdr:cNvPr>
            <xdr:cNvSpPr txBox="1"/>
          </xdr:nvSpPr>
          <xdr:spPr>
            <a:xfrm>
              <a:off x="14527269" y="8190198"/>
              <a:ext cx="1066799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(〖</a:t>
              </a:r>
              <a:r>
                <a:rPr lang="it-IT" sz="1200" b="0" i="0">
                  <a:latin typeface="Cambria Math" panose="02040503050406030204" pitchFamily="18" charset="0"/>
                </a:rPr>
                <a:t>(𝑅</a:t>
              </a:r>
              <a:r>
                <a:rPr lang="en-US" sz="1200" b="0" i="0">
                  <a:latin typeface="Cambria Math" panose="02040503050406030204" pitchFamily="18" charset="0"/>
                </a:rPr>
                <a:t>〗_</a:t>
              </a:r>
              <a:r>
                <a:rPr lang="it-IT" sz="1200" b="0" i="0">
                  <a:latin typeface="Cambria Math" panose="02040503050406030204" pitchFamily="18" charset="0"/>
                </a:rPr>
                <a:t>𝑝−𝑅_𝑓)</a:t>
              </a:r>
              <a:r>
                <a:rPr lang="en-US" sz="1200" b="0" i="0">
                  <a:latin typeface="Cambria Math" panose="02040503050406030204" pitchFamily="18" charset="0"/>
                </a:rPr>
                <a:t>)⁄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200" b="0" i="0">
                  <a:latin typeface="Cambria Math" panose="02040503050406030204" pitchFamily="18" charset="0"/>
                </a:rPr>
                <a:t>𝑝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1604508</xdr:colOff>
      <xdr:row>30</xdr:row>
      <xdr:rowOff>94707</xdr:rowOff>
    </xdr:from>
    <xdr:ext cx="1574799" cy="3097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5B0AA2-3E56-A142-876C-9B350997E58B}"/>
                </a:ext>
              </a:extLst>
            </xdr:cNvPr>
            <xdr:cNvSpPr txBox="1"/>
          </xdr:nvSpPr>
          <xdr:spPr>
            <a:xfrm>
              <a:off x="14291808" y="8718007"/>
              <a:ext cx="1574799" cy="309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35B0AA2-3E56-A142-876C-9B350997E58B}"/>
                </a:ext>
              </a:extLst>
            </xdr:cNvPr>
            <xdr:cNvSpPr txBox="1"/>
          </xdr:nvSpPr>
          <xdr:spPr>
            <a:xfrm>
              <a:off x="14291808" y="8718007"/>
              <a:ext cx="1574799" cy="309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(〖</a:t>
              </a:r>
              <a:r>
                <a:rPr lang="it-IT" sz="1200" b="0" i="0">
                  <a:latin typeface="Cambria Math" panose="02040503050406030204" pitchFamily="18" charset="0"/>
                </a:rPr>
                <a:t>(𝑅</a:t>
              </a:r>
              <a:r>
                <a:rPr lang="en-US" sz="1200" b="0" i="0">
                  <a:latin typeface="Cambria Math" panose="02040503050406030204" pitchFamily="18" charset="0"/>
                </a:rPr>
                <a:t>〗_</a:t>
              </a:r>
              <a:r>
                <a:rPr lang="it-IT" sz="1200" b="0" i="0">
                  <a:latin typeface="Cambria Math" panose="02040503050406030204" pitchFamily="18" charset="0"/>
                </a:rPr>
                <a:t>𝑝−𝑅_𝑓)</a:t>
              </a:r>
              <a:r>
                <a:rPr lang="en-US" sz="1200" b="0" i="0">
                  <a:latin typeface="Cambria Math" panose="02040503050406030204" pitchFamily="18" charset="0"/>
                </a:rPr>
                <a:t>)⁄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200" b="0" i="0">
                  <a:latin typeface="Cambria Math" panose="02040503050406030204" pitchFamily="18" charset="0"/>
                </a:rPr>
                <a:t>𝑑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165947</xdr:colOff>
      <xdr:row>16</xdr:row>
      <xdr:rowOff>111761</xdr:rowOff>
    </xdr:from>
    <xdr:ext cx="191719" cy="1994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367CD7-6B53-864B-99F5-9848621F5890}"/>
                </a:ext>
              </a:extLst>
            </xdr:cNvPr>
            <xdr:cNvSpPr txBox="1"/>
          </xdr:nvSpPr>
          <xdr:spPr>
            <a:xfrm>
              <a:off x="20219247" y="4493261"/>
              <a:ext cx="191719" cy="199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1367CD7-6B53-864B-99F5-9848621F5890}"/>
                </a:ext>
              </a:extLst>
            </xdr:cNvPr>
            <xdr:cNvSpPr txBox="1"/>
          </xdr:nvSpPr>
          <xdr:spPr>
            <a:xfrm>
              <a:off x="20219247" y="4493261"/>
              <a:ext cx="191719" cy="199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200" b="0" i="0">
                  <a:latin typeface="Cambria Math" panose="02040503050406030204" pitchFamily="18" charset="0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it-IT" sz="1200" b="0" i="0">
                  <a:latin typeface="Cambria Math" panose="02040503050406030204" pitchFamily="18" charset="0"/>
                </a:rPr>
                <a:t>𝑓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167640</xdr:colOff>
      <xdr:row>15</xdr:row>
      <xdr:rowOff>96520</xdr:rowOff>
    </xdr:from>
    <xdr:ext cx="202684" cy="1989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5915CE-6CF5-AA48-9964-63CD3B7B5AF4}"/>
                </a:ext>
              </a:extLst>
            </xdr:cNvPr>
            <xdr:cNvSpPr txBox="1"/>
          </xdr:nvSpPr>
          <xdr:spPr>
            <a:xfrm>
              <a:off x="20220940" y="4185920"/>
              <a:ext cx="20268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5915CE-6CF5-AA48-9964-63CD3B7B5AF4}"/>
                </a:ext>
              </a:extLst>
            </xdr:cNvPr>
            <xdr:cNvSpPr txBox="1"/>
          </xdr:nvSpPr>
          <xdr:spPr>
            <a:xfrm>
              <a:off x="20220940" y="4185920"/>
              <a:ext cx="202684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200" b="0" i="0">
                  <a:latin typeface="Cambria Math" panose="02040503050406030204" pitchFamily="18" charset="0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it-IT" sz="1200" b="0" i="0">
                  <a:latin typeface="Cambria Math" panose="02040503050406030204" pitchFamily="18" charset="0"/>
                </a:rPr>
                <a:t>𝑝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178755</xdr:colOff>
      <xdr:row>18</xdr:row>
      <xdr:rowOff>90032</xdr:rowOff>
    </xdr:from>
    <xdr:ext cx="186781" cy="1989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0B7D18-7728-DD41-B4DA-B9697C5F922B}"/>
                </a:ext>
              </a:extLst>
            </xdr:cNvPr>
            <xdr:cNvSpPr txBox="1"/>
          </xdr:nvSpPr>
          <xdr:spPr>
            <a:xfrm>
              <a:off x="20232055" y="5055732"/>
              <a:ext cx="186781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20B7D18-7728-DD41-B4DA-B9697C5F922B}"/>
                </a:ext>
              </a:extLst>
            </xdr:cNvPr>
            <xdr:cNvSpPr txBox="1"/>
          </xdr:nvSpPr>
          <xdr:spPr>
            <a:xfrm>
              <a:off x="20232055" y="5055732"/>
              <a:ext cx="186781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200" b="0" i="0">
                  <a:latin typeface="Cambria Math" panose="02040503050406030204" pitchFamily="18" charset="0"/>
                </a:rPr>
                <a:t>𝑝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184597</xdr:colOff>
      <xdr:row>20</xdr:row>
      <xdr:rowOff>93003</xdr:rowOff>
    </xdr:from>
    <xdr:ext cx="190116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316752-7239-B845-9D7A-DBF91B2570D9}"/>
                </a:ext>
              </a:extLst>
            </xdr:cNvPr>
            <xdr:cNvSpPr txBox="1"/>
          </xdr:nvSpPr>
          <xdr:spPr>
            <a:xfrm>
              <a:off x="20237897" y="5642903"/>
              <a:ext cx="190116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2316752-7239-B845-9D7A-DBF91B2570D9}"/>
                </a:ext>
              </a:extLst>
            </xdr:cNvPr>
            <xdr:cNvSpPr txBox="1"/>
          </xdr:nvSpPr>
          <xdr:spPr>
            <a:xfrm>
              <a:off x="20237897" y="5642903"/>
              <a:ext cx="190116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200" b="0" i="0">
                  <a:latin typeface="Cambria Math" panose="02040503050406030204" pitchFamily="18" charset="0"/>
                </a:rPr>
                <a:t>𝑑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1611154</xdr:colOff>
      <xdr:row>31</xdr:row>
      <xdr:rowOff>50932</xdr:rowOff>
    </xdr:from>
    <xdr:ext cx="1574799" cy="365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71BFA32-903B-1B40-B0A1-B0DFBD06F877}"/>
                </a:ext>
              </a:extLst>
            </xdr:cNvPr>
            <xdr:cNvSpPr txBox="1"/>
          </xdr:nvSpPr>
          <xdr:spPr>
            <a:xfrm>
              <a:off x="14298454" y="9207632"/>
              <a:ext cx="1574799" cy="365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it-IT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71BFA32-903B-1B40-B0A1-B0DFBD06F877}"/>
                </a:ext>
              </a:extLst>
            </xdr:cNvPr>
            <xdr:cNvSpPr txBox="1"/>
          </xdr:nvSpPr>
          <xdr:spPr>
            <a:xfrm>
              <a:off x="14298454" y="9207632"/>
              <a:ext cx="1574799" cy="365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(〖</a:t>
              </a:r>
              <a:r>
                <a:rPr lang="it-IT" sz="1200" b="0" i="0">
                  <a:latin typeface="Cambria Math" panose="02040503050406030204" pitchFamily="18" charset="0"/>
                </a:rPr>
                <a:t>(𝑅</a:t>
              </a:r>
              <a:r>
                <a:rPr lang="en-US" sz="1200" b="0" i="0">
                  <a:latin typeface="Cambria Math" panose="02040503050406030204" pitchFamily="18" charset="0"/>
                </a:rPr>
                <a:t>〗_</a:t>
              </a:r>
              <a:r>
                <a:rPr lang="it-IT" sz="1200" b="0" i="0">
                  <a:latin typeface="Cambria Math" panose="02040503050406030204" pitchFamily="18" charset="0"/>
                </a:rPr>
                <a:t>𝑝−𝑅_𝑓)</a:t>
              </a:r>
              <a:r>
                <a:rPr lang="en-US" sz="1200" b="0" i="0">
                  <a:latin typeface="Cambria Math" panose="02040503050406030204" pitchFamily="18" charset="0"/>
                </a:rPr>
                <a:t>)⁄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it-IT" sz="1200" b="0" i="0">
                  <a:latin typeface="Cambria Math" panose="02040503050406030204" pitchFamily="18" charset="0"/>
                </a:rPr>
                <a:t>𝑝 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1631085</xdr:colOff>
      <xdr:row>32</xdr:row>
      <xdr:rowOff>109278</xdr:rowOff>
    </xdr:from>
    <xdr:ext cx="1470787" cy="239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E92F8F8-B4E1-834D-9733-84A45EAA26BF}"/>
                </a:ext>
              </a:extLst>
            </xdr:cNvPr>
            <xdr:cNvSpPr txBox="1"/>
          </xdr:nvSpPr>
          <xdr:spPr>
            <a:xfrm>
              <a:off x="14318385" y="9799378"/>
              <a:ext cx="1470787" cy="239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e>
                    </m:d>
                    <m:r>
                      <a:rPr lang="it-IT" sz="1100" b="0" i="0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type m:val="skw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E92F8F8-B4E1-834D-9733-84A45EAA26BF}"/>
                </a:ext>
              </a:extLst>
            </xdr:cNvPr>
            <xdr:cNvSpPr txBox="1"/>
          </xdr:nvSpPr>
          <xdr:spPr>
            <a:xfrm>
              <a:off x="14318385" y="9799378"/>
              <a:ext cx="1470787" cy="239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𝑅_𝑓+[𝑅_𝑝−𝑅_𝑓 ]∗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100" b="0" i="0">
                  <a:latin typeface="Cambria Math" panose="02040503050406030204" pitchFamily="18" charset="0"/>
                </a:rPr>
                <a:t>𝑚⁄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100" b="0" i="0">
                  <a:latin typeface="Cambria Math" panose="02040503050406030204" pitchFamily="18" charset="0"/>
                </a:rPr>
                <a:t>𝑝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1587582</xdr:colOff>
      <xdr:row>33</xdr:row>
      <xdr:rowOff>147020</xdr:rowOff>
    </xdr:from>
    <xdr:ext cx="1675202" cy="1828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F150A9D-5C71-EB48-81F4-055D3EFADF30}"/>
                </a:ext>
              </a:extLst>
            </xdr:cNvPr>
            <xdr:cNvSpPr txBox="1"/>
          </xdr:nvSpPr>
          <xdr:spPr>
            <a:xfrm>
              <a:off x="14274882" y="10370520"/>
              <a:ext cx="1675202" cy="182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−[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)]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F150A9D-5C71-EB48-81F4-055D3EFADF30}"/>
                </a:ext>
              </a:extLst>
            </xdr:cNvPr>
            <xdr:cNvSpPr txBox="1"/>
          </xdr:nvSpPr>
          <xdr:spPr>
            <a:xfrm>
              <a:off x="14274882" y="10370520"/>
              <a:ext cx="1675202" cy="182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𝑅_𝑝−[𝑅_𝑓+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it-IT" sz="1100" b="0" i="0">
                  <a:latin typeface="Cambria Math" panose="02040503050406030204" pitchFamily="18" charset="0"/>
                </a:rPr>
                <a:t>𝑝∗(𝑅_𝑚−𝑅_𝑓)]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1856413</xdr:colOff>
      <xdr:row>34</xdr:row>
      <xdr:rowOff>81070</xdr:rowOff>
    </xdr:from>
    <xdr:ext cx="98997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B9E88A0-6915-1945-8C7D-8CD5B2B4FD22}"/>
                </a:ext>
              </a:extLst>
            </xdr:cNvPr>
            <xdr:cNvSpPr txBox="1"/>
          </xdr:nvSpPr>
          <xdr:spPr>
            <a:xfrm>
              <a:off x="14543713" y="10837970"/>
              <a:ext cx="98997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𝑉𝑎𝑟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B9E88A0-6915-1945-8C7D-8CD5B2B4FD22}"/>
                </a:ext>
              </a:extLst>
            </xdr:cNvPr>
            <xdr:cNvSpPr txBox="1"/>
          </xdr:nvSpPr>
          <xdr:spPr>
            <a:xfrm>
              <a:off x="14543713" y="10837970"/>
              <a:ext cx="98997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it-IT" sz="1100" b="0" i="0">
                  <a:latin typeface="Cambria Math" panose="02040503050406030204" pitchFamily="18" charset="0"/>
                </a:rPr>
                <a:t>𝑉𝑎𝑟(𝑅_𝑝−𝑅_𝑏)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1745748</xdr:colOff>
      <xdr:row>35</xdr:row>
      <xdr:rowOff>152507</xdr:rowOff>
    </xdr:from>
    <xdr:ext cx="1669110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D0F0B1A-5E0E-764F-A66B-99E3E0051387}"/>
                </a:ext>
              </a:extLst>
            </xdr:cNvPr>
            <xdr:cNvSpPr txBox="1"/>
          </xdr:nvSpPr>
          <xdr:spPr>
            <a:xfrm>
              <a:off x="14433048" y="11442807"/>
              <a:ext cx="1669110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𝑇𝑟𝑎𝑐𝑘𝑖𝑛𝑔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𝐸𝑟𝑟𝑜𝑟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D0F0B1A-5E0E-764F-A66B-99E3E0051387}"/>
                </a:ext>
              </a:extLst>
            </xdr:cNvPr>
            <xdr:cNvSpPr txBox="1"/>
          </xdr:nvSpPr>
          <xdr:spPr>
            <a:xfrm>
              <a:off x="14433048" y="11442807"/>
              <a:ext cx="1669110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latin typeface="Cambria Math" panose="02040503050406030204" pitchFamily="18" charset="0"/>
                </a:rPr>
                <a:t>(𝑅_𝑝−𝑅_𝑏)</a:t>
              </a:r>
              <a:r>
                <a:rPr lang="en-US" sz="1100" b="0" i="0">
                  <a:latin typeface="Cambria Math" panose="02040503050406030204" pitchFamily="18" charset="0"/>
                </a:rPr>
                <a:t>)⁄(</a:t>
              </a:r>
              <a:r>
                <a:rPr lang="it-IT" sz="1100" b="0" i="0">
                  <a:latin typeface="Cambria Math" panose="02040503050406030204" pitchFamily="18" charset="0"/>
                </a:rPr>
                <a:t>𝑇𝑟𝑎𝑐𝑘𝑖𝑛𝑔 𝐸𝑟𝑟𝑜𝑟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160108</xdr:colOff>
      <xdr:row>17</xdr:row>
      <xdr:rowOff>117774</xdr:rowOff>
    </xdr:from>
    <xdr:ext cx="236475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BB79C2-D169-A74A-A332-EAA4D42825F1}"/>
                </a:ext>
              </a:extLst>
            </xdr:cNvPr>
            <xdr:cNvSpPr txBox="1"/>
          </xdr:nvSpPr>
          <xdr:spPr>
            <a:xfrm>
              <a:off x="20213408" y="4791374"/>
              <a:ext cx="23647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EBB79C2-D169-A74A-A332-EAA4D42825F1}"/>
                </a:ext>
              </a:extLst>
            </xdr:cNvPr>
            <xdr:cNvSpPr txBox="1"/>
          </xdr:nvSpPr>
          <xdr:spPr>
            <a:xfrm>
              <a:off x="20213408" y="4791374"/>
              <a:ext cx="236475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200" b="0" i="0">
                  <a:latin typeface="Cambria Math" panose="02040503050406030204" pitchFamily="18" charset="0"/>
                </a:rPr>
                <a:t>𝑅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it-IT" sz="1200" b="0" i="0">
                  <a:latin typeface="Cambria Math" panose="02040503050406030204" pitchFamily="18" charset="0"/>
                </a:rPr>
                <a:t>𝑚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167466</xdr:colOff>
      <xdr:row>19</xdr:row>
      <xdr:rowOff>98147</xdr:rowOff>
    </xdr:from>
    <xdr:ext cx="221663" cy="189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155EFB-8536-4348-B2F6-F355A7DD0F3D}"/>
                </a:ext>
              </a:extLst>
            </xdr:cNvPr>
            <xdr:cNvSpPr txBox="1"/>
          </xdr:nvSpPr>
          <xdr:spPr>
            <a:xfrm>
              <a:off x="20220766" y="5355947"/>
              <a:ext cx="221663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155EFB-8536-4348-B2F6-F355A7DD0F3D}"/>
                </a:ext>
              </a:extLst>
            </xdr:cNvPr>
            <xdr:cNvSpPr txBox="1"/>
          </xdr:nvSpPr>
          <xdr:spPr>
            <a:xfrm>
              <a:off x="20220766" y="5355947"/>
              <a:ext cx="221663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it-IT" sz="1200" b="0" i="0">
                  <a:latin typeface="Cambria Math" panose="02040503050406030204" pitchFamily="18" charset="0"/>
                </a:rPr>
                <a:t>𝑚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12</xdr:col>
      <xdr:colOff>195689</xdr:colOff>
      <xdr:row>21</xdr:row>
      <xdr:rowOff>90033</xdr:rowOff>
    </xdr:from>
    <xdr:ext cx="190757" cy="1989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488C283-C557-8649-8BB8-776257E742AD}"/>
                </a:ext>
              </a:extLst>
            </xdr:cNvPr>
            <xdr:cNvSpPr txBox="1"/>
          </xdr:nvSpPr>
          <xdr:spPr>
            <a:xfrm>
              <a:off x="20248989" y="5932033"/>
              <a:ext cx="190757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it-IT" sz="12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488C283-C557-8649-8BB8-776257E742AD}"/>
                </a:ext>
              </a:extLst>
            </xdr:cNvPr>
            <xdr:cNvSpPr txBox="1"/>
          </xdr:nvSpPr>
          <xdr:spPr>
            <a:xfrm>
              <a:off x="20248989" y="5932033"/>
              <a:ext cx="190757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it-IT" sz="1200" b="0" i="0">
                  <a:latin typeface="Cambria Math" panose="02040503050406030204" pitchFamily="18" charset="0"/>
                </a:rPr>
                <a:t>𝑝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573440</xdr:colOff>
      <xdr:row>3</xdr:row>
      <xdr:rowOff>150341</xdr:rowOff>
    </xdr:from>
    <xdr:to>
      <xdr:col>24</xdr:col>
      <xdr:colOff>60584</xdr:colOff>
      <xdr:row>28</xdr:row>
      <xdr:rowOff>175788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E7897-F94D-4F41-AB9F-25D0BFF6E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co/Desktop/Important%20Junk/Bocconi/Thesis/Tables%20just%20numbers.xlsx" TargetMode="External"/><Relationship Id="rId1" Type="http://schemas.openxmlformats.org/officeDocument/2006/relationships/externalLinkPath" Target="Important%20Junk/Bocconi/Thesis/Tables%20just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early 50"/>
      <sheetName val="graphs returns"/>
      <sheetName val="description"/>
      <sheetName val="returns yearly"/>
      <sheetName val="Ratios appendix"/>
      <sheetName val="individually"/>
      <sheetName val="correlations"/>
      <sheetName val="NORMAL DISTRIBUTION"/>
      <sheetName val="correlogram 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J2">
            <v>-0.32500000000000001</v>
          </cell>
          <cell r="L2">
            <v>0</v>
          </cell>
        </row>
        <row r="3">
          <cell r="J3">
            <v>-0.27499999999999997</v>
          </cell>
          <cell r="L3">
            <v>1</v>
          </cell>
        </row>
        <row r="4">
          <cell r="J4">
            <v>-0.22500000000000001</v>
          </cell>
          <cell r="L4">
            <v>0</v>
          </cell>
        </row>
        <row r="5">
          <cell r="J5">
            <v>-0.17500000000000002</v>
          </cell>
          <cell r="L5">
            <v>2</v>
          </cell>
        </row>
        <row r="6">
          <cell r="J6">
            <v>-0.125</v>
          </cell>
          <cell r="L6">
            <v>5</v>
          </cell>
        </row>
        <row r="7">
          <cell r="J7">
            <v>-7.5000000000000011E-2</v>
          </cell>
          <cell r="L7">
            <v>25</v>
          </cell>
        </row>
        <row r="8">
          <cell r="J8">
            <v>-2.5000000000000001E-2</v>
          </cell>
          <cell r="L8">
            <v>48</v>
          </cell>
        </row>
        <row r="9">
          <cell r="J9">
            <v>2.5000000000000001E-2</v>
          </cell>
          <cell r="L9">
            <v>58</v>
          </cell>
        </row>
        <row r="10">
          <cell r="J10">
            <v>7.4999999999999997E-2</v>
          </cell>
          <cell r="L10">
            <v>37</v>
          </cell>
        </row>
        <row r="11">
          <cell r="J11">
            <v>0.125</v>
          </cell>
          <cell r="L11">
            <v>12</v>
          </cell>
        </row>
        <row r="12">
          <cell r="J12">
            <v>0.17499999999999999</v>
          </cell>
          <cell r="L12">
            <v>7</v>
          </cell>
        </row>
        <row r="13">
          <cell r="J13">
            <v>0.22500000000000001</v>
          </cell>
          <cell r="L13">
            <v>1</v>
          </cell>
        </row>
        <row r="14">
          <cell r="G14">
            <v>-0.26227267100797413</v>
          </cell>
          <cell r="H14">
            <v>0.47661879304480254</v>
          </cell>
          <cell r="J14">
            <v>0.27500000000000002</v>
          </cell>
          <cell r="L14">
            <v>4</v>
          </cell>
        </row>
        <row r="15">
          <cell r="G15">
            <v>-0.1909734759028433</v>
          </cell>
          <cell r="H15">
            <v>3.2917547927203663</v>
          </cell>
          <cell r="J15">
            <v>0.32500000000000001</v>
          </cell>
          <cell r="L15">
            <v>4</v>
          </cell>
        </row>
        <row r="16">
          <cell r="G16">
            <v>-0.18401114650896727</v>
          </cell>
          <cell r="H16">
            <v>3.8615867997696691</v>
          </cell>
        </row>
        <row r="17">
          <cell r="G17">
            <v>-0.13309968908933958</v>
          </cell>
          <cell r="H17">
            <v>10.606774102166854</v>
          </cell>
        </row>
        <row r="18">
          <cell r="G18">
            <v>-0.12871638634595228</v>
          </cell>
          <cell r="H18">
            <v>11.422279894144255</v>
          </cell>
        </row>
        <row r="19">
          <cell r="G19">
            <v>-0.1214351496575127</v>
          </cell>
          <cell r="H19">
            <v>12.859503981551979</v>
          </cell>
        </row>
        <row r="20">
          <cell r="G20">
            <v>-0.10612469005839856</v>
          </cell>
          <cell r="H20">
            <v>16.197459292983961</v>
          </cell>
        </row>
        <row r="21">
          <cell r="G21">
            <v>-0.10167124260030613</v>
          </cell>
          <cell r="H21">
            <v>17.240965514577372</v>
          </cell>
        </row>
        <row r="22">
          <cell r="G22">
            <v>-9.8155698851212766E-2</v>
          </cell>
          <cell r="H22">
            <v>18.084948829072079</v>
          </cell>
        </row>
        <row r="23">
          <cell r="G23">
            <v>-9.6636077203935883E-2</v>
          </cell>
          <cell r="H23">
            <v>18.454911164918862</v>
          </cell>
        </row>
        <row r="24">
          <cell r="G24">
            <v>-9.2497757661234359E-2</v>
          </cell>
          <cell r="H24">
            <v>19.47690949936851</v>
          </cell>
        </row>
        <row r="25">
          <cell r="G25">
            <v>-8.9418398114473191E-2</v>
          </cell>
          <cell r="H25">
            <v>20.249936028475261</v>
          </cell>
        </row>
        <row r="26">
          <cell r="G26">
            <v>-8.4164114589927064E-2</v>
          </cell>
          <cell r="H26">
            <v>21.58998836903816</v>
          </cell>
        </row>
        <row r="27">
          <cell r="G27">
            <v>-8.3734950424026969E-2</v>
          </cell>
          <cell r="H27">
            <v>21.700461104696611</v>
          </cell>
        </row>
        <row r="28">
          <cell r="G28">
            <v>-8.0916117761972189E-2</v>
          </cell>
          <cell r="H28">
            <v>22.429301641154922</v>
          </cell>
        </row>
        <row r="29">
          <cell r="G29">
            <v>-7.7745725869358115E-2</v>
          </cell>
          <cell r="H29">
            <v>23.254780639389228</v>
          </cell>
        </row>
        <row r="30">
          <cell r="G30">
            <v>-7.6031190910330351E-2</v>
          </cell>
          <cell r="H30">
            <v>23.703198240408838</v>
          </cell>
        </row>
        <row r="31">
          <cell r="G31">
            <v>-7.5316449460645127E-2</v>
          </cell>
          <cell r="H31">
            <v>23.890463709549635</v>
          </cell>
        </row>
        <row r="32">
          <cell r="G32">
            <v>-7.5060088294219313E-2</v>
          </cell>
          <cell r="H32">
            <v>23.957673428380527</v>
          </cell>
        </row>
        <row r="33">
          <cell r="G33">
            <v>-7.3941367819831835E-2</v>
          </cell>
          <cell r="H33">
            <v>24.251197317309483</v>
          </cell>
        </row>
        <row r="34">
          <cell r="G34">
            <v>-7.2517547353231529E-2</v>
          </cell>
          <cell r="H34">
            <v>24.625225942862954</v>
          </cell>
        </row>
        <row r="35">
          <cell r="G35">
            <v>-7.1097775787235543E-2</v>
          </cell>
          <cell r="H35">
            <v>24.998554316684039</v>
          </cell>
        </row>
        <row r="36">
          <cell r="G36">
            <v>-6.2495515377002875E-2</v>
          </cell>
          <cell r="H36">
            <v>27.259126257049658</v>
          </cell>
        </row>
        <row r="37">
          <cell r="G37">
            <v>-6.2417606906379521E-2</v>
          </cell>
          <cell r="H37">
            <v>27.279523607665997</v>
          </cell>
        </row>
        <row r="38">
          <cell r="G38">
            <v>-5.8696846337496632E-2</v>
          </cell>
          <cell r="H38">
            <v>28.250348821084966</v>
          </cell>
        </row>
        <row r="39">
          <cell r="G39">
            <v>-5.839606533057521E-2</v>
          </cell>
          <cell r="H39">
            <v>28.328495438032849</v>
          </cell>
        </row>
        <row r="40">
          <cell r="G40">
            <v>-5.6994850732743463E-2</v>
          </cell>
          <cell r="H40">
            <v>28.69175931642706</v>
          </cell>
        </row>
        <row r="41">
          <cell r="G41">
            <v>-5.6573731945378583E-2</v>
          </cell>
          <cell r="H41">
            <v>28.800663482612123</v>
          </cell>
        </row>
        <row r="42">
          <cell r="G42">
            <v>-5.6101403241477221E-2</v>
          </cell>
          <cell r="H42">
            <v>28.922652131021188</v>
          </cell>
        </row>
        <row r="43">
          <cell r="G43">
            <v>-5.5713471289342974E-2</v>
          </cell>
          <cell r="H43">
            <v>29.022713621096301</v>
          </cell>
        </row>
        <row r="44">
          <cell r="G44">
            <v>-5.1834879347883681E-2</v>
          </cell>
          <cell r="H44">
            <v>30.015882784257805</v>
          </cell>
        </row>
        <row r="45">
          <cell r="G45">
            <v>-5.0972111918177035E-2</v>
          </cell>
          <cell r="H45">
            <v>30.23479347138872</v>
          </cell>
        </row>
        <row r="46">
          <cell r="G46">
            <v>-5.018067003200688E-2</v>
          </cell>
          <cell r="H46">
            <v>30.434886272512877</v>
          </cell>
        </row>
        <row r="47">
          <cell r="G47">
            <v>-4.6516367928067084E-2</v>
          </cell>
          <cell r="H47">
            <v>31.35139558024575</v>
          </cell>
        </row>
        <row r="48">
          <cell r="G48">
            <v>-4.5702160684173279E-2</v>
          </cell>
          <cell r="H48">
            <v>31.552628693923399</v>
          </cell>
        </row>
        <row r="49">
          <cell r="G49">
            <v>-4.5273226755635707E-2</v>
          </cell>
          <cell r="H49">
            <v>31.65825970217168</v>
          </cell>
        </row>
        <row r="50">
          <cell r="G50">
            <v>-4.5058209110270378E-2</v>
          </cell>
          <cell r="H50">
            <v>31.711109750232264</v>
          </cell>
        </row>
        <row r="51">
          <cell r="G51">
            <v>-4.1835739071087397E-2</v>
          </cell>
          <cell r="H51">
            <v>32.494632187863765</v>
          </cell>
        </row>
        <row r="52">
          <cell r="G52">
            <v>-4.0609505443956126E-2</v>
          </cell>
          <cell r="H52">
            <v>32.788305941493796</v>
          </cell>
        </row>
        <row r="53">
          <cell r="G53">
            <v>-4.0343180175792345E-2</v>
          </cell>
          <cell r="H53">
            <v>32.851742706883741</v>
          </cell>
        </row>
        <row r="54">
          <cell r="G54">
            <v>-3.8132090351407161E-2</v>
          </cell>
          <cell r="H54">
            <v>33.373423425714883</v>
          </cell>
        </row>
        <row r="55">
          <cell r="G55">
            <v>-3.6790504689811612E-2</v>
          </cell>
          <cell r="H55">
            <v>33.685424930574762</v>
          </cell>
        </row>
        <row r="56">
          <cell r="G56">
            <v>-3.527458114344649E-2</v>
          </cell>
          <cell r="H56">
            <v>34.033622429621609</v>
          </cell>
        </row>
        <row r="57">
          <cell r="G57">
            <v>-3.5272269688547339E-2</v>
          </cell>
          <cell r="H57">
            <v>34.034149727275022</v>
          </cell>
        </row>
        <row r="58">
          <cell r="G58">
            <v>-3.3527389802020531E-2</v>
          </cell>
          <cell r="H58">
            <v>34.428942443309474</v>
          </cell>
        </row>
        <row r="59">
          <cell r="G59">
            <v>-3.3300819513799089E-2</v>
          </cell>
          <cell r="H59">
            <v>34.479719547214501</v>
          </cell>
        </row>
        <row r="60">
          <cell r="G60">
            <v>-3.2209268391157626E-2</v>
          </cell>
          <cell r="H60">
            <v>34.72273734699327</v>
          </cell>
        </row>
        <row r="61">
          <cell r="G61">
            <v>-3.1296663724969628E-2</v>
          </cell>
          <cell r="H61">
            <v>34.923824278876737</v>
          </cell>
        </row>
        <row r="62">
          <cell r="G62">
            <v>-2.9513550863510641E-2</v>
          </cell>
          <cell r="H62">
            <v>35.311040067031847</v>
          </cell>
        </row>
        <row r="63">
          <cell r="G63">
            <v>-2.9254073406084741E-2</v>
          </cell>
          <cell r="H63">
            <v>35.366744932068215</v>
          </cell>
        </row>
        <row r="64">
          <cell r="G64">
            <v>-2.8639768969382307E-2</v>
          </cell>
          <cell r="H64">
            <v>35.497959192034784</v>
          </cell>
        </row>
        <row r="65">
          <cell r="G65">
            <v>-2.7309519090113608E-2</v>
          </cell>
          <cell r="H65">
            <v>35.778834961688609</v>
          </cell>
        </row>
        <row r="66">
          <cell r="G66">
            <v>-2.7077786136852449E-2</v>
          </cell>
          <cell r="H66">
            <v>35.827299742700077</v>
          </cell>
        </row>
        <row r="67">
          <cell r="G67">
            <v>-2.6437597929043311E-2</v>
          </cell>
          <cell r="H67">
            <v>35.960460542333635</v>
          </cell>
        </row>
        <row r="68">
          <cell r="G68">
            <v>-2.6429472712101491E-2</v>
          </cell>
          <cell r="H68">
            <v>35.962143686778113</v>
          </cell>
        </row>
        <row r="69">
          <cell r="G69">
            <v>-2.4460615432501196E-2</v>
          </cell>
          <cell r="H69">
            <v>36.364778792820815</v>
          </cell>
        </row>
        <row r="70">
          <cell r="G70">
            <v>-2.3293163997102479E-2</v>
          </cell>
          <cell r="H70">
            <v>36.598506498452132</v>
          </cell>
        </row>
        <row r="71">
          <cell r="G71">
            <v>-2.3269184772309725E-2</v>
          </cell>
          <cell r="H71">
            <v>36.603267186097177</v>
          </cell>
        </row>
        <row r="72">
          <cell r="G72">
            <v>-2.2805134897909411E-2</v>
          </cell>
          <cell r="H72">
            <v>36.695075835120306</v>
          </cell>
        </row>
        <row r="73">
          <cell r="G73">
            <v>-2.2672178738314182E-2</v>
          </cell>
          <cell r="H73">
            <v>36.721267210069477</v>
          </cell>
        </row>
        <row r="74">
          <cell r="G74">
            <v>-2.2524991209494735E-2</v>
          </cell>
          <cell r="H74">
            <v>36.750203083275842</v>
          </cell>
        </row>
        <row r="75">
          <cell r="G75">
            <v>-2.0987381120800234E-2</v>
          </cell>
          <cell r="H75">
            <v>37.048734754708967</v>
          </cell>
        </row>
        <row r="76">
          <cell r="G76">
            <v>-2.0007519152335715E-2</v>
          </cell>
          <cell r="H76">
            <v>37.235345138615841</v>
          </cell>
        </row>
        <row r="77">
          <cell r="G77">
            <v>-1.9267054971281929E-2</v>
          </cell>
          <cell r="H77">
            <v>37.374448541756614</v>
          </cell>
        </row>
        <row r="78">
          <cell r="G78">
            <v>-1.6390568970968598E-2</v>
          </cell>
          <cell r="H78">
            <v>37.89874757828332</v>
          </cell>
        </row>
        <row r="79">
          <cell r="G79">
            <v>-1.586764747915392E-2</v>
          </cell>
          <cell r="H79">
            <v>37.991247667095614</v>
          </cell>
        </row>
        <row r="80">
          <cell r="G80">
            <v>-1.3643594625778438E-2</v>
          </cell>
          <cell r="H80">
            <v>38.374691500274544</v>
          </cell>
        </row>
        <row r="81">
          <cell r="G81">
            <v>-1.240600389047981E-2</v>
          </cell>
          <cell r="H81">
            <v>38.580923241499036</v>
          </cell>
        </row>
        <row r="82">
          <cell r="G82">
            <v>-1.1487266634478018E-2</v>
          </cell>
          <cell r="H82">
            <v>38.730647342933821</v>
          </cell>
        </row>
        <row r="83">
          <cell r="G83">
            <v>-1.0306649907944708E-2</v>
          </cell>
          <cell r="H83">
            <v>38.918760186612715</v>
          </cell>
        </row>
        <row r="84">
          <cell r="G84">
            <v>-9.4233098504839432E-3</v>
          </cell>
          <cell r="H84">
            <v>39.05630791153429</v>
          </cell>
        </row>
        <row r="85">
          <cell r="G85">
            <v>-9.2781313847906076E-3</v>
          </cell>
          <cell r="H85">
            <v>39.078649526593644</v>
          </cell>
        </row>
        <row r="86">
          <cell r="G86">
            <v>-8.5410943003581801E-3</v>
          </cell>
          <cell r="H86">
            <v>39.190911515478369</v>
          </cell>
        </row>
        <row r="87">
          <cell r="G87">
            <v>-8.2666988411265706E-3</v>
          </cell>
          <cell r="H87">
            <v>39.232208035303699</v>
          </cell>
        </row>
        <row r="88">
          <cell r="G88">
            <v>-7.7341832513289441E-3</v>
          </cell>
          <cell r="H88">
            <v>39.311575376240441</v>
          </cell>
        </row>
        <row r="89">
          <cell r="G89">
            <v>-6.817683573866723E-3</v>
          </cell>
          <cell r="H89">
            <v>39.445756140280459</v>
          </cell>
        </row>
        <row r="90">
          <cell r="G90">
            <v>-6.6325674370320848E-3</v>
          </cell>
          <cell r="H90">
            <v>39.472484640719642</v>
          </cell>
        </row>
        <row r="91">
          <cell r="G91">
            <v>-3.8868456409005179E-3</v>
          </cell>
          <cell r="H91">
            <v>39.853966273557774</v>
          </cell>
        </row>
        <row r="92">
          <cell r="G92">
            <v>-3.653192562288579E-3</v>
          </cell>
          <cell r="H92">
            <v>39.885118850170834</v>
          </cell>
        </row>
        <row r="93">
          <cell r="G93">
            <v>-2.8004067462452978E-3</v>
          </cell>
          <cell r="H93">
            <v>39.997050663891812</v>
          </cell>
        </row>
        <row r="94">
          <cell r="G94">
            <v>-2.0443433779734161E-3</v>
          </cell>
          <cell r="H94">
            <v>40.093950030852795</v>
          </cell>
        </row>
        <row r="95">
          <cell r="G95">
            <v>1.0696562894765317E-3</v>
          </cell>
          <cell r="H95">
            <v>40.469523424235391</v>
          </cell>
        </row>
        <row r="96">
          <cell r="G96">
            <v>1.2975433981244507E-3</v>
          </cell>
          <cell r="H96">
            <v>40.495502148581998</v>
          </cell>
        </row>
        <row r="97">
          <cell r="G97">
            <v>1.4111257893269086E-3</v>
          </cell>
          <cell r="H97">
            <v>40.508372813464192</v>
          </cell>
        </row>
        <row r="98">
          <cell r="G98">
            <v>2.1227122377729538E-3</v>
          </cell>
          <cell r="H98">
            <v>40.587829396360632</v>
          </cell>
        </row>
        <row r="99">
          <cell r="G99">
            <v>2.5270260660168018E-3</v>
          </cell>
          <cell r="H99">
            <v>40.632067721732469</v>
          </cell>
        </row>
        <row r="100">
          <cell r="G100">
            <v>3.4779349581986613E-3</v>
          </cell>
          <cell r="H100">
            <v>40.733503981990147</v>
          </cell>
        </row>
        <row r="101">
          <cell r="G101">
            <v>3.9608277395250706E-3</v>
          </cell>
          <cell r="H101">
            <v>40.783607201262733</v>
          </cell>
        </row>
        <row r="102">
          <cell r="G102">
            <v>5.5751819125158851E-3</v>
          </cell>
          <cell r="H102">
            <v>40.94416424191342</v>
          </cell>
        </row>
        <row r="103">
          <cell r="G103">
            <v>5.9324463224232236E-3</v>
          </cell>
          <cell r="H103">
            <v>40.978242901175285</v>
          </cell>
        </row>
        <row r="104">
          <cell r="G104">
            <v>6.0233926794614505E-3</v>
          </cell>
          <cell r="H104">
            <v>40.986833537296512</v>
          </cell>
        </row>
        <row r="105">
          <cell r="G105">
            <v>6.7682487155720384E-3</v>
          </cell>
          <cell r="H105">
            <v>41.055896635442515</v>
          </cell>
        </row>
        <row r="106">
          <cell r="G106">
            <v>7.9493148437143543E-3</v>
          </cell>
          <cell r="H106">
            <v>41.160652552349362</v>
          </cell>
        </row>
        <row r="107">
          <cell r="G107">
            <v>1.0316117509043321E-2</v>
          </cell>
          <cell r="H107">
            <v>41.352869016500343</v>
          </cell>
        </row>
        <row r="108">
          <cell r="G108">
            <v>1.1366825320284376E-2</v>
          </cell>
          <cell r="H108">
            <v>41.430556944760234</v>
          </cell>
        </row>
        <row r="109">
          <cell r="G109">
            <v>1.2976293861635577E-2</v>
          </cell>
          <cell r="H109">
            <v>41.540360002128537</v>
          </cell>
        </row>
        <row r="110">
          <cell r="G110">
            <v>1.3730197236832348E-2</v>
          </cell>
          <cell r="H110">
            <v>41.587943488218649</v>
          </cell>
        </row>
        <row r="111">
          <cell r="G111">
            <v>1.520324574637239E-2</v>
          </cell>
          <cell r="H111">
            <v>41.673785879643965</v>
          </cell>
        </row>
        <row r="112">
          <cell r="G112">
            <v>1.5524781091954695E-2</v>
          </cell>
          <cell r="H112">
            <v>41.691264582888977</v>
          </cell>
        </row>
        <row r="113">
          <cell r="G113">
            <v>1.6097839125998152E-2</v>
          </cell>
          <cell r="H113">
            <v>41.721294085968587</v>
          </cell>
        </row>
        <row r="114">
          <cell r="G114">
            <v>1.6924411285464819E-2</v>
          </cell>
          <cell r="H114">
            <v>41.762070802709836</v>
          </cell>
        </row>
        <row r="115">
          <cell r="G115">
            <v>1.6965914605739072E-2</v>
          </cell>
          <cell r="H115">
            <v>41.764039097663783</v>
          </cell>
        </row>
        <row r="116">
          <cell r="G116">
            <v>1.7871867430456118E-2</v>
          </cell>
          <cell r="H116">
            <v>41.805114136897217</v>
          </cell>
        </row>
        <row r="117">
          <cell r="G117">
            <v>1.8247794867108168E-2</v>
          </cell>
          <cell r="H117">
            <v>41.82109585216422</v>
          </cell>
        </row>
        <row r="118">
          <cell r="G118">
            <v>1.837220963863544E-2</v>
          </cell>
          <cell r="H118">
            <v>41.826247618177646</v>
          </cell>
        </row>
        <row r="119">
          <cell r="G119">
            <v>1.8448075301646723E-2</v>
          </cell>
          <cell r="H119">
            <v>41.829355493831294</v>
          </cell>
        </row>
        <row r="120">
          <cell r="G120">
            <v>1.8781812750787819E-2</v>
          </cell>
          <cell r="H120">
            <v>41.842725048060629</v>
          </cell>
        </row>
        <row r="121">
          <cell r="G121">
            <v>2.0404375014811797E-2</v>
          </cell>
          <cell r="H121">
            <v>41.900695384814064</v>
          </cell>
        </row>
        <row r="122">
          <cell r="G122">
            <v>2.1895221099674726E-2</v>
          </cell>
          <cell r="H122">
            <v>41.943651123464669</v>
          </cell>
        </row>
        <row r="123">
          <cell r="G123">
            <v>2.2263470374981081E-2</v>
          </cell>
          <cell r="H123">
            <v>41.952737184868184</v>
          </cell>
        </row>
        <row r="124">
          <cell r="G124">
            <v>2.2683165602688203E-2</v>
          </cell>
          <cell r="H124">
            <v>41.962355264705749</v>
          </cell>
        </row>
        <row r="125">
          <cell r="G125">
            <v>2.3191015665306978E-2</v>
          </cell>
          <cell r="H125">
            <v>41.97294254125886</v>
          </cell>
        </row>
        <row r="126">
          <cell r="G126">
            <v>2.3744022839736412E-2</v>
          </cell>
          <cell r="H126">
            <v>41.983161282037493</v>
          </cell>
        </row>
        <row r="127">
          <cell r="G127">
            <v>2.4301396642476873E-2</v>
          </cell>
          <cell r="H127">
            <v>41.992077813440368</v>
          </cell>
        </row>
        <row r="128">
          <cell r="G128">
            <v>2.5446085451388017E-2</v>
          </cell>
          <cell r="H128">
            <v>42.006032807107736</v>
          </cell>
        </row>
        <row r="129">
          <cell r="G129">
            <v>2.5599679686859673E-2</v>
          </cell>
          <cell r="H129">
            <v>42.007459100087303</v>
          </cell>
        </row>
        <row r="130">
          <cell r="G130">
            <v>3.0501675676841321E-2</v>
          </cell>
          <cell r="H130">
            <v>41.997485978932446</v>
          </cell>
        </row>
        <row r="131">
          <cell r="G131">
            <v>3.1635722423179233E-2</v>
          </cell>
          <cell r="H131">
            <v>41.979857979191216</v>
          </cell>
        </row>
        <row r="132">
          <cell r="G132">
            <v>3.2913128427959168E-2</v>
          </cell>
          <cell r="H132">
            <v>41.953120807409157</v>
          </cell>
        </row>
        <row r="133">
          <cell r="G133">
            <v>3.3180996631647988E-2</v>
          </cell>
          <cell r="H133">
            <v>41.946590680516302</v>
          </cell>
        </row>
        <row r="134">
          <cell r="G134">
            <v>3.3300022499148298E-2</v>
          </cell>
          <cell r="H134">
            <v>41.943586413923683</v>
          </cell>
        </row>
        <row r="135">
          <cell r="G135">
            <v>3.3352216353856809E-2</v>
          </cell>
          <cell r="H135">
            <v>41.942249104592868</v>
          </cell>
        </row>
        <row r="136">
          <cell r="G136">
            <v>3.5391915526780234E-2</v>
          </cell>
          <cell r="H136">
            <v>41.880494426759633</v>
          </cell>
        </row>
        <row r="137">
          <cell r="G137">
            <v>3.6001719633923013E-2</v>
          </cell>
          <cell r="H137">
            <v>41.858444118592473</v>
          </cell>
        </row>
        <row r="138">
          <cell r="G138">
            <v>3.8768775381832959E-2</v>
          </cell>
          <cell r="H138">
            <v>41.737739286909182</v>
          </cell>
        </row>
        <row r="139">
          <cell r="G139">
            <v>3.9672883621683266E-2</v>
          </cell>
          <cell r="H139">
            <v>41.690998458229913</v>
          </cell>
        </row>
        <row r="140">
          <cell r="G140">
            <v>4.0207743957262745E-2</v>
          </cell>
          <cell r="H140">
            <v>41.661662429271338</v>
          </cell>
        </row>
        <row r="141">
          <cell r="G141">
            <v>4.0412634527186672E-2</v>
          </cell>
          <cell r="H141">
            <v>41.650093535899224</v>
          </cell>
        </row>
        <row r="142">
          <cell r="G142">
            <v>4.147483587960181E-2</v>
          </cell>
          <cell r="H142">
            <v>41.587185273885375</v>
          </cell>
        </row>
        <row r="143">
          <cell r="G143">
            <v>4.1687125379812104E-2</v>
          </cell>
          <cell r="H143">
            <v>41.574024326148823</v>
          </cell>
        </row>
        <row r="144">
          <cell r="G144">
            <v>4.2711617172040472E-2</v>
          </cell>
          <cell r="H144">
            <v>41.50776548850034</v>
          </cell>
        </row>
        <row r="145">
          <cell r="G145">
            <v>4.337852008704389E-2</v>
          </cell>
          <cell r="H145">
            <v>41.462197191857143</v>
          </cell>
        </row>
        <row r="146">
          <cell r="G146">
            <v>4.3621642460249035E-2</v>
          </cell>
          <cell r="H146">
            <v>41.44510870459758</v>
          </cell>
        </row>
        <row r="147">
          <cell r="G147">
            <v>4.3786645100248406E-2</v>
          </cell>
          <cell r="H147">
            <v>41.433366339742832</v>
          </cell>
        </row>
        <row r="148">
          <cell r="G148">
            <v>4.4707787490126494E-2</v>
          </cell>
          <cell r="H148">
            <v>41.365668369187283</v>
          </cell>
        </row>
        <row r="149">
          <cell r="G149">
            <v>4.5254483523332723E-2</v>
          </cell>
          <cell r="H149">
            <v>41.323774337075562</v>
          </cell>
        </row>
        <row r="150">
          <cell r="G150">
            <v>4.7635387469868701E-2</v>
          </cell>
          <cell r="H150">
            <v>41.12653253284693</v>
          </cell>
        </row>
        <row r="151">
          <cell r="G151">
            <v>4.8658854808490484E-2</v>
          </cell>
          <cell r="H151">
            <v>41.034412466952418</v>
          </cell>
        </row>
        <row r="152">
          <cell r="G152">
            <v>4.8924600127136356E-2</v>
          </cell>
          <cell r="H152">
            <v>41.009778095418866</v>
          </cell>
        </row>
        <row r="153">
          <cell r="G153">
            <v>5.0000128835574753E-2</v>
          </cell>
          <cell r="H153">
            <v>40.907082551222942</v>
          </cell>
        </row>
        <row r="154">
          <cell r="G154">
            <v>5.1144567956145436E-2</v>
          </cell>
          <cell r="H154">
            <v>40.792564519389259</v>
          </cell>
        </row>
        <row r="155">
          <cell r="G155">
            <v>5.478836261890907E-2</v>
          </cell>
          <cell r="H155">
            <v>40.3924946635182</v>
          </cell>
        </row>
        <row r="156">
          <cell r="G156">
            <v>5.6006145904499836E-2</v>
          </cell>
          <cell r="H156">
            <v>40.246961171561757</v>
          </cell>
        </row>
        <row r="157">
          <cell r="G157">
            <v>5.7612417399702333E-2</v>
          </cell>
          <cell r="H157">
            <v>40.046117476058768</v>
          </cell>
        </row>
        <row r="158">
          <cell r="G158">
            <v>5.8331874446955902E-2</v>
          </cell>
          <cell r="H158">
            <v>39.952920030560307</v>
          </cell>
        </row>
        <row r="159">
          <cell r="G159">
            <v>6.0483403630710399E-2</v>
          </cell>
          <cell r="H159">
            <v>39.662443950797659</v>
          </cell>
        </row>
        <row r="160">
          <cell r="G160">
            <v>6.1890898032465815E-2</v>
          </cell>
          <cell r="H160">
            <v>39.463023674246209</v>
          </cell>
        </row>
        <row r="161">
          <cell r="G161">
            <v>6.2102799550523377E-2</v>
          </cell>
          <cell r="H161">
            <v>39.432366132872708</v>
          </cell>
        </row>
        <row r="162">
          <cell r="G162">
            <v>6.4104082007288121E-2</v>
          </cell>
          <cell r="H162">
            <v>39.134755013201996</v>
          </cell>
        </row>
        <row r="163">
          <cell r="G163">
            <v>6.4213977957795265E-2</v>
          </cell>
          <cell r="H163">
            <v>39.11799377031867</v>
          </cell>
        </row>
        <row r="164">
          <cell r="G164">
            <v>6.4807491886220772E-2</v>
          </cell>
          <cell r="H164">
            <v>39.026726951891305</v>
          </cell>
        </row>
        <row r="165">
          <cell r="G165">
            <v>6.5405370637806201E-2</v>
          </cell>
          <cell r="H165">
            <v>38.933525845074705</v>
          </cell>
        </row>
        <row r="166">
          <cell r="G166">
            <v>6.7030789115599038E-2</v>
          </cell>
          <cell r="H166">
            <v>38.673818024170856</v>
          </cell>
        </row>
        <row r="167">
          <cell r="G167">
            <v>6.756708751544363E-2</v>
          </cell>
          <cell r="H167">
            <v>38.586124720198903</v>
          </cell>
        </row>
        <row r="168">
          <cell r="G168">
            <v>6.8377651219556926E-2</v>
          </cell>
          <cell r="H168">
            <v>38.451724099047553</v>
          </cell>
        </row>
        <row r="169">
          <cell r="G169">
            <v>6.8730614984562483E-2</v>
          </cell>
          <cell r="H169">
            <v>38.392504610531198</v>
          </cell>
        </row>
        <row r="170">
          <cell r="G170">
            <v>6.9478002927622975E-2</v>
          </cell>
          <cell r="H170">
            <v>38.265732763841491</v>
          </cell>
        </row>
        <row r="171">
          <cell r="G171">
            <v>7.134369700199425E-2</v>
          </cell>
          <cell r="H171">
            <v>37.941236060097083</v>
          </cell>
        </row>
        <row r="172">
          <cell r="G172">
            <v>7.3313811968448842E-2</v>
          </cell>
          <cell r="H172">
            <v>37.586419775564814</v>
          </cell>
        </row>
        <row r="173">
          <cell r="G173">
            <v>7.4723269884839877E-2</v>
          </cell>
          <cell r="H173">
            <v>37.32513643174785</v>
          </cell>
        </row>
        <row r="174">
          <cell r="G174">
            <v>7.6040984398953446E-2</v>
          </cell>
          <cell r="H174">
            <v>37.075400322119151</v>
          </cell>
        </row>
        <row r="175">
          <cell r="G175">
            <v>7.6628390237763647E-2</v>
          </cell>
          <cell r="H175">
            <v>36.9624079549111</v>
          </cell>
        </row>
        <row r="176">
          <cell r="G176">
            <v>7.6756250349025418E-2</v>
          </cell>
          <cell r="H176">
            <v>36.937678600509614</v>
          </cell>
        </row>
        <row r="177">
          <cell r="G177">
            <v>7.8984363409174613E-2</v>
          </cell>
          <cell r="H177">
            <v>36.499172037790451</v>
          </cell>
        </row>
        <row r="178">
          <cell r="G178">
            <v>7.9252316882340107E-2</v>
          </cell>
          <cell r="H178">
            <v>36.445489581405688</v>
          </cell>
        </row>
        <row r="179">
          <cell r="G179">
            <v>8.1902631746599314E-2</v>
          </cell>
          <cell r="H179">
            <v>35.903947001965413</v>
          </cell>
        </row>
        <row r="180">
          <cell r="G180">
            <v>8.2344277871656643E-2</v>
          </cell>
          <cell r="H180">
            <v>35.811883269073796</v>
          </cell>
        </row>
        <row r="181">
          <cell r="G181">
            <v>8.3434727205480674E-2</v>
          </cell>
          <cell r="H181">
            <v>35.582413334259854</v>
          </cell>
        </row>
        <row r="182">
          <cell r="G182">
            <v>8.4491523154706899E-2</v>
          </cell>
          <cell r="H182">
            <v>35.357151138753039</v>
          </cell>
        </row>
        <row r="183">
          <cell r="G183">
            <v>8.484239138310834E-2</v>
          </cell>
          <cell r="H183">
            <v>35.281748382106507</v>
          </cell>
        </row>
        <row r="184">
          <cell r="G184">
            <v>8.6457030933912132E-2</v>
          </cell>
          <cell r="H184">
            <v>34.930914352927822</v>
          </cell>
        </row>
        <row r="185">
          <cell r="G185">
            <v>8.9236290491197884E-2</v>
          </cell>
          <cell r="H185">
            <v>34.312834815715611</v>
          </cell>
        </row>
        <row r="186">
          <cell r="G186">
            <v>9.0570364518715377E-2</v>
          </cell>
          <cell r="H186">
            <v>34.010096639131568</v>
          </cell>
        </row>
        <row r="187">
          <cell r="G187">
            <v>9.2223288153420638E-2</v>
          </cell>
          <cell r="H187">
            <v>33.629852667464199</v>
          </cell>
        </row>
        <row r="188">
          <cell r="G188">
            <v>9.4582791813601561E-2</v>
          </cell>
          <cell r="H188">
            <v>33.07772074651848</v>
          </cell>
        </row>
        <row r="189">
          <cell r="G189">
            <v>9.6892085276439111E-2</v>
          </cell>
          <cell r="H189">
            <v>32.527416599244432</v>
          </cell>
        </row>
        <row r="190">
          <cell r="G190">
            <v>0.10104280518288536</v>
          </cell>
          <cell r="H190">
            <v>31.516135176546033</v>
          </cell>
        </row>
        <row r="191">
          <cell r="G191">
            <v>0.10243455286251388</v>
          </cell>
          <cell r="H191">
            <v>31.171317197888399</v>
          </cell>
        </row>
        <row r="192">
          <cell r="G192">
            <v>0.10726660122935452</v>
          </cell>
          <cell r="H192">
            <v>29.955097425789241</v>
          </cell>
        </row>
        <row r="193">
          <cell r="G193">
            <v>0.11266972722750616</v>
          </cell>
          <cell r="H193">
            <v>28.566909086585778</v>
          </cell>
        </row>
        <row r="194">
          <cell r="G194">
            <v>0.12288345158302102</v>
          </cell>
          <cell r="H194">
            <v>25.894971677741431</v>
          </cell>
        </row>
        <row r="195">
          <cell r="G195">
            <v>0.12370019931339067</v>
          </cell>
          <cell r="H195">
            <v>25.680087963691346</v>
          </cell>
        </row>
        <row r="196">
          <cell r="G196">
            <v>0.12407640234362145</v>
          </cell>
          <cell r="H196">
            <v>25.5810988747536</v>
          </cell>
        </row>
        <row r="197">
          <cell r="G197">
            <v>0.13464031094843276</v>
          </cell>
          <cell r="H197">
            <v>22.810991631868298</v>
          </cell>
        </row>
        <row r="198">
          <cell r="G198">
            <v>0.13979080945593636</v>
          </cell>
          <cell r="H198">
            <v>21.478416681550449</v>
          </cell>
        </row>
        <row r="199">
          <cell r="G199">
            <v>0.14259547925562993</v>
          </cell>
          <cell r="H199">
            <v>20.761098365644916</v>
          </cell>
        </row>
        <row r="200">
          <cell r="G200">
            <v>0.14603551364237197</v>
          </cell>
          <cell r="H200">
            <v>19.891117434810582</v>
          </cell>
        </row>
        <row r="201">
          <cell r="G201">
            <v>0.14880403735068415</v>
          </cell>
          <cell r="H201">
            <v>19.199909479688991</v>
          </cell>
        </row>
        <row r="202">
          <cell r="G202">
            <v>0.15329322005534038</v>
          </cell>
          <cell r="H202">
            <v>18.098331224548755</v>
          </cell>
        </row>
        <row r="203">
          <cell r="G203">
            <v>0.15355871092575624</v>
          </cell>
          <cell r="H203">
            <v>18.03398623164475</v>
          </cell>
        </row>
        <row r="204">
          <cell r="G204">
            <v>0.15362133798814487</v>
          </cell>
          <cell r="H204">
            <v>18.01882142814911</v>
          </cell>
        </row>
        <row r="205">
          <cell r="G205">
            <v>0.16133440295991036</v>
          </cell>
          <cell r="H205">
            <v>16.19353226070152</v>
          </cell>
        </row>
        <row r="206">
          <cell r="G206">
            <v>0.16710667756674627</v>
          </cell>
          <cell r="H206">
            <v>14.887652058485479</v>
          </cell>
        </row>
        <row r="207">
          <cell r="G207">
            <v>0.17583670817875158</v>
          </cell>
          <cell r="H207">
            <v>13.021740136187747</v>
          </cell>
        </row>
        <row r="208">
          <cell r="G208">
            <v>0.1944546860681145</v>
          </cell>
          <cell r="H208">
            <v>9.5247416045452802</v>
          </cell>
        </row>
        <row r="209">
          <cell r="G209">
            <v>0.22330346379032492</v>
          </cell>
          <cell r="H209">
            <v>5.4538458754357544</v>
          </cell>
        </row>
        <row r="210">
          <cell r="G210">
            <v>0.26560314093272719</v>
          </cell>
          <cell r="H210">
            <v>2.0510399415003371</v>
          </cell>
        </row>
        <row r="211">
          <cell r="G211">
            <v>0.2872118906818929</v>
          </cell>
          <cell r="H211">
            <v>1.1561938040700963</v>
          </cell>
        </row>
        <row r="212">
          <cell r="G212">
            <v>0.28746400568725072</v>
          </cell>
          <cell r="H212">
            <v>1.1481497937444332</v>
          </cell>
        </row>
        <row r="213">
          <cell r="G213">
            <v>0.28810703619919542</v>
          </cell>
          <cell r="H213">
            <v>1.1278510738911331</v>
          </cell>
        </row>
        <row r="214">
          <cell r="G214">
            <v>0.3365993786744208</v>
          </cell>
          <cell r="H214">
            <v>0.25875403382539813</v>
          </cell>
        </row>
        <row r="215">
          <cell r="G215">
            <v>0.40847455572733127</v>
          </cell>
          <cell r="H215">
            <v>1.840488254278887E-2</v>
          </cell>
        </row>
        <row r="216">
          <cell r="G216">
            <v>0.4149350820001832</v>
          </cell>
          <cell r="H216">
            <v>1.4126424596610128E-2</v>
          </cell>
        </row>
        <row r="217">
          <cell r="G217">
            <v>0.49124952682833545</v>
          </cell>
          <cell r="H217">
            <v>4.4313110945087391E-4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T205"/>
  <sheetViews>
    <sheetView zoomScale="75" zoomScaleNormal="77" workbookViewId="0">
      <selection activeCell="D42" sqref="D42"/>
    </sheetView>
  </sheetViews>
  <sheetFormatPr baseColWidth="10" defaultColWidth="8.83203125" defaultRowHeight="16" x14ac:dyDescent="0.2"/>
  <cols>
    <col min="4" max="4" width="13" customWidth="1"/>
    <col min="5" max="5" width="12.1640625" customWidth="1"/>
    <col min="6" max="6" width="9.83203125" customWidth="1"/>
    <col min="8" max="8" width="11.83203125" customWidth="1"/>
    <col min="9" max="11" width="12.1640625" customWidth="1"/>
    <col min="12" max="12" width="12.1640625" bestFit="1" customWidth="1"/>
    <col min="14" max="14" width="10.33203125" style="6" customWidth="1"/>
    <col min="19" max="19" width="12.1640625" bestFit="1" customWidth="1"/>
    <col min="26" max="26" width="12.83203125" bestFit="1" customWidth="1"/>
    <col min="33" max="33" width="12.1640625" bestFit="1" customWidth="1"/>
    <col min="40" max="40" width="12.1640625" bestFit="1" customWidth="1"/>
    <col min="47" max="47" width="12.1640625" bestFit="1" customWidth="1"/>
    <col min="54" max="54" width="14" bestFit="1" customWidth="1"/>
    <col min="61" max="61" width="12.1640625" bestFit="1" customWidth="1"/>
    <col min="68" max="68" width="12.1640625" bestFit="1" customWidth="1"/>
    <col min="75" max="75" width="12.1640625" bestFit="1" customWidth="1"/>
    <col min="82" max="82" width="12.1640625" bestFit="1" customWidth="1"/>
    <col min="89" max="89" width="12.1640625" bestFit="1" customWidth="1"/>
    <col min="96" max="96" width="12.1640625" bestFit="1" customWidth="1"/>
    <col min="103" max="103" width="12.1640625" bestFit="1" customWidth="1"/>
    <col min="110" max="110" width="12.1640625" bestFit="1" customWidth="1"/>
    <col min="117" max="117" width="12.1640625" bestFit="1" customWidth="1"/>
    <col min="124" max="124" width="12.1640625" bestFit="1" customWidth="1"/>
    <col min="131" max="131" width="12.1640625" bestFit="1" customWidth="1"/>
    <col min="138" max="138" width="12.1640625" bestFit="1" customWidth="1"/>
    <col min="142" max="143" width="11"/>
    <col min="144" max="144" width="17.5" customWidth="1"/>
    <col min="145" max="147" width="11"/>
    <col min="148" max="148" width="12" bestFit="1" customWidth="1"/>
    <col min="149" max="150" width="11"/>
    <col min="151" max="151" width="17.5" customWidth="1"/>
    <col min="152" max="154" width="11"/>
    <col min="155" max="155" width="12" bestFit="1" customWidth="1"/>
    <col min="156" max="157" width="11"/>
    <col min="158" max="158" width="17.5" customWidth="1"/>
    <col min="159" max="161" width="11"/>
    <col min="162" max="162" width="12" bestFit="1" customWidth="1"/>
    <col min="163" max="164" width="11"/>
    <col min="165" max="165" width="17.5" customWidth="1"/>
    <col min="166" max="168" width="11"/>
    <col min="169" max="169" width="12" bestFit="1" customWidth="1"/>
    <col min="170" max="171" width="11"/>
    <col min="172" max="172" width="17.5" customWidth="1"/>
    <col min="173" max="175" width="11"/>
    <col min="176" max="176" width="12" bestFit="1" customWidth="1"/>
  </cols>
  <sheetData>
    <row r="1" spans="1:176" x14ac:dyDescent="0.2">
      <c r="B1" s="3">
        <v>38687</v>
      </c>
      <c r="D1" t="s">
        <v>1</v>
      </c>
      <c r="E1" s="11" t="s">
        <v>13</v>
      </c>
      <c r="F1">
        <v>1</v>
      </c>
      <c r="G1">
        <v>1</v>
      </c>
      <c r="I1" t="s">
        <v>20</v>
      </c>
      <c r="J1" s="11"/>
      <c r="K1" s="11" t="s">
        <v>15</v>
      </c>
      <c r="L1" s="11" t="s">
        <v>0</v>
      </c>
      <c r="M1">
        <v>1</v>
      </c>
      <c r="N1">
        <v>1</v>
      </c>
      <c r="P1" t="s">
        <v>24</v>
      </c>
      <c r="Q1" s="11"/>
      <c r="R1" s="11" t="s">
        <v>15</v>
      </c>
      <c r="S1" s="11" t="s">
        <v>0</v>
      </c>
      <c r="T1">
        <v>1</v>
      </c>
      <c r="U1">
        <v>1</v>
      </c>
      <c r="W1" t="s">
        <v>31</v>
      </c>
      <c r="X1" s="11"/>
      <c r="Y1" s="11" t="s">
        <v>15</v>
      </c>
      <c r="Z1" s="11" t="s">
        <v>0</v>
      </c>
      <c r="AA1">
        <v>1</v>
      </c>
      <c r="AB1">
        <v>1</v>
      </c>
      <c r="AD1" t="s">
        <v>32</v>
      </c>
      <c r="AE1" s="11"/>
      <c r="AF1" s="11" t="s">
        <v>15</v>
      </c>
      <c r="AG1" s="11" t="s">
        <v>0</v>
      </c>
      <c r="AH1">
        <v>1</v>
      </c>
      <c r="AI1">
        <v>1</v>
      </c>
      <c r="AK1" t="s">
        <v>33</v>
      </c>
      <c r="AL1" s="11"/>
      <c r="AM1" s="11" t="s">
        <v>15</v>
      </c>
      <c r="AN1" s="11" t="s">
        <v>0</v>
      </c>
      <c r="AO1">
        <v>1</v>
      </c>
      <c r="AP1">
        <v>1</v>
      </c>
      <c r="AR1" t="s">
        <v>34</v>
      </c>
      <c r="AS1" s="11"/>
      <c r="AT1" s="11" t="s">
        <v>15</v>
      </c>
      <c r="AU1" s="11" t="s">
        <v>0</v>
      </c>
      <c r="AV1">
        <v>1</v>
      </c>
      <c r="AW1">
        <v>1</v>
      </c>
      <c r="AY1" t="s">
        <v>35</v>
      </c>
      <c r="AZ1" s="11"/>
      <c r="BA1" s="11" t="s">
        <v>15</v>
      </c>
      <c r="BB1" s="11" t="s">
        <v>0</v>
      </c>
      <c r="BC1">
        <v>1</v>
      </c>
      <c r="BD1">
        <v>1</v>
      </c>
      <c r="BF1" t="s">
        <v>36</v>
      </c>
      <c r="BG1" s="11"/>
      <c r="BH1" s="11" t="s">
        <v>15</v>
      </c>
      <c r="BI1" s="11" t="s">
        <v>0</v>
      </c>
      <c r="BJ1">
        <v>1</v>
      </c>
      <c r="BK1">
        <v>1</v>
      </c>
      <c r="BM1" t="s">
        <v>37</v>
      </c>
      <c r="BN1" s="11"/>
      <c r="BO1" s="11" t="s">
        <v>15</v>
      </c>
      <c r="BP1" s="11" t="s">
        <v>0</v>
      </c>
      <c r="BQ1">
        <v>1</v>
      </c>
      <c r="BR1">
        <v>1</v>
      </c>
      <c r="BT1" t="s">
        <v>38</v>
      </c>
      <c r="BU1" s="11"/>
      <c r="BV1" s="11" t="s">
        <v>15</v>
      </c>
      <c r="BW1" s="11" t="s">
        <v>0</v>
      </c>
      <c r="BX1">
        <v>1</v>
      </c>
      <c r="BY1">
        <v>1</v>
      </c>
      <c r="CA1" t="s">
        <v>39</v>
      </c>
      <c r="CB1" s="11"/>
      <c r="CC1" s="11" t="s">
        <v>15</v>
      </c>
      <c r="CD1" s="11" t="s">
        <v>0</v>
      </c>
      <c r="CE1">
        <v>1</v>
      </c>
      <c r="CF1">
        <v>1</v>
      </c>
      <c r="CH1" t="s">
        <v>40</v>
      </c>
      <c r="CI1" s="11"/>
      <c r="CJ1" s="11" t="s">
        <v>15</v>
      </c>
      <c r="CK1" s="11" t="s">
        <v>0</v>
      </c>
      <c r="CL1">
        <v>1</v>
      </c>
      <c r="CM1">
        <v>1</v>
      </c>
      <c r="CO1" t="s">
        <v>41</v>
      </c>
      <c r="CP1" s="11"/>
      <c r="CQ1" s="11" t="s">
        <v>15</v>
      </c>
      <c r="CR1" s="11" t="s">
        <v>0</v>
      </c>
      <c r="CS1">
        <v>1</v>
      </c>
      <c r="CT1">
        <v>1</v>
      </c>
      <c r="CV1" t="s">
        <v>42</v>
      </c>
      <c r="CW1" s="11"/>
      <c r="CX1" s="11" t="s">
        <v>15</v>
      </c>
      <c r="CY1" s="11" t="s">
        <v>0</v>
      </c>
      <c r="CZ1">
        <v>1</v>
      </c>
      <c r="DA1">
        <v>1</v>
      </c>
      <c r="DC1" t="s">
        <v>43</v>
      </c>
      <c r="DD1" s="11"/>
      <c r="DE1" s="11" t="s">
        <v>15</v>
      </c>
      <c r="DF1" s="11" t="s">
        <v>0</v>
      </c>
      <c r="DG1">
        <v>1</v>
      </c>
      <c r="DH1">
        <v>1</v>
      </c>
      <c r="DJ1" t="s">
        <v>44</v>
      </c>
      <c r="DK1" s="11"/>
      <c r="DL1" s="11" t="s">
        <v>15</v>
      </c>
      <c r="DM1" s="11" t="s">
        <v>0</v>
      </c>
      <c r="DN1">
        <v>1</v>
      </c>
      <c r="DO1">
        <v>1</v>
      </c>
      <c r="DQ1" t="s">
        <v>45</v>
      </c>
      <c r="DR1" s="11"/>
      <c r="DS1" s="11" t="s">
        <v>15</v>
      </c>
      <c r="DT1" s="11" t="s">
        <v>0</v>
      </c>
      <c r="DU1">
        <v>1</v>
      </c>
      <c r="DV1">
        <v>1</v>
      </c>
      <c r="DX1" t="s">
        <v>46</v>
      </c>
      <c r="DY1" s="11"/>
      <c r="DZ1" s="11" t="s">
        <v>15</v>
      </c>
      <c r="EA1" s="11" t="s">
        <v>0</v>
      </c>
      <c r="EB1">
        <v>1</v>
      </c>
      <c r="EC1">
        <v>1</v>
      </c>
      <c r="EE1" t="s">
        <v>47</v>
      </c>
      <c r="EF1" s="11"/>
      <c r="EG1" s="11" t="s">
        <v>15</v>
      </c>
      <c r="EH1" s="11" t="s">
        <v>0</v>
      </c>
      <c r="EI1">
        <v>1</v>
      </c>
      <c r="EJ1">
        <v>1</v>
      </c>
      <c r="EL1" t="s">
        <v>67</v>
      </c>
      <c r="EM1" s="11"/>
      <c r="EN1" s="11" t="s">
        <v>15</v>
      </c>
      <c r="EO1" s="11" t="s">
        <v>0</v>
      </c>
      <c r="EP1">
        <v>1</v>
      </c>
      <c r="EQ1">
        <v>1</v>
      </c>
      <c r="ES1" t="s">
        <v>22</v>
      </c>
      <c r="ET1" s="11"/>
      <c r="EU1" s="11" t="s">
        <v>15</v>
      </c>
      <c r="EV1" s="11" t="s">
        <v>0</v>
      </c>
      <c r="EW1">
        <v>1</v>
      </c>
      <c r="EX1">
        <v>1</v>
      </c>
      <c r="EZ1" t="s">
        <v>23</v>
      </c>
      <c r="FA1" s="11"/>
      <c r="FB1" s="11" t="s">
        <v>15</v>
      </c>
      <c r="FC1" s="11" t="s">
        <v>0</v>
      </c>
      <c r="FD1">
        <v>1</v>
      </c>
      <c r="FE1">
        <v>1</v>
      </c>
      <c r="FG1" t="s">
        <v>79</v>
      </c>
      <c r="FH1" s="11"/>
      <c r="FI1" s="11" t="s">
        <v>15</v>
      </c>
      <c r="FJ1" s="11" t="s">
        <v>0</v>
      </c>
      <c r="FK1">
        <v>1</v>
      </c>
      <c r="FL1">
        <v>1</v>
      </c>
      <c r="FN1" t="s">
        <v>80</v>
      </c>
      <c r="FO1" s="11"/>
      <c r="FP1" s="11" t="s">
        <v>15</v>
      </c>
      <c r="FQ1" s="11" t="s">
        <v>0</v>
      </c>
      <c r="FR1">
        <v>1</v>
      </c>
      <c r="FS1">
        <v>1</v>
      </c>
    </row>
    <row r="2" spans="1:176" x14ac:dyDescent="0.2">
      <c r="A2" s="2">
        <v>1</v>
      </c>
      <c r="B2" s="3">
        <v>38718</v>
      </c>
      <c r="C2">
        <v>2006</v>
      </c>
      <c r="D2" s="4">
        <v>2.5474645517904314E-2</v>
      </c>
      <c r="E2" s="4">
        <v>0</v>
      </c>
      <c r="F2" s="9">
        <v>1.0254746455179042</v>
      </c>
      <c r="G2">
        <v>1.0254746455179042</v>
      </c>
      <c r="I2">
        <v>7.0563992823073282E-2</v>
      </c>
      <c r="J2" s="4">
        <v>0</v>
      </c>
      <c r="K2" s="4">
        <v>7.0110896141615753E-2</v>
      </c>
      <c r="L2" s="4">
        <v>1.3287999999999998</v>
      </c>
      <c r="M2">
        <v>1.0705639928230732</v>
      </c>
      <c r="N2">
        <v>1.0705639928230732</v>
      </c>
      <c r="P2">
        <v>6.0385367199921408E-2</v>
      </c>
      <c r="Q2" s="4">
        <v>0</v>
      </c>
      <c r="R2" s="4">
        <v>5.9932270518463879E-2</v>
      </c>
      <c r="S2" s="4">
        <v>1.1409999999999996</v>
      </c>
      <c r="T2">
        <v>1.0603853671999215</v>
      </c>
      <c r="U2">
        <v>1.0603853671999215</v>
      </c>
      <c r="W2">
        <v>7.4528953403953546E-2</v>
      </c>
      <c r="X2" s="4">
        <v>0</v>
      </c>
      <c r="Y2" s="4">
        <v>7.4075856722496017E-2</v>
      </c>
      <c r="Z2" s="4">
        <v>-0.65320000000000011</v>
      </c>
      <c r="AA2">
        <v>1.0745289534039535</v>
      </c>
      <c r="AB2">
        <v>1.0745289534039535</v>
      </c>
      <c r="AD2">
        <v>8.700325650333815E-2</v>
      </c>
      <c r="AE2" s="4">
        <v>0</v>
      </c>
      <c r="AF2" s="4">
        <v>8.6550159821880621E-2</v>
      </c>
      <c r="AG2" s="4">
        <v>0.19359999999999991</v>
      </c>
      <c r="AH2">
        <v>1.0870032565033381</v>
      </c>
      <c r="AI2">
        <v>1.0870032565033381</v>
      </c>
      <c r="AK2">
        <v>0.14271951793599102</v>
      </c>
      <c r="AL2" s="4">
        <v>0</v>
      </c>
      <c r="AM2" s="4">
        <v>0.14226642125453348</v>
      </c>
      <c r="AN2" s="4">
        <v>5.0910000000000002</v>
      </c>
      <c r="AO2">
        <v>1.142719517935991</v>
      </c>
      <c r="AP2">
        <v>1.142719517935991</v>
      </c>
      <c r="AR2">
        <v>7.4569513800818554E-2</v>
      </c>
      <c r="AS2" s="4">
        <v>0</v>
      </c>
      <c r="AT2" s="4">
        <v>7.4116417119361025E-2</v>
      </c>
      <c r="AU2" s="4">
        <v>1.8080000000000001</v>
      </c>
      <c r="AV2">
        <v>1.0745695138008187</v>
      </c>
      <c r="AW2">
        <v>1.0745695138008187</v>
      </c>
      <c r="AY2">
        <v>2.9983426331360113E-2</v>
      </c>
      <c r="AZ2" s="4">
        <v>0</v>
      </c>
      <c r="BA2" s="4">
        <v>2.9530329649902584E-2</v>
      </c>
      <c r="BB2" s="4">
        <v>0.96539999999999981</v>
      </c>
      <c r="BC2">
        <v>1.0299834263313601</v>
      </c>
      <c r="BD2">
        <v>1.0299834263313601</v>
      </c>
      <c r="BF2">
        <v>0.15718095840967708</v>
      </c>
      <c r="BG2" s="4">
        <v>0</v>
      </c>
      <c r="BH2" s="4">
        <v>0.15672786172821954</v>
      </c>
      <c r="BI2" s="4">
        <v>1.2112000000000001</v>
      </c>
      <c r="BJ2">
        <v>1.1571809584096771</v>
      </c>
      <c r="BK2">
        <v>1.1571809584096771</v>
      </c>
      <c r="BM2">
        <v>1.3226544483754744E-2</v>
      </c>
      <c r="BN2" s="4">
        <v>0</v>
      </c>
      <c r="BO2" s="4">
        <v>1.2773447802297215E-2</v>
      </c>
      <c r="BP2" s="4">
        <v>0.97719999999999985</v>
      </c>
      <c r="BQ2">
        <v>1.0132265444837547</v>
      </c>
      <c r="BR2">
        <v>1.0132265444837547</v>
      </c>
      <c r="BT2">
        <v>0.15171458846594221</v>
      </c>
      <c r="BU2" s="4">
        <v>0</v>
      </c>
      <c r="BV2" s="4">
        <v>0.15126149178448467</v>
      </c>
      <c r="BW2" s="4">
        <v>1.1832</v>
      </c>
      <c r="BX2">
        <v>1.1517145884659423</v>
      </c>
      <c r="BY2">
        <v>1.1517145884659423</v>
      </c>
      <c r="CA2">
        <v>0.15703051934118686</v>
      </c>
      <c r="CB2" s="4">
        <v>0</v>
      </c>
      <c r="CC2" s="4">
        <v>0.15657742265972932</v>
      </c>
      <c r="CD2" s="4">
        <v>2.6114000000000006</v>
      </c>
      <c r="CE2">
        <v>1.1570305193411869</v>
      </c>
      <c r="CF2">
        <v>1.1570305193411869</v>
      </c>
      <c r="CH2">
        <v>2.1812781577686954E-2</v>
      </c>
      <c r="CI2" s="4">
        <v>0</v>
      </c>
      <c r="CJ2" s="4">
        <v>2.1359684896229424E-2</v>
      </c>
      <c r="CK2" s="4">
        <v>0.94960000000000011</v>
      </c>
      <c r="CL2">
        <v>1.021812781577687</v>
      </c>
      <c r="CM2">
        <v>1.021812781577687</v>
      </c>
      <c r="CO2">
        <v>0.22285255145408187</v>
      </c>
      <c r="CP2" s="4">
        <v>0</v>
      </c>
      <c r="CQ2" s="4">
        <v>0.22239945477262432</v>
      </c>
      <c r="CR2" s="4">
        <v>3.3022000000000009</v>
      </c>
      <c r="CS2">
        <v>1.2228525514540818</v>
      </c>
      <c r="CT2">
        <v>1.2228525514540818</v>
      </c>
      <c r="CV2">
        <v>2.2651573878247205E-2</v>
      </c>
      <c r="CW2" s="4">
        <v>0</v>
      </c>
      <c r="CX2" s="4">
        <v>2.2198477196789676E-2</v>
      </c>
      <c r="CY2" s="4">
        <v>1.0230000000000004</v>
      </c>
      <c r="CZ2">
        <v>1.0226515738782471</v>
      </c>
      <c r="DA2">
        <v>1.0226515738782471</v>
      </c>
      <c r="DC2">
        <v>0.22535767635648329</v>
      </c>
      <c r="DD2" s="4">
        <v>0</v>
      </c>
      <c r="DE2" s="4">
        <v>0.22490457967502575</v>
      </c>
      <c r="DF2" s="4">
        <v>2.1474000000000002</v>
      </c>
      <c r="DG2">
        <v>1.2253576763564833</v>
      </c>
      <c r="DH2">
        <v>1.2253576763564833</v>
      </c>
      <c r="DJ2">
        <v>7.2631840557406194E-2</v>
      </c>
      <c r="DK2" s="4">
        <v>0</v>
      </c>
      <c r="DL2" s="4">
        <v>7.2178743875948664E-2</v>
      </c>
      <c r="DM2" s="4">
        <v>1.2153999999999998</v>
      </c>
      <c r="DN2">
        <v>1.0726318405574062</v>
      </c>
      <c r="DO2">
        <v>1.0726318405574062</v>
      </c>
      <c r="DQ2">
        <v>6.8291259663863638E-2</v>
      </c>
      <c r="DR2" s="4">
        <v>0</v>
      </c>
      <c r="DS2" s="4">
        <v>6.7838162982406108E-2</v>
      </c>
      <c r="DT2" s="4">
        <v>0.36299999999999999</v>
      </c>
      <c r="DU2">
        <v>1.0682912596638636</v>
      </c>
      <c r="DV2">
        <v>1.0682912596638636</v>
      </c>
      <c r="DX2">
        <v>7.5764786685557473E-2</v>
      </c>
      <c r="DY2" s="4">
        <v>0</v>
      </c>
      <c r="DZ2" s="4">
        <v>7.5311690004099943E-2</v>
      </c>
      <c r="EA2" s="4">
        <v>1.4341999999999993</v>
      </c>
      <c r="EB2">
        <v>1.0757647866855575</v>
      </c>
      <c r="EC2">
        <v>1.0757647866855575</v>
      </c>
      <c r="EE2">
        <v>0.14744520660625909</v>
      </c>
      <c r="EF2" s="4">
        <v>0</v>
      </c>
      <c r="EG2" s="4">
        <v>0.14699210992480155</v>
      </c>
      <c r="EH2" s="4">
        <v>2.3879999999999999</v>
      </c>
      <c r="EI2">
        <v>1.147445206606259</v>
      </c>
      <c r="EJ2">
        <v>1.147445206606259</v>
      </c>
      <c r="EL2">
        <v>0.11906494348826796</v>
      </c>
      <c r="EM2" s="4">
        <v>0</v>
      </c>
      <c r="EN2" s="4">
        <v>0.11861184680681043</v>
      </c>
      <c r="EO2" s="4">
        <v>1.5935999999999999</v>
      </c>
      <c r="EP2">
        <v>1.119064943488268</v>
      </c>
      <c r="EQ2">
        <v>1.119064943488268</v>
      </c>
      <c r="ES2">
        <v>0.1260320495102554</v>
      </c>
      <c r="ET2" s="4">
        <v>0</v>
      </c>
      <c r="EU2" s="4">
        <v>0.12557895282879786</v>
      </c>
      <c r="EV2" s="4">
        <v>0.96860000000000013</v>
      </c>
      <c r="EW2">
        <v>1.1260320495102554</v>
      </c>
      <c r="EX2">
        <v>1.1260320495102554</v>
      </c>
      <c r="EZ2">
        <v>4.2397692789891181E-2</v>
      </c>
      <c r="FA2" s="4">
        <v>0</v>
      </c>
      <c r="FB2" s="4">
        <v>4.1944596108433652E-2</v>
      </c>
      <c r="FC2" s="4">
        <v>1.1798000000000002</v>
      </c>
      <c r="FD2">
        <v>1.0423976927898913</v>
      </c>
      <c r="FE2">
        <v>1.0423976927898913</v>
      </c>
      <c r="FG2">
        <v>9.3803521740072962E-2</v>
      </c>
      <c r="FH2" s="4">
        <v>0</v>
      </c>
      <c r="FI2" s="4">
        <v>9.3350425058615433E-2</v>
      </c>
      <c r="FJ2" s="4">
        <v>1.1849999999999996</v>
      </c>
      <c r="FK2">
        <v>1.093803521740073</v>
      </c>
      <c r="FL2">
        <v>1.093803521740073</v>
      </c>
      <c r="FN2">
        <v>5.7012334011352583E-2</v>
      </c>
      <c r="FO2" s="4">
        <v>0</v>
      </c>
      <c r="FP2" s="4">
        <v>5.6559237329895054E-2</v>
      </c>
      <c r="FQ2" s="4">
        <v>1.4873999999999998</v>
      </c>
      <c r="FR2">
        <v>1.0570123340113526</v>
      </c>
      <c r="FS2">
        <v>1.0570123340113526</v>
      </c>
    </row>
    <row r="3" spans="1:176" x14ac:dyDescent="0.2">
      <c r="A3" s="2">
        <v>2</v>
      </c>
      <c r="B3" s="3">
        <v>38749</v>
      </c>
      <c r="C3">
        <v>2006</v>
      </c>
      <c r="D3" s="4">
        <v>4.6871338176715608E-4</v>
      </c>
      <c r="E3" s="4">
        <v>0</v>
      </c>
      <c r="F3" s="9">
        <v>1.0004687133817671</v>
      </c>
      <c r="G3">
        <v>1.0259552992069214</v>
      </c>
      <c r="I3">
        <v>4.1418348289545423E-2</v>
      </c>
      <c r="J3" s="4">
        <v>0</v>
      </c>
      <c r="K3" s="4">
        <v>3.0322507082667861E-2</v>
      </c>
      <c r="L3" s="4">
        <v>1.3691999999999995</v>
      </c>
      <c r="M3">
        <v>1.0414183482895454</v>
      </c>
      <c r="N3">
        <v>1.1149049851440656</v>
      </c>
      <c r="P3">
        <v>5.2343904387455759E-2</v>
      </c>
      <c r="Q3" s="4">
        <v>0</v>
      </c>
      <c r="R3" s="4">
        <v>4.1248063180578193E-2</v>
      </c>
      <c r="S3" s="4">
        <v>1.1631999999999996</v>
      </c>
      <c r="T3">
        <v>1.0523439043874558</v>
      </c>
      <c r="U3">
        <v>1.1158900774744915</v>
      </c>
      <c r="W3">
        <v>3.5481655364188111E-2</v>
      </c>
      <c r="X3" s="4">
        <v>0</v>
      </c>
      <c r="Y3" s="4">
        <v>2.4385814157310549E-2</v>
      </c>
      <c r="Z3" s="4">
        <v>-0.4406000000000001</v>
      </c>
      <c r="AA3">
        <v>1.0354816553641881</v>
      </c>
      <c r="AB3">
        <v>1.1126550194074742</v>
      </c>
      <c r="AD3">
        <v>-5.4011902923963183E-3</v>
      </c>
      <c r="AE3" s="4">
        <v>2.9172856574676225E-5</v>
      </c>
      <c r="AF3" s="4">
        <v>-1.6497031499273881E-2</v>
      </c>
      <c r="AG3" s="4">
        <v>0.16860000000000003</v>
      </c>
      <c r="AH3">
        <v>0.99459880970760373</v>
      </c>
      <c r="AI3">
        <v>1.081132145066509</v>
      </c>
      <c r="AK3">
        <v>8.0438360976754081E-2</v>
      </c>
      <c r="AL3" s="4">
        <v>0</v>
      </c>
      <c r="AM3" s="4">
        <v>6.9342519769876515E-2</v>
      </c>
      <c r="AN3" s="4">
        <v>5.0363999999999995</v>
      </c>
      <c r="AO3">
        <v>1.0804383609767541</v>
      </c>
      <c r="AP3">
        <v>1.2346380030149087</v>
      </c>
      <c r="AR3">
        <v>8.3892923369933856E-2</v>
      </c>
      <c r="AS3" s="4">
        <v>0</v>
      </c>
      <c r="AT3" s="4">
        <v>7.279708216305629E-2</v>
      </c>
      <c r="AU3" s="4">
        <v>1.7354000000000003</v>
      </c>
      <c r="AV3">
        <v>1.0838929233699339</v>
      </c>
      <c r="AW3">
        <v>1.1647182916777779</v>
      </c>
      <c r="AY3">
        <v>5.8379439213181172E-4</v>
      </c>
      <c r="AZ3" s="4">
        <v>0</v>
      </c>
      <c r="BA3" s="4">
        <v>-1.0512046814745751E-2</v>
      </c>
      <c r="BB3" s="4">
        <v>1.0134000000000001</v>
      </c>
      <c r="BC3">
        <v>1.0005837943921319</v>
      </c>
      <c r="BD3">
        <v>1.0305847248796411</v>
      </c>
      <c r="BF3">
        <v>5.6836624043466379E-2</v>
      </c>
      <c r="BG3" s="4">
        <v>0</v>
      </c>
      <c r="BH3" s="4">
        <v>4.574078283658882E-2</v>
      </c>
      <c r="BI3" s="4">
        <v>1.8013999999999999</v>
      </c>
      <c r="BJ3">
        <v>1.0568366240434663</v>
      </c>
      <c r="BK3">
        <v>1.2229512174930659</v>
      </c>
      <c r="BM3">
        <v>7.810252826764473E-3</v>
      </c>
      <c r="BN3" s="4">
        <v>0</v>
      </c>
      <c r="BO3" s="4">
        <v>-3.2855883801130893E-3</v>
      </c>
      <c r="BP3" s="4">
        <v>1.0069999999999997</v>
      </c>
      <c r="BQ3">
        <v>1.0078102528267645</v>
      </c>
      <c r="BR3">
        <v>1.0211400999669618</v>
      </c>
      <c r="BT3">
        <v>3.8861848155476138E-3</v>
      </c>
      <c r="BU3" s="4">
        <v>0</v>
      </c>
      <c r="BV3" s="4">
        <v>-7.2096563913299485E-3</v>
      </c>
      <c r="BW3" s="4">
        <v>1.4284000000000001</v>
      </c>
      <c r="BX3">
        <v>1.0038861848155476</v>
      </c>
      <c r="BY3">
        <v>1.1561903642114832</v>
      </c>
      <c r="CA3">
        <v>0.11653989686307531</v>
      </c>
      <c r="CB3" s="4">
        <v>0</v>
      </c>
      <c r="CC3" s="4">
        <v>0.10544405565619774</v>
      </c>
      <c r="CD3" s="4">
        <v>2.5548000000000002</v>
      </c>
      <c r="CE3">
        <v>1.1165398968630753</v>
      </c>
      <c r="CF3">
        <v>1.2918707367326394</v>
      </c>
      <c r="CH3">
        <v>-9.2735364761163466E-3</v>
      </c>
      <c r="CI3" s="4">
        <v>8.5998478773860386E-5</v>
      </c>
      <c r="CJ3" s="4">
        <v>-2.0369377682993909E-2</v>
      </c>
      <c r="CK3" s="4">
        <v>1.05</v>
      </c>
      <c r="CL3">
        <v>0.9907264635238836</v>
      </c>
      <c r="CM3">
        <v>1.0123369634759642</v>
      </c>
      <c r="CO3">
        <v>7.0288749215437207E-2</v>
      </c>
      <c r="CP3" s="4">
        <v>0</v>
      </c>
      <c r="CQ3" s="4">
        <v>5.9192908008559642E-2</v>
      </c>
      <c r="CR3" s="4">
        <v>3.1847999999999996</v>
      </c>
      <c r="CS3">
        <v>1.0702887492154372</v>
      </c>
      <c r="CT3">
        <v>1.3088053277706952</v>
      </c>
      <c r="CV3">
        <v>2.1300979812145151E-3</v>
      </c>
      <c r="CW3" s="4">
        <v>0</v>
      </c>
      <c r="CX3" s="4">
        <v>-8.9657432256630473E-3</v>
      </c>
      <c r="CY3" s="4">
        <v>0.8932000000000001</v>
      </c>
      <c r="CZ3">
        <v>1.0021300979812144</v>
      </c>
      <c r="DA3">
        <v>1.0248299219312509</v>
      </c>
      <c r="DC3">
        <v>-8.9108632590352357E-3</v>
      </c>
      <c r="DD3" s="4">
        <v>7.940348402122406E-5</v>
      </c>
      <c r="DE3" s="4">
        <v>-2.0006704465912798E-2</v>
      </c>
      <c r="DF3" s="4">
        <v>2.1242000000000001</v>
      </c>
      <c r="DG3">
        <v>0.99108913674096477</v>
      </c>
      <c r="DH3">
        <v>1.2144386816590615</v>
      </c>
      <c r="DJ3">
        <v>2.7959425348223366E-2</v>
      </c>
      <c r="DK3" s="4">
        <v>0</v>
      </c>
      <c r="DL3" s="4">
        <v>1.6863584141345804E-2</v>
      </c>
      <c r="DM3" s="4">
        <v>1.1159999999999999</v>
      </c>
      <c r="DN3">
        <v>1.0279594253482234</v>
      </c>
      <c r="DO3">
        <v>1.1026220104295985</v>
      </c>
      <c r="DQ3">
        <v>-4.68493963635581E-4</v>
      </c>
      <c r="DR3" s="4">
        <v>2.1948659396297708E-7</v>
      </c>
      <c r="DS3" s="4">
        <v>-1.1564335170513144E-2</v>
      </c>
      <c r="DT3" s="4">
        <v>0.28500000000000009</v>
      </c>
      <c r="DU3">
        <v>0.99953150603636443</v>
      </c>
      <c r="DV3">
        <v>1.0677907716573065</v>
      </c>
      <c r="DX3">
        <v>2.158467069067263E-2</v>
      </c>
      <c r="DY3" s="4">
        <v>0</v>
      </c>
      <c r="DZ3" s="4">
        <v>1.0488829483795068E-2</v>
      </c>
      <c r="EA3" s="4">
        <v>1.6409999999999993</v>
      </c>
      <c r="EB3">
        <v>1.0215846706906726</v>
      </c>
      <c r="EC3">
        <v>1.0989848153467869</v>
      </c>
      <c r="EE3">
        <v>5.3626184860015115E-2</v>
      </c>
      <c r="EF3" s="4">
        <v>0</v>
      </c>
      <c r="EG3" s="4">
        <v>4.2530343653137556E-2</v>
      </c>
      <c r="EH3" s="4">
        <v>2.4335999999999998</v>
      </c>
      <c r="EI3">
        <v>1.053626184860015</v>
      </c>
      <c r="EJ3">
        <v>1.2089783153724645</v>
      </c>
      <c r="EL3">
        <v>0.10484589044950661</v>
      </c>
      <c r="EM3" s="4">
        <v>0</v>
      </c>
      <c r="EN3" s="4">
        <v>9.3750049242629044E-2</v>
      </c>
      <c r="EO3" s="4">
        <v>1.6782000000000006</v>
      </c>
      <c r="EP3">
        <v>1.1048458904495067</v>
      </c>
      <c r="EQ3">
        <v>1.2363943039591223</v>
      </c>
      <c r="ES3">
        <v>1.8700134805850522E-2</v>
      </c>
      <c r="ET3" s="4">
        <v>0</v>
      </c>
      <c r="EU3" s="4">
        <v>7.6042935989729596E-3</v>
      </c>
      <c r="EV3" s="4">
        <v>1.1818</v>
      </c>
      <c r="EW3">
        <v>1.0187001348058504</v>
      </c>
      <c r="EX3">
        <v>1.1470890006318051</v>
      </c>
      <c r="EZ3">
        <v>4.1624442005030377E-2</v>
      </c>
      <c r="FA3" s="4">
        <v>0</v>
      </c>
      <c r="FB3" s="4">
        <v>3.0528600798152814E-2</v>
      </c>
      <c r="FC3" s="4">
        <v>1.1979999999999997</v>
      </c>
      <c r="FD3">
        <v>1.0416244420050305</v>
      </c>
      <c r="FE3">
        <v>1.0857869150996016</v>
      </c>
      <c r="FG3">
        <v>2.6092139818421681E-2</v>
      </c>
      <c r="FH3" s="4">
        <v>0</v>
      </c>
      <c r="FI3" s="4">
        <v>1.4996298611544119E-2</v>
      </c>
      <c r="FJ3" s="4">
        <v>1.4161999999999995</v>
      </c>
      <c r="FK3">
        <v>1.0260921398184217</v>
      </c>
      <c r="FL3">
        <v>1.1223431961631971</v>
      </c>
      <c r="FN3">
        <v>3.0390742185031901E-2</v>
      </c>
      <c r="FO3" s="4">
        <v>0</v>
      </c>
      <c r="FP3" s="4">
        <v>1.9294900978154339E-2</v>
      </c>
      <c r="FQ3" s="4">
        <v>1.1359999999999997</v>
      </c>
      <c r="FR3">
        <v>1.0303907421850318</v>
      </c>
      <c r="FS3">
        <v>1.0891357233406904</v>
      </c>
    </row>
    <row r="4" spans="1:176" x14ac:dyDescent="0.2">
      <c r="A4" s="2">
        <v>3</v>
      </c>
      <c r="B4" s="3">
        <v>38777</v>
      </c>
      <c r="C4">
        <v>2006</v>
      </c>
      <c r="D4" s="4">
        <v>1.1009604122745303E-2</v>
      </c>
      <c r="E4" s="4">
        <v>0</v>
      </c>
      <c r="F4" s="9">
        <v>1.0110096041227452</v>
      </c>
      <c r="G4">
        <v>1.0372506608988221</v>
      </c>
      <c r="I4">
        <v>0.11245991043667609</v>
      </c>
      <c r="J4" s="4">
        <v>0</v>
      </c>
      <c r="K4" s="4">
        <v>0.10030425002288938</v>
      </c>
      <c r="L4" s="4">
        <v>1.0467999999999997</v>
      </c>
      <c r="M4">
        <v>1.1124599104366761</v>
      </c>
      <c r="N4">
        <v>1.240287099918771</v>
      </c>
      <c r="P4">
        <v>7.4513021101553278E-2</v>
      </c>
      <c r="Q4" s="4">
        <v>0</v>
      </c>
      <c r="R4" s="4">
        <v>6.2357360687766566E-2</v>
      </c>
      <c r="S4" s="4">
        <v>1.1859999999999999</v>
      </c>
      <c r="T4">
        <v>1.0745130211015532</v>
      </c>
      <c r="U4">
        <v>1.1990384183643621</v>
      </c>
      <c r="W4">
        <v>4.166041165344922E-2</v>
      </c>
      <c r="X4" s="4">
        <v>0</v>
      </c>
      <c r="Y4" s="4">
        <v>2.9504751239662508E-2</v>
      </c>
      <c r="Z4" s="4">
        <v>-0.51739999999999997</v>
      </c>
      <c r="AA4">
        <v>1.0416604116534491</v>
      </c>
      <c r="AB4">
        <v>1.1590086855442661</v>
      </c>
      <c r="AD4">
        <v>7.6347950865283285E-3</v>
      </c>
      <c r="AE4" s="4">
        <v>0</v>
      </c>
      <c r="AF4" s="4">
        <v>-4.5208653272583851E-3</v>
      </c>
      <c r="AG4" s="4">
        <v>0.18180000000000007</v>
      </c>
      <c r="AH4">
        <v>1.0076347950865283</v>
      </c>
      <c r="AI4">
        <v>1.0893863674555506</v>
      </c>
      <c r="AK4">
        <v>1.2876282669494815E-2</v>
      </c>
      <c r="AL4" s="4">
        <v>0</v>
      </c>
      <c r="AM4" s="4">
        <v>7.2062225570810115E-4</v>
      </c>
      <c r="AN4" s="4">
        <v>4.7564000000000002</v>
      </c>
      <c r="AO4">
        <v>1.0128762826694948</v>
      </c>
      <c r="AP4">
        <v>1.2505355509362293</v>
      </c>
      <c r="AR4">
        <v>3.0999532602870999E-2</v>
      </c>
      <c r="AS4" s="4">
        <v>0</v>
      </c>
      <c r="AT4" s="4">
        <v>1.8843872189084288E-2</v>
      </c>
      <c r="AU4" s="4">
        <v>1.7060000000000004</v>
      </c>
      <c r="AV4">
        <v>1.0309995326028709</v>
      </c>
      <c r="AW4">
        <v>1.2008240143338031</v>
      </c>
      <c r="AY4">
        <v>-4.6223228893003034E-3</v>
      </c>
      <c r="AZ4" s="4">
        <v>2.1365868892949506E-5</v>
      </c>
      <c r="BA4" s="4">
        <v>-1.6777983303087017E-2</v>
      </c>
      <c r="BB4" s="4">
        <v>1.054</v>
      </c>
      <c r="BC4">
        <v>0.99537767711069969</v>
      </c>
      <c r="BD4">
        <v>1.0258210295164667</v>
      </c>
      <c r="BF4">
        <v>3.4051197784995935E-2</v>
      </c>
      <c r="BG4" s="4">
        <v>0</v>
      </c>
      <c r="BH4" s="4">
        <v>2.1895537371209223E-2</v>
      </c>
      <c r="BI4" s="4">
        <v>1.3082</v>
      </c>
      <c r="BJ4">
        <v>1.034051197784996</v>
      </c>
      <c r="BK4">
        <v>1.264594171281324</v>
      </c>
      <c r="BM4">
        <v>6.5738710909335795E-3</v>
      </c>
      <c r="BN4" s="4">
        <v>0</v>
      </c>
      <c r="BO4" s="4">
        <v>-5.5817893228531342E-3</v>
      </c>
      <c r="BP4" s="4">
        <v>0.99280000000000035</v>
      </c>
      <c r="BQ4">
        <v>1.0065738710909335</v>
      </c>
      <c r="BR4">
        <v>1.0278529433499275</v>
      </c>
      <c r="BT4">
        <v>-3.3013943023403273E-3</v>
      </c>
      <c r="BU4" s="4">
        <v>1.0899204339525176E-5</v>
      </c>
      <c r="BV4" s="4">
        <v>-1.5457054716127041E-2</v>
      </c>
      <c r="BW4" s="4">
        <v>1.7349999999999997</v>
      </c>
      <c r="BX4">
        <v>0.99669860569765967</v>
      </c>
      <c r="BY4">
        <v>1.1523733239306546</v>
      </c>
      <c r="CA4">
        <v>2.6957639324063636E-2</v>
      </c>
      <c r="CB4" s="4">
        <v>0</v>
      </c>
      <c r="CC4" s="4">
        <v>1.4801978910276922E-2</v>
      </c>
      <c r="CD4" s="4">
        <v>2.4430000000000005</v>
      </c>
      <c r="CE4">
        <v>1.0269576393240636</v>
      </c>
      <c r="CF4">
        <v>1.3266965221067901</v>
      </c>
      <c r="CH4">
        <v>4.4775465768984932E-3</v>
      </c>
      <c r="CI4" s="4">
        <v>0</v>
      </c>
      <c r="CJ4" s="4">
        <v>-7.6781138368882205E-3</v>
      </c>
      <c r="CK4" s="4">
        <v>1.0347999999999999</v>
      </c>
      <c r="CL4">
        <v>1.0044775465768985</v>
      </c>
      <c r="CM4">
        <v>1.0168697493814438</v>
      </c>
      <c r="CO4">
        <v>1.5826624929212985E-2</v>
      </c>
      <c r="CP4" s="4">
        <v>0</v>
      </c>
      <c r="CQ4" s="4">
        <v>3.6709645154262716E-3</v>
      </c>
      <c r="CR4" s="4">
        <v>3.0014000000000003</v>
      </c>
      <c r="CS4">
        <v>1.0158266249292129</v>
      </c>
      <c r="CT4">
        <v>1.3295192987986777</v>
      </c>
      <c r="CV4">
        <v>-1.4190312668816787E-3</v>
      </c>
      <c r="CW4" s="4">
        <v>2.0136497363878222E-6</v>
      </c>
      <c r="CX4" s="4">
        <v>-1.3574691680668393E-2</v>
      </c>
      <c r="CY4" s="4">
        <v>0.90659999999999996</v>
      </c>
      <c r="CZ4">
        <v>0.9985809687331183</v>
      </c>
      <c r="DA4">
        <v>1.0233756562287946</v>
      </c>
      <c r="DC4">
        <v>-5.5261378017831073E-3</v>
      </c>
      <c r="DD4" s="4">
        <v>3.0538199004296235E-5</v>
      </c>
      <c r="DE4" s="4">
        <v>-1.7681798215569821E-2</v>
      </c>
      <c r="DF4" s="4">
        <v>2.1082000000000001</v>
      </c>
      <c r="DG4">
        <v>0.99447386219821687</v>
      </c>
      <c r="DH4">
        <v>1.2077275261523976</v>
      </c>
      <c r="DJ4">
        <v>2.3085098536995453E-2</v>
      </c>
      <c r="DK4" s="4">
        <v>0</v>
      </c>
      <c r="DL4" s="4">
        <v>1.092943812320874E-2</v>
      </c>
      <c r="DM4" s="4">
        <v>1.1677999999999999</v>
      </c>
      <c r="DN4">
        <v>1.0230850985369955</v>
      </c>
      <c r="DO4">
        <v>1.1280761481894259</v>
      </c>
      <c r="DQ4">
        <v>1.4265491650786754E-3</v>
      </c>
      <c r="DR4" s="4">
        <v>0</v>
      </c>
      <c r="DS4" s="4">
        <v>-1.0729111248708038E-2</v>
      </c>
      <c r="DT4" s="4">
        <v>0.57999999999999996</v>
      </c>
      <c r="DU4">
        <v>1.0014265491650787</v>
      </c>
      <c r="DV4">
        <v>1.0693140276910928</v>
      </c>
      <c r="DX4">
        <v>3.4146159488532481E-2</v>
      </c>
      <c r="DY4" s="4">
        <v>0</v>
      </c>
      <c r="DZ4" s="4">
        <v>2.1990499074745769E-2</v>
      </c>
      <c r="EA4" s="4">
        <v>1.5310000000000001</v>
      </c>
      <c r="EB4">
        <v>1.0341461594885324</v>
      </c>
      <c r="EC4">
        <v>1.1365109261270936</v>
      </c>
      <c r="EE4">
        <v>-1.9037931947992085E-2</v>
      </c>
      <c r="EF4" s="4">
        <v>3.6244285285637773E-4</v>
      </c>
      <c r="EG4" s="4">
        <v>-3.1193592361778801E-2</v>
      </c>
      <c r="EH4" s="4">
        <v>2.5072000000000005</v>
      </c>
      <c r="EI4">
        <v>0.98096206805200792</v>
      </c>
      <c r="EJ4">
        <v>1.1859618684778055</v>
      </c>
      <c r="EL4">
        <v>2.7238166942668611E-2</v>
      </c>
      <c r="EM4" s="4">
        <v>0</v>
      </c>
      <c r="EN4" s="4">
        <v>1.5082506528881897E-2</v>
      </c>
      <c r="EO4" s="4">
        <v>1.5708000000000002</v>
      </c>
      <c r="EP4">
        <v>1.0272381669426687</v>
      </c>
      <c r="EQ4">
        <v>1.2700714184173256</v>
      </c>
      <c r="ES4">
        <v>2.8911270563941979E-2</v>
      </c>
      <c r="ET4" s="4">
        <v>0</v>
      </c>
      <c r="EU4" s="4">
        <v>1.6755610150155267E-2</v>
      </c>
      <c r="EV4" s="4">
        <v>1.1732</v>
      </c>
      <c r="EW4">
        <v>1.028911270563942</v>
      </c>
      <c r="EX4">
        <v>1.1802528010899931</v>
      </c>
      <c r="EZ4">
        <v>3.6379634990693972E-2</v>
      </c>
      <c r="FA4" s="4">
        <v>0</v>
      </c>
      <c r="FB4" s="4">
        <v>2.422397457690726E-2</v>
      </c>
      <c r="FC4" s="4">
        <v>1.1020000000000003</v>
      </c>
      <c r="FD4">
        <v>1.036379634990694</v>
      </c>
      <c r="FE4">
        <v>1.1252874467485967</v>
      </c>
      <c r="FG4">
        <v>6.7501477872609503E-2</v>
      </c>
      <c r="FH4" s="4">
        <v>0</v>
      </c>
      <c r="FI4" s="4">
        <v>5.5345817458822791E-2</v>
      </c>
      <c r="FJ4" s="4">
        <v>1.0426</v>
      </c>
      <c r="FK4">
        <v>1.0675014778726095</v>
      </c>
      <c r="FL4">
        <v>1.1981030205844809</v>
      </c>
      <c r="FN4">
        <v>1.5618499855522914E-2</v>
      </c>
      <c r="FO4" s="4">
        <v>0</v>
      </c>
      <c r="FP4" s="4">
        <v>3.4628394417362002E-3</v>
      </c>
      <c r="FQ4" s="4">
        <v>1.1408</v>
      </c>
      <c r="FR4">
        <v>1.0156184998555229</v>
      </c>
      <c r="FS4">
        <v>1.1061463894783319</v>
      </c>
    </row>
    <row r="5" spans="1:176" x14ac:dyDescent="0.2">
      <c r="A5" s="2">
        <v>4</v>
      </c>
      <c r="B5" s="3">
        <v>38808</v>
      </c>
      <c r="C5">
        <v>2006</v>
      </c>
      <c r="D5" s="4">
        <v>1.220265678097E-2</v>
      </c>
      <c r="E5" s="4">
        <v>0</v>
      </c>
      <c r="F5" s="9">
        <v>1.0122026567809701</v>
      </c>
      <c r="G5">
        <v>1.0499078747096049</v>
      </c>
      <c r="I5">
        <v>8.8882455203971589E-3</v>
      </c>
      <c r="J5" s="4">
        <v>0</v>
      </c>
      <c r="K5" s="4">
        <v>3.9805146810636002E-2</v>
      </c>
      <c r="L5" s="4">
        <v>1.008</v>
      </c>
      <c r="M5">
        <v>1.0088882455203971</v>
      </c>
      <c r="N5">
        <v>1.2513110761786304</v>
      </c>
      <c r="P5">
        <v>2.5356160013347191E-2</v>
      </c>
      <c r="Q5" s="4">
        <v>0</v>
      </c>
      <c r="R5" s="4">
        <v>5.6273061303586031E-2</v>
      </c>
      <c r="S5" s="4">
        <v>1.0458000000000003</v>
      </c>
      <c r="T5">
        <v>1.0253561600133472</v>
      </c>
      <c r="U5">
        <v>1.2294414283625597</v>
      </c>
      <c r="W5">
        <v>2.4935095984622683E-2</v>
      </c>
      <c r="X5" s="4">
        <v>0</v>
      </c>
      <c r="Y5" s="4">
        <v>5.5851997274861523E-2</v>
      </c>
      <c r="Z5" s="4">
        <v>-0.59520000000000006</v>
      </c>
      <c r="AA5">
        <v>1.0249350959846226</v>
      </c>
      <c r="AB5">
        <v>1.1879086783653237</v>
      </c>
      <c r="AD5">
        <v>9.5042614481714739E-3</v>
      </c>
      <c r="AE5" s="4">
        <v>0</v>
      </c>
      <c r="AF5" s="4">
        <v>4.0421162738410316E-2</v>
      </c>
      <c r="AG5" s="4">
        <v>0.17800000000000005</v>
      </c>
      <c r="AH5">
        <v>1.0095042614481715</v>
      </c>
      <c r="AI5">
        <v>1.099740180309922</v>
      </c>
      <c r="AK5">
        <v>2.9270238831408113E-2</v>
      </c>
      <c r="AL5" s="4">
        <v>0</v>
      </c>
      <c r="AM5" s="4">
        <v>6.0187140121646956E-2</v>
      </c>
      <c r="AN5" s="4">
        <v>4.9883999999999995</v>
      </c>
      <c r="AO5">
        <v>1.0292702388314081</v>
      </c>
      <c r="AP5">
        <v>1.2871390251792991</v>
      </c>
      <c r="AR5">
        <v>2.890054184704546E-2</v>
      </c>
      <c r="AS5" s="4">
        <v>0</v>
      </c>
      <c r="AT5" s="4">
        <v>5.9817443137284307E-2</v>
      </c>
      <c r="AU5" s="4">
        <v>1.7181999999999999</v>
      </c>
      <c r="AV5">
        <v>1.0289005418470454</v>
      </c>
      <c r="AW5">
        <v>1.2355284790109942</v>
      </c>
      <c r="AY5">
        <v>5.6399926624713988E-3</v>
      </c>
      <c r="AZ5" s="4">
        <v>0</v>
      </c>
      <c r="BA5" s="4">
        <v>3.6556893952710244E-2</v>
      </c>
      <c r="BB5" s="4">
        <v>1.0444000000000002</v>
      </c>
      <c r="BC5">
        <v>1.0056399926624715</v>
      </c>
      <c r="BD5">
        <v>1.0316066525959486</v>
      </c>
      <c r="BF5">
        <v>1.3095499315836172E-4</v>
      </c>
      <c r="BG5" s="4">
        <v>0</v>
      </c>
      <c r="BH5" s="4">
        <v>3.1047856283397204E-2</v>
      </c>
      <c r="BI5" s="4">
        <v>1.2061999999999997</v>
      </c>
      <c r="BJ5">
        <v>1.0001309549931583</v>
      </c>
      <c r="BK5">
        <v>1.2647597762023721</v>
      </c>
      <c r="BM5">
        <v>2.956295063828131E-3</v>
      </c>
      <c r="BN5" s="4">
        <v>0</v>
      </c>
      <c r="BO5" s="4">
        <v>3.3873196354066971E-2</v>
      </c>
      <c r="BP5" s="4">
        <v>0.99439999999999984</v>
      </c>
      <c r="BQ5">
        <v>1.0029562950638282</v>
      </c>
      <c r="BR5">
        <v>1.0308915799326941</v>
      </c>
      <c r="BT5">
        <v>1.9807021740035548E-2</v>
      </c>
      <c r="BU5" s="4">
        <v>0</v>
      </c>
      <c r="BV5" s="4">
        <v>5.0723923030274391E-2</v>
      </c>
      <c r="BW5" s="4">
        <v>1.5060000000000002</v>
      </c>
      <c r="BX5">
        <v>1.0198070217400355</v>
      </c>
      <c r="BY5">
        <v>1.1751984074103861</v>
      </c>
      <c r="CA5">
        <v>1.7516429973178749E-2</v>
      </c>
      <c r="CB5" s="4">
        <v>0</v>
      </c>
      <c r="CC5" s="4">
        <v>4.8433331263417589E-2</v>
      </c>
      <c r="CD5" s="4">
        <v>2.630399999999999</v>
      </c>
      <c r="CE5">
        <v>1.0175164299731787</v>
      </c>
      <c r="CF5">
        <v>1.3499355088319334</v>
      </c>
      <c r="CH5">
        <v>-1.0413129011987593E-2</v>
      </c>
      <c r="CI5" s="4">
        <v>1.0843325582029771E-4</v>
      </c>
      <c r="CJ5" s="4">
        <v>2.0503772278251252E-2</v>
      </c>
      <c r="CK5" s="4">
        <v>1.0679999999999998</v>
      </c>
      <c r="CL5">
        <v>0.98958687098801246</v>
      </c>
      <c r="CM5">
        <v>1.0062809534927475</v>
      </c>
      <c r="CO5">
        <v>7.1678299912347927E-3</v>
      </c>
      <c r="CP5" s="4">
        <v>0</v>
      </c>
      <c r="CQ5" s="4">
        <v>3.8084731281473633E-2</v>
      </c>
      <c r="CR5" s="4">
        <v>3.2453999999999996</v>
      </c>
      <c r="CS5">
        <v>1.0071678299912348</v>
      </c>
      <c r="CT5">
        <v>1.3390490671025324</v>
      </c>
      <c r="CV5">
        <v>1.75479199688078E-2</v>
      </c>
      <c r="CW5" s="4">
        <v>0</v>
      </c>
      <c r="CX5" s="4">
        <v>4.8464821259046643E-2</v>
      </c>
      <c r="CY5" s="4">
        <v>0.96979999999999988</v>
      </c>
      <c r="CZ5">
        <v>1.0175479199688078</v>
      </c>
      <c r="DA5">
        <v>1.0413337703423236</v>
      </c>
      <c r="DC5">
        <v>1.0406182908232016E-2</v>
      </c>
      <c r="DD5" s="4">
        <v>0</v>
      </c>
      <c r="DE5" s="4">
        <v>4.1323084198470861E-2</v>
      </c>
      <c r="DF5" s="4">
        <v>2.0539999999999998</v>
      </c>
      <c r="DG5">
        <v>1.010406182908232</v>
      </c>
      <c r="DH5">
        <v>1.2202953596928461</v>
      </c>
      <c r="DJ5">
        <v>2.1926747448405937E-2</v>
      </c>
      <c r="DK5" s="4">
        <v>0</v>
      </c>
      <c r="DL5" s="4">
        <v>5.2843648738644777E-2</v>
      </c>
      <c r="DM5" s="4">
        <v>1.0622000000000005</v>
      </c>
      <c r="DN5">
        <v>1.0219267474484059</v>
      </c>
      <c r="DO5">
        <v>1.1528111889933461</v>
      </c>
      <c r="DQ5">
        <v>2.3605280939823915E-3</v>
      </c>
      <c r="DR5" s="4">
        <v>0</v>
      </c>
      <c r="DS5" s="4">
        <v>3.3277429384221235E-2</v>
      </c>
      <c r="DT5" s="4">
        <v>0.64559999999999984</v>
      </c>
      <c r="DU5">
        <v>1.0023605280939825</v>
      </c>
      <c r="DV5">
        <v>1.0718381734947473</v>
      </c>
      <c r="DX5">
        <v>1.5579586297712701E-2</v>
      </c>
      <c r="DY5" s="4">
        <v>0</v>
      </c>
      <c r="DZ5" s="4">
        <v>4.6496487587951545E-2</v>
      </c>
      <c r="EA5" s="4">
        <v>1.4072000000000002</v>
      </c>
      <c r="EB5">
        <v>1.0155795862977126</v>
      </c>
      <c r="EC5">
        <v>1.1542172961789838</v>
      </c>
      <c r="EE5">
        <v>-4.3814117881246662E-3</v>
      </c>
      <c r="EF5" s="4">
        <v>1.9196769257117784E-5</v>
      </c>
      <c r="EG5" s="4">
        <v>2.6535489502114179E-2</v>
      </c>
      <c r="EH5" s="4">
        <v>2.8041999999999989</v>
      </c>
      <c r="EI5">
        <v>0.99561858821187532</v>
      </c>
      <c r="EJ5">
        <v>1.1807656811669904</v>
      </c>
      <c r="EL5">
        <v>2.732290170840428E-2</v>
      </c>
      <c r="EM5" s="4">
        <v>0</v>
      </c>
      <c r="EN5" s="4">
        <v>5.823980299864312E-2</v>
      </c>
      <c r="EO5" s="4">
        <v>1.5566</v>
      </c>
      <c r="EP5">
        <v>1.0273229017084042</v>
      </c>
      <c r="EQ5">
        <v>1.3047734549453958</v>
      </c>
      <c r="ES5">
        <v>1.4211491387867757E-2</v>
      </c>
      <c r="ET5" s="4">
        <v>0</v>
      </c>
      <c r="EU5" s="4">
        <v>4.5128392678106602E-2</v>
      </c>
      <c r="EV5" s="4">
        <v>0.94300000000000028</v>
      </c>
      <c r="EW5">
        <v>1.0142114913878677</v>
      </c>
      <c r="EX5">
        <v>1.1970259536081902</v>
      </c>
      <c r="EZ5">
        <v>2.7783286725409438E-2</v>
      </c>
      <c r="FA5" s="4">
        <v>0</v>
      </c>
      <c r="FB5" s="4">
        <v>5.8700188015648282E-2</v>
      </c>
      <c r="FC5" s="4">
        <v>1.1930000000000001</v>
      </c>
      <c r="FD5">
        <v>1.0277832867254095</v>
      </c>
      <c r="FE5">
        <v>1.1565516305301169</v>
      </c>
      <c r="FG5">
        <v>3.0564194816917939E-2</v>
      </c>
      <c r="FH5" s="4">
        <v>0</v>
      </c>
      <c r="FI5" s="4">
        <v>6.1481096107156782E-2</v>
      </c>
      <c r="FJ5" s="4">
        <v>1.0032000000000003</v>
      </c>
      <c r="FK5">
        <v>1.030564194816918</v>
      </c>
      <c r="FL5">
        <v>1.234722074716363</v>
      </c>
      <c r="FN5">
        <v>1.7622396929004854E-2</v>
      </c>
      <c r="FO5" s="4">
        <v>0</v>
      </c>
      <c r="FP5" s="4">
        <v>4.8539298219243701E-2</v>
      </c>
      <c r="FQ5" s="4">
        <v>1.0413999999999997</v>
      </c>
      <c r="FR5">
        <v>1.0176223969290048</v>
      </c>
      <c r="FS5">
        <v>1.1256393402153047</v>
      </c>
    </row>
    <row r="6" spans="1:176" x14ac:dyDescent="0.2">
      <c r="A6" s="2">
        <v>5</v>
      </c>
      <c r="B6" s="3">
        <v>38838</v>
      </c>
      <c r="C6">
        <v>2006</v>
      </c>
      <c r="D6" s="4">
        <v>-3.0901877002899439E-2</v>
      </c>
      <c r="E6" s="4">
        <v>9.5492600230232525E-4</v>
      </c>
      <c r="F6" s="9">
        <v>0.96909812299710052</v>
      </c>
      <c r="G6">
        <v>1.0174637507009532</v>
      </c>
      <c r="I6">
        <v>8.2424305925620682E-4</v>
      </c>
      <c r="J6" s="4">
        <v>0</v>
      </c>
      <c r="K6" s="4">
        <v>7.3763502360508972E-4</v>
      </c>
      <c r="L6" s="4">
        <v>1.0484</v>
      </c>
      <c r="M6">
        <v>1.0008242430592562</v>
      </c>
      <c r="N6">
        <v>1.252342460648141</v>
      </c>
      <c r="P6">
        <v>1.8873476819761966E-3</v>
      </c>
      <c r="Q6" s="4">
        <v>0</v>
      </c>
      <c r="R6" s="4">
        <v>1.8007396463250796E-3</v>
      </c>
      <c r="S6" s="4">
        <v>1.0349999999999999</v>
      </c>
      <c r="T6">
        <v>1.0018873476819763</v>
      </c>
      <c r="U6">
        <v>1.2317618117925053</v>
      </c>
      <c r="W6">
        <v>-6.8502247017056374E-3</v>
      </c>
      <c r="X6" s="4">
        <v>4.6925578463858088E-5</v>
      </c>
      <c r="Y6" s="4">
        <v>-6.9368327373567542E-3</v>
      </c>
      <c r="Z6" s="4">
        <v>-0.76040000000000008</v>
      </c>
      <c r="AA6">
        <v>0.9931497752982944</v>
      </c>
      <c r="AB6">
        <v>1.179771236993415</v>
      </c>
      <c r="AD6">
        <v>1.7233359790012205E-2</v>
      </c>
      <c r="AE6" s="4">
        <v>0</v>
      </c>
      <c r="AF6" s="4">
        <v>1.7146751754361089E-2</v>
      </c>
      <c r="AG6" s="4">
        <v>0.14280000000000001</v>
      </c>
      <c r="AH6">
        <v>1.0172333597900123</v>
      </c>
      <c r="AI6">
        <v>1.1186923985127359</v>
      </c>
      <c r="AK6">
        <v>-5.9206233063698314E-2</v>
      </c>
      <c r="AL6" s="4">
        <v>3.5053780335929634E-3</v>
      </c>
      <c r="AM6" s="4">
        <v>-5.929284109934943E-2</v>
      </c>
      <c r="AN6" s="4">
        <v>5.4190000000000005</v>
      </c>
      <c r="AO6">
        <v>0.94079376693630168</v>
      </c>
      <c r="AP6">
        <v>1.2109323720691521</v>
      </c>
      <c r="AR6">
        <v>-1.3039170599506654E-2</v>
      </c>
      <c r="AS6" s="4">
        <v>1.7001996992303871E-4</v>
      </c>
      <c r="AT6" s="4">
        <v>-1.3125778635157771E-2</v>
      </c>
      <c r="AU6" s="4">
        <v>1.7298000000000004</v>
      </c>
      <c r="AV6">
        <v>0.98696082940049334</v>
      </c>
      <c r="AW6">
        <v>1.2194182123926209</v>
      </c>
      <c r="AY6">
        <v>-1.3697683334501316E-2</v>
      </c>
      <c r="AZ6" s="4">
        <v>1.8762652873227509E-4</v>
      </c>
      <c r="BA6" s="4">
        <v>-1.3784291370152434E-2</v>
      </c>
      <c r="BB6" s="4">
        <v>1.2152000000000001</v>
      </c>
      <c r="BC6">
        <v>0.98630231666549872</v>
      </c>
      <c r="BD6">
        <v>1.0174760313429245</v>
      </c>
      <c r="BF6">
        <v>-1.8202168965448712E-2</v>
      </c>
      <c r="BG6" s="4">
        <v>3.313189550467442E-4</v>
      </c>
      <c r="BH6" s="4">
        <v>-1.8288777001099828E-2</v>
      </c>
      <c r="BI6" s="4">
        <v>1.2649999999999999</v>
      </c>
      <c r="BJ6">
        <v>0.98179783103455132</v>
      </c>
      <c r="BK6">
        <v>1.2417384050552336</v>
      </c>
      <c r="BM6">
        <v>-1.2852300044059699E-2</v>
      </c>
      <c r="BN6" s="4">
        <v>1.6518161642253693E-4</v>
      </c>
      <c r="BO6" s="4">
        <v>-1.2938908079710817E-2</v>
      </c>
      <c r="BP6" s="4">
        <v>1.0058</v>
      </c>
      <c r="BQ6">
        <v>0.98714769995594032</v>
      </c>
      <c r="BR6">
        <v>1.0176422520345043</v>
      </c>
      <c r="BT6">
        <v>-5.8810187244514082E-2</v>
      </c>
      <c r="BU6" s="4">
        <v>3.4586381237348067E-3</v>
      </c>
      <c r="BV6" s="4">
        <v>-5.8896795280165198E-2</v>
      </c>
      <c r="BW6" s="4">
        <v>1.9483999999999992</v>
      </c>
      <c r="BX6">
        <v>0.94118981275548597</v>
      </c>
      <c r="BY6">
        <v>1.1060847690211266</v>
      </c>
      <c r="CA6">
        <v>-5.7995451627010003E-2</v>
      </c>
      <c r="CB6" s="4">
        <v>3.3634724094208572E-3</v>
      </c>
      <c r="CC6" s="4">
        <v>-5.8082059662661119E-2</v>
      </c>
      <c r="CD6" s="4">
        <v>2.5218000000000003</v>
      </c>
      <c r="CE6">
        <v>0.94200454837298997</v>
      </c>
      <c r="CF6">
        <v>1.2716453893298878</v>
      </c>
      <c r="CH6">
        <v>-2.4211379411854951E-2</v>
      </c>
      <c r="CI6" s="4">
        <v>5.8619089302479376E-4</v>
      </c>
      <c r="CJ6" s="4">
        <v>-2.4297987447506067E-2</v>
      </c>
      <c r="CK6" s="4">
        <v>1.0626</v>
      </c>
      <c r="CL6">
        <v>0.97578862058814508</v>
      </c>
      <c r="CM6">
        <v>0.98191750353281149</v>
      </c>
      <c r="CO6">
        <v>-6.15689300121623E-2</v>
      </c>
      <c r="CP6" s="4">
        <v>3.7907331428425396E-3</v>
      </c>
      <c r="CQ6" s="4">
        <v>-6.1655538047813416E-2</v>
      </c>
      <c r="CR6" s="4">
        <v>3.262</v>
      </c>
      <c r="CS6">
        <v>0.93843106998783765</v>
      </c>
      <c r="CT6">
        <v>1.2566052488072452</v>
      </c>
      <c r="CV6">
        <v>-9.6089239237865161E-3</v>
      </c>
      <c r="CW6" s="4">
        <v>9.2331418973116855E-5</v>
      </c>
      <c r="CX6" s="4">
        <v>-9.6955319594376338E-3</v>
      </c>
      <c r="CY6" s="4">
        <v>1.0180000000000005</v>
      </c>
      <c r="CZ6">
        <v>0.99039107607621346</v>
      </c>
      <c r="DA6">
        <v>1.0313276733638344</v>
      </c>
      <c r="DC6">
        <v>-3.2169024817586829E-2</v>
      </c>
      <c r="DD6" s="4">
        <v>1.0348461577145173E-3</v>
      </c>
      <c r="DE6" s="4">
        <v>-3.2255632853237945E-2</v>
      </c>
      <c r="DF6" s="4">
        <v>2.1589999999999998</v>
      </c>
      <c r="DG6">
        <v>0.96783097518241312</v>
      </c>
      <c r="DH6">
        <v>1.1810396479821008</v>
      </c>
      <c r="DJ6">
        <v>-7.8769875479004665E-3</v>
      </c>
      <c r="DK6" s="4">
        <v>6.2046932829779006E-5</v>
      </c>
      <c r="DL6" s="4">
        <v>-7.9635955835515842E-3</v>
      </c>
      <c r="DM6" s="4">
        <v>1.2617999999999996</v>
      </c>
      <c r="DN6">
        <v>0.99212301245209955</v>
      </c>
      <c r="DO6">
        <v>1.1437305096125652</v>
      </c>
      <c r="DQ6">
        <v>-1.3626422397961564E-2</v>
      </c>
      <c r="DR6" s="4">
        <v>1.8567938736766858E-4</v>
      </c>
      <c r="DS6" s="4">
        <v>-1.3713030433612682E-2</v>
      </c>
      <c r="DT6" s="4">
        <v>0.90620000000000023</v>
      </c>
      <c r="DU6">
        <v>0.98637357760203848</v>
      </c>
      <c r="DV6">
        <v>1.0572328538004483</v>
      </c>
      <c r="DX6">
        <v>-3.932128864026916E-2</v>
      </c>
      <c r="DY6" s="4">
        <v>1.5461637403313606E-3</v>
      </c>
      <c r="DZ6" s="4">
        <v>-3.9407896675920276E-2</v>
      </c>
      <c r="EA6" s="4">
        <v>1.2740000000000002</v>
      </c>
      <c r="EB6">
        <v>0.96067871135973082</v>
      </c>
      <c r="EC6">
        <v>1.1088319847223389</v>
      </c>
      <c r="EE6">
        <v>-3.8321606421638614E-2</v>
      </c>
      <c r="EF6" s="4">
        <v>1.4685455187349739E-3</v>
      </c>
      <c r="EG6" s="4">
        <v>-3.840821445728973E-2</v>
      </c>
      <c r="EH6" s="4">
        <v>2.6230000000000002</v>
      </c>
      <c r="EI6">
        <v>0.96167839357836138</v>
      </c>
      <c r="EJ6">
        <v>1.135516843457131</v>
      </c>
      <c r="EL6">
        <v>-8.6676307622785883E-3</v>
      </c>
      <c r="EM6" s="4">
        <v>7.5127823031198099E-5</v>
      </c>
      <c r="EN6" s="4">
        <v>-8.7542387979297059E-3</v>
      </c>
      <c r="EO6" s="4">
        <v>1.3855999999999995</v>
      </c>
      <c r="EP6">
        <v>0.99133236923772139</v>
      </c>
      <c r="EQ6">
        <v>1.2934641604095065</v>
      </c>
      <c r="ES6">
        <v>-4.3473461742137468E-2</v>
      </c>
      <c r="ET6" s="4">
        <v>1.88994187584509E-3</v>
      </c>
      <c r="EU6" s="4">
        <v>-4.3560069777788583E-2</v>
      </c>
      <c r="EV6" s="4">
        <v>1.0628</v>
      </c>
      <c r="EW6">
        <v>0.95652653825786249</v>
      </c>
      <c r="EX6">
        <v>1.1449870916096589</v>
      </c>
      <c r="EZ6">
        <v>-2.4276153474251751E-2</v>
      </c>
      <c r="FA6" s="4">
        <v>5.8933162750542535E-4</v>
      </c>
      <c r="FB6" s="4">
        <v>-2.4362761509902867E-2</v>
      </c>
      <c r="FC6" s="4">
        <v>0.99099999999999977</v>
      </c>
      <c r="FD6">
        <v>0.97572384652574828</v>
      </c>
      <c r="FE6">
        <v>1.1284750056464716</v>
      </c>
      <c r="FG6">
        <v>-5.5874480203372059E-3</v>
      </c>
      <c r="FH6" s="4">
        <v>3.1219575379970164E-5</v>
      </c>
      <c r="FI6" s="4">
        <v>-5.6740560559883227E-3</v>
      </c>
      <c r="FJ6" s="4">
        <v>1.0643999999999998</v>
      </c>
      <c r="FK6">
        <v>0.99441255197966283</v>
      </c>
      <c r="FL6">
        <v>1.2278231293043225</v>
      </c>
      <c r="FN6">
        <v>-3.8463654343276046E-2</v>
      </c>
      <c r="FO6" s="4">
        <v>1.4794527054390182E-3</v>
      </c>
      <c r="FP6" s="4">
        <v>-3.8550262378927162E-2</v>
      </c>
      <c r="FQ6" s="4">
        <v>1.0488000000000004</v>
      </c>
      <c r="FR6">
        <v>0.96153634565672397</v>
      </c>
      <c r="FS6">
        <v>1.0823431377180699</v>
      </c>
    </row>
    <row r="7" spans="1:176" x14ac:dyDescent="0.2">
      <c r="A7" s="2">
        <v>6</v>
      </c>
      <c r="B7" s="3">
        <v>38869</v>
      </c>
      <c r="C7">
        <v>2006</v>
      </c>
      <c r="D7" s="4">
        <v>7.8733957956173865E-5</v>
      </c>
      <c r="E7" s="4">
        <v>0</v>
      </c>
      <c r="F7" s="9">
        <v>1.0000787339579562</v>
      </c>
      <c r="G7">
        <v>1.0175438596491229</v>
      </c>
      <c r="I7">
        <v>-5.6384606042329359E-3</v>
      </c>
      <c r="J7" s="4">
        <v>3.1792237985486844E-5</v>
      </c>
      <c r="K7" s="4">
        <v>-1.0724273861987642E-2</v>
      </c>
      <c r="L7" s="4">
        <v>0.91220000000000001</v>
      </c>
      <c r="M7">
        <v>0.9943615393957671</v>
      </c>
      <c r="N7">
        <v>1.2452811770207683</v>
      </c>
      <c r="P7">
        <v>-2.0791855823058834E-2</v>
      </c>
      <c r="Q7" s="4">
        <v>4.3230126856686553E-4</v>
      </c>
      <c r="R7" s="4">
        <v>-2.5877669080813542E-2</v>
      </c>
      <c r="S7" s="4">
        <v>1.1029999999999998</v>
      </c>
      <c r="T7">
        <v>0.97920814417694113</v>
      </c>
      <c r="U7">
        <v>1.2061511977933659</v>
      </c>
      <c r="W7">
        <v>-2.8769273107884897E-2</v>
      </c>
      <c r="X7" s="4">
        <v>8.2767107515606907E-4</v>
      </c>
      <c r="Y7" s="4">
        <v>-3.3855086365639601E-2</v>
      </c>
      <c r="Z7" s="4">
        <v>-0.54180000000000017</v>
      </c>
      <c r="AA7">
        <v>0.97123072689211509</v>
      </c>
      <c r="AB7">
        <v>1.1458300760715243</v>
      </c>
      <c r="AD7">
        <v>-1.526463378522832E-3</v>
      </c>
      <c r="AE7" s="4">
        <v>2.3300904459713387E-6</v>
      </c>
      <c r="AF7" s="4">
        <v>-6.6122766362775379E-3</v>
      </c>
      <c r="AG7" s="4">
        <v>0.127</v>
      </c>
      <c r="AH7">
        <v>0.9984735366214772</v>
      </c>
      <c r="AI7">
        <v>1.1169847555345744</v>
      </c>
      <c r="AK7">
        <v>-9.9537293737781418E-2</v>
      </c>
      <c r="AL7" s="4">
        <v>9.9076728446413805E-3</v>
      </c>
      <c r="AM7" s="4">
        <v>-0.10462310699553612</v>
      </c>
      <c r="AN7" s="4">
        <v>5.2905999999999995</v>
      </c>
      <c r="AO7">
        <v>0.90046270626221858</v>
      </c>
      <c r="AP7">
        <v>1.0903994408539164</v>
      </c>
      <c r="AR7">
        <v>-5.8335608088525677E-2</v>
      </c>
      <c r="AS7" s="4">
        <v>3.4030431710580624E-3</v>
      </c>
      <c r="AT7" s="4">
        <v>-6.3421421346280385E-2</v>
      </c>
      <c r="AU7" s="4">
        <v>1.4774000000000003</v>
      </c>
      <c r="AV7">
        <v>0.94166439191147433</v>
      </c>
      <c r="AW7">
        <v>1.1482827094584744</v>
      </c>
      <c r="AY7">
        <v>-2.0471000725208858E-2</v>
      </c>
      <c r="AZ7" s="4">
        <v>4.1906187069150157E-4</v>
      </c>
      <c r="BA7" s="4">
        <v>-2.5556813982963562E-2</v>
      </c>
      <c r="BB7" s="4">
        <v>1.0172000000000003</v>
      </c>
      <c r="BC7">
        <v>0.97952899927479109</v>
      </c>
      <c r="BD7">
        <v>0.99664727876742087</v>
      </c>
      <c r="BF7">
        <v>-4.0787778679727618E-2</v>
      </c>
      <c r="BG7" s="4">
        <v>1.6636428896264429E-3</v>
      </c>
      <c r="BH7" s="4">
        <v>-4.5873591937482326E-2</v>
      </c>
      <c r="BI7" s="4">
        <v>1.2102000000000002</v>
      </c>
      <c r="BJ7">
        <v>0.9592122213202724</v>
      </c>
      <c r="BK7">
        <v>1.1910906538117227</v>
      </c>
      <c r="BM7">
        <v>-2.118082407038575E-2</v>
      </c>
      <c r="BN7" s="4">
        <v>4.4862730830063236E-4</v>
      </c>
      <c r="BO7" s="4">
        <v>-2.6266637328140455E-2</v>
      </c>
      <c r="BP7" s="4">
        <v>0.93419999999999992</v>
      </c>
      <c r="BQ7">
        <v>0.9788191759296142</v>
      </c>
      <c r="BR7">
        <v>0.99608775052757026</v>
      </c>
      <c r="BT7">
        <v>-3.4424329518792811E-2</v>
      </c>
      <c r="BU7" s="4">
        <v>1.18503446281843E-3</v>
      </c>
      <c r="BV7" s="4">
        <v>-3.9510142776547519E-2</v>
      </c>
      <c r="BW7" s="4">
        <v>1.7508000000000001</v>
      </c>
      <c r="BX7">
        <v>0.96557567048120718</v>
      </c>
      <c r="BY7">
        <v>1.0680085424566255</v>
      </c>
      <c r="CA7">
        <v>-6.9309389353914827E-2</v>
      </c>
      <c r="CB7" s="4">
        <v>4.803791452612562E-3</v>
      </c>
      <c r="CC7" s="4">
        <v>-7.4395202611669528E-2</v>
      </c>
      <c r="CD7" s="4">
        <v>3.1615999999999991</v>
      </c>
      <c r="CE7">
        <v>0.93069061064608516</v>
      </c>
      <c r="CF7">
        <v>1.1835084239207119</v>
      </c>
      <c r="CH7">
        <v>-1.3607160580611235E-2</v>
      </c>
      <c r="CI7" s="4">
        <v>1.8515481906654027E-4</v>
      </c>
      <c r="CJ7" s="4">
        <v>-1.8692973838365941E-2</v>
      </c>
      <c r="CK7" s="4">
        <v>1.0149999999999999</v>
      </c>
      <c r="CL7">
        <v>0.98639283941938871</v>
      </c>
      <c r="CM7">
        <v>0.96855639438532759</v>
      </c>
      <c r="CO7">
        <v>-5.5079548457540733E-2</v>
      </c>
      <c r="CP7" s="4">
        <v>3.0337566582865779E-3</v>
      </c>
      <c r="CQ7" s="4">
        <v>-6.0165361715295441E-2</v>
      </c>
      <c r="CR7" s="4">
        <v>2.7508000000000004</v>
      </c>
      <c r="CS7">
        <v>0.94492045154245929</v>
      </c>
      <c r="CT7">
        <v>1.1873919991135666</v>
      </c>
      <c r="CV7">
        <v>-1.7160284094503809E-2</v>
      </c>
      <c r="CW7" s="4">
        <v>2.944753502040804E-4</v>
      </c>
      <c r="CX7" s="4">
        <v>-2.2246097352258513E-2</v>
      </c>
      <c r="CY7" s="4">
        <v>0.94039999999999979</v>
      </c>
      <c r="CZ7">
        <v>0.98283971590549624</v>
      </c>
      <c r="DA7">
        <v>1.0136297974943873</v>
      </c>
      <c r="DC7">
        <v>-7.793115462082674E-2</v>
      </c>
      <c r="DD7" s="4">
        <v>6.0732648605352048E-3</v>
      </c>
      <c r="DE7" s="4">
        <v>-8.3016967878581441E-2</v>
      </c>
      <c r="DF7" s="4">
        <v>2.3058000000000001</v>
      </c>
      <c r="DG7">
        <v>0.92206884537917322</v>
      </c>
      <c r="DH7">
        <v>1.0889998645618808</v>
      </c>
      <c r="DJ7">
        <v>4.5754043533295921E-3</v>
      </c>
      <c r="DK7" s="4">
        <v>0</v>
      </c>
      <c r="DL7" s="4">
        <v>-5.1040890442511418E-4</v>
      </c>
      <c r="DM7" s="4">
        <v>1.0300000000000002</v>
      </c>
      <c r="DN7">
        <v>1.0045754043533295</v>
      </c>
      <c r="DO7">
        <v>1.1489635391652822</v>
      </c>
      <c r="DQ7">
        <v>-2.6816034591608369E-2</v>
      </c>
      <c r="DR7" s="4">
        <v>7.1909971121833667E-4</v>
      </c>
      <c r="DS7" s="4">
        <v>-3.1901847849363077E-2</v>
      </c>
      <c r="DT7" s="4">
        <v>0.89760000000000006</v>
      </c>
      <c r="DU7">
        <v>0.97318396540839158</v>
      </c>
      <c r="DV7">
        <v>1.0288820610215506</v>
      </c>
      <c r="DX7">
        <v>2.1284542451645252E-2</v>
      </c>
      <c r="DY7" s="4">
        <v>0</v>
      </c>
      <c r="DZ7" s="4">
        <v>1.6198729193890544E-2</v>
      </c>
      <c r="EA7" s="4">
        <v>1.3344000000000003</v>
      </c>
      <c r="EB7">
        <v>1.0212845424516452</v>
      </c>
      <c r="EC7">
        <v>1.1324329661729036</v>
      </c>
      <c r="EE7">
        <v>-7.8407898064339343E-2</v>
      </c>
      <c r="EF7" s="4">
        <v>6.1477984788678294E-3</v>
      </c>
      <c r="EG7" s="4">
        <v>-8.3493711322094044E-2</v>
      </c>
      <c r="EH7" s="4">
        <v>2.2776000000000001</v>
      </c>
      <c r="EI7">
        <v>0.92159210193566066</v>
      </c>
      <c r="EJ7">
        <v>1.0464833545450039</v>
      </c>
      <c r="EL7">
        <v>-5.2889666009670232E-2</v>
      </c>
      <c r="EM7" s="4">
        <v>2.7973167706144665E-3</v>
      </c>
      <c r="EN7" s="4">
        <v>-5.797547926742494E-2</v>
      </c>
      <c r="EO7" s="4">
        <v>1.6898000000000002</v>
      </c>
      <c r="EP7">
        <v>0.94711033399032973</v>
      </c>
      <c r="EQ7">
        <v>1.2250532729699692</v>
      </c>
      <c r="ES7">
        <v>3.0384242663766626E-3</v>
      </c>
      <c r="ET7" s="4">
        <v>0</v>
      </c>
      <c r="EU7" s="4">
        <v>-2.0473889913780437E-3</v>
      </c>
      <c r="EV7" s="4">
        <v>0.83160000000000034</v>
      </c>
      <c r="EW7">
        <v>1.0030384242663766</v>
      </c>
      <c r="EX7">
        <v>1.1484660481734936</v>
      </c>
      <c r="EZ7">
        <v>-1.8361530643441003E-2</v>
      </c>
      <c r="FA7" s="4">
        <v>3.3714580757002296E-4</v>
      </c>
      <c r="FB7" s="4">
        <v>-2.3447343901195711E-2</v>
      </c>
      <c r="FC7" s="4">
        <v>1.2123999999999999</v>
      </c>
      <c r="FD7">
        <v>0.98163846935655896</v>
      </c>
      <c r="FE7">
        <v>1.1077544772499366</v>
      </c>
      <c r="FG7">
        <v>-1.8440834638508456E-3</v>
      </c>
      <c r="FH7" s="4">
        <v>3.4006438216481328E-6</v>
      </c>
      <c r="FI7" s="4">
        <v>-6.9298967216055518E-3</v>
      </c>
      <c r="FJ7" s="4">
        <v>1.1801999999999999</v>
      </c>
      <c r="FK7">
        <v>0.9981559165361491</v>
      </c>
      <c r="FL7">
        <v>1.2255589209750386</v>
      </c>
      <c r="FN7">
        <v>-1.2032008345207415E-2</v>
      </c>
      <c r="FO7" s="4">
        <v>1.4476922481914087E-4</v>
      </c>
      <c r="FP7" s="4">
        <v>-1.7117821602962123E-2</v>
      </c>
      <c r="FQ7" s="4">
        <v>1.1859999999999997</v>
      </c>
      <c r="FR7">
        <v>0.98796799165479254</v>
      </c>
      <c r="FS7">
        <v>1.0693203760526679</v>
      </c>
    </row>
    <row r="8" spans="1:176" x14ac:dyDescent="0.2">
      <c r="A8" s="2">
        <v>7</v>
      </c>
      <c r="B8" s="3">
        <v>38899</v>
      </c>
      <c r="C8">
        <v>2006</v>
      </c>
      <c r="D8" s="4">
        <v>5.1173043615178708E-3</v>
      </c>
      <c r="E8" s="4">
        <v>0</v>
      </c>
      <c r="F8" s="9">
        <v>1.0051173043615178</v>
      </c>
      <c r="G8">
        <v>1.022750941280141</v>
      </c>
      <c r="I8">
        <v>2.7400197971008285E-2</v>
      </c>
      <c r="J8" s="4">
        <v>0</v>
      </c>
      <c r="K8" s="4">
        <v>6.1259354422223689E-3</v>
      </c>
      <c r="L8" s="4">
        <v>0.88640000000000019</v>
      </c>
      <c r="M8">
        <v>1.0274001979710083</v>
      </c>
      <c r="N8">
        <v>1.2794021278007077</v>
      </c>
      <c r="P8">
        <v>3.3173496097657046E-2</v>
      </c>
      <c r="Q8" s="4">
        <v>0</v>
      </c>
      <c r="R8" s="4">
        <v>1.1899233568871129E-2</v>
      </c>
      <c r="S8" s="4">
        <v>1.0848</v>
      </c>
      <c r="T8">
        <v>1.0331734960976571</v>
      </c>
      <c r="U8">
        <v>1.2461634498465486</v>
      </c>
      <c r="W8">
        <v>-9.7589462975786554E-3</v>
      </c>
      <c r="X8" s="4">
        <v>9.523703283902414E-5</v>
      </c>
      <c r="Y8" s="4">
        <v>-3.1033208826364574E-2</v>
      </c>
      <c r="Z8" s="4">
        <v>-1.8663999999999989</v>
      </c>
      <c r="AA8">
        <v>0.99024105370242133</v>
      </c>
      <c r="AB8">
        <v>1.1346479818929918</v>
      </c>
      <c r="AD8">
        <v>-4.4809006732940363E-3</v>
      </c>
      <c r="AE8" s="4">
        <v>2.0078470843926947E-5</v>
      </c>
      <c r="AF8" s="4">
        <v>-2.5755163202079955E-2</v>
      </c>
      <c r="AG8" s="4">
        <v>0.13480000000000006</v>
      </c>
      <c r="AH8">
        <v>0.99551909932670601</v>
      </c>
      <c r="AI8">
        <v>1.1119796577914405</v>
      </c>
      <c r="AK8">
        <v>-0.10507228414081707</v>
      </c>
      <c r="AL8" s="4">
        <v>1.1040184894568598E-2</v>
      </c>
      <c r="AM8" s="4">
        <v>-0.12634654666960299</v>
      </c>
      <c r="AN8" s="4">
        <v>5.4870000000000019</v>
      </c>
      <c r="AO8">
        <v>0.89492771585918296</v>
      </c>
      <c r="AP8">
        <v>0.97582868097752562</v>
      </c>
      <c r="AR8">
        <v>0.13127522200758268</v>
      </c>
      <c r="AS8" s="4">
        <v>0</v>
      </c>
      <c r="AT8" s="4">
        <v>0.11000095947879676</v>
      </c>
      <c r="AU8" s="4">
        <v>1.700399999999999</v>
      </c>
      <c r="AV8">
        <v>1.1312752220075826</v>
      </c>
      <c r="AW8">
        <v>1.2990237770701041</v>
      </c>
      <c r="AY8">
        <v>-3.0217447359336725E-2</v>
      </c>
      <c r="AZ8" s="4">
        <v>9.1309412491428598E-4</v>
      </c>
      <c r="BA8" s="4">
        <v>-5.1491709888122641E-2</v>
      </c>
      <c r="BB8" s="4">
        <v>0.98499999999999999</v>
      </c>
      <c r="BC8">
        <v>0.96978255264066326</v>
      </c>
      <c r="BD8">
        <v>0.96653114208544011</v>
      </c>
      <c r="BF8">
        <v>1.1196996815481242E-2</v>
      </c>
      <c r="BG8" s="4">
        <v>0</v>
      </c>
      <c r="BH8" s="4">
        <v>-1.0077265713304674E-2</v>
      </c>
      <c r="BI8" s="4">
        <v>1.4409999999999998</v>
      </c>
      <c r="BJ8">
        <v>1.0111969968154813</v>
      </c>
      <c r="BK8">
        <v>1.2044272920694021</v>
      </c>
      <c r="BM8">
        <v>6.4417064318551299E-3</v>
      </c>
      <c r="BN8" s="4">
        <v>0</v>
      </c>
      <c r="BO8" s="4">
        <v>-1.4832556096930787E-2</v>
      </c>
      <c r="BP8" s="4">
        <v>0.89299999999999979</v>
      </c>
      <c r="BQ8">
        <v>1.0064417064318552</v>
      </c>
      <c r="BR8">
        <v>1.0025042553968357</v>
      </c>
      <c r="BT8">
        <v>-5.5618024395368462E-2</v>
      </c>
      <c r="BU8" s="4">
        <v>3.0933646376438014E-3</v>
      </c>
      <c r="BV8" s="4">
        <v>-7.6892286924154382E-2</v>
      </c>
      <c r="BW8" s="4">
        <v>1.8511999999999997</v>
      </c>
      <c r="BX8">
        <v>0.94438197560463155</v>
      </c>
      <c r="BY8">
        <v>1.0086080172878109</v>
      </c>
      <c r="CA8">
        <v>-7.6396566590695575E-2</v>
      </c>
      <c r="CB8" s="4">
        <v>5.8364353868465835E-3</v>
      </c>
      <c r="CC8" s="4">
        <v>-9.7670829119481495E-2</v>
      </c>
      <c r="CD8" s="4">
        <v>1.496</v>
      </c>
      <c r="CE8">
        <v>0.9236034334093044</v>
      </c>
      <c r="CF8">
        <v>1.093092443802004</v>
      </c>
      <c r="CH8">
        <v>-1.3283237079796902E-2</v>
      </c>
      <c r="CI8" s="4">
        <v>1.7644438731809133E-4</v>
      </c>
      <c r="CJ8" s="4">
        <v>-3.4557499608582815E-2</v>
      </c>
      <c r="CK8" s="4">
        <v>1.1781999999999997</v>
      </c>
      <c r="CL8">
        <v>0.98671676292020305</v>
      </c>
      <c r="CM8">
        <v>0.95569083017355394</v>
      </c>
      <c r="CO8">
        <v>-4.4006662556149365E-3</v>
      </c>
      <c r="CP8" s="4">
        <v>1.9365863493307986E-5</v>
      </c>
      <c r="CQ8" s="4">
        <v>-2.5674928784400853E-2</v>
      </c>
      <c r="CR8" s="4">
        <v>2.7881999999999993</v>
      </c>
      <c r="CS8">
        <v>0.99559933374438503</v>
      </c>
      <c r="CT8">
        <v>1.1821666832108804</v>
      </c>
      <c r="CV8">
        <v>-2.3229550908969842E-2</v>
      </c>
      <c r="CW8" s="4">
        <v>5.3961203543242161E-4</v>
      </c>
      <c r="CX8" s="4">
        <v>-4.4503813437755758E-2</v>
      </c>
      <c r="CY8" s="4">
        <v>1.0657999999999999</v>
      </c>
      <c r="CZ8">
        <v>0.97677044909103017</v>
      </c>
      <c r="DA8">
        <v>0.99008363251064269</v>
      </c>
      <c r="DC8">
        <v>-3.4392772829001113E-2</v>
      </c>
      <c r="DD8" s="4">
        <v>1.1828628228672772E-3</v>
      </c>
      <c r="DE8" s="4">
        <v>-5.5667035357787026E-2</v>
      </c>
      <c r="DF8" s="4">
        <v>0.95360000000000023</v>
      </c>
      <c r="DG8">
        <v>0.96560722717099889</v>
      </c>
      <c r="DH8">
        <v>1.051546139609191</v>
      </c>
      <c r="DJ8">
        <v>-2.2852661798006477E-2</v>
      </c>
      <c r="DK8" s="4">
        <v>5.2224415125406466E-4</v>
      </c>
      <c r="DL8" s="4">
        <v>-4.4126924326792397E-2</v>
      </c>
      <c r="DM8" s="4">
        <v>1.0136000000000003</v>
      </c>
      <c r="DN8">
        <v>0.97714733820199351</v>
      </c>
      <c r="DO8">
        <v>1.1227066639864973</v>
      </c>
      <c r="DQ8">
        <v>4.0223857621423005E-2</v>
      </c>
      <c r="DR8" s="4">
        <v>0</v>
      </c>
      <c r="DS8" s="4">
        <v>1.8949595092637089E-2</v>
      </c>
      <c r="DT8" s="4">
        <v>0.88980000000000004</v>
      </c>
      <c r="DU8">
        <v>1.0402238576214231</v>
      </c>
      <c r="DV8">
        <v>1.0702676665533177</v>
      </c>
      <c r="DX8">
        <v>0.10234694810785791</v>
      </c>
      <c r="DY8" s="4">
        <v>0</v>
      </c>
      <c r="DZ8" s="4">
        <v>8.107268557907199E-2</v>
      </c>
      <c r="EA8" s="4">
        <v>1.2838000000000003</v>
      </c>
      <c r="EB8">
        <v>1.1023469481078578</v>
      </c>
      <c r="EC8">
        <v>1.2483340241974292</v>
      </c>
      <c r="EE8">
        <v>-9.4349494836849679E-2</v>
      </c>
      <c r="EF8" s="4">
        <v>8.901827175968725E-3</v>
      </c>
      <c r="EG8" s="4">
        <v>-0.1156237573656356</v>
      </c>
      <c r="EH8" s="4">
        <v>2.4412000000000003</v>
      </c>
      <c r="EI8">
        <v>0.90565050516315027</v>
      </c>
      <c r="EJ8">
        <v>0.9477481786885108</v>
      </c>
      <c r="EL8">
        <v>0.13912744985416126</v>
      </c>
      <c r="EM8" s="4">
        <v>0</v>
      </c>
      <c r="EN8" s="4">
        <v>0.11785318732537534</v>
      </c>
      <c r="EO8" s="4">
        <v>1.8851999999999995</v>
      </c>
      <c r="EP8">
        <v>1.1391274498541613</v>
      </c>
      <c r="EQ8">
        <v>1.3954918107737748</v>
      </c>
      <c r="ES8">
        <v>9.653403098641164E-2</v>
      </c>
      <c r="ET8" s="4">
        <v>0</v>
      </c>
      <c r="EU8" s="4">
        <v>7.525976845762572E-2</v>
      </c>
      <c r="EV8" s="4">
        <v>1.0056000000000003</v>
      </c>
      <c r="EW8">
        <v>1.0965340309864116</v>
      </c>
      <c r="EX8">
        <v>1.2593321052547153</v>
      </c>
      <c r="EZ8">
        <v>4.8094817520215785E-2</v>
      </c>
      <c r="FA8" s="4">
        <v>0</v>
      </c>
      <c r="FB8" s="4">
        <v>2.6820554991429869E-2</v>
      </c>
      <c r="FC8" s="4">
        <v>1.1096000000000001</v>
      </c>
      <c r="FD8">
        <v>1.0480948175202158</v>
      </c>
      <c r="FE8">
        <v>1.1610317266904744</v>
      </c>
      <c r="FG8">
        <v>9.0876276843059184E-2</v>
      </c>
      <c r="FH8" s="4">
        <v>0</v>
      </c>
      <c r="FI8" s="4">
        <v>6.9602014314273264E-2</v>
      </c>
      <c r="FJ8" s="4">
        <v>1.1071999999999997</v>
      </c>
      <c r="FK8">
        <v>1.0908762768430591</v>
      </c>
      <c r="FL8">
        <v>1.336933152765047</v>
      </c>
      <c r="FN8">
        <v>9.4976974593273422E-2</v>
      </c>
      <c r="FO8" s="4">
        <v>0</v>
      </c>
      <c r="FP8" s="4">
        <v>7.3702712064487502E-2</v>
      </c>
      <c r="FQ8" s="4">
        <v>1.1144000000000003</v>
      </c>
      <c r="FR8">
        <v>1.0949769745932734</v>
      </c>
      <c r="FS8">
        <v>1.1708811902410916</v>
      </c>
    </row>
    <row r="9" spans="1:176" x14ac:dyDescent="0.2">
      <c r="A9" s="2">
        <v>8</v>
      </c>
      <c r="B9" s="3">
        <v>38930</v>
      </c>
      <c r="C9">
        <v>2006</v>
      </c>
      <c r="D9" s="4">
        <v>2.1226599827680666E-2</v>
      </c>
      <c r="E9" s="4">
        <v>0</v>
      </c>
      <c r="F9" s="9">
        <v>1.0212265998276806</v>
      </c>
      <c r="G9">
        <v>1.0444604662340782</v>
      </c>
      <c r="I9">
        <v>3.9141623333729968E-2</v>
      </c>
      <c r="J9" s="4">
        <v>0</v>
      </c>
      <c r="K9" s="4">
        <v>1.4575348847988123E-2</v>
      </c>
      <c r="L9" s="4">
        <v>0.98000000000000032</v>
      </c>
      <c r="M9">
        <v>1.0391416233337301</v>
      </c>
      <c r="N9">
        <v>1.3294800039794559</v>
      </c>
      <c r="P9">
        <v>2.6834516252094064E-2</v>
      </c>
      <c r="Q9" s="4">
        <v>0</v>
      </c>
      <c r="R9" s="4">
        <v>2.2682417663522185E-3</v>
      </c>
      <c r="S9" s="4">
        <v>1.3296000000000001</v>
      </c>
      <c r="T9">
        <v>1.026834516252094</v>
      </c>
      <c r="U9">
        <v>1.2796036431942213</v>
      </c>
      <c r="W9">
        <v>3.1354889813524573E-3</v>
      </c>
      <c r="X9" s="4">
        <v>0</v>
      </c>
      <c r="Y9" s="4">
        <v>-2.1430785504389389E-2</v>
      </c>
      <c r="Z9" s="4">
        <v>-0.51859999999999995</v>
      </c>
      <c r="AA9">
        <v>1.0031354889813524</v>
      </c>
      <c r="AB9">
        <v>1.138205658137931</v>
      </c>
      <c r="AD9">
        <v>1.540242195736264E-3</v>
      </c>
      <c r="AE9" s="4">
        <v>0</v>
      </c>
      <c r="AF9" s="4">
        <v>-2.302603229000558E-2</v>
      </c>
      <c r="AG9" s="4">
        <v>0.12140000000000004</v>
      </c>
      <c r="AH9">
        <v>1.0015402421957362</v>
      </c>
      <c r="AI9">
        <v>1.1136923757811712</v>
      </c>
      <c r="AK9">
        <v>5.6895275388865213E-2</v>
      </c>
      <c r="AL9" s="4">
        <v>0</v>
      </c>
      <c r="AM9" s="4">
        <v>3.2329000903123364E-2</v>
      </c>
      <c r="AN9" s="4">
        <v>6.0888000000000009</v>
      </c>
      <c r="AO9">
        <v>1.0568952753888652</v>
      </c>
      <c r="AP9">
        <v>1.0313487225140949</v>
      </c>
      <c r="AR9">
        <v>1.5123149873448167E-2</v>
      </c>
      <c r="AS9" s="4">
        <v>0</v>
      </c>
      <c r="AT9" s="4">
        <v>-9.4431246122936782E-3</v>
      </c>
      <c r="AU9" s="4">
        <v>2.6654</v>
      </c>
      <c r="AV9">
        <v>1.0151231498734481</v>
      </c>
      <c r="AW9">
        <v>1.3186691083399078</v>
      </c>
      <c r="AY9">
        <v>4.6610875379064408E-2</v>
      </c>
      <c r="AZ9" s="4">
        <v>0</v>
      </c>
      <c r="BA9" s="4">
        <v>2.2044600893322563E-2</v>
      </c>
      <c r="BB9" s="4">
        <v>0.96200000000000019</v>
      </c>
      <c r="BC9">
        <v>1.0466108753790644</v>
      </c>
      <c r="BD9">
        <v>1.0115820046991693</v>
      </c>
      <c r="BF9">
        <v>7.9389453455567749E-2</v>
      </c>
      <c r="BG9" s="4">
        <v>0</v>
      </c>
      <c r="BH9" s="4">
        <v>5.48231789698259E-2</v>
      </c>
      <c r="BI9" s="4">
        <v>1.4103999999999999</v>
      </c>
      <c r="BJ9">
        <v>1.0793894534555677</v>
      </c>
      <c r="BK9">
        <v>1.3000461165137613</v>
      </c>
      <c r="BM9">
        <v>2.7882188278274943E-2</v>
      </c>
      <c r="BN9" s="4">
        <v>0</v>
      </c>
      <c r="BO9" s="4">
        <v>3.3159137925330984E-3</v>
      </c>
      <c r="BP9" s="4">
        <v>0.91020000000000001</v>
      </c>
      <c r="BQ9">
        <v>1.0278821882782749</v>
      </c>
      <c r="BR9">
        <v>1.0304562677955822</v>
      </c>
      <c r="BT9">
        <v>1.2111366439197189E-2</v>
      </c>
      <c r="BU9" s="4">
        <v>0</v>
      </c>
      <c r="BV9" s="4">
        <v>-1.2454908046544656E-2</v>
      </c>
      <c r="BW9" s="4">
        <v>2.2278000000000002</v>
      </c>
      <c r="BX9">
        <v>1.0121113664391972</v>
      </c>
      <c r="BY9">
        <v>1.0208236385786957</v>
      </c>
      <c r="CA9">
        <v>2.8202825357301863E-2</v>
      </c>
      <c r="CB9" s="4">
        <v>0</v>
      </c>
      <c r="CC9" s="4">
        <v>3.6365508715600174E-3</v>
      </c>
      <c r="CD9" s="4">
        <v>2.9619999999999997</v>
      </c>
      <c r="CE9">
        <v>1.0282028253573019</v>
      </c>
      <c r="CF9">
        <v>1.1239207390939383</v>
      </c>
      <c r="CH9">
        <v>1.5318916619118278E-2</v>
      </c>
      <c r="CI9" s="4">
        <v>0</v>
      </c>
      <c r="CJ9" s="4">
        <v>-9.2473578666235675E-3</v>
      </c>
      <c r="CK9" s="4">
        <v>1.1025999999999998</v>
      </c>
      <c r="CL9">
        <v>1.0153189166191183</v>
      </c>
      <c r="CM9">
        <v>0.97033097831463855</v>
      </c>
      <c r="CO9">
        <v>7.3213122026774005E-2</v>
      </c>
      <c r="CP9" s="4">
        <v>0</v>
      </c>
      <c r="CQ9" s="4">
        <v>4.8646847541032157E-2</v>
      </c>
      <c r="CR9" s="4">
        <v>3.8521999999999998</v>
      </c>
      <c r="CS9">
        <v>1.073213122026774</v>
      </c>
      <c r="CT9">
        <v>1.2687167968447852</v>
      </c>
      <c r="CV9">
        <v>4.224569250482528E-2</v>
      </c>
      <c r="CW9" s="4">
        <v>0</v>
      </c>
      <c r="CX9" s="4">
        <v>1.7679418019083435E-2</v>
      </c>
      <c r="CY9" s="4">
        <v>1.0708</v>
      </c>
      <c r="CZ9">
        <v>1.0422456925048253</v>
      </c>
      <c r="DA9">
        <v>1.0319104012037479</v>
      </c>
      <c r="DC9">
        <v>4.124805055369693E-2</v>
      </c>
      <c r="DD9" s="4">
        <v>0</v>
      </c>
      <c r="DE9" s="4">
        <v>1.6681776067955085E-2</v>
      </c>
      <c r="DF9" s="4">
        <v>3.0698000000000003</v>
      </c>
      <c r="DG9">
        <v>1.041248050553697</v>
      </c>
      <c r="DH9">
        <v>1.0949203679353356</v>
      </c>
      <c r="DJ9">
        <v>2.5205081556452211E-2</v>
      </c>
      <c r="DK9" s="4">
        <v>0</v>
      </c>
      <c r="DL9" s="4">
        <v>6.388070707103663E-4</v>
      </c>
      <c r="DM9" s="4">
        <v>1.1673999999999998</v>
      </c>
      <c r="DN9">
        <v>1.0252050815564522</v>
      </c>
      <c r="DO9">
        <v>1.1510045770162494</v>
      </c>
      <c r="DQ9">
        <v>5.3936664006189995E-2</v>
      </c>
      <c r="DR9" s="4">
        <v>0</v>
      </c>
      <c r="DS9" s="4">
        <v>2.937038952044815E-2</v>
      </c>
      <c r="DT9" s="4">
        <v>1.1381999999999999</v>
      </c>
      <c r="DU9">
        <v>1.05393666400619</v>
      </c>
      <c r="DV9">
        <v>1.1279943340808931</v>
      </c>
      <c r="DX9">
        <v>3.7586324643542349E-2</v>
      </c>
      <c r="DY9" s="4">
        <v>0</v>
      </c>
      <c r="DZ9" s="4">
        <v>1.3020050157800504E-2</v>
      </c>
      <c r="EA9" s="4">
        <v>1.5659999999999998</v>
      </c>
      <c r="EB9">
        <v>1.0375863246435424</v>
      </c>
      <c r="EC9">
        <v>1.2952543120944935</v>
      </c>
      <c r="EE9">
        <v>1.8632351874845007E-2</v>
      </c>
      <c r="EF9" s="4">
        <v>0</v>
      </c>
      <c r="EG9" s="4">
        <v>-5.9339226108968378E-3</v>
      </c>
      <c r="EH9" s="4">
        <v>2.2774000000000005</v>
      </c>
      <c r="EI9">
        <v>1.018632351874845</v>
      </c>
      <c r="EJ9">
        <v>0.96540695624257866</v>
      </c>
      <c r="EL9">
        <v>4.340220675057567E-2</v>
      </c>
      <c r="EM9" s="4">
        <v>0</v>
      </c>
      <c r="EN9" s="4">
        <v>1.8835932264833825E-2</v>
      </c>
      <c r="EO9" s="4">
        <v>3.0021999999999993</v>
      </c>
      <c r="EP9">
        <v>1.0434022067505757</v>
      </c>
      <c r="EQ9">
        <v>1.4560592348637136</v>
      </c>
      <c r="ES9">
        <v>4.9512777364677039E-2</v>
      </c>
      <c r="ET9" s="4">
        <v>0</v>
      </c>
      <c r="EU9" s="4">
        <v>2.4946502878935194E-2</v>
      </c>
      <c r="EV9" s="4">
        <v>1.5092000000000001</v>
      </c>
      <c r="EW9">
        <v>1.0495127773646771</v>
      </c>
      <c r="EX9">
        <v>1.321685135410382</v>
      </c>
      <c r="EZ9">
        <v>1.2705119522500984E-2</v>
      </c>
      <c r="FA9" s="4">
        <v>0</v>
      </c>
      <c r="FB9" s="4">
        <v>-1.1861154963240861E-2</v>
      </c>
      <c r="FC9" s="4">
        <v>1.5466</v>
      </c>
      <c r="FD9">
        <v>1.012705119522501</v>
      </c>
      <c r="FE9">
        <v>1.1757827735474926</v>
      </c>
      <c r="FG9">
        <v>1.5662493968834776E-2</v>
      </c>
      <c r="FH9" s="4">
        <v>0</v>
      </c>
      <c r="FI9" s="4">
        <v>-8.9037805169070693E-3</v>
      </c>
      <c r="FJ9" s="4">
        <v>1.9670000000000007</v>
      </c>
      <c r="FK9">
        <v>1.0156624939688348</v>
      </c>
      <c r="FL9">
        <v>1.3578728602069647</v>
      </c>
      <c r="FN9">
        <v>3.1245404893027254E-2</v>
      </c>
      <c r="FO9" s="4">
        <v>0</v>
      </c>
      <c r="FP9" s="4">
        <v>6.6791304072854087E-3</v>
      </c>
      <c r="FQ9" s="4">
        <v>2.2118000000000002</v>
      </c>
      <c r="FR9">
        <v>1.0312454048930273</v>
      </c>
      <c r="FS9">
        <v>1.2074658471118043</v>
      </c>
    </row>
    <row r="10" spans="1:176" x14ac:dyDescent="0.2">
      <c r="A10" s="2">
        <v>9</v>
      </c>
      <c r="B10" s="3">
        <v>38961</v>
      </c>
      <c r="C10">
        <v>2006</v>
      </c>
      <c r="D10" s="4">
        <v>2.4543641662831725E-2</v>
      </c>
      <c r="E10" s="4">
        <v>0</v>
      </c>
      <c r="F10" s="9">
        <v>1.0245436416628317</v>
      </c>
      <c r="G10">
        <v>1.0700953296483215</v>
      </c>
      <c r="I10">
        <v>1.8512828803197174E-3</v>
      </c>
      <c r="J10" s="4">
        <v>0</v>
      </c>
      <c r="K10" s="4">
        <v>-2.9656745715705424E-2</v>
      </c>
      <c r="L10" s="4">
        <v>0.9498000000000002</v>
      </c>
      <c r="M10">
        <v>1.0018512828803197</v>
      </c>
      <c r="N10">
        <v>1.3319412475505503</v>
      </c>
      <c r="P10">
        <v>1.3572384649824793E-2</v>
      </c>
      <c r="Q10" s="4">
        <v>0</v>
      </c>
      <c r="R10" s="4">
        <v>-1.7935643946200348E-2</v>
      </c>
      <c r="S10" s="4">
        <v>1.0723999999999998</v>
      </c>
      <c r="T10">
        <v>1.0135723846498248</v>
      </c>
      <c r="U10">
        <v>1.2969709160389704</v>
      </c>
      <c r="W10">
        <v>2.9465913231874748E-2</v>
      </c>
      <c r="X10" s="4">
        <v>0</v>
      </c>
      <c r="Y10" s="4">
        <v>-2.042115364150391E-3</v>
      </c>
      <c r="Z10" s="4">
        <v>-0.56999999999999995</v>
      </c>
      <c r="AA10">
        <v>1.0294659132318746</v>
      </c>
      <c r="AB10">
        <v>1.171743927300652</v>
      </c>
      <c r="AD10">
        <v>4.2502586313317749E-3</v>
      </c>
      <c r="AE10" s="4">
        <v>0</v>
      </c>
      <c r="AF10" s="4">
        <v>-2.7257769964693365E-2</v>
      </c>
      <c r="AG10" s="4">
        <v>0.11879999999999999</v>
      </c>
      <c r="AH10">
        <v>1.0042502586313318</v>
      </c>
      <c r="AI10">
        <v>1.1184258564139835</v>
      </c>
      <c r="AK10">
        <v>2.0956719138331321E-2</v>
      </c>
      <c r="AL10" s="4">
        <v>0</v>
      </c>
      <c r="AM10" s="4">
        <v>-1.0551309457693819E-2</v>
      </c>
      <c r="AN10" s="4">
        <v>5.8301999999999996</v>
      </c>
      <c r="AO10">
        <v>1.0209567191383313</v>
      </c>
      <c r="AP10">
        <v>1.0529624080254996</v>
      </c>
      <c r="AR10">
        <v>-8.7375610610722007E-3</v>
      </c>
      <c r="AS10" s="4">
        <v>7.6344973295965158E-5</v>
      </c>
      <c r="AT10" s="4">
        <v>-4.024558965709734E-2</v>
      </c>
      <c r="AU10" s="4">
        <v>2.7960000000000003</v>
      </c>
      <c r="AV10">
        <v>0.99126243893892785</v>
      </c>
      <c r="AW10">
        <v>1.3071471564864383</v>
      </c>
      <c r="AY10">
        <v>1.5866142186770606E-2</v>
      </c>
      <c r="AZ10" s="4">
        <v>0</v>
      </c>
      <c r="BA10" s="4">
        <v>-1.5641886409254534E-2</v>
      </c>
      <c r="BB10" s="4">
        <v>0.9585999999999999</v>
      </c>
      <c r="BC10">
        <v>1.0158661421867705</v>
      </c>
      <c r="BD10">
        <v>1.0276319086193046</v>
      </c>
      <c r="BF10">
        <v>2.9907811865615531E-4</v>
      </c>
      <c r="BG10" s="4">
        <v>0</v>
      </c>
      <c r="BH10" s="4">
        <v>-3.1208950477368984E-2</v>
      </c>
      <c r="BI10" s="4">
        <v>1.5558000000000005</v>
      </c>
      <c r="BJ10">
        <v>1.0002990781186563</v>
      </c>
      <c r="BK10">
        <v>1.3004349318604547</v>
      </c>
      <c r="BM10">
        <v>2.8381077249870951E-2</v>
      </c>
      <c r="BN10" s="4">
        <v>0</v>
      </c>
      <c r="BO10" s="4">
        <v>-3.126951346154188E-3</v>
      </c>
      <c r="BP10" s="4">
        <v>0.93079999999999996</v>
      </c>
      <c r="BQ10">
        <v>1.0283810772498709</v>
      </c>
      <c r="BR10">
        <v>1.0597017267345024</v>
      </c>
      <c r="BT10">
        <v>1.8319316594335784E-2</v>
      </c>
      <c r="BU10" s="4">
        <v>0</v>
      </c>
      <c r="BV10" s="4">
        <v>-1.3188712001689355E-2</v>
      </c>
      <c r="BW10" s="4">
        <v>2.2751999999999999</v>
      </c>
      <c r="BX10">
        <v>1.0183193165943358</v>
      </c>
      <c r="BY10">
        <v>1.0395244300008006</v>
      </c>
      <c r="CA10">
        <v>-3.493173960672482E-2</v>
      </c>
      <c r="CB10" s="4">
        <v>1.2202264319520274E-3</v>
      </c>
      <c r="CC10" s="4">
        <v>-6.6439768202749966E-2</v>
      </c>
      <c r="CD10" s="4">
        <v>2.3960000000000004</v>
      </c>
      <c r="CE10">
        <v>0.9650682603932752</v>
      </c>
      <c r="CF10">
        <v>1.0846602324973111</v>
      </c>
      <c r="CH10">
        <v>2.5513218160324355E-2</v>
      </c>
      <c r="CI10" s="4">
        <v>0</v>
      </c>
      <c r="CJ10" s="4">
        <v>-5.9948104357007842E-3</v>
      </c>
      <c r="CK10" s="4">
        <v>1.0862000000000001</v>
      </c>
      <c r="CL10">
        <v>1.0255132181603244</v>
      </c>
      <c r="CM10">
        <v>0.99508724425210093</v>
      </c>
      <c r="CO10">
        <v>1.8968888938189137E-2</v>
      </c>
      <c r="CP10" s="4">
        <v>0</v>
      </c>
      <c r="CQ10" s="4">
        <v>-1.2539139657836002E-2</v>
      </c>
      <c r="CR10" s="4">
        <v>3.3509999999999995</v>
      </c>
      <c r="CS10">
        <v>1.0189688889381892</v>
      </c>
      <c r="CT10">
        <v>1.2927829448581492</v>
      </c>
      <c r="CV10">
        <v>1.8604934488113047E-2</v>
      </c>
      <c r="CW10" s="4">
        <v>0</v>
      </c>
      <c r="CX10" s="4">
        <v>-1.2903094107912093E-2</v>
      </c>
      <c r="CY10" s="4">
        <v>1.0147999999999997</v>
      </c>
      <c r="CZ10">
        <v>1.018604934488113</v>
      </c>
      <c r="DA10">
        <v>1.0511090266157459</v>
      </c>
      <c r="DC10">
        <v>-1.7916747657076761E-2</v>
      </c>
      <c r="DD10" s="4">
        <v>3.2100984660736562E-4</v>
      </c>
      <c r="DE10" s="4">
        <v>-4.9424776253101904E-2</v>
      </c>
      <c r="DF10" s="4">
        <v>3.1313999999999997</v>
      </c>
      <c r="DG10">
        <v>0.98208325234292326</v>
      </c>
      <c r="DH10">
        <v>1.0753029559984446</v>
      </c>
      <c r="DJ10">
        <v>9.3252481824016575E-3</v>
      </c>
      <c r="DK10" s="4">
        <v>0</v>
      </c>
      <c r="DL10" s="4">
        <v>-2.2182780413623482E-2</v>
      </c>
      <c r="DM10" s="4">
        <v>1.2668000000000001</v>
      </c>
      <c r="DN10">
        <v>1.0093252481824018</v>
      </c>
      <c r="DO10">
        <v>1.1617379803560062</v>
      </c>
      <c r="DQ10">
        <v>2.7994801733444274E-2</v>
      </c>
      <c r="DR10" s="4">
        <v>0</v>
      </c>
      <c r="DS10" s="4">
        <v>-3.5132268625808656E-3</v>
      </c>
      <c r="DT10" s="4">
        <v>0.32519999999999993</v>
      </c>
      <c r="DU10">
        <v>1.0279948017334444</v>
      </c>
      <c r="DV10">
        <v>1.1595723118199364</v>
      </c>
      <c r="DX10">
        <v>5.8662719505320207E-5</v>
      </c>
      <c r="DY10" s="4">
        <v>0</v>
      </c>
      <c r="DZ10" s="4">
        <v>-3.1449365876519822E-2</v>
      </c>
      <c r="EA10" s="4">
        <v>1.3080000000000005</v>
      </c>
      <c r="EB10">
        <v>1.0000586627195054</v>
      </c>
      <c r="EC10">
        <v>1.295330295234892</v>
      </c>
      <c r="EE10">
        <v>-2.6484745810540392E-2</v>
      </c>
      <c r="EF10" s="4">
        <v>7.0144176064893687E-4</v>
      </c>
      <c r="EG10" s="4">
        <v>-5.7992774406565528E-2</v>
      </c>
      <c r="EH10" s="4">
        <v>2.1604000000000001</v>
      </c>
      <c r="EI10">
        <v>0.97351525418945961</v>
      </c>
      <c r="EJ10">
        <v>0.93983839840276651</v>
      </c>
      <c r="EL10">
        <v>1.1700100367332364E-2</v>
      </c>
      <c r="EM10" s="4">
        <v>0</v>
      </c>
      <c r="EN10" s="4">
        <v>-1.9807928228692775E-2</v>
      </c>
      <c r="EO10" s="4">
        <v>2.6229999999999989</v>
      </c>
      <c r="EP10">
        <v>1.0117001003673323</v>
      </c>
      <c r="EQ10">
        <v>1.4730952740524001</v>
      </c>
      <c r="ES10">
        <v>3.4469962138285327E-2</v>
      </c>
      <c r="ET10" s="4">
        <v>0</v>
      </c>
      <c r="EU10" s="4">
        <v>2.9619335422601881E-3</v>
      </c>
      <c r="EV10" s="4">
        <v>1.6222000000000001</v>
      </c>
      <c r="EW10">
        <v>1.0344699621382853</v>
      </c>
      <c r="EX10">
        <v>1.3672435719867124</v>
      </c>
      <c r="EZ10">
        <v>2.10263919831974E-2</v>
      </c>
      <c r="FA10" s="4">
        <v>0</v>
      </c>
      <c r="FB10" s="4">
        <v>-1.0481636612827739E-2</v>
      </c>
      <c r="FC10" s="4">
        <v>1.2234000000000003</v>
      </c>
      <c r="FD10">
        <v>1.0210263919831974</v>
      </c>
      <c r="FE10">
        <v>1.2005052430311933</v>
      </c>
      <c r="FG10">
        <v>1.2531145759184615E-2</v>
      </c>
      <c r="FH10" s="4">
        <v>0</v>
      </c>
      <c r="FI10" s="4">
        <v>-1.8976882836840524E-2</v>
      </c>
      <c r="FJ10" s="4">
        <v>1.9349999999999994</v>
      </c>
      <c r="FK10">
        <v>1.0125311457591846</v>
      </c>
      <c r="FL10">
        <v>1.3748885629406591</v>
      </c>
      <c r="FN10">
        <v>2.9672541557962976E-3</v>
      </c>
      <c r="FO10" s="4">
        <v>0</v>
      </c>
      <c r="FP10" s="4">
        <v>-2.8540774440228841E-2</v>
      </c>
      <c r="FQ10" s="4">
        <v>2.0359999999999987</v>
      </c>
      <c r="FR10">
        <v>1.0029672541557964</v>
      </c>
      <c r="FS10">
        <v>1.211048705164629</v>
      </c>
    </row>
    <row r="11" spans="1:176" x14ac:dyDescent="0.2">
      <c r="A11" s="2">
        <v>10</v>
      </c>
      <c r="B11" s="3">
        <v>38991</v>
      </c>
      <c r="C11">
        <v>2006</v>
      </c>
      <c r="D11" s="4">
        <v>3.1516694115885716E-2</v>
      </c>
      <c r="E11" s="4">
        <v>0</v>
      </c>
      <c r="F11" s="9">
        <v>1.0315166941158858</v>
      </c>
      <c r="G11">
        <v>1.1038211968276856</v>
      </c>
      <c r="I11">
        <v>4.1714120527458834E-2</v>
      </c>
      <c r="J11" s="4">
        <v>0</v>
      </c>
      <c r="K11" s="4">
        <v>2.5247510950844439E-2</v>
      </c>
      <c r="L11" s="4">
        <v>0.99839999999999973</v>
      </c>
      <c r="M11">
        <v>1.0417141205274589</v>
      </c>
      <c r="N11">
        <v>1.387502005286368</v>
      </c>
      <c r="P11">
        <v>3.9064560482513208E-2</v>
      </c>
      <c r="Q11" s="4">
        <v>0</v>
      </c>
      <c r="R11" s="4">
        <v>2.2597950905898813E-2</v>
      </c>
      <c r="S11" s="4">
        <v>1.1572</v>
      </c>
      <c r="T11">
        <v>1.0390645604825133</v>
      </c>
      <c r="U11">
        <v>1.3476365148326355</v>
      </c>
      <c r="W11">
        <v>2.533180437031617E-2</v>
      </c>
      <c r="X11" s="4">
        <v>0</v>
      </c>
      <c r="Y11" s="4">
        <v>8.8651947937017743E-3</v>
      </c>
      <c r="Z11" s="4">
        <v>-0.81260000000000021</v>
      </c>
      <c r="AA11">
        <v>1.0253318043703161</v>
      </c>
      <c r="AB11">
        <v>1.201426315239138</v>
      </c>
      <c r="AD11">
        <v>5.7801125078489751E-2</v>
      </c>
      <c r="AE11" s="4">
        <v>0</v>
      </c>
      <c r="AF11" s="4">
        <v>4.1334515501875356E-2</v>
      </c>
      <c r="AG11" s="4">
        <v>0.11600000000000002</v>
      </c>
      <c r="AH11">
        <v>1.0578011250784898</v>
      </c>
      <c r="AI11">
        <v>1.1830721292315851</v>
      </c>
      <c r="AK11">
        <v>7.16827314100459E-2</v>
      </c>
      <c r="AL11" s="4">
        <v>0</v>
      </c>
      <c r="AM11" s="4">
        <v>5.5216121833431504E-2</v>
      </c>
      <c r="AN11" s="4">
        <v>5.6994000000000016</v>
      </c>
      <c r="AO11">
        <v>1.0716827314100459</v>
      </c>
      <c r="AP11">
        <v>1.1284416295048665</v>
      </c>
      <c r="AR11">
        <v>9.0466166476038362E-2</v>
      </c>
      <c r="AS11" s="4">
        <v>0</v>
      </c>
      <c r="AT11" s="4">
        <v>7.3999556899423974E-2</v>
      </c>
      <c r="AU11" s="4">
        <v>2.5206</v>
      </c>
      <c r="AV11">
        <v>1.0904661664760384</v>
      </c>
      <c r="AW11">
        <v>1.4253997487538208</v>
      </c>
      <c r="AY11">
        <v>2.7473767036109285E-2</v>
      </c>
      <c r="AZ11" s="4">
        <v>0</v>
      </c>
      <c r="BA11" s="4">
        <v>1.100715745949489E-2</v>
      </c>
      <c r="BB11" s="4">
        <v>0.94459999999999955</v>
      </c>
      <c r="BC11">
        <v>1.0274737670361094</v>
      </c>
      <c r="BD11">
        <v>1.0558648282755838</v>
      </c>
      <c r="BF11">
        <v>6.4822800857882334E-2</v>
      </c>
      <c r="BG11" s="4">
        <v>0</v>
      </c>
      <c r="BH11" s="4">
        <v>4.8356191281267939E-2</v>
      </c>
      <c r="BI11" s="4">
        <v>1.2562</v>
      </c>
      <c r="BJ11">
        <v>1.0648228008578824</v>
      </c>
      <c r="BK11">
        <v>1.3847327664770788</v>
      </c>
      <c r="BM11">
        <v>3.1087675557376109E-2</v>
      </c>
      <c r="BN11" s="4">
        <v>0</v>
      </c>
      <c r="BO11" s="4">
        <v>1.4621065980761714E-2</v>
      </c>
      <c r="BP11" s="4">
        <v>0.93640000000000012</v>
      </c>
      <c r="BQ11">
        <v>1.0310876755573761</v>
      </c>
      <c r="BR11">
        <v>1.0926453902028159</v>
      </c>
      <c r="BT11">
        <v>5.0844911951450023E-2</v>
      </c>
      <c r="BU11" s="4">
        <v>0</v>
      </c>
      <c r="BV11" s="4">
        <v>3.4378302374835627E-2</v>
      </c>
      <c r="BW11" s="4">
        <v>2.2759999999999989</v>
      </c>
      <c r="BX11">
        <v>1.05084491195145</v>
      </c>
      <c r="BY11">
        <v>1.0923789581155725</v>
      </c>
      <c r="CA11">
        <v>5.6836242683593351E-2</v>
      </c>
      <c r="CB11" s="4">
        <v>0</v>
      </c>
      <c r="CC11" s="4">
        <v>4.0369633106978955E-2</v>
      </c>
      <c r="CD11" s="4">
        <v>2.3540000000000005</v>
      </c>
      <c r="CE11">
        <v>1.0568362426835933</v>
      </c>
      <c r="CF11">
        <v>1.1463082447007711</v>
      </c>
      <c r="CH11">
        <v>2.7236625922004709E-2</v>
      </c>
      <c r="CI11" s="4">
        <v>0</v>
      </c>
      <c r="CJ11" s="4">
        <v>1.0770016345390314E-2</v>
      </c>
      <c r="CK11" s="4">
        <v>1.2096</v>
      </c>
      <c r="CL11">
        <v>1.0272366259220047</v>
      </c>
      <c r="CM11">
        <v>1.0221900632835539</v>
      </c>
      <c r="CO11">
        <v>6.7676354159178845E-2</v>
      </c>
      <c r="CP11" s="4">
        <v>0</v>
      </c>
      <c r="CQ11" s="4">
        <v>5.120974458256445E-2</v>
      </c>
      <c r="CR11" s="4">
        <v>2.9510000000000001</v>
      </c>
      <c r="CS11">
        <v>1.0676763541591789</v>
      </c>
      <c r="CT11">
        <v>1.3802737812853156</v>
      </c>
      <c r="CV11">
        <v>2.3564089699974415E-2</v>
      </c>
      <c r="CW11" s="4">
        <v>0</v>
      </c>
      <c r="CX11" s="4">
        <v>7.0974801233600199E-3</v>
      </c>
      <c r="CY11" s="4">
        <v>1.0984</v>
      </c>
      <c r="CZ11">
        <v>1.0235640896999745</v>
      </c>
      <c r="DA11">
        <v>1.0758774540033722</v>
      </c>
      <c r="DC11">
        <v>4.1089863987907538E-2</v>
      </c>
      <c r="DD11" s="4">
        <v>0</v>
      </c>
      <c r="DE11" s="4">
        <v>2.4623254411293143E-2</v>
      </c>
      <c r="DF11" s="4">
        <v>3.1482000000000006</v>
      </c>
      <c r="DG11">
        <v>1.0410898639879076</v>
      </c>
      <c r="DH11">
        <v>1.1194870082062156</v>
      </c>
      <c r="DJ11">
        <v>2.2158322671027776E-2</v>
      </c>
      <c r="DK11" s="4">
        <v>0</v>
      </c>
      <c r="DL11" s="4">
        <v>5.6917130944133809E-3</v>
      </c>
      <c r="DM11" s="4">
        <v>1.1456</v>
      </c>
      <c r="DN11">
        <v>1.0221583226710278</v>
      </c>
      <c r="DO11">
        <v>1.1874801453839228</v>
      </c>
      <c r="DQ11">
        <v>2.8851981322020034E-2</v>
      </c>
      <c r="DR11" s="4">
        <v>0</v>
      </c>
      <c r="DS11" s="4">
        <v>1.2385371745405639E-2</v>
      </c>
      <c r="DT11" s="4">
        <v>0.38420000000000004</v>
      </c>
      <c r="DU11">
        <v>1.02885198132202</v>
      </c>
      <c r="DV11">
        <v>1.1930282705020967</v>
      </c>
      <c r="DX11">
        <v>3.2843947666989864E-2</v>
      </c>
      <c r="DY11" s="4">
        <v>0</v>
      </c>
      <c r="DZ11" s="4">
        <v>1.6377338090375469E-2</v>
      </c>
      <c r="EA11" s="4">
        <v>1.2847999999999997</v>
      </c>
      <c r="EB11">
        <v>1.0328439476669899</v>
      </c>
      <c r="EC11">
        <v>1.3378740556630533</v>
      </c>
      <c r="EE11">
        <v>5.008789898124557E-2</v>
      </c>
      <c r="EF11" s="4">
        <v>0</v>
      </c>
      <c r="EG11" s="4">
        <v>3.3621289404631174E-2</v>
      </c>
      <c r="EH11" s="4">
        <v>2.3219999999999992</v>
      </c>
      <c r="EI11">
        <v>1.0500878989812457</v>
      </c>
      <c r="EJ11">
        <v>0.98691292916065998</v>
      </c>
      <c r="EL11">
        <v>9.6932246469891445E-2</v>
      </c>
      <c r="EM11" s="4">
        <v>0</v>
      </c>
      <c r="EN11" s="4">
        <v>8.0465636893277043E-2</v>
      </c>
      <c r="EO11" s="4">
        <v>2.4452000000000012</v>
      </c>
      <c r="EP11">
        <v>1.0969322464698914</v>
      </c>
      <c r="EQ11">
        <v>1.6158857082304796</v>
      </c>
      <c r="ES11">
        <v>6.2002298775590027E-2</v>
      </c>
      <c r="ET11" s="4">
        <v>0</v>
      </c>
      <c r="EU11" s="4">
        <v>4.5535689198975632E-2</v>
      </c>
      <c r="EV11" s="4">
        <v>1.6887999999999999</v>
      </c>
      <c r="EW11">
        <v>1.0620022987755899</v>
      </c>
      <c r="EX11">
        <v>1.4520158164360373</v>
      </c>
      <c r="EZ11">
        <v>6.7036832709695252E-2</v>
      </c>
      <c r="FA11" s="4">
        <v>0</v>
      </c>
      <c r="FB11" s="4">
        <v>5.0570223133080856E-2</v>
      </c>
      <c r="FC11" s="4">
        <v>1.2533999999999996</v>
      </c>
      <c r="FD11">
        <v>1.0670368327096953</v>
      </c>
      <c r="FE11">
        <v>1.2809833121753875</v>
      </c>
      <c r="FG11">
        <v>4.3892651635094052E-2</v>
      </c>
      <c r="FH11" s="4">
        <v>0</v>
      </c>
      <c r="FI11" s="4">
        <v>2.7426042058479656E-2</v>
      </c>
      <c r="FJ11" s="4">
        <v>2.0628000000000002</v>
      </c>
      <c r="FK11">
        <v>1.0438926516350941</v>
      </c>
      <c r="FL11">
        <v>1.4352360676708886</v>
      </c>
      <c r="FN11">
        <v>4.6502865060599037E-2</v>
      </c>
      <c r="FO11" s="4">
        <v>0</v>
      </c>
      <c r="FP11" s="4">
        <v>3.0036255483984642E-2</v>
      </c>
      <c r="FQ11" s="4">
        <v>2.0688000000000004</v>
      </c>
      <c r="FR11">
        <v>1.046502865060599</v>
      </c>
      <c r="FS11">
        <v>1.2673659396827128</v>
      </c>
    </row>
    <row r="12" spans="1:176" x14ac:dyDescent="0.2">
      <c r="A12" s="2">
        <v>11</v>
      </c>
      <c r="B12" s="3">
        <v>39022</v>
      </c>
      <c r="C12">
        <v>2006</v>
      </c>
      <c r="D12" s="4">
        <v>1.6474345017780549E-2</v>
      </c>
      <c r="E12" s="4">
        <v>0</v>
      </c>
      <c r="F12" s="9">
        <v>1.0164743450177804</v>
      </c>
      <c r="G12">
        <v>1.1220059280621644</v>
      </c>
      <c r="I12">
        <v>3.0769103195811359E-2</v>
      </c>
      <c r="J12" s="4">
        <v>0</v>
      </c>
      <c r="K12" s="4">
        <v>1.8153351712550364E-2</v>
      </c>
      <c r="L12" s="4">
        <v>1.1012</v>
      </c>
      <c r="M12">
        <v>1.0307691031958113</v>
      </c>
      <c r="N12">
        <v>1.4301941976714194</v>
      </c>
      <c r="P12">
        <v>4.0344026920983093E-2</v>
      </c>
      <c r="Q12" s="4">
        <v>0</v>
      </c>
      <c r="R12" s="4">
        <v>2.7728275437722098E-2</v>
      </c>
      <c r="S12" s="4">
        <v>1.2627999999999999</v>
      </c>
      <c r="T12">
        <v>1.0403440269209832</v>
      </c>
      <c r="U12">
        <v>1.4020055986667432</v>
      </c>
      <c r="W12">
        <v>3.8070636240543652E-2</v>
      </c>
      <c r="X12" s="4">
        <v>0</v>
      </c>
      <c r="Y12" s="4">
        <v>2.5454884757282657E-2</v>
      </c>
      <c r="Z12" s="4">
        <v>-1.0800000000000003</v>
      </c>
      <c r="AA12">
        <v>1.0380706362405436</v>
      </c>
      <c r="AB12">
        <v>1.2471653794564239</v>
      </c>
      <c r="AD12">
        <v>2.5794725661685974E-2</v>
      </c>
      <c r="AE12" s="4">
        <v>0</v>
      </c>
      <c r="AF12" s="4">
        <v>1.3178974178424981E-2</v>
      </c>
      <c r="AG12" s="4">
        <v>0.11300000000000003</v>
      </c>
      <c r="AH12">
        <v>1.0257947256616859</v>
      </c>
      <c r="AI12">
        <v>1.2135891502431004</v>
      </c>
      <c r="AK12">
        <v>3.9047402297688355E-2</v>
      </c>
      <c r="AL12" s="4">
        <v>0</v>
      </c>
      <c r="AM12" s="4">
        <v>2.643165081442736E-2</v>
      </c>
      <c r="AN12" s="4">
        <v>4.8610000000000007</v>
      </c>
      <c r="AO12">
        <v>1.0390474022976883</v>
      </c>
      <c r="AP12">
        <v>1.1725043437816021</v>
      </c>
      <c r="AR12">
        <v>4.543395826767245E-2</v>
      </c>
      <c r="AS12" s="4">
        <v>0</v>
      </c>
      <c r="AT12" s="4">
        <v>3.2818206784411455E-2</v>
      </c>
      <c r="AU12" s="4">
        <v>1.3021999999999998</v>
      </c>
      <c r="AV12">
        <v>1.0454339582676724</v>
      </c>
      <c r="AW12">
        <v>1.4901613014534525</v>
      </c>
      <c r="AY12">
        <v>2.2067934231073325E-2</v>
      </c>
      <c r="AZ12" s="4">
        <v>0</v>
      </c>
      <c r="BA12" s="4">
        <v>9.4521827478123311E-3</v>
      </c>
      <c r="BB12" s="4">
        <v>1.0043999999999995</v>
      </c>
      <c r="BC12">
        <v>1.0220679342310732</v>
      </c>
      <c r="BD12">
        <v>1.0791655838628729</v>
      </c>
      <c r="BF12">
        <v>3.1774882634114453E-2</v>
      </c>
      <c r="BG12" s="4">
        <v>0</v>
      </c>
      <c r="BH12" s="4">
        <v>1.9159131150853458E-2</v>
      </c>
      <c r="BI12" s="4">
        <v>1.6684000000000003</v>
      </c>
      <c r="BJ12">
        <v>1.0317748826341144</v>
      </c>
      <c r="BK12">
        <v>1.4287324876115006</v>
      </c>
      <c r="BM12">
        <v>1.9831121790844203E-2</v>
      </c>
      <c r="BN12" s="4">
        <v>0</v>
      </c>
      <c r="BO12" s="4">
        <v>7.2153703075832094E-3</v>
      </c>
      <c r="BP12" s="4">
        <v>0.92039999999999977</v>
      </c>
      <c r="BQ12">
        <v>1.0198311217908442</v>
      </c>
      <c r="BR12">
        <v>1.1143137740101325</v>
      </c>
      <c r="BT12">
        <v>5.3155978885453162E-2</v>
      </c>
      <c r="BU12" s="4">
        <v>0</v>
      </c>
      <c r="BV12" s="4">
        <v>4.0540227402192167E-2</v>
      </c>
      <c r="BW12" s="4">
        <v>1.4722</v>
      </c>
      <c r="BX12">
        <v>1.0531559788854532</v>
      </c>
      <c r="BY12">
        <v>1.1504454309480772</v>
      </c>
      <c r="CA12">
        <v>2.2503442832678845E-2</v>
      </c>
      <c r="CB12" s="4">
        <v>0</v>
      </c>
      <c r="CC12" s="4">
        <v>9.8876913494178511E-3</v>
      </c>
      <c r="CD12" s="4">
        <v>1.5079999999999998</v>
      </c>
      <c r="CE12">
        <v>1.0225034428326789</v>
      </c>
      <c r="CF12">
        <v>1.1721041267540233</v>
      </c>
      <c r="CH12">
        <v>1.6197012718404506E-2</v>
      </c>
      <c r="CI12" s="4">
        <v>0</v>
      </c>
      <c r="CJ12" s="4">
        <v>3.5812612351435128E-3</v>
      </c>
      <c r="CK12" s="4">
        <v>1.1307999999999998</v>
      </c>
      <c r="CL12">
        <v>1.0161970127184046</v>
      </c>
      <c r="CM12">
        <v>1.0387464887391844</v>
      </c>
      <c r="CO12">
        <v>1.6658998712922576E-2</v>
      </c>
      <c r="CP12" s="4">
        <v>0</v>
      </c>
      <c r="CQ12" s="4">
        <v>4.043247229661583E-3</v>
      </c>
      <c r="CR12" s="4">
        <v>2.0206</v>
      </c>
      <c r="CS12">
        <v>1.0166589987129226</v>
      </c>
      <c r="CT12">
        <v>1.4032677604312287</v>
      </c>
      <c r="CV12">
        <v>2.1744801772054713E-2</v>
      </c>
      <c r="CW12" s="4">
        <v>0</v>
      </c>
      <c r="CX12" s="4">
        <v>9.1290502887937195E-3</v>
      </c>
      <c r="CY12" s="4">
        <v>0.99180000000000024</v>
      </c>
      <c r="CZ12">
        <v>1.0217448017720547</v>
      </c>
      <c r="DA12">
        <v>1.0992721959716985</v>
      </c>
      <c r="DC12">
        <v>-2.4711801860185161E-2</v>
      </c>
      <c r="DD12" s="4">
        <v>6.1067315117705075E-4</v>
      </c>
      <c r="DE12" s="4">
        <v>-3.7327553343446153E-2</v>
      </c>
      <c r="DF12" s="4">
        <v>2.1220000000000003</v>
      </c>
      <c r="DG12">
        <v>0.97528819813981482</v>
      </c>
      <c r="DH12">
        <v>1.0918224670743721</v>
      </c>
      <c r="DJ12">
        <v>3.0739445780508867E-2</v>
      </c>
      <c r="DK12" s="4">
        <v>0</v>
      </c>
      <c r="DL12" s="4">
        <v>1.8123694297247875E-2</v>
      </c>
      <c r="DM12" s="4">
        <v>1.1168000000000002</v>
      </c>
      <c r="DN12">
        <v>1.0307394457805088</v>
      </c>
      <c r="DO12">
        <v>1.2239826269283827</v>
      </c>
      <c r="DQ12">
        <v>2.0377909545322884E-2</v>
      </c>
      <c r="DR12" s="4">
        <v>0</v>
      </c>
      <c r="DS12" s="4">
        <v>7.7621580620618903E-3</v>
      </c>
      <c r="DT12" s="4">
        <v>0.30939999999999995</v>
      </c>
      <c r="DU12">
        <v>1.0203779095453229</v>
      </c>
      <c r="DV12">
        <v>1.2173396926834015</v>
      </c>
      <c r="DX12">
        <v>5.6096919010802618E-2</v>
      </c>
      <c r="DY12" s="4">
        <v>0</v>
      </c>
      <c r="DZ12" s="4">
        <v>4.3481167527541623E-2</v>
      </c>
      <c r="EA12" s="4">
        <v>1.2660000000000002</v>
      </c>
      <c r="EB12">
        <v>1.0560969190108027</v>
      </c>
      <c r="EC12">
        <v>1.4129246682102377</v>
      </c>
      <c r="EE12">
        <v>7.399568039984708E-2</v>
      </c>
      <c r="EF12" s="4">
        <v>0</v>
      </c>
      <c r="EG12" s="4">
        <v>6.1379928916586085E-2</v>
      </c>
      <c r="EH12" s="4">
        <v>2.0592000000000001</v>
      </c>
      <c r="EI12">
        <v>1.0739956803998472</v>
      </c>
      <c r="EJ12">
        <v>1.0599402228493091</v>
      </c>
      <c r="EL12">
        <v>5.5879216038628624E-2</v>
      </c>
      <c r="EM12" s="4">
        <v>0</v>
      </c>
      <c r="EN12" s="4">
        <v>4.3263464555367628E-2</v>
      </c>
      <c r="EO12" s="4">
        <v>1.3920000000000001</v>
      </c>
      <c r="EP12">
        <v>1.0558792160386286</v>
      </c>
      <c r="EQ12">
        <v>1.706180134814423</v>
      </c>
      <c r="ES12">
        <v>6.732641227911354E-2</v>
      </c>
      <c r="ET12" s="4">
        <v>0</v>
      </c>
      <c r="EU12" s="4">
        <v>5.4710660795852545E-2</v>
      </c>
      <c r="EV12" s="4">
        <v>1.1480000000000004</v>
      </c>
      <c r="EW12">
        <v>1.0673264122791135</v>
      </c>
      <c r="EX12">
        <v>1.5497748319292035</v>
      </c>
      <c r="EZ12">
        <v>1.1601711027362328E-2</v>
      </c>
      <c r="FA12" s="4">
        <v>0</v>
      </c>
      <c r="FB12" s="4">
        <v>-1.0140404558986651E-3</v>
      </c>
      <c r="FC12" s="4">
        <v>1.2058000000000002</v>
      </c>
      <c r="FD12">
        <v>1.0116017110273623</v>
      </c>
      <c r="FE12">
        <v>1.2958449103941199</v>
      </c>
      <c r="FG12">
        <v>1.48255532067296E-2</v>
      </c>
      <c r="FH12" s="4">
        <v>0</v>
      </c>
      <c r="FI12" s="4">
        <v>2.209801723468607E-3</v>
      </c>
      <c r="FJ12" s="4">
        <v>1.1182000000000001</v>
      </c>
      <c r="FK12">
        <v>1.0148255532067296</v>
      </c>
      <c r="FL12">
        <v>1.4565142363563608</v>
      </c>
      <c r="FN12">
        <v>1.8706548271578832E-2</v>
      </c>
      <c r="FO12" s="4">
        <v>0</v>
      </c>
      <c r="FP12" s="4">
        <v>6.0907967883178388E-3</v>
      </c>
      <c r="FQ12" s="4">
        <v>1.032</v>
      </c>
      <c r="FR12">
        <v>1.0187065482715789</v>
      </c>
      <c r="FS12">
        <v>1.2910739818111425</v>
      </c>
    </row>
    <row r="13" spans="1:176" x14ac:dyDescent="0.2">
      <c r="A13" s="2">
        <v>12</v>
      </c>
      <c r="B13" s="3">
        <v>39052</v>
      </c>
      <c r="C13">
        <v>2006</v>
      </c>
      <c r="D13" s="4">
        <v>1.2637441096672888E-2</v>
      </c>
      <c r="E13" s="4">
        <v>0</v>
      </c>
      <c r="F13" s="9">
        <v>1.012637441096673</v>
      </c>
      <c r="G13">
        <v>1.1361852118881679</v>
      </c>
      <c r="H13" s="10">
        <v>0.1361852118881679</v>
      </c>
      <c r="I13">
        <v>4.4795400347786805E-2</v>
      </c>
      <c r="J13" s="4">
        <v>0</v>
      </c>
      <c r="K13" s="4">
        <v>3.0736315527932039E-2</v>
      </c>
      <c r="L13" s="4">
        <v>0.96479999999999988</v>
      </c>
      <c r="M13">
        <v>1.0447954003477868</v>
      </c>
      <c r="N13">
        <v>1.4942603193311925</v>
      </c>
      <c r="O13" s="10">
        <v>0.49426031933119252</v>
      </c>
      <c r="P13">
        <v>2.709749960993223E-2</v>
      </c>
      <c r="Q13" s="4">
        <v>0</v>
      </c>
      <c r="R13" s="4">
        <v>1.3038414790077463E-2</v>
      </c>
      <c r="S13" s="4">
        <v>1.3911999999999998</v>
      </c>
      <c r="T13">
        <v>1.0270974996099322</v>
      </c>
      <c r="U13">
        <v>1.4399964448297382</v>
      </c>
      <c r="V13" s="10">
        <v>0.43999644482973821</v>
      </c>
      <c r="W13">
        <v>4.4120274652343756E-2</v>
      </c>
      <c r="X13" s="4">
        <v>0</v>
      </c>
      <c r="Y13" s="4">
        <v>3.006118983248899E-2</v>
      </c>
      <c r="Z13" s="4">
        <v>-1.0572000000000004</v>
      </c>
      <c r="AA13">
        <v>1.0441202746523437</v>
      </c>
      <c r="AB13">
        <v>1.3021906585349359</v>
      </c>
      <c r="AC13" s="10">
        <v>0.30219065853493587</v>
      </c>
      <c r="AD13">
        <v>5.4128168476984137E-2</v>
      </c>
      <c r="AE13" s="4">
        <v>0</v>
      </c>
      <c r="AF13" s="4">
        <v>4.006908365712937E-2</v>
      </c>
      <c r="AG13" s="4">
        <v>0.10080000000000004</v>
      </c>
      <c r="AH13">
        <v>1.0541281684769841</v>
      </c>
      <c r="AI13">
        <v>1.279278508229299</v>
      </c>
      <c r="AJ13" s="10">
        <v>0.27927850822929901</v>
      </c>
      <c r="AK13">
        <v>1.1582730484533893E-2</v>
      </c>
      <c r="AL13" s="4">
        <v>0</v>
      </c>
      <c r="AM13" s="4">
        <v>-2.4763543353208736E-3</v>
      </c>
      <c r="AN13" s="4">
        <v>4.7658000000000014</v>
      </c>
      <c r="AO13">
        <v>1.011582730484534</v>
      </c>
      <c r="AP13">
        <v>1.1860851455875696</v>
      </c>
      <c r="AQ13" s="10">
        <v>0.18608514558756961</v>
      </c>
      <c r="AR13">
        <v>1.485118174889475E-2</v>
      </c>
      <c r="AS13" s="4">
        <v>0</v>
      </c>
      <c r="AT13" s="4">
        <v>7.9209692903998291E-4</v>
      </c>
      <c r="AU13" s="4">
        <v>1.4303999999999999</v>
      </c>
      <c r="AV13">
        <v>1.0148511817488948</v>
      </c>
      <c r="AW13">
        <v>1.5122919577765073</v>
      </c>
      <c r="AX13" s="10">
        <v>0.51229195777650727</v>
      </c>
      <c r="AY13">
        <v>8.9929680613616697E-3</v>
      </c>
      <c r="AZ13" s="4">
        <v>0</v>
      </c>
      <c r="BA13" s="4">
        <v>-5.0661167584930972E-3</v>
      </c>
      <c r="BB13" s="4">
        <v>1.008</v>
      </c>
      <c r="BC13">
        <v>1.0089929680613616</v>
      </c>
      <c r="BD13">
        <v>1.0888704854914724</v>
      </c>
      <c r="BE13" s="10">
        <v>8.8870485491472362E-2</v>
      </c>
      <c r="BF13">
        <v>2.0439701730599835E-2</v>
      </c>
      <c r="BG13" s="4">
        <v>0</v>
      </c>
      <c r="BH13" s="4">
        <v>6.3806169107450683E-3</v>
      </c>
      <c r="BI13" s="4">
        <v>1.4327999999999996</v>
      </c>
      <c r="BJ13">
        <v>1.0204397017305999</v>
      </c>
      <c r="BK13">
        <v>1.4579353535110977</v>
      </c>
      <c r="BL13" s="10">
        <v>0.45793535351109771</v>
      </c>
      <c r="BM13">
        <v>1.756006371495018E-2</v>
      </c>
      <c r="BN13" s="4">
        <v>0</v>
      </c>
      <c r="BO13" s="4">
        <v>3.5009788950954128E-3</v>
      </c>
      <c r="BP13" s="4">
        <v>0.91780000000000006</v>
      </c>
      <c r="BQ13">
        <v>1.0175600637149502</v>
      </c>
      <c r="BR13">
        <v>1.133881194880197</v>
      </c>
      <c r="BS13" s="10">
        <v>0.13388119488019701</v>
      </c>
      <c r="BT13">
        <v>3.1886221971036938E-2</v>
      </c>
      <c r="BU13" s="4">
        <v>0</v>
      </c>
      <c r="BV13" s="4">
        <v>1.7827137151182171E-2</v>
      </c>
      <c r="BW13" s="4">
        <v>1.5025999999999999</v>
      </c>
      <c r="BX13">
        <v>1.031886221971037</v>
      </c>
      <c r="BY13">
        <v>1.1871287893248528</v>
      </c>
      <c r="BZ13" s="10">
        <v>0.18712878932485277</v>
      </c>
      <c r="CA13">
        <v>9.0389872214434064E-2</v>
      </c>
      <c r="CB13" s="4">
        <v>0</v>
      </c>
      <c r="CC13" s="4">
        <v>7.6330787394579297E-2</v>
      </c>
      <c r="CD13" s="4">
        <v>1.8001999999999994</v>
      </c>
      <c r="CE13">
        <v>1.0903898722144341</v>
      </c>
      <c r="CF13">
        <v>1.2780504689933303</v>
      </c>
      <c r="CG13" s="10">
        <v>0.2780504689933303</v>
      </c>
      <c r="CH13">
        <v>4.7366097102850661E-3</v>
      </c>
      <c r="CI13" s="4">
        <v>0</v>
      </c>
      <c r="CJ13" s="4">
        <v>-9.3224751095697007E-3</v>
      </c>
      <c r="CK13" s="4">
        <v>1.1721999999999999</v>
      </c>
      <c r="CL13">
        <v>1.004736609710285</v>
      </c>
      <c r="CM13">
        <v>1.0436666254442708</v>
      </c>
      <c r="CN13" s="10">
        <v>4.3666625444270801E-2</v>
      </c>
      <c r="CO13">
        <v>1.3645817933718114E-2</v>
      </c>
      <c r="CP13" s="4">
        <v>0</v>
      </c>
      <c r="CQ13" s="4">
        <v>-4.1326688613665258E-4</v>
      </c>
      <c r="CR13" s="4">
        <v>2.0373999999999999</v>
      </c>
      <c r="CS13">
        <v>1.0136458179337182</v>
      </c>
      <c r="CT13">
        <v>1.4224164968023298</v>
      </c>
      <c r="CU13" s="10">
        <v>0.42241649680232984</v>
      </c>
      <c r="CV13">
        <v>2.1008169016032547E-2</v>
      </c>
      <c r="CW13" s="4">
        <v>0</v>
      </c>
      <c r="CX13" s="4">
        <v>6.9490841961777801E-3</v>
      </c>
      <c r="CY13" s="4">
        <v>0.99040000000000017</v>
      </c>
      <c r="CZ13">
        <v>1.0210081690160326</v>
      </c>
      <c r="DA13">
        <v>1.1223658920592972</v>
      </c>
      <c r="DB13" s="10">
        <v>0.12236589205929715</v>
      </c>
      <c r="DC13">
        <v>1.5278053868711106E-2</v>
      </c>
      <c r="DD13" s="4">
        <v>0</v>
      </c>
      <c r="DE13" s="4">
        <v>1.2189690488563394E-3</v>
      </c>
      <c r="DF13" s="4">
        <v>2.2870000000000004</v>
      </c>
      <c r="DG13">
        <v>1.0152780538687112</v>
      </c>
      <c r="DH13">
        <v>1.1085033895414036</v>
      </c>
      <c r="DI13" s="10">
        <v>0.10850338954140359</v>
      </c>
      <c r="DJ13">
        <v>1.4753616853115601E-2</v>
      </c>
      <c r="DK13" s="4">
        <v>0</v>
      </c>
      <c r="DL13" s="4">
        <v>6.945320332608345E-4</v>
      </c>
      <c r="DM13" s="4">
        <v>1.1067999999999998</v>
      </c>
      <c r="DN13">
        <v>1.0147536168531155</v>
      </c>
      <c r="DO13">
        <v>1.2420407976409538</v>
      </c>
      <c r="DP13" s="10">
        <v>0.24204079764095376</v>
      </c>
      <c r="DQ13">
        <v>4.8109590412897585E-2</v>
      </c>
      <c r="DR13" s="4">
        <v>0</v>
      </c>
      <c r="DS13" s="4">
        <v>3.4050505593042818E-2</v>
      </c>
      <c r="DT13" s="4">
        <v>0.2792</v>
      </c>
      <c r="DU13">
        <v>1.0481095904128976</v>
      </c>
      <c r="DV13">
        <v>1.2759054066917626</v>
      </c>
      <c r="DW13" s="10">
        <v>0.27590540669176256</v>
      </c>
      <c r="DX13">
        <v>3.6622562901960851E-2</v>
      </c>
      <c r="DY13" s="4">
        <v>0</v>
      </c>
      <c r="DZ13" s="4">
        <v>2.2563478082106084E-2</v>
      </c>
      <c r="EA13" s="4">
        <v>1.2388000000000001</v>
      </c>
      <c r="EB13">
        <v>1.0366225629019608</v>
      </c>
      <c r="EC13">
        <v>1.4646695907474991</v>
      </c>
      <c r="ED13" s="10">
        <v>0.46466959074749914</v>
      </c>
      <c r="EE13">
        <v>5.8658766478900712E-2</v>
      </c>
      <c r="EF13" s="4">
        <v>0</v>
      </c>
      <c r="EG13" s="4">
        <v>4.4599681659045945E-2</v>
      </c>
      <c r="EH13" s="4">
        <v>1.7474000000000001</v>
      </c>
      <c r="EI13">
        <v>1.0586587664789007</v>
      </c>
      <c r="EJ13">
        <v>1.1221150088630207</v>
      </c>
      <c r="EK13" s="10">
        <v>0.12211500886302074</v>
      </c>
      <c r="EL13">
        <v>2.450591366594243E-2</v>
      </c>
      <c r="EM13" s="4">
        <v>0</v>
      </c>
      <c r="EN13" s="4">
        <v>1.0446828846087663E-2</v>
      </c>
      <c r="EO13" s="4">
        <v>1.5262</v>
      </c>
      <c r="EP13">
        <v>1.0245059136659425</v>
      </c>
      <c r="EQ13">
        <v>1.7479916378967313</v>
      </c>
      <c r="ER13" s="10">
        <v>0.74799163789673129</v>
      </c>
      <c r="ES13">
        <v>2.9743740452738941E-2</v>
      </c>
      <c r="ET13" s="4">
        <v>0</v>
      </c>
      <c r="EU13" s="4">
        <v>1.5684655632884174E-2</v>
      </c>
      <c r="EV13" s="4">
        <v>1.0430000000000001</v>
      </c>
      <c r="EW13">
        <v>1.029743740452739</v>
      </c>
      <c r="EX13">
        <v>1.5958709322902929</v>
      </c>
      <c r="EY13" s="10">
        <v>0.59587093229029287</v>
      </c>
      <c r="EZ13">
        <v>3.7053177460406823E-2</v>
      </c>
      <c r="FA13" s="4">
        <v>0</v>
      </c>
      <c r="FB13" s="4">
        <v>2.2994092640552057E-2</v>
      </c>
      <c r="FC13" s="4">
        <v>1.1219999999999997</v>
      </c>
      <c r="FD13">
        <v>1.0370531774604068</v>
      </c>
      <c r="FE13">
        <v>1.3438600818201181</v>
      </c>
      <c r="FF13" s="10">
        <v>0.34386008182011807</v>
      </c>
      <c r="FG13">
        <v>2.8873152964472196E-2</v>
      </c>
      <c r="FH13" s="4">
        <v>0</v>
      </c>
      <c r="FI13" s="4">
        <v>1.4814068144617429E-2</v>
      </c>
      <c r="FJ13" s="4">
        <v>1.2380000000000002</v>
      </c>
      <c r="FK13">
        <v>1.0288731529644721</v>
      </c>
      <c r="FL13">
        <v>1.4985683946976094</v>
      </c>
      <c r="FM13" s="10">
        <v>0.49856839469760938</v>
      </c>
      <c r="FN13">
        <v>2.094975764421306E-3</v>
      </c>
      <c r="FO13" s="4">
        <v>0</v>
      </c>
      <c r="FP13" s="4">
        <v>-1.196410905543346E-2</v>
      </c>
      <c r="FQ13" s="4">
        <v>1.2323999999999997</v>
      </c>
      <c r="FR13">
        <v>1.0020949757644213</v>
      </c>
      <c r="FS13">
        <v>1.2937787505131118</v>
      </c>
      <c r="FT13" s="10">
        <v>0.29377875051311175</v>
      </c>
    </row>
    <row r="14" spans="1:176" x14ac:dyDescent="0.2">
      <c r="A14" s="2">
        <v>13</v>
      </c>
      <c r="B14" s="3">
        <v>39083</v>
      </c>
      <c r="C14">
        <v>2007</v>
      </c>
      <c r="D14" s="4">
        <v>1.4030882041881189E-2</v>
      </c>
      <c r="E14" s="4">
        <v>0</v>
      </c>
      <c r="F14" s="9">
        <v>1.0140308820418813</v>
      </c>
      <c r="G14">
        <v>1.1521268925739008</v>
      </c>
      <c r="H14" s="10"/>
      <c r="I14">
        <v>8.0790987534325898E-2</v>
      </c>
      <c r="J14" s="4">
        <v>0</v>
      </c>
      <c r="K14" s="4">
        <v>0.10263713282301212</v>
      </c>
      <c r="L14" s="4">
        <v>0.60040000000000027</v>
      </c>
      <c r="M14">
        <v>1.0807909875343258</v>
      </c>
      <c r="N14">
        <v>1.6149830861633165</v>
      </c>
      <c r="O14" s="10"/>
      <c r="P14">
        <v>6.9017849766653983E-2</v>
      </c>
      <c r="Q14" s="4">
        <v>0</v>
      </c>
      <c r="R14" s="4">
        <v>9.0863995055340208E-2</v>
      </c>
      <c r="S14" s="4">
        <v>1.2437999999999998</v>
      </c>
      <c r="T14">
        <v>1.069017849766654</v>
      </c>
      <c r="U14">
        <v>1.539381903123513</v>
      </c>
      <c r="V14" s="10"/>
      <c r="W14">
        <v>-7.0624715606325706E-3</v>
      </c>
      <c r="X14" s="4">
        <v>4.9878504544743861E-5</v>
      </c>
      <c r="Y14" s="4">
        <v>1.4783673728053651E-2</v>
      </c>
      <c r="Z14" s="4">
        <v>-1.7018000000000004</v>
      </c>
      <c r="AA14">
        <v>0.99293752843936745</v>
      </c>
      <c r="AB14">
        <v>1.2929939740425116</v>
      </c>
      <c r="AC14" s="10"/>
      <c r="AD14">
        <v>3.701150067388595E-2</v>
      </c>
      <c r="AE14" s="4">
        <v>0</v>
      </c>
      <c r="AF14" s="4">
        <v>5.8857645962572175E-2</v>
      </c>
      <c r="AG14" s="4">
        <v>0.12260000000000007</v>
      </c>
      <c r="AH14">
        <v>1.037011500673886</v>
      </c>
      <c r="AI14">
        <v>1.3266265255987155</v>
      </c>
      <c r="AJ14" s="10"/>
      <c r="AK14">
        <v>2.8139075683399108E-2</v>
      </c>
      <c r="AL14" s="4">
        <v>0</v>
      </c>
      <c r="AM14" s="4">
        <v>4.9985220972085326E-2</v>
      </c>
      <c r="AN14" s="4">
        <v>4.6801999999999984</v>
      </c>
      <c r="AO14">
        <v>1.028139075683399</v>
      </c>
      <c r="AP14">
        <v>1.2194604852662136</v>
      </c>
      <c r="AQ14" s="10"/>
      <c r="AR14">
        <v>3.3142348003554555E-2</v>
      </c>
      <c r="AS14" s="4">
        <v>0</v>
      </c>
      <c r="AT14" s="4">
        <v>5.4988493292240773E-2</v>
      </c>
      <c r="AU14" s="4">
        <v>1.0583999999999998</v>
      </c>
      <c r="AV14">
        <v>1.0331423480035546</v>
      </c>
      <c r="AW14">
        <v>1.5624128641241133</v>
      </c>
      <c r="AX14" s="10"/>
      <c r="AY14">
        <v>2.5593294480138966E-2</v>
      </c>
      <c r="AZ14" s="4">
        <v>0</v>
      </c>
      <c r="BA14" s="4">
        <v>4.7439439768825184E-2</v>
      </c>
      <c r="BB14" s="4">
        <v>1.0618000000000003</v>
      </c>
      <c r="BC14">
        <v>1.0255932944801389</v>
      </c>
      <c r="BD14">
        <v>1.1167382684773874</v>
      </c>
      <c r="BE14" s="10"/>
      <c r="BF14">
        <v>0.16022328339529929</v>
      </c>
      <c r="BG14" s="4">
        <v>0</v>
      </c>
      <c r="BH14" s="4">
        <v>0.18206942868398551</v>
      </c>
      <c r="BI14" s="4">
        <v>1.1223999999999998</v>
      </c>
      <c r="BJ14">
        <v>1.1602232833952992</v>
      </c>
      <c r="BK14">
        <v>1.6915305428287322</v>
      </c>
      <c r="BL14" s="10"/>
      <c r="BM14">
        <v>9.8775866734354748E-3</v>
      </c>
      <c r="BN14" s="4">
        <v>0</v>
      </c>
      <c r="BO14" s="4">
        <v>3.1723731962121693E-2</v>
      </c>
      <c r="BP14" s="4">
        <v>0.90859999999999985</v>
      </c>
      <c r="BQ14">
        <v>1.0098775866734355</v>
      </c>
      <c r="BR14">
        <v>1.1450812046600047</v>
      </c>
      <c r="BS14" s="10"/>
      <c r="BT14">
        <v>7.673242281153457E-2</v>
      </c>
      <c r="BU14" s="4">
        <v>0</v>
      </c>
      <c r="BV14" s="4">
        <v>9.8578568100220795E-2</v>
      </c>
      <c r="BW14" s="4">
        <v>1.4401999999999995</v>
      </c>
      <c r="BX14">
        <v>1.0767324228115345</v>
      </c>
      <c r="BY14">
        <v>1.2782200575190723</v>
      </c>
      <c r="BZ14" s="10"/>
      <c r="CA14">
        <v>3.8349712125183982E-2</v>
      </c>
      <c r="CB14" s="4">
        <v>0</v>
      </c>
      <c r="CC14" s="4">
        <v>6.0195857413870207E-2</v>
      </c>
      <c r="CD14" s="4">
        <v>0.76839999999999986</v>
      </c>
      <c r="CE14">
        <v>1.0383497121251839</v>
      </c>
      <c r="CF14">
        <v>1.3270633365606808</v>
      </c>
      <c r="CG14" s="10"/>
      <c r="CH14">
        <v>1.3095545171454668E-2</v>
      </c>
      <c r="CI14" s="4">
        <v>0</v>
      </c>
      <c r="CJ14" s="4">
        <v>3.4941690460140888E-2</v>
      </c>
      <c r="CK14" s="4">
        <v>1.1484000000000001</v>
      </c>
      <c r="CL14">
        <v>1.0130955451714547</v>
      </c>
      <c r="CM14">
        <v>1.057334008881716</v>
      </c>
      <c r="CN14" s="10"/>
      <c r="CO14">
        <v>5.3785056862371797E-2</v>
      </c>
      <c r="CP14" s="4">
        <v>0</v>
      </c>
      <c r="CQ14" s="4">
        <v>7.5631202151058022E-2</v>
      </c>
      <c r="CR14" s="4">
        <v>1.9036</v>
      </c>
      <c r="CS14">
        <v>1.0537850568623719</v>
      </c>
      <c r="CT14">
        <v>1.4989212489648189</v>
      </c>
      <c r="CU14" s="10"/>
      <c r="CV14">
        <v>1.9477017850086285E-2</v>
      </c>
      <c r="CW14" s="4">
        <v>0</v>
      </c>
      <c r="CX14" s="4">
        <v>4.1323163138772503E-2</v>
      </c>
      <c r="CY14" s="4">
        <v>1.0739999999999996</v>
      </c>
      <c r="CZ14">
        <v>1.0194770178500863</v>
      </c>
      <c r="DA14">
        <v>1.1442262325732642</v>
      </c>
      <c r="DB14" s="10"/>
      <c r="DC14">
        <v>0.12934164468745546</v>
      </c>
      <c r="DD14" s="4">
        <v>0</v>
      </c>
      <c r="DE14" s="4">
        <v>0.15118778997614168</v>
      </c>
      <c r="DF14" s="4">
        <v>2.1876000000000002</v>
      </c>
      <c r="DG14">
        <v>1.1293416446874556</v>
      </c>
      <c r="DH14">
        <v>1.2518790410863079</v>
      </c>
      <c r="DI14" s="10"/>
      <c r="DJ14">
        <v>3.1414408167221124E-2</v>
      </c>
      <c r="DK14" s="4">
        <v>0</v>
      </c>
      <c r="DL14" s="4">
        <v>5.3260553455907342E-2</v>
      </c>
      <c r="DM14" s="4">
        <v>1.3415999999999999</v>
      </c>
      <c r="DN14">
        <v>1.0314144081672212</v>
      </c>
      <c r="DO14">
        <v>1.2810587742183877</v>
      </c>
      <c r="DP14" s="10"/>
      <c r="DQ14">
        <v>5.6550970675230692E-3</v>
      </c>
      <c r="DR14" s="4">
        <v>0</v>
      </c>
      <c r="DS14" s="4">
        <v>2.750124235620929E-2</v>
      </c>
      <c r="DT14" s="4">
        <v>0.29119999999999996</v>
      </c>
      <c r="DU14">
        <v>1.0056550970675231</v>
      </c>
      <c r="DV14">
        <v>1.283120775615582</v>
      </c>
      <c r="DW14" s="10"/>
      <c r="DX14">
        <v>4.0698086367616376E-2</v>
      </c>
      <c r="DY14" s="4">
        <v>0</v>
      </c>
      <c r="DZ14" s="4">
        <v>6.2544231656302601E-2</v>
      </c>
      <c r="EA14" s="4">
        <v>1.2744000000000002</v>
      </c>
      <c r="EB14">
        <v>1.0406980863676163</v>
      </c>
      <c r="EC14">
        <v>1.524278840251762</v>
      </c>
      <c r="ED14" s="10"/>
      <c r="EE14">
        <v>4.4526846195417892E-2</v>
      </c>
      <c r="EF14" s="4">
        <v>0</v>
      </c>
      <c r="EG14" s="4">
        <v>6.637299148410411E-2</v>
      </c>
      <c r="EH14" s="4">
        <v>1.7319999999999995</v>
      </c>
      <c r="EI14">
        <v>1.0445268461954178</v>
      </c>
      <c r="EJ14">
        <v>1.1720792512762344</v>
      </c>
      <c r="EK14" s="10"/>
      <c r="EL14">
        <v>6.0628570947610323E-2</v>
      </c>
      <c r="EM14" s="4">
        <v>0</v>
      </c>
      <c r="EN14" s="4">
        <v>8.2474716236296541E-2</v>
      </c>
      <c r="EO14" s="4">
        <v>1.0114000000000001</v>
      </c>
      <c r="EP14">
        <v>1.0606285709476104</v>
      </c>
      <c r="EQ14">
        <v>1.853969872930783</v>
      </c>
      <c r="ER14" s="10"/>
      <c r="ES14">
        <v>8.5212556248622159E-2</v>
      </c>
      <c r="ET14" s="4">
        <v>0</v>
      </c>
      <c r="EU14" s="4">
        <v>0.10705870153730838</v>
      </c>
      <c r="EV14" s="4">
        <v>1.0797999999999999</v>
      </c>
      <c r="EW14">
        <v>1.0852125562486221</v>
      </c>
      <c r="EX14">
        <v>1.7318591738736204</v>
      </c>
      <c r="EY14" s="10"/>
      <c r="EZ14">
        <v>3.802075431979586E-2</v>
      </c>
      <c r="FA14" s="4">
        <v>0</v>
      </c>
      <c r="FB14" s="4">
        <v>5.9866899608482085E-2</v>
      </c>
      <c r="FC14" s="4">
        <v>1.2733999999999999</v>
      </c>
      <c r="FD14">
        <v>1.0380207543197959</v>
      </c>
      <c r="FE14">
        <v>1.3949546558311816</v>
      </c>
      <c r="FF14" s="10"/>
      <c r="FG14">
        <v>7.7619025269525008E-2</v>
      </c>
      <c r="FH14" s="4">
        <v>0</v>
      </c>
      <c r="FI14" s="4">
        <v>9.9465170558211233E-2</v>
      </c>
      <c r="FJ14" s="4">
        <v>1.5696000000000001</v>
      </c>
      <c r="FK14">
        <v>1.077619025269525</v>
      </c>
      <c r="FL14">
        <v>1.6148858127937546</v>
      </c>
      <c r="FM14" s="10"/>
      <c r="FN14">
        <v>3.1194785520095955E-2</v>
      </c>
      <c r="FO14" s="4">
        <v>0</v>
      </c>
      <c r="FP14" s="4">
        <v>5.304093080878218E-2</v>
      </c>
      <c r="FQ14" s="4">
        <v>1.3544</v>
      </c>
      <c r="FR14">
        <v>1.031194785520096</v>
      </c>
      <c r="FS14">
        <v>1.3341379011458261</v>
      </c>
      <c r="FT14" s="10"/>
    </row>
    <row r="15" spans="1:176" x14ac:dyDescent="0.2">
      <c r="A15" s="2">
        <v>14</v>
      </c>
      <c r="B15" s="3">
        <v>39114</v>
      </c>
      <c r="C15">
        <v>2007</v>
      </c>
      <c r="D15" s="4">
        <v>-2.1832846613822898E-2</v>
      </c>
      <c r="E15" s="4">
        <v>4.7667319126271801E-4</v>
      </c>
      <c r="F15" s="9">
        <v>0.9781671533861771</v>
      </c>
      <c r="G15">
        <v>1.1269726828486744</v>
      </c>
      <c r="H15" s="10"/>
      <c r="I15">
        <v>7.9045676857959282E-2</v>
      </c>
      <c r="J15" s="4">
        <v>0</v>
      </c>
      <c r="K15" s="4">
        <v>6.9065722066301516E-2</v>
      </c>
      <c r="L15" s="4">
        <v>0.28920000000000001</v>
      </c>
      <c r="M15">
        <v>1.0790456768579593</v>
      </c>
      <c r="N15">
        <v>1.7426405173232518</v>
      </c>
      <c r="O15" s="10"/>
      <c r="P15">
        <v>6.4194445240910614E-2</v>
      </c>
      <c r="Q15" s="4">
        <v>0</v>
      </c>
      <c r="R15" s="4">
        <v>5.421449044925284E-2</v>
      </c>
      <c r="S15" s="4">
        <v>1.0933999999999997</v>
      </c>
      <c r="T15">
        <v>1.0641944452409107</v>
      </c>
      <c r="U15">
        <v>1.6382016704084241</v>
      </c>
      <c r="V15" s="10"/>
      <c r="W15">
        <v>2.7348215204820111E-2</v>
      </c>
      <c r="X15" s="4">
        <v>0</v>
      </c>
      <c r="Y15" s="4">
        <v>1.7368260413162341E-2</v>
      </c>
      <c r="Z15" s="4">
        <v>-1.8386000000000002</v>
      </c>
      <c r="AA15">
        <v>1.0273482152048201</v>
      </c>
      <c r="AB15">
        <v>1.3283550515031617</v>
      </c>
      <c r="AC15" s="10"/>
      <c r="AD15">
        <v>2.7968131578490221E-2</v>
      </c>
      <c r="AE15" s="4">
        <v>0</v>
      </c>
      <c r="AF15" s="4">
        <v>1.7988176786832448E-2</v>
      </c>
      <c r="AG15" s="4">
        <v>0.11260000000000002</v>
      </c>
      <c r="AH15">
        <v>1.0279681315784903</v>
      </c>
      <c r="AI15">
        <v>1.3637297908221759</v>
      </c>
      <c r="AJ15" s="10"/>
      <c r="AK15">
        <v>1.422930502318321E-2</v>
      </c>
      <c r="AL15" s="4">
        <v>0</v>
      </c>
      <c r="AM15" s="4">
        <v>4.2493502315254384E-3</v>
      </c>
      <c r="AN15" s="4">
        <v>4.9079999999999995</v>
      </c>
      <c r="AO15">
        <v>1.0142293050231832</v>
      </c>
      <c r="AP15">
        <v>1.2368125604747857</v>
      </c>
      <c r="AQ15" s="10"/>
      <c r="AR15">
        <v>4.4114383831204258E-2</v>
      </c>
      <c r="AS15" s="4">
        <v>0</v>
      </c>
      <c r="AT15" s="4">
        <v>3.4134429039546485E-2</v>
      </c>
      <c r="AU15" s="4">
        <v>0.86819999999999964</v>
      </c>
      <c r="AV15">
        <v>1.0441143838312044</v>
      </c>
      <c r="AW15">
        <v>1.6313377449148958</v>
      </c>
      <c r="AX15" s="10"/>
      <c r="AY15">
        <v>-3.3308517033189086E-2</v>
      </c>
      <c r="AZ15" s="4">
        <v>1.1094573069502474E-3</v>
      </c>
      <c r="BA15" s="4">
        <v>-4.3288471824846859E-2</v>
      </c>
      <c r="BB15" s="4">
        <v>1.1131999999999997</v>
      </c>
      <c r="BC15">
        <v>0.96669148296681096</v>
      </c>
      <c r="BD15">
        <v>1.0795413728401944</v>
      </c>
      <c r="BE15" s="10"/>
      <c r="BF15">
        <v>3.1916976127510328E-2</v>
      </c>
      <c r="BG15" s="4">
        <v>0</v>
      </c>
      <c r="BH15" s="4">
        <v>2.1937021335852555E-2</v>
      </c>
      <c r="BI15" s="4">
        <v>0.49979999999999997</v>
      </c>
      <c r="BJ15">
        <v>1.0319169761275104</v>
      </c>
      <c r="BK15">
        <v>1.7455190827831515</v>
      </c>
      <c r="BL15" s="10"/>
      <c r="BM15">
        <v>-4.4453429216778487E-2</v>
      </c>
      <c r="BN15" s="4">
        <v>1.9761073691311353E-3</v>
      </c>
      <c r="BO15" s="4">
        <v>-5.443338400843626E-2</v>
      </c>
      <c r="BP15" s="4">
        <v>0.9409999999999995</v>
      </c>
      <c r="BQ15">
        <v>0.95554657078322147</v>
      </c>
      <c r="BR15">
        <v>1.0941784183811878</v>
      </c>
      <c r="BS15" s="10"/>
      <c r="BT15">
        <v>2.1800869832295914E-3</v>
      </c>
      <c r="BU15" s="4">
        <v>0</v>
      </c>
      <c r="BV15" s="4">
        <v>-7.7998678084281806E-3</v>
      </c>
      <c r="BW15" s="4">
        <v>1.1096000000000001</v>
      </c>
      <c r="BX15">
        <v>1.0021800869832296</v>
      </c>
      <c r="BY15">
        <v>1.2810066884281726</v>
      </c>
      <c r="BZ15" s="10"/>
      <c r="CA15">
        <v>7.296785018978405E-2</v>
      </c>
      <c r="CB15" s="4">
        <v>0</v>
      </c>
      <c r="CC15" s="4">
        <v>6.2987895398126284E-2</v>
      </c>
      <c r="CD15" s="4">
        <v>1.2154</v>
      </c>
      <c r="CE15">
        <v>1.0729678501897841</v>
      </c>
      <c r="CF15">
        <v>1.4238962952951957</v>
      </c>
      <c r="CG15" s="10"/>
      <c r="CH15">
        <v>-5.9633464504069006E-2</v>
      </c>
      <c r="CI15" s="4">
        <v>3.5561500887580579E-3</v>
      </c>
      <c r="CJ15" s="4">
        <v>-6.9613419295726772E-2</v>
      </c>
      <c r="CK15" s="4">
        <v>1.1872</v>
      </c>
      <c r="CL15">
        <v>0.94036653549593097</v>
      </c>
      <c r="CM15">
        <v>0.99428151879412319</v>
      </c>
      <c r="CN15" s="10"/>
      <c r="CO15">
        <v>4.221666652193895E-2</v>
      </c>
      <c r="CP15" s="4">
        <v>0</v>
      </c>
      <c r="CQ15" s="4">
        <v>3.2236711730281177E-2</v>
      </c>
      <c r="CR15" s="4">
        <v>1.9460000000000006</v>
      </c>
      <c r="CS15">
        <v>1.042216666521939</v>
      </c>
      <c r="CT15">
        <v>1.562200707475015</v>
      </c>
      <c r="CU15" s="10"/>
      <c r="CV15">
        <v>-2.1431974490204068E-2</v>
      </c>
      <c r="CW15" s="4">
        <v>4.5932953054875789E-4</v>
      </c>
      <c r="CX15" s="4">
        <v>-3.1411929281861838E-2</v>
      </c>
      <c r="CY15" s="4">
        <v>1.0255999999999998</v>
      </c>
      <c r="CZ15">
        <v>0.97856802550979594</v>
      </c>
      <c r="DA15">
        <v>1.1197032051457316</v>
      </c>
      <c r="DB15" s="10"/>
      <c r="DC15">
        <v>1.3000471654492007E-2</v>
      </c>
      <c r="DD15" s="4">
        <v>0</v>
      </c>
      <c r="DE15" s="4">
        <v>3.0205168628342355E-3</v>
      </c>
      <c r="DF15" s="4">
        <v>1.6889999999999998</v>
      </c>
      <c r="DG15">
        <v>1.013000471654492</v>
      </c>
      <c r="DH15">
        <v>1.2681540590748031</v>
      </c>
      <c r="DI15" s="10"/>
      <c r="DJ15">
        <v>5.9815706476585963E-3</v>
      </c>
      <c r="DK15" s="4">
        <v>0</v>
      </c>
      <c r="DL15" s="4">
        <v>-3.9983841439991752E-3</v>
      </c>
      <c r="DM15" s="4">
        <v>1.3613999999999999</v>
      </c>
      <c r="DN15">
        <v>1.0059815706476587</v>
      </c>
      <c r="DO15">
        <v>1.2887215177801781</v>
      </c>
      <c r="DP15" s="10"/>
      <c r="DQ15">
        <v>8.4193919615888969E-4</v>
      </c>
      <c r="DR15" s="4">
        <v>0</v>
      </c>
      <c r="DS15" s="4">
        <v>-9.1380155954988822E-3</v>
      </c>
      <c r="DT15" s="4">
        <v>0.23780000000000001</v>
      </c>
      <c r="DU15">
        <v>1.0008419391961589</v>
      </c>
      <c r="DV15">
        <v>1.2842010852899786</v>
      </c>
      <c r="DW15" s="10"/>
      <c r="DX15">
        <v>2.2306580922633559E-2</v>
      </c>
      <c r="DY15" s="4">
        <v>0</v>
      </c>
      <c r="DZ15" s="4">
        <v>1.2326626130975788E-2</v>
      </c>
      <c r="EA15" s="4">
        <v>1.1679999999999999</v>
      </c>
      <c r="EB15">
        <v>1.0223065809226335</v>
      </c>
      <c r="EC15">
        <v>1.5582802895504959</v>
      </c>
      <c r="ED15" s="10"/>
      <c r="EE15">
        <v>1.5122512884690584E-2</v>
      </c>
      <c r="EF15" s="4">
        <v>0</v>
      </c>
      <c r="EG15" s="4">
        <v>5.1425580930328126E-3</v>
      </c>
      <c r="EH15" s="4">
        <v>1.5992</v>
      </c>
      <c r="EI15">
        <v>1.0151225128846906</v>
      </c>
      <c r="EJ15">
        <v>1.1898040348555377</v>
      </c>
      <c r="EK15" s="10"/>
      <c r="EL15">
        <v>4.3877999561583975E-2</v>
      </c>
      <c r="EM15" s="4">
        <v>0</v>
      </c>
      <c r="EN15" s="4">
        <v>3.3898044769926201E-2</v>
      </c>
      <c r="EO15" s="4">
        <v>0.55059999999999998</v>
      </c>
      <c r="EP15">
        <v>1.0438779995615839</v>
      </c>
      <c r="EQ15">
        <v>1.9353183622024297</v>
      </c>
      <c r="ER15" s="10"/>
      <c r="ES15">
        <v>5.2191359237120274E-2</v>
      </c>
      <c r="ET15" s="4">
        <v>0</v>
      </c>
      <c r="EU15" s="4">
        <v>4.2211404445462501E-2</v>
      </c>
      <c r="EV15" s="4">
        <v>0.68740000000000012</v>
      </c>
      <c r="EW15">
        <v>1.0521913592371204</v>
      </c>
      <c r="EX15">
        <v>1.822247258165361</v>
      </c>
      <c r="EY15" s="10"/>
      <c r="EZ15">
        <v>9.9865072530586022E-3</v>
      </c>
      <c r="FA15" s="4">
        <v>0</v>
      </c>
      <c r="FB15" s="4">
        <v>6.5524614008306836E-6</v>
      </c>
      <c r="FC15" s="4">
        <v>1.1761999999999999</v>
      </c>
      <c r="FD15">
        <v>1.0099865072530585</v>
      </c>
      <c r="FE15">
        <v>1.4088853806193273</v>
      </c>
      <c r="FF15" s="10"/>
      <c r="FG15">
        <v>3.5565079839666364E-2</v>
      </c>
      <c r="FH15" s="4">
        <v>0</v>
      </c>
      <c r="FI15" s="4">
        <v>2.558512504800859E-2</v>
      </c>
      <c r="FJ15" s="4">
        <v>1.2884</v>
      </c>
      <c r="FK15">
        <v>1.0355650798396663</v>
      </c>
      <c r="FL15">
        <v>1.672319355657709</v>
      </c>
      <c r="FM15" s="10"/>
      <c r="FN15">
        <v>1.5187643861778661E-2</v>
      </c>
      <c r="FO15" s="4">
        <v>0</v>
      </c>
      <c r="FP15" s="4">
        <v>5.2076890701208897E-3</v>
      </c>
      <c r="FQ15" s="4">
        <v>1.1874</v>
      </c>
      <c r="FR15">
        <v>1.0151876438617786</v>
      </c>
      <c r="FS15">
        <v>1.3544003124509296</v>
      </c>
      <c r="FT15" s="10"/>
    </row>
    <row r="16" spans="1:176" x14ac:dyDescent="0.2">
      <c r="A16" s="2">
        <v>15</v>
      </c>
      <c r="B16" s="3">
        <v>39142</v>
      </c>
      <c r="C16">
        <v>2007</v>
      </c>
      <c r="D16" s="4">
        <v>1.0022746659084545E-2</v>
      </c>
      <c r="E16" s="4">
        <v>0</v>
      </c>
      <c r="F16" s="9">
        <v>1.0100227466590845</v>
      </c>
      <c r="G16">
        <v>1.1382680445405755</v>
      </c>
      <c r="H16" s="10"/>
      <c r="I16">
        <v>1.5995796472291327E-2</v>
      </c>
      <c r="J16" s="4">
        <v>0</v>
      </c>
      <c r="K16" s="4">
        <v>-2.7294886635122546E-2</v>
      </c>
      <c r="L16" s="4">
        <v>0.80780000000000041</v>
      </c>
      <c r="M16">
        <v>1.0159957964722914</v>
      </c>
      <c r="N16">
        <v>1.7705154403627232</v>
      </c>
      <c r="O16" s="10"/>
      <c r="P16">
        <v>-3.7090809881345317E-3</v>
      </c>
      <c r="Q16" s="4">
        <v>1.3757281776541033E-5</v>
      </c>
      <c r="R16" s="4">
        <v>-4.6999764095548402E-2</v>
      </c>
      <c r="S16" s="4">
        <v>1.2512000000000001</v>
      </c>
      <c r="T16">
        <v>0.99629091901186551</v>
      </c>
      <c r="U16">
        <v>1.6321254477379821</v>
      </c>
      <c r="V16" s="10"/>
      <c r="W16">
        <v>5.7819093326015618E-3</v>
      </c>
      <c r="X16" s="4">
        <v>0</v>
      </c>
      <c r="Y16" s="4">
        <v>-3.7508773774812314E-2</v>
      </c>
      <c r="Z16" s="4">
        <v>-1.8178000000000003</v>
      </c>
      <c r="AA16">
        <v>1.0057819093326015</v>
      </c>
      <c r="AB16">
        <v>1.3360354799724561</v>
      </c>
      <c r="AC16" s="10"/>
      <c r="AD16">
        <v>8.9662495144287365E-3</v>
      </c>
      <c r="AE16" s="4">
        <v>0</v>
      </c>
      <c r="AF16" s="4">
        <v>-3.4324433592985135E-2</v>
      </c>
      <c r="AG16" s="4">
        <v>0.11020000000000005</v>
      </c>
      <c r="AH16">
        <v>1.0089662495144287</v>
      </c>
      <c r="AI16">
        <v>1.3759573323969472</v>
      </c>
      <c r="AJ16" s="10"/>
      <c r="AK16">
        <v>-1.7639903646213623E-2</v>
      </c>
      <c r="AL16" s="4">
        <v>3.1116620064770064E-4</v>
      </c>
      <c r="AM16" s="4">
        <v>-6.0930586753627496E-2</v>
      </c>
      <c r="AN16" s="4">
        <v>4.8096000000000005</v>
      </c>
      <c r="AO16">
        <v>0.98236009635378641</v>
      </c>
      <c r="AP16">
        <v>1.2149953060795837</v>
      </c>
      <c r="AQ16" s="10"/>
      <c r="AR16">
        <v>-5.0512889481804601E-2</v>
      </c>
      <c r="AS16" s="4">
        <v>2.5515520038010059E-3</v>
      </c>
      <c r="AT16" s="4">
        <v>-9.3803572589218481E-2</v>
      </c>
      <c r="AU16" s="4">
        <v>0.93640000000000001</v>
      </c>
      <c r="AV16">
        <v>0.94948711051819545</v>
      </c>
      <c r="AW16">
        <v>1.5489341616985135</v>
      </c>
      <c r="AX16" s="10"/>
      <c r="AY16">
        <v>2.1467879770675654E-2</v>
      </c>
      <c r="AZ16" s="4">
        <v>0</v>
      </c>
      <c r="BA16" s="4">
        <v>-2.1822803336738219E-2</v>
      </c>
      <c r="BB16" s="4">
        <v>1.1160000000000001</v>
      </c>
      <c r="BC16">
        <v>1.0214678797706755</v>
      </c>
      <c r="BD16">
        <v>1.1027168372397977</v>
      </c>
      <c r="BE16" s="10"/>
      <c r="BF16">
        <v>-7.4513093045320148E-3</v>
      </c>
      <c r="BG16" s="4">
        <v>5.5522010351805379E-5</v>
      </c>
      <c r="BH16" s="4">
        <v>-5.0741992411945887E-2</v>
      </c>
      <c r="BI16" s="4">
        <v>0.58579999999999988</v>
      </c>
      <c r="BJ16">
        <v>0.99254869069546803</v>
      </c>
      <c r="BK16">
        <v>1.7325126802003712</v>
      </c>
      <c r="BL16" s="10"/>
      <c r="BM16">
        <v>9.5163540277186393E-3</v>
      </c>
      <c r="BN16" s="4">
        <v>0</v>
      </c>
      <c r="BO16" s="4">
        <v>-3.3774329079695235E-2</v>
      </c>
      <c r="BP16" s="4">
        <v>0.93459999999999999</v>
      </c>
      <c r="BQ16">
        <v>1.0095163540277186</v>
      </c>
      <c r="BR16">
        <v>1.1045910075799923</v>
      </c>
      <c r="BS16" s="10"/>
      <c r="BT16">
        <v>3.3327534885751089E-2</v>
      </c>
      <c r="BU16" s="4">
        <v>0</v>
      </c>
      <c r="BV16" s="4">
        <v>-9.9631482216627834E-3</v>
      </c>
      <c r="BW16" s="4">
        <v>1.1116000000000001</v>
      </c>
      <c r="BX16">
        <v>1.0333275348857511</v>
      </c>
      <c r="BY16">
        <v>1.323699483525643</v>
      </c>
      <c r="BZ16" s="10"/>
      <c r="CA16">
        <v>-2.9720407392456932E-2</v>
      </c>
      <c r="CB16" s="4">
        <v>8.8330261557360867E-4</v>
      </c>
      <c r="CC16" s="4">
        <v>-7.3011090499870812E-2</v>
      </c>
      <c r="CD16" s="4">
        <v>1.6700000000000004</v>
      </c>
      <c r="CE16">
        <v>0.97027959260754304</v>
      </c>
      <c r="CF16">
        <v>1.3815775173144123</v>
      </c>
      <c r="CG16" s="10"/>
      <c r="CH16">
        <v>-6.0687088018323614E-2</v>
      </c>
      <c r="CI16" s="4">
        <v>3.6829226521437573E-3</v>
      </c>
      <c r="CJ16" s="4">
        <v>-0.10397777112573749</v>
      </c>
      <c r="CK16" s="4">
        <v>1.2276</v>
      </c>
      <c r="CL16">
        <v>0.93931291198167643</v>
      </c>
      <c r="CM16">
        <v>0.93394146874807182</v>
      </c>
      <c r="CN16" s="10"/>
      <c r="CO16">
        <v>-4.4617693721126513E-2</v>
      </c>
      <c r="CP16" s="4">
        <v>1.9907385929922522E-3</v>
      </c>
      <c r="CQ16" s="4">
        <v>-8.7908376828540385E-2</v>
      </c>
      <c r="CR16" s="4">
        <v>1.7056000000000007</v>
      </c>
      <c r="CS16">
        <v>0.95538230627887344</v>
      </c>
      <c r="CT16">
        <v>1.4924989147779677</v>
      </c>
      <c r="CU16" s="10"/>
      <c r="CV16">
        <v>7.2351599329285865E-3</v>
      </c>
      <c r="CW16" s="4">
        <v>0</v>
      </c>
      <c r="CX16" s="4">
        <v>-3.6055523174485286E-2</v>
      </c>
      <c r="CY16" s="4">
        <v>0.82520000000000016</v>
      </c>
      <c r="CZ16">
        <v>1.0072351599329286</v>
      </c>
      <c r="DA16">
        <v>1.1278044369123736</v>
      </c>
      <c r="DB16" s="10"/>
      <c r="DC16">
        <v>-9.4722663872771253E-3</v>
      </c>
      <c r="DD16" s="4">
        <v>8.9723830511540041E-5</v>
      </c>
      <c r="DE16" s="4">
        <v>-5.2762949494691E-2</v>
      </c>
      <c r="DF16" s="4">
        <v>1.724</v>
      </c>
      <c r="DG16">
        <v>0.99052773361272284</v>
      </c>
      <c r="DH16">
        <v>1.2561417660071397</v>
      </c>
      <c r="DI16" s="10"/>
      <c r="DJ16">
        <v>5.7098468182742342E-3</v>
      </c>
      <c r="DK16" s="4">
        <v>0</v>
      </c>
      <c r="DL16" s="4">
        <v>-3.7580836289139635E-2</v>
      </c>
      <c r="DM16" s="4">
        <v>1.1692000000000005</v>
      </c>
      <c r="DN16">
        <v>1.0057098468182741</v>
      </c>
      <c r="DO16">
        <v>1.2960799202381166</v>
      </c>
      <c r="DP16" s="10"/>
      <c r="DQ16">
        <v>-1.8397828601812133E-2</v>
      </c>
      <c r="DR16" s="4">
        <v>3.3848009726165657E-4</v>
      </c>
      <c r="DS16" s="4">
        <v>-6.1688511709226006E-2</v>
      </c>
      <c r="DT16" s="4">
        <v>0.65799999999999992</v>
      </c>
      <c r="DU16">
        <v>0.98160217139818784</v>
      </c>
      <c r="DV16">
        <v>1.2605745738325524</v>
      </c>
      <c r="DW16" s="10"/>
      <c r="DX16">
        <v>1.4131775737006422E-3</v>
      </c>
      <c r="DY16" s="4">
        <v>0</v>
      </c>
      <c r="DZ16" s="4">
        <v>-4.1877505533713229E-2</v>
      </c>
      <c r="EA16" s="4">
        <v>1.2926000000000002</v>
      </c>
      <c r="EB16">
        <v>1.0014131775737007</v>
      </c>
      <c r="EC16">
        <v>1.5604824163092286</v>
      </c>
      <c r="ED16" s="10"/>
      <c r="EE16">
        <v>-6.2298401185254072E-2</v>
      </c>
      <c r="EF16" s="4">
        <v>3.8810907902388659E-3</v>
      </c>
      <c r="EG16" s="4">
        <v>-0.10558908429266795</v>
      </c>
      <c r="EH16" s="4">
        <v>1.7884</v>
      </c>
      <c r="EI16">
        <v>0.93770159881474591</v>
      </c>
      <c r="EJ16">
        <v>1.1156811457602733</v>
      </c>
      <c r="EK16" s="10"/>
      <c r="EL16">
        <v>-1.6939221363621863E-2</v>
      </c>
      <c r="EM16" s="4">
        <v>2.8693722040578333E-4</v>
      </c>
      <c r="EN16" s="4">
        <v>-6.0229904471035739E-2</v>
      </c>
      <c r="EO16" s="4">
        <v>0.55559999999999998</v>
      </c>
      <c r="EP16">
        <v>0.98306077863637809</v>
      </c>
      <c r="EQ16">
        <v>1.9025355760560005</v>
      </c>
      <c r="ER16" s="10"/>
      <c r="ES16">
        <v>1.0773237466954324E-2</v>
      </c>
      <c r="ET16" s="4">
        <v>0</v>
      </c>
      <c r="EU16" s="4">
        <v>-3.2517445640459552E-2</v>
      </c>
      <c r="EV16" s="4">
        <v>0.97460000000000024</v>
      </c>
      <c r="EW16">
        <v>1.0107732374669542</v>
      </c>
      <c r="EX16">
        <v>1.8418787606010827</v>
      </c>
      <c r="EY16" s="10"/>
      <c r="EZ16">
        <v>-5.6655525329567337E-2</v>
      </c>
      <c r="FA16" s="4">
        <v>3.2098485503692462E-3</v>
      </c>
      <c r="FB16" s="4">
        <v>-9.994620843698121E-2</v>
      </c>
      <c r="FC16" s="4">
        <v>1.4928000000000006</v>
      </c>
      <c r="FD16">
        <v>0.9433444746704327</v>
      </c>
      <c r="FE16">
        <v>1.329064239251192</v>
      </c>
      <c r="FF16" s="10"/>
      <c r="FG16">
        <v>2.627136796781444E-2</v>
      </c>
      <c r="FH16" s="4">
        <v>0</v>
      </c>
      <c r="FI16" s="4">
        <v>-1.7019315139599433E-2</v>
      </c>
      <c r="FJ16" s="4">
        <v>1.6166</v>
      </c>
      <c r="FK16">
        <v>1.0262713679678144</v>
      </c>
      <c r="FL16">
        <v>1.7162534728098908</v>
      </c>
      <c r="FM16" s="10"/>
      <c r="FN16">
        <v>-2.9786445792298295E-2</v>
      </c>
      <c r="FO16" s="4">
        <v>8.8723235293752475E-4</v>
      </c>
      <c r="FP16" s="4">
        <v>-7.3077128899712171E-2</v>
      </c>
      <c r="FQ16" s="4">
        <v>1.2966</v>
      </c>
      <c r="FR16">
        <v>0.97021355420770172</v>
      </c>
      <c r="FS16">
        <v>1.3140575409630382</v>
      </c>
      <c r="FT16" s="10"/>
    </row>
    <row r="17" spans="1:176" x14ac:dyDescent="0.2">
      <c r="A17" s="2">
        <v>16</v>
      </c>
      <c r="B17" s="3">
        <v>39173</v>
      </c>
      <c r="C17">
        <v>2007</v>
      </c>
      <c r="D17" s="4">
        <v>4.3282426631008515E-2</v>
      </c>
      <c r="E17" s="4">
        <v>0</v>
      </c>
      <c r="F17" s="9">
        <v>1.0432824266310086</v>
      </c>
      <c r="G17">
        <v>1.1875350476648245</v>
      </c>
      <c r="H17" s="10"/>
      <c r="I17">
        <v>6.673199158851302E-2</v>
      </c>
      <c r="J17" s="4">
        <v>0</v>
      </c>
      <c r="K17" s="4">
        <v>3.4182762988365971E-2</v>
      </c>
      <c r="L17" s="4">
        <v>1.2700000000000002</v>
      </c>
      <c r="M17">
        <v>1.066731991588513</v>
      </c>
      <c r="N17">
        <v>1.8886654618363408</v>
      </c>
      <c r="O17" s="10"/>
      <c r="P17">
        <v>4.3117612771382596E-2</v>
      </c>
      <c r="Q17" s="4">
        <v>0</v>
      </c>
      <c r="R17" s="4">
        <v>1.0568384171235547E-2</v>
      </c>
      <c r="S17" s="4">
        <v>1.1525999999999996</v>
      </c>
      <c r="T17">
        <v>1.0431176127713826</v>
      </c>
      <c r="U17">
        <v>1.7024988007878679</v>
      </c>
      <c r="V17" s="10"/>
      <c r="W17">
        <v>6.861642251863484E-2</v>
      </c>
      <c r="X17" s="4">
        <v>0</v>
      </c>
      <c r="Y17" s="4">
        <v>3.606719391848779E-2</v>
      </c>
      <c r="Z17" s="4">
        <v>-2.0790000000000002</v>
      </c>
      <c r="AA17">
        <v>1.0686164225186348</v>
      </c>
      <c r="AB17">
        <v>1.4277094549661331</v>
      </c>
      <c r="AC17" s="10"/>
      <c r="AD17">
        <v>3.2195727230623229E-2</v>
      </c>
      <c r="AE17" s="4">
        <v>0</v>
      </c>
      <c r="AF17" s="4">
        <v>-3.5350136952382039E-4</v>
      </c>
      <c r="AG17" s="4">
        <v>8.6000000000000021E-2</v>
      </c>
      <c r="AH17">
        <v>1.0321957272306233</v>
      </c>
      <c r="AI17">
        <v>1.4202572793517754</v>
      </c>
      <c r="AJ17" s="10"/>
      <c r="AK17">
        <v>1.6027236827557266E-2</v>
      </c>
      <c r="AL17" s="4">
        <v>0</v>
      </c>
      <c r="AM17" s="4">
        <v>-1.6521991772589784E-2</v>
      </c>
      <c r="AN17" s="4">
        <v>4.6339999999999995</v>
      </c>
      <c r="AO17">
        <v>1.0160272368275574</v>
      </c>
      <c r="AP17">
        <v>1.2344683235944918</v>
      </c>
      <c r="AQ17" s="10"/>
      <c r="AR17">
        <v>3.6015066886916719E-2</v>
      </c>
      <c r="AS17" s="4">
        <v>0</v>
      </c>
      <c r="AT17" s="4">
        <v>3.4658382867696694E-3</v>
      </c>
      <c r="AU17" s="4">
        <v>0.77679999999999982</v>
      </c>
      <c r="AV17">
        <v>1.0360150668869168</v>
      </c>
      <c r="AW17">
        <v>1.6047191291355158</v>
      </c>
      <c r="AX17" s="10"/>
      <c r="AY17">
        <v>5.3392866511259907E-2</v>
      </c>
      <c r="AZ17" s="4">
        <v>0</v>
      </c>
      <c r="BA17" s="4">
        <v>2.0843637911112857E-2</v>
      </c>
      <c r="BB17" s="4">
        <v>1.1380000000000003</v>
      </c>
      <c r="BC17">
        <v>1.05339286651126</v>
      </c>
      <c r="BD17">
        <v>1.1615940501302611</v>
      </c>
      <c r="BE17" s="10"/>
      <c r="BF17">
        <v>5.0089964037519669E-2</v>
      </c>
      <c r="BG17" s="4">
        <v>0</v>
      </c>
      <c r="BH17" s="4">
        <v>1.7540735437372619E-2</v>
      </c>
      <c r="BI17" s="4">
        <v>0.49479999999999996</v>
      </c>
      <c r="BJ17">
        <v>1.0500899640375196</v>
      </c>
      <c r="BK17">
        <v>1.8192941780461545</v>
      </c>
      <c r="BL17" s="10"/>
      <c r="BM17">
        <v>5.0990513879598715E-2</v>
      </c>
      <c r="BN17" s="4">
        <v>0</v>
      </c>
      <c r="BO17" s="4">
        <v>1.8441285279451665E-2</v>
      </c>
      <c r="BP17" s="4">
        <v>0.9144000000000001</v>
      </c>
      <c r="BQ17">
        <v>1.0509905138795987</v>
      </c>
      <c r="BR17">
        <v>1.1609146706832798</v>
      </c>
      <c r="BS17" s="10"/>
      <c r="BT17">
        <v>3.4539674343614449E-2</v>
      </c>
      <c r="BU17" s="4">
        <v>0</v>
      </c>
      <c r="BV17" s="4">
        <v>1.9904457434673992E-3</v>
      </c>
      <c r="BW17" s="4">
        <v>1.1869999999999998</v>
      </c>
      <c r="BX17">
        <v>1.0345396743436144</v>
      </c>
      <c r="BY17">
        <v>1.3694196326154293</v>
      </c>
      <c r="BZ17" s="10"/>
      <c r="CA17">
        <v>2.9072580947187059E-2</v>
      </c>
      <c r="CB17" s="4">
        <v>0</v>
      </c>
      <c r="CC17" s="4">
        <v>-3.476647652959991E-3</v>
      </c>
      <c r="CD17" s="4">
        <v>1.0565999999999998</v>
      </c>
      <c r="CE17">
        <v>1.029072580947187</v>
      </c>
      <c r="CF17">
        <v>1.4217435415213491</v>
      </c>
      <c r="CG17" s="10"/>
      <c r="CH17">
        <v>5.3619470484889478E-2</v>
      </c>
      <c r="CI17" s="4">
        <v>0</v>
      </c>
      <c r="CJ17" s="4">
        <v>2.1070241884742429E-2</v>
      </c>
      <c r="CK17" s="4">
        <v>1.4202000000000001</v>
      </c>
      <c r="CL17">
        <v>1.0536194704848896</v>
      </c>
      <c r="CM17">
        <v>0.98401891576622347</v>
      </c>
      <c r="CN17" s="10"/>
      <c r="CO17">
        <v>1.0186249143323674E-2</v>
      </c>
      <c r="CP17" s="4">
        <v>0</v>
      </c>
      <c r="CQ17" s="4">
        <v>-2.2362979456823376E-2</v>
      </c>
      <c r="CR17" s="4">
        <v>1.0132000000000003</v>
      </c>
      <c r="CS17">
        <v>1.0101862491433238</v>
      </c>
      <c r="CT17">
        <v>1.5077018805700364</v>
      </c>
      <c r="CU17" s="10"/>
      <c r="CV17">
        <v>4.0708743096073252E-2</v>
      </c>
      <c r="CW17" s="4">
        <v>0</v>
      </c>
      <c r="CX17" s="4">
        <v>8.1595144959262025E-3</v>
      </c>
      <c r="CY17" s="4">
        <v>0.9922000000000003</v>
      </c>
      <c r="CZ17">
        <v>1.0407087430960733</v>
      </c>
      <c r="DA17">
        <v>1.173715937997251</v>
      </c>
      <c r="DB17" s="10"/>
      <c r="DC17">
        <v>7.1744760591462712E-3</v>
      </c>
      <c r="DD17" s="4">
        <v>0</v>
      </c>
      <c r="DE17" s="4">
        <v>-2.5374752541000779E-2</v>
      </c>
      <c r="DF17" s="4">
        <v>0.7866000000000003</v>
      </c>
      <c r="DG17">
        <v>1.0071744760591463</v>
      </c>
      <c r="DH17">
        <v>1.2651539250342516</v>
      </c>
      <c r="DI17" s="10"/>
      <c r="DJ17">
        <v>4.3638563181645731E-2</v>
      </c>
      <c r="DK17" s="4">
        <v>0</v>
      </c>
      <c r="DL17" s="4">
        <v>1.1089334581498682E-2</v>
      </c>
      <c r="DM17" s="4">
        <v>1.2625999999999999</v>
      </c>
      <c r="DN17">
        <v>1.0436385631816458</v>
      </c>
      <c r="DO17">
        <v>1.35263898572589</v>
      </c>
      <c r="DP17" s="10"/>
      <c r="DQ17">
        <v>4.1907249278362542E-2</v>
      </c>
      <c r="DR17" s="4">
        <v>0</v>
      </c>
      <c r="DS17" s="4">
        <v>9.3580206782154923E-3</v>
      </c>
      <c r="DT17" s="4">
        <v>0.89959999999999984</v>
      </c>
      <c r="DU17">
        <v>1.0419072492783625</v>
      </c>
      <c r="DV17">
        <v>1.3134017867321188</v>
      </c>
      <c r="DW17" s="10"/>
      <c r="DX17">
        <v>4.227688633234078E-2</v>
      </c>
      <c r="DY17" s="4">
        <v>0</v>
      </c>
      <c r="DZ17" s="4">
        <v>9.7276577321937299E-3</v>
      </c>
      <c r="EA17" s="4">
        <v>1.1956</v>
      </c>
      <c r="EB17">
        <v>1.0422768863323408</v>
      </c>
      <c r="EC17">
        <v>1.6264547540471503</v>
      </c>
      <c r="ED17" s="10"/>
      <c r="EE17">
        <v>3.0579115674915808E-2</v>
      </c>
      <c r="EF17" s="4">
        <v>0</v>
      </c>
      <c r="EG17" s="4">
        <v>-1.9701129252312419E-3</v>
      </c>
      <c r="EH17" s="4">
        <v>1.8085999999999998</v>
      </c>
      <c r="EI17">
        <v>1.0305791156749158</v>
      </c>
      <c r="EJ17">
        <v>1.1497976885727994</v>
      </c>
      <c r="EK17" s="10"/>
      <c r="EL17">
        <v>3.4117214397619826E-2</v>
      </c>
      <c r="EM17" s="4">
        <v>0</v>
      </c>
      <c r="EN17" s="4">
        <v>1.5679857974727762E-3</v>
      </c>
      <c r="EO17" s="4">
        <v>-5.8200000000000029E-2</v>
      </c>
      <c r="EP17">
        <v>1.0341172143976198</v>
      </c>
      <c r="EQ17">
        <v>1.9674447902034022</v>
      </c>
      <c r="ER17" s="10"/>
      <c r="ES17">
        <v>3.2708018373687073E-2</v>
      </c>
      <c r="ET17" s="4">
        <v>0</v>
      </c>
      <c r="EU17" s="4">
        <v>1.5878977354002316E-4</v>
      </c>
      <c r="EV17" s="4">
        <v>0.92979999999999985</v>
      </c>
      <c r="EW17">
        <v>1.032708018373687</v>
      </c>
      <c r="EX17">
        <v>1.9021229649449267</v>
      </c>
      <c r="EY17" s="10"/>
      <c r="EZ17">
        <v>2.0072958925009911E-2</v>
      </c>
      <c r="FA17" s="4">
        <v>0</v>
      </c>
      <c r="FB17" s="4">
        <v>-1.2476269675137139E-2</v>
      </c>
      <c r="FC17" s="4">
        <v>1.4781999999999997</v>
      </c>
      <c r="FD17">
        <v>1.0200729589250099</v>
      </c>
      <c r="FE17">
        <v>1.3557424911343807</v>
      </c>
      <c r="FF17" s="10"/>
      <c r="FG17">
        <v>3.1127958430297663E-2</v>
      </c>
      <c r="FH17" s="4">
        <v>0</v>
      </c>
      <c r="FI17" s="4">
        <v>-1.4212701698493868E-3</v>
      </c>
      <c r="FJ17" s="4">
        <v>1.3606</v>
      </c>
      <c r="FK17">
        <v>1.0311279584302977</v>
      </c>
      <c r="FL17">
        <v>1.7696769395673713</v>
      </c>
      <c r="FM17" s="10"/>
      <c r="FN17">
        <v>3.1575706499656596E-2</v>
      </c>
      <c r="FO17" s="4">
        <v>0</v>
      </c>
      <c r="FP17" s="4">
        <v>-9.7352210049045373E-4</v>
      </c>
      <c r="FQ17" s="4">
        <v>1.5096000000000001</v>
      </c>
      <c r="FR17">
        <v>1.0315757064996567</v>
      </c>
      <c r="FS17">
        <v>1.3555498362001477</v>
      </c>
      <c r="FT17" s="10"/>
    </row>
    <row r="18" spans="1:176" x14ac:dyDescent="0.2">
      <c r="A18" s="2">
        <v>17</v>
      </c>
      <c r="B18" s="3">
        <v>39203</v>
      </c>
      <c r="C18">
        <v>2007</v>
      </c>
      <c r="D18" s="4">
        <v>3.2514840798704675E-2</v>
      </c>
      <c r="E18" s="4">
        <v>0</v>
      </c>
      <c r="F18" s="9">
        <v>1.0325148407987046</v>
      </c>
      <c r="G18">
        <v>1.2261475606825283</v>
      </c>
      <c r="H18" s="10"/>
      <c r="I18">
        <v>2.7985203312323504E-2</v>
      </c>
      <c r="J18" s="4">
        <v>0</v>
      </c>
      <c r="K18" s="4">
        <v>4.5801513043020867E-2</v>
      </c>
      <c r="L18" s="4">
        <v>0.60560000000000003</v>
      </c>
      <c r="M18">
        <v>1.0279852033123236</v>
      </c>
      <c r="N18">
        <v>1.9415201487747942</v>
      </c>
      <c r="O18" s="10"/>
      <c r="P18">
        <v>3.1692172447657756E-2</v>
      </c>
      <c r="Q18" s="4">
        <v>0</v>
      </c>
      <c r="R18" s="4">
        <v>4.9508482178355115E-2</v>
      </c>
      <c r="S18" s="4">
        <v>1.0981999999999998</v>
      </c>
      <c r="T18">
        <v>1.0316921724476578</v>
      </c>
      <c r="U18">
        <v>1.7564546863743675</v>
      </c>
      <c r="V18" s="10"/>
      <c r="W18">
        <v>5.3240644122266909E-2</v>
      </c>
      <c r="X18" s="4">
        <v>0</v>
      </c>
      <c r="Y18" s="4">
        <v>7.1056953852964275E-2</v>
      </c>
      <c r="Z18" s="4">
        <v>-1.9728000000000001</v>
      </c>
      <c r="AA18">
        <v>1.0532406441222668</v>
      </c>
      <c r="AB18">
        <v>1.5037216259679804</v>
      </c>
      <c r="AC18" s="10"/>
      <c r="AD18">
        <v>3.0927790461691394E-2</v>
      </c>
      <c r="AE18" s="4">
        <v>0</v>
      </c>
      <c r="AF18" s="4">
        <v>4.8744100192388756E-2</v>
      </c>
      <c r="AG18" s="4">
        <v>0.10799999999999998</v>
      </c>
      <c r="AH18">
        <v>1.0309277904616914</v>
      </c>
      <c r="AI18">
        <v>1.464182698889259</v>
      </c>
      <c r="AJ18" s="10"/>
      <c r="AK18">
        <v>-6.77739812246771E-3</v>
      </c>
      <c r="AL18" s="4">
        <v>4.5933125310428838E-5</v>
      </c>
      <c r="AM18" s="4">
        <v>1.1038911608229653E-2</v>
      </c>
      <c r="AN18" s="4">
        <v>4.297200000000001</v>
      </c>
      <c r="AO18">
        <v>0.99322260187753231</v>
      </c>
      <c r="AP18">
        <v>1.2261018402959165</v>
      </c>
      <c r="AQ18" s="10"/>
      <c r="AR18">
        <v>6.4219749540277024E-2</v>
      </c>
      <c r="AS18" s="4">
        <v>0</v>
      </c>
      <c r="AT18" s="4">
        <v>8.203605927097439E-2</v>
      </c>
      <c r="AU18" s="4">
        <v>0.55859999999999999</v>
      </c>
      <c r="AV18">
        <v>1.064219749540277</v>
      </c>
      <c r="AW18">
        <v>1.7077737896910901</v>
      </c>
      <c r="AX18" s="10"/>
      <c r="AY18">
        <v>4.5657875394129105E-2</v>
      </c>
      <c r="AZ18" s="4">
        <v>0</v>
      </c>
      <c r="BA18" s="4">
        <v>6.3474185124826471E-2</v>
      </c>
      <c r="BB18" s="4">
        <v>1.3252000000000002</v>
      </c>
      <c r="BC18">
        <v>1.045657875394129</v>
      </c>
      <c r="BD18">
        <v>1.2146299665296703</v>
      </c>
      <c r="BE18" s="10"/>
      <c r="BF18">
        <v>4.1232861449348519E-2</v>
      </c>
      <c r="BG18" s="4">
        <v>0</v>
      </c>
      <c r="BH18" s="4">
        <v>5.9049171180045879E-2</v>
      </c>
      <c r="BI18" s="4">
        <v>1.0284</v>
      </c>
      <c r="BJ18">
        <v>1.0412328614493485</v>
      </c>
      <c r="BK18">
        <v>1.8943088828251378</v>
      </c>
      <c r="BL18" s="10"/>
      <c r="BM18">
        <v>3.0973657520352579E-2</v>
      </c>
      <c r="BN18" s="4">
        <v>0</v>
      </c>
      <c r="BO18" s="4">
        <v>4.8789967251049941E-2</v>
      </c>
      <c r="BP18" s="4">
        <v>0.9366000000000001</v>
      </c>
      <c r="BQ18">
        <v>1.0309736575203525</v>
      </c>
      <c r="BR18">
        <v>1.1968724441033765</v>
      </c>
      <c r="BS18" s="10"/>
      <c r="BT18">
        <v>7.7521231454076148E-2</v>
      </c>
      <c r="BU18" s="4">
        <v>0</v>
      </c>
      <c r="BV18" s="4">
        <v>9.5337541184773514E-2</v>
      </c>
      <c r="BW18" s="4">
        <v>0.9488000000000002</v>
      </c>
      <c r="BX18">
        <v>1.0775212314540761</v>
      </c>
      <c r="BY18">
        <v>1.4755787289131659</v>
      </c>
      <c r="BZ18" s="10"/>
      <c r="CA18">
        <v>-2.7554750165371001E-2</v>
      </c>
      <c r="CB18" s="4">
        <v>7.5926425667601318E-4</v>
      </c>
      <c r="CC18" s="4">
        <v>-9.7384404346736383E-3</v>
      </c>
      <c r="CD18" s="4">
        <v>1.0429999999999999</v>
      </c>
      <c r="CE18">
        <v>0.97244524983462899</v>
      </c>
      <c r="CF18">
        <v>1.3825677534354985</v>
      </c>
      <c r="CG18" s="10"/>
      <c r="CH18">
        <v>9.5927230092876566E-3</v>
      </c>
      <c r="CI18" s="4">
        <v>0</v>
      </c>
      <c r="CJ18" s="4">
        <v>2.7409032739985018E-2</v>
      </c>
      <c r="CK18" s="4">
        <v>1.3714000000000002</v>
      </c>
      <c r="CL18">
        <v>1.0095927230092876</v>
      </c>
      <c r="CM18">
        <v>0.99345833666106831</v>
      </c>
      <c r="CN18" s="10"/>
      <c r="CO18">
        <v>3.1752894917507629E-2</v>
      </c>
      <c r="CP18" s="4">
        <v>0</v>
      </c>
      <c r="CQ18" s="4">
        <v>4.9569204648204995E-2</v>
      </c>
      <c r="CR18" s="4">
        <v>1.4445999999999992</v>
      </c>
      <c r="CS18">
        <v>1.0317528949175077</v>
      </c>
      <c r="CT18">
        <v>1.5555757799507055</v>
      </c>
      <c r="CU18" s="10"/>
      <c r="CV18">
        <v>2.2859782390084619E-2</v>
      </c>
      <c r="CW18" s="4">
        <v>0</v>
      </c>
      <c r="CX18" s="4">
        <v>4.0676092120781979E-2</v>
      </c>
      <c r="CY18" s="4">
        <v>0.99639999999999984</v>
      </c>
      <c r="CZ18">
        <v>1.0228597823900847</v>
      </c>
      <c r="DA18">
        <v>1.2005468289276424</v>
      </c>
      <c r="DB18" s="10"/>
      <c r="DC18">
        <v>5.1494519749143396E-2</v>
      </c>
      <c r="DD18" s="4">
        <v>0</v>
      </c>
      <c r="DE18" s="4">
        <v>6.9310829479840755E-2</v>
      </c>
      <c r="DF18" s="4">
        <v>1.2505999999999995</v>
      </c>
      <c r="DG18">
        <v>1.0514945197491434</v>
      </c>
      <c r="DH18">
        <v>1.3303024188126342</v>
      </c>
      <c r="DI18" s="10"/>
      <c r="DJ18">
        <v>2.747988100360672E-2</v>
      </c>
      <c r="DK18" s="4">
        <v>0</v>
      </c>
      <c r="DL18" s="4">
        <v>4.5296190734304083E-2</v>
      </c>
      <c r="DM18" s="4">
        <v>1.0881999999999998</v>
      </c>
      <c r="DN18">
        <v>1.0274798810036068</v>
      </c>
      <c r="DO18">
        <v>1.3898093440944768</v>
      </c>
      <c r="DP18" s="10"/>
      <c r="DQ18">
        <v>3.6650365233074036E-2</v>
      </c>
      <c r="DR18" s="4">
        <v>0</v>
      </c>
      <c r="DS18" s="4">
        <v>5.4466674963771403E-2</v>
      </c>
      <c r="DT18" s="4">
        <v>0.40939999999999982</v>
      </c>
      <c r="DU18">
        <v>1.0366503652330741</v>
      </c>
      <c r="DV18">
        <v>1.3615384419136229</v>
      </c>
      <c r="DW18" s="10"/>
      <c r="DX18">
        <v>4.3165990321429197E-2</v>
      </c>
      <c r="DY18" s="4">
        <v>0</v>
      </c>
      <c r="DZ18" s="4">
        <v>6.0982300052126556E-2</v>
      </c>
      <c r="EA18" s="4">
        <v>1.2539999999999998</v>
      </c>
      <c r="EB18">
        <v>1.0431659903214292</v>
      </c>
      <c r="EC18">
        <v>1.6966622842185921</v>
      </c>
      <c r="ED18" s="10"/>
      <c r="EE18">
        <v>2.3401000411976264E-3</v>
      </c>
      <c r="EF18" s="4">
        <v>0</v>
      </c>
      <c r="EG18" s="4">
        <v>2.0156409771894989E-2</v>
      </c>
      <c r="EH18" s="4">
        <v>1.7111999999999994</v>
      </c>
      <c r="EI18">
        <v>1.0023401000411976</v>
      </c>
      <c r="EJ18">
        <v>1.1524883301911975</v>
      </c>
      <c r="EK18" s="10"/>
      <c r="EL18">
        <v>4.600385730247649E-2</v>
      </c>
      <c r="EM18" s="4">
        <v>0</v>
      </c>
      <c r="EN18" s="4">
        <v>6.382016703317385E-2</v>
      </c>
      <c r="EO18" s="4">
        <v>0.65660000000000007</v>
      </c>
      <c r="EP18">
        <v>1.0460038573024766</v>
      </c>
      <c r="EQ18">
        <v>2.0579548395824205</v>
      </c>
      <c r="ER18" s="10"/>
      <c r="ES18">
        <v>6.8856950240069284E-2</v>
      </c>
      <c r="ET18" s="4">
        <v>0</v>
      </c>
      <c r="EU18" s="4">
        <v>8.667325997076665E-2</v>
      </c>
      <c r="EV18" s="4">
        <v>0.80520000000000014</v>
      </c>
      <c r="EW18">
        <v>1.0688569502400693</v>
      </c>
      <c r="EX18">
        <v>2.0330973512926325</v>
      </c>
      <c r="EY18" s="10"/>
      <c r="EZ18">
        <v>3.4142225075144889E-2</v>
      </c>
      <c r="FA18" s="4">
        <v>0</v>
      </c>
      <c r="FB18" s="4">
        <v>5.1958534805842255E-2</v>
      </c>
      <c r="FC18" s="4">
        <v>1.0739999999999998</v>
      </c>
      <c r="FD18">
        <v>1.0341422250751449</v>
      </c>
      <c r="FE18">
        <v>1.4020305564106283</v>
      </c>
      <c r="FF18" s="10"/>
      <c r="FG18">
        <v>1.3723221313954415E-2</v>
      </c>
      <c r="FH18" s="4">
        <v>0</v>
      </c>
      <c r="FI18" s="4">
        <v>3.1539531044651778E-2</v>
      </c>
      <c r="FJ18" s="4">
        <v>1.2102000000000004</v>
      </c>
      <c r="FK18">
        <v>1.0137232213139544</v>
      </c>
      <c r="FL18">
        <v>1.7939626078632558</v>
      </c>
      <c r="FM18" s="10"/>
      <c r="FN18">
        <v>2.08002641982616E-2</v>
      </c>
      <c r="FO18" s="4">
        <v>0</v>
      </c>
      <c r="FP18" s="4">
        <v>3.8616573928958967E-2</v>
      </c>
      <c r="FQ18" s="4">
        <v>1.3464</v>
      </c>
      <c r="FR18">
        <v>1.0208002641982616</v>
      </c>
      <c r="FS18">
        <v>1.3837456309270211</v>
      </c>
      <c r="FT18" s="10"/>
    </row>
    <row r="19" spans="1:176" x14ac:dyDescent="0.2">
      <c r="A19" s="2">
        <v>18</v>
      </c>
      <c r="B19" s="3">
        <v>39234</v>
      </c>
      <c r="C19">
        <v>2007</v>
      </c>
      <c r="D19" s="4">
        <v>-1.7836142689141486E-2</v>
      </c>
      <c r="E19" s="4">
        <v>3.1812798602741529E-4</v>
      </c>
      <c r="F19" s="9">
        <v>0.98216385731085853</v>
      </c>
      <c r="G19">
        <v>1.204277817832252</v>
      </c>
      <c r="H19" s="10"/>
      <c r="I19">
        <v>2.6086370484179083E-2</v>
      </c>
      <c r="J19" s="4">
        <v>0</v>
      </c>
      <c r="K19" s="4">
        <v>5.8068277558379996E-2</v>
      </c>
      <c r="L19" s="4">
        <v>1.073</v>
      </c>
      <c r="M19">
        <v>1.0260863704841792</v>
      </c>
      <c r="N19">
        <v>1.9921673626782321</v>
      </c>
      <c r="O19" s="10"/>
      <c r="P19">
        <v>4.3832857314980321E-3</v>
      </c>
      <c r="Q19" s="4">
        <v>0</v>
      </c>
      <c r="R19" s="4">
        <v>3.6365192805698943E-2</v>
      </c>
      <c r="S19" s="4">
        <v>1.0758000000000003</v>
      </c>
      <c r="T19">
        <v>1.004383285731498</v>
      </c>
      <c r="U19">
        <v>1.7641537291391751</v>
      </c>
      <c r="V19" s="10"/>
      <c r="W19">
        <v>1.9179286853469743E-2</v>
      </c>
      <c r="X19" s="4">
        <v>0</v>
      </c>
      <c r="Y19" s="4">
        <v>5.1161193927670656E-2</v>
      </c>
      <c r="Z19" s="4">
        <v>-2.2297999999999991</v>
      </c>
      <c r="AA19">
        <v>1.0191792868534697</v>
      </c>
      <c r="AB19">
        <v>1.5325619343801862</v>
      </c>
      <c r="AC19" s="10"/>
      <c r="AD19">
        <v>-2.4266202860746874E-2</v>
      </c>
      <c r="AE19" s="4">
        <v>5.8884860127891977E-4</v>
      </c>
      <c r="AF19" s="4">
        <v>7.7157042134540395E-3</v>
      </c>
      <c r="AG19" s="4">
        <v>9.9000000000000019E-2</v>
      </c>
      <c r="AH19">
        <v>0.97573379713925312</v>
      </c>
      <c r="AI19">
        <v>1.4286525444928164</v>
      </c>
      <c r="AJ19" s="10"/>
      <c r="AK19">
        <v>-3.0162517411411516E-2</v>
      </c>
      <c r="AL19" s="4">
        <v>9.097774565937028E-4</v>
      </c>
      <c r="AM19" s="4">
        <v>1.8193896627893974E-3</v>
      </c>
      <c r="AN19" s="4">
        <v>3.7397999999999989</v>
      </c>
      <c r="AO19">
        <v>0.96983748258858848</v>
      </c>
      <c r="AP19">
        <v>1.1891195221898272</v>
      </c>
      <c r="AQ19" s="10"/>
      <c r="AR19">
        <v>-1.7421458493287596E-2</v>
      </c>
      <c r="AS19" s="4">
        <v>3.0350721603334248E-4</v>
      </c>
      <c r="AT19" s="4">
        <v>1.4560448580913318E-2</v>
      </c>
      <c r="AU19" s="4">
        <v>0.5716</v>
      </c>
      <c r="AV19">
        <v>0.98257854150671242</v>
      </c>
      <c r="AW19">
        <v>1.6780218794980624</v>
      </c>
      <c r="AX19" s="10"/>
      <c r="AY19">
        <v>-2.0057596025798298E-2</v>
      </c>
      <c r="AZ19" s="4">
        <v>4.0230715833411966E-4</v>
      </c>
      <c r="BA19" s="4">
        <v>1.1924311048402615E-2</v>
      </c>
      <c r="BB19" s="4">
        <v>1.2363999999999997</v>
      </c>
      <c r="BC19">
        <v>0.97994240397420174</v>
      </c>
      <c r="BD19">
        <v>1.1902674093401893</v>
      </c>
      <c r="BE19" s="10"/>
      <c r="BF19">
        <v>-1.372864418195765E-2</v>
      </c>
      <c r="BG19" s="4">
        <v>1.8847567107479964E-4</v>
      </c>
      <c r="BH19" s="4">
        <v>1.8253262892243265E-2</v>
      </c>
      <c r="BI19" s="4">
        <v>0.13420000000000004</v>
      </c>
      <c r="BJ19">
        <v>0.98627135581804237</v>
      </c>
      <c r="BK19">
        <v>1.8683025902021098</v>
      </c>
      <c r="BL19" s="10"/>
      <c r="BM19">
        <v>-2.3525803826788053E-2</v>
      </c>
      <c r="BN19" s="4">
        <v>5.5346344569651542E-4</v>
      </c>
      <c r="BO19" s="4">
        <v>8.4561032474128606E-3</v>
      </c>
      <c r="BP19" s="4">
        <v>0.93480000000000019</v>
      </c>
      <c r="BQ19">
        <v>0.97647419617321196</v>
      </c>
      <c r="BR19">
        <v>1.1687150577777121</v>
      </c>
      <c r="BS19" s="10"/>
      <c r="BT19">
        <v>-4.4554982108066911E-3</v>
      </c>
      <c r="BU19" s="4">
        <v>1.9851464306501626E-5</v>
      </c>
      <c r="BV19" s="4">
        <v>2.7526408863394223E-2</v>
      </c>
      <c r="BW19" s="4">
        <v>1.1246</v>
      </c>
      <c r="BX19">
        <v>0.99554450178919329</v>
      </c>
      <c r="BY19">
        <v>1.4690042905265888</v>
      </c>
      <c r="BZ19" s="10"/>
      <c r="CA19">
        <v>-2.0704565849534041E-2</v>
      </c>
      <c r="CB19" s="4">
        <v>4.2867904701769129E-4</v>
      </c>
      <c r="CC19" s="4">
        <v>1.1277341224666872E-2</v>
      </c>
      <c r="CD19" s="4">
        <v>-0.33059999999999967</v>
      </c>
      <c r="CE19">
        <v>0.97929543415046594</v>
      </c>
      <c r="CF19">
        <v>1.353942288343051</v>
      </c>
      <c r="CG19" s="10"/>
      <c r="CH19">
        <v>-4.9937726078211141E-2</v>
      </c>
      <c r="CI19" s="4">
        <v>2.4937764858624489E-3</v>
      </c>
      <c r="CJ19" s="4">
        <v>-1.7955819004010228E-2</v>
      </c>
      <c r="CK19" s="4">
        <v>1.2605999999999999</v>
      </c>
      <c r="CL19">
        <v>0.95006227392178888</v>
      </c>
      <c r="CM19">
        <v>0.94384728637477266</v>
      </c>
      <c r="CN19" s="10"/>
      <c r="CO19">
        <v>-2.7380407790195013E-2</v>
      </c>
      <c r="CP19" s="4">
        <v>7.4968673075737177E-4</v>
      </c>
      <c r="CQ19" s="4">
        <v>4.6014992840059006E-3</v>
      </c>
      <c r="CR19" s="4">
        <v>-9.0600000000000055E-2</v>
      </c>
      <c r="CS19">
        <v>0.97261959220980498</v>
      </c>
      <c r="CT19">
        <v>1.5129834807471045</v>
      </c>
      <c r="CU19" s="10"/>
      <c r="CV19">
        <v>-2.6885000325382203E-2</v>
      </c>
      <c r="CW19" s="4">
        <v>7.2280324249580116E-4</v>
      </c>
      <c r="CX19" s="4">
        <v>5.0969067488187102E-3</v>
      </c>
      <c r="CY19" s="4">
        <v>0.99880000000000013</v>
      </c>
      <c r="CZ19">
        <v>0.97311499967461779</v>
      </c>
      <c r="DA19">
        <v>1.1682701270412861</v>
      </c>
      <c r="DB19" s="10"/>
      <c r="DC19">
        <v>3.8709014041907401E-2</v>
      </c>
      <c r="DD19" s="4">
        <v>0</v>
      </c>
      <c r="DE19" s="4">
        <v>7.0690921116108307E-2</v>
      </c>
      <c r="DF19" s="4">
        <v>0.12439999999999993</v>
      </c>
      <c r="DG19">
        <v>1.0387090140419073</v>
      </c>
      <c r="DH19">
        <v>1.3817971138224356</v>
      </c>
      <c r="DI19" s="10"/>
      <c r="DJ19">
        <v>-2.055973458952684E-2</v>
      </c>
      <c r="DK19" s="4">
        <v>4.2270268639178641E-4</v>
      </c>
      <c r="DL19" s="4">
        <v>1.1422172484674073E-2</v>
      </c>
      <c r="DM19" s="4">
        <v>1.2149999999999996</v>
      </c>
      <c r="DN19">
        <v>0.97944026541047313</v>
      </c>
      <c r="DO19">
        <v>1.3612352328498498</v>
      </c>
      <c r="DP19" s="10"/>
      <c r="DQ19">
        <v>-3.7889918137716722E-2</v>
      </c>
      <c r="DR19" s="4">
        <v>1.4356458964828746E-3</v>
      </c>
      <c r="DS19" s="4">
        <v>-5.9080110635158084E-3</v>
      </c>
      <c r="DT19" s="4">
        <v>0.16500000000000001</v>
      </c>
      <c r="DU19">
        <v>0.96211008186228331</v>
      </c>
      <c r="DV19">
        <v>1.3099498618081615</v>
      </c>
      <c r="DW19" s="10"/>
      <c r="DX19">
        <v>-8.1179923733948583E-4</v>
      </c>
      <c r="DY19" s="4">
        <v>6.5901800174497081E-7</v>
      </c>
      <c r="DZ19" s="4">
        <v>3.1170107836861426E-2</v>
      </c>
      <c r="EA19" s="4">
        <v>1.2513999999999998</v>
      </c>
      <c r="EB19">
        <v>0.99918820076266046</v>
      </c>
      <c r="EC19">
        <v>1.6952849350702408</v>
      </c>
      <c r="ED19" s="10"/>
      <c r="EE19">
        <v>1.5256112714546572E-3</v>
      </c>
      <c r="EF19" s="4">
        <v>0</v>
      </c>
      <c r="EG19" s="4">
        <v>3.3507518345655574E-2</v>
      </c>
      <c r="EH19" s="4">
        <v>0.51700000000000013</v>
      </c>
      <c r="EI19">
        <v>1.0015256112714546</v>
      </c>
      <c r="EJ19">
        <v>1.154246579377957</v>
      </c>
      <c r="EK19" s="10"/>
      <c r="EL19">
        <v>-1.4597909274436979E-2</v>
      </c>
      <c r="EM19" s="4">
        <v>2.1309895518469317E-4</v>
      </c>
      <c r="EN19" s="4">
        <v>1.7383997799763934E-2</v>
      </c>
      <c r="EO19" s="4">
        <v>-0.73919999999999964</v>
      </c>
      <c r="EP19">
        <v>0.98540209072556306</v>
      </c>
      <c r="EQ19">
        <v>2.027913001543308</v>
      </c>
      <c r="ER19" s="10"/>
      <c r="ES19">
        <v>3.7883167278870936E-2</v>
      </c>
      <c r="ET19" s="4">
        <v>0</v>
      </c>
      <c r="EU19" s="4">
        <v>6.9865074353071849E-2</v>
      </c>
      <c r="EV19" s="4">
        <v>0.88119999999999987</v>
      </c>
      <c r="EW19">
        <v>1.0378831672788709</v>
      </c>
      <c r="EX19">
        <v>2.1101175183458807</v>
      </c>
      <c r="EY19" s="10"/>
      <c r="EZ19">
        <v>-1.0403608845905778E-2</v>
      </c>
      <c r="FA19" s="4">
        <v>1.0823507701860895E-4</v>
      </c>
      <c r="FB19" s="4">
        <v>2.1578298228295135E-2</v>
      </c>
      <c r="FC19" s="4">
        <v>1.1344000000000001</v>
      </c>
      <c r="FD19">
        <v>0.98959639115409426</v>
      </c>
      <c r="FE19">
        <v>1.3874443789117246</v>
      </c>
      <c r="FF19" s="10"/>
      <c r="FG19">
        <v>2.6061788832522522E-2</v>
      </c>
      <c r="FH19" s="4">
        <v>0</v>
      </c>
      <c r="FI19" s="4">
        <v>5.8043695906723439E-2</v>
      </c>
      <c r="FJ19" s="4">
        <v>0.99540000000000006</v>
      </c>
      <c r="FK19">
        <v>1.0260617888325225</v>
      </c>
      <c r="FL19">
        <v>1.8407164825228293</v>
      </c>
      <c r="FM19" s="10"/>
      <c r="FN19">
        <v>-3.3749294533590239E-4</v>
      </c>
      <c r="FO19" s="4">
        <v>1.139014881515024E-7</v>
      </c>
      <c r="FP19" s="4">
        <v>3.1644414128865012E-2</v>
      </c>
      <c r="FQ19" s="4">
        <v>0.98300000000000021</v>
      </c>
      <c r="FR19">
        <v>0.99966250705466408</v>
      </c>
      <c r="FS19">
        <v>1.3832786265384438</v>
      </c>
      <c r="FT19" s="10"/>
    </row>
    <row r="20" spans="1:176" x14ac:dyDescent="0.2">
      <c r="A20" s="2">
        <v>19</v>
      </c>
      <c r="B20" s="3">
        <v>39264</v>
      </c>
      <c r="C20">
        <v>2007</v>
      </c>
      <c r="D20" s="4">
        <v>-3.1929754540011977E-2</v>
      </c>
      <c r="E20" s="4">
        <v>1.0195092249854155E-3</v>
      </c>
      <c r="F20" s="9">
        <v>0.96807024545998799</v>
      </c>
      <c r="G20">
        <v>1.1658255227108869</v>
      </c>
      <c r="H20" s="10"/>
      <c r="I20">
        <v>-8.7902103842282565E-3</v>
      </c>
      <c r="J20" s="4">
        <v>7.726779859899427E-5</v>
      </c>
      <c r="K20" s="4">
        <v>-2.1653802707302355E-2</v>
      </c>
      <c r="L20" s="4">
        <v>1.0533999999999997</v>
      </c>
      <c r="M20">
        <v>0.99120978961577177</v>
      </c>
      <c r="N20">
        <v>1.9746557924396975</v>
      </c>
      <c r="O20" s="10"/>
      <c r="P20">
        <v>-3.655623527886797E-2</v>
      </c>
      <c r="Q20" s="4">
        <v>1.3363583377639511E-3</v>
      </c>
      <c r="R20" s="4">
        <v>-4.9419827601942065E-2</v>
      </c>
      <c r="S20" s="4">
        <v>1.1863999999999997</v>
      </c>
      <c r="T20">
        <v>0.96344376472113202</v>
      </c>
      <c r="U20">
        <v>1.6996629103486711</v>
      </c>
      <c r="V20" s="10"/>
      <c r="W20">
        <v>-2.8839259787155555E-2</v>
      </c>
      <c r="X20" s="4">
        <v>8.3170290507104743E-4</v>
      </c>
      <c r="Y20" s="4">
        <v>-4.1702852110229657E-2</v>
      </c>
      <c r="Z20" s="4">
        <v>-1.9576</v>
      </c>
      <c r="AA20">
        <v>0.97116074021284449</v>
      </c>
      <c r="AB20">
        <v>1.4883639826146904</v>
      </c>
      <c r="AC20" s="10"/>
      <c r="AD20">
        <v>-6.0034600520754856E-2</v>
      </c>
      <c r="AE20" s="4">
        <v>3.6041532596866191E-3</v>
      </c>
      <c r="AF20" s="4">
        <v>-7.2898192843828952E-2</v>
      </c>
      <c r="AG20" s="4">
        <v>0.10040000000000006</v>
      </c>
      <c r="AH20">
        <v>0.93996539947924518</v>
      </c>
      <c r="AI20">
        <v>1.3428839597012303</v>
      </c>
      <c r="AJ20" s="10"/>
      <c r="AK20">
        <v>-5.9319033101707316E-2</v>
      </c>
      <c r="AL20" s="4">
        <v>3.5187476881214483E-3</v>
      </c>
      <c r="AM20" s="4">
        <v>-7.2182625424781419E-2</v>
      </c>
      <c r="AN20" s="4">
        <v>3.9833999999999996</v>
      </c>
      <c r="AO20">
        <v>0.94068096689829273</v>
      </c>
      <c r="AP20">
        <v>1.1185821018911626</v>
      </c>
      <c r="AQ20" s="10"/>
      <c r="AR20">
        <v>-0.14839595926203594</v>
      </c>
      <c r="AS20" s="4">
        <v>2.2021360725299831E-2</v>
      </c>
      <c r="AT20" s="4">
        <v>-0.16125955158511004</v>
      </c>
      <c r="AU20" s="4">
        <v>0.4592</v>
      </c>
      <c r="AV20">
        <v>0.85160404073796403</v>
      </c>
      <c r="AW20">
        <v>1.4290102130272628</v>
      </c>
      <c r="AX20" s="10"/>
      <c r="AY20">
        <v>-5.0893019400119121E-3</v>
      </c>
      <c r="AZ20" s="4">
        <v>2.5900994236609013E-5</v>
      </c>
      <c r="BA20" s="4">
        <v>-1.7952894263086012E-2</v>
      </c>
      <c r="BB20" s="4">
        <v>1.1894</v>
      </c>
      <c r="BC20">
        <v>0.99491069805998811</v>
      </c>
      <c r="BD20">
        <v>1.1842097791047013</v>
      </c>
      <c r="BE20" s="10"/>
      <c r="BF20">
        <v>6.7985944212961523E-3</v>
      </c>
      <c r="BG20" s="4">
        <v>0</v>
      </c>
      <c r="BH20" s="4">
        <v>-6.0649979017779465E-3</v>
      </c>
      <c r="BI20" s="4">
        <v>1.2798</v>
      </c>
      <c r="BJ20">
        <v>1.006798594421296</v>
      </c>
      <c r="BK20">
        <v>1.8810044217691508</v>
      </c>
      <c r="BL20" s="10"/>
      <c r="BM20">
        <v>-1.8426441090598503E-2</v>
      </c>
      <c r="BN20" s="4">
        <v>3.3953373126529695E-4</v>
      </c>
      <c r="BO20" s="4">
        <v>-3.1290033413672605E-2</v>
      </c>
      <c r="BP20" s="4">
        <v>0.94720000000000004</v>
      </c>
      <c r="BQ20">
        <v>0.98157355890940146</v>
      </c>
      <c r="BR20">
        <v>1.1471797986138756</v>
      </c>
      <c r="BS20" s="10"/>
      <c r="BT20">
        <v>-7.0102880241947772E-3</v>
      </c>
      <c r="BU20" s="4">
        <v>4.9144138182168713E-5</v>
      </c>
      <c r="BV20" s="4">
        <v>-1.9873880347268877E-2</v>
      </c>
      <c r="BW20" s="4">
        <v>1.3467999999999998</v>
      </c>
      <c r="BX20">
        <v>0.99298971197580521</v>
      </c>
      <c r="BY20">
        <v>1.4587061473412195</v>
      </c>
      <c r="BZ20" s="10"/>
      <c r="CA20">
        <v>-8.23536090601589E-2</v>
      </c>
      <c r="CB20" s="4">
        <v>6.7821169252334857E-3</v>
      </c>
      <c r="CC20" s="4">
        <v>-9.5217201383233002E-2</v>
      </c>
      <c r="CD20" s="4">
        <v>0.55959999999999976</v>
      </c>
      <c r="CE20">
        <v>0.91764639093984113</v>
      </c>
      <c r="CF20">
        <v>1.2424402544388304</v>
      </c>
      <c r="CG20" s="10"/>
      <c r="CH20">
        <v>-9.5826767770117699E-2</v>
      </c>
      <c r="CI20" s="4">
        <v>9.1827694212680677E-3</v>
      </c>
      <c r="CJ20" s="4">
        <v>-0.1086903600931918</v>
      </c>
      <c r="CK20" s="4">
        <v>1.2011999999999998</v>
      </c>
      <c r="CL20">
        <v>0.90417323222988233</v>
      </c>
      <c r="CM20">
        <v>0.85340145165288162</v>
      </c>
      <c r="CN20" s="10"/>
      <c r="CO20">
        <v>-1.8870416828559344E-2</v>
      </c>
      <c r="CP20" s="4">
        <v>3.5609263128357567E-4</v>
      </c>
      <c r="CQ20" s="4">
        <v>-3.1734009151633442E-2</v>
      </c>
      <c r="CR20" s="4">
        <v>1.1042000000000001</v>
      </c>
      <c r="CS20">
        <v>0.98112958317144061</v>
      </c>
      <c r="CT20">
        <v>1.484432851810682</v>
      </c>
      <c r="CU20" s="10"/>
      <c r="CV20">
        <v>-8.0176702409773218E-2</v>
      </c>
      <c r="CW20" s="4">
        <v>6.4283036093053343E-3</v>
      </c>
      <c r="CX20" s="4">
        <v>-9.304029473284732E-2</v>
      </c>
      <c r="CY20" s="4">
        <v>0.98299999999999943</v>
      </c>
      <c r="CZ20">
        <v>0.91982329759022674</v>
      </c>
      <c r="DA20">
        <v>1.0746020807312688</v>
      </c>
      <c r="DB20" s="10"/>
      <c r="DC20">
        <v>-2.8711417726749778E-2</v>
      </c>
      <c r="DD20" s="4">
        <v>8.2434550787992137E-4</v>
      </c>
      <c r="DE20" s="4">
        <v>-4.1575010049823877E-2</v>
      </c>
      <c r="DF20" s="4">
        <v>0.74</v>
      </c>
      <c r="DG20">
        <v>0.97128858227325021</v>
      </c>
      <c r="DH20">
        <v>1.3421237596738624</v>
      </c>
      <c r="DI20" s="10"/>
      <c r="DJ20">
        <v>-3.1946763151288436E-2</v>
      </c>
      <c r="DK20" s="4">
        <v>1.0205956758445205E-3</v>
      </c>
      <c r="DL20" s="4">
        <v>-4.4810355474362532E-2</v>
      </c>
      <c r="DM20" s="4">
        <v>1.2156000000000002</v>
      </c>
      <c r="DN20">
        <v>0.96805323684871158</v>
      </c>
      <c r="DO20">
        <v>1.3177481732728067</v>
      </c>
      <c r="DP20" s="10"/>
      <c r="DQ20">
        <v>-7.0474487255219237E-2</v>
      </c>
      <c r="DR20" s="4">
        <v>4.966653353886059E-3</v>
      </c>
      <c r="DS20" s="4">
        <v>-8.3338079578293339E-2</v>
      </c>
      <c r="DT20" s="4">
        <v>0.18120000000000006</v>
      </c>
      <c r="DU20">
        <v>0.92952551274478079</v>
      </c>
      <c r="DV20">
        <v>1.217631816967186</v>
      </c>
      <c r="DW20" s="10"/>
      <c r="DX20">
        <v>-6.1396090294048203E-2</v>
      </c>
      <c r="DY20" s="4">
        <v>3.7694799033949201E-3</v>
      </c>
      <c r="DZ20" s="4">
        <v>-7.4259682617122305E-2</v>
      </c>
      <c r="EA20" s="4">
        <v>1.3508000000000002</v>
      </c>
      <c r="EB20">
        <v>0.93860390970595176</v>
      </c>
      <c r="EC20">
        <v>1.5912010681225286</v>
      </c>
      <c r="ED20" s="10"/>
      <c r="EE20">
        <v>-4.6267305944358156E-2</v>
      </c>
      <c r="EF20" s="4">
        <v>2.1406635993488393E-3</v>
      </c>
      <c r="EG20" s="4">
        <v>-5.9130898267432258E-2</v>
      </c>
      <c r="EH20" s="4">
        <v>1.1909999999999996</v>
      </c>
      <c r="EI20">
        <v>0.95373269405564187</v>
      </c>
      <c r="EJ20">
        <v>1.1008426997546483</v>
      </c>
      <c r="EK20" s="10"/>
      <c r="EL20">
        <v>-0.1114989635137278</v>
      </c>
      <c r="EM20" s="4">
        <v>1.2432018864635604E-2</v>
      </c>
      <c r="EN20" s="4">
        <v>-0.12436255583680191</v>
      </c>
      <c r="EO20" s="4">
        <v>0.2944</v>
      </c>
      <c r="EP20">
        <v>0.88850103648627221</v>
      </c>
      <c r="EQ20">
        <v>1.8018028037752165</v>
      </c>
      <c r="ER20" s="10"/>
      <c r="ES20">
        <v>-1.4107096692808402E-3</v>
      </c>
      <c r="ET20" s="4">
        <v>1.9901017710024576E-6</v>
      </c>
      <c r="EU20" s="4">
        <v>-1.4274301992354939E-2</v>
      </c>
      <c r="EV20" s="4">
        <v>0.86819999999999975</v>
      </c>
      <c r="EW20">
        <v>0.99858929033071919</v>
      </c>
      <c r="EX20">
        <v>2.1071407551594312</v>
      </c>
      <c r="EY20" s="10"/>
      <c r="EZ20">
        <v>-7.0223946652416866E-2</v>
      </c>
      <c r="FA20" s="4">
        <v>4.9314026834414897E-3</v>
      </c>
      <c r="FB20" s="4">
        <v>-8.3087538975490968E-2</v>
      </c>
      <c r="FC20" s="4">
        <v>1.0449999999999997</v>
      </c>
      <c r="FD20">
        <v>0.92977605334758318</v>
      </c>
      <c r="FE20">
        <v>1.290012558863832</v>
      </c>
      <c r="FF20" s="10"/>
      <c r="FG20">
        <v>2.4045553003370211E-2</v>
      </c>
      <c r="FH20" s="4">
        <v>0</v>
      </c>
      <c r="FI20" s="4">
        <v>1.1181960680296112E-2</v>
      </c>
      <c r="FJ20" s="4">
        <v>0.91299999999999992</v>
      </c>
      <c r="FK20">
        <v>1.0240455530033703</v>
      </c>
      <c r="FL20">
        <v>1.8849775282675092</v>
      </c>
      <c r="FM20" s="10"/>
      <c r="FN20">
        <v>-7.0577558074913019E-2</v>
      </c>
      <c r="FO20" s="4">
        <v>4.9811917038177196E-3</v>
      </c>
      <c r="FP20" s="4">
        <v>-8.3441150397987121E-2</v>
      </c>
      <c r="FQ20" s="4">
        <v>0.97579999999999967</v>
      </c>
      <c r="FR20">
        <v>0.92942244192508694</v>
      </c>
      <c r="FS20">
        <v>1.2856501989401408</v>
      </c>
      <c r="FT20" s="10"/>
    </row>
    <row r="21" spans="1:176" x14ac:dyDescent="0.2">
      <c r="A21" s="2">
        <v>20</v>
      </c>
      <c r="B21" s="3">
        <v>39295</v>
      </c>
      <c r="C21">
        <v>2007</v>
      </c>
      <c r="D21" s="4">
        <v>1.2849584278155739E-2</v>
      </c>
      <c r="E21" s="4">
        <v>0</v>
      </c>
      <c r="F21" s="9">
        <v>1.0128495842781557</v>
      </c>
      <c r="G21">
        <v>1.1808058960185854</v>
      </c>
      <c r="H21" s="10"/>
      <c r="I21">
        <v>-4.4548551833214024E-2</v>
      </c>
      <c r="J21" s="4">
        <v>1.9845734704365568E-3</v>
      </c>
      <c r="K21" s="4">
        <v>-8.03425531493695E-2</v>
      </c>
      <c r="L21" s="4">
        <v>0.96420000000000006</v>
      </c>
      <c r="M21">
        <v>0.95545144816678595</v>
      </c>
      <c r="N21">
        <v>1.8866877365174413</v>
      </c>
      <c r="O21" s="10"/>
      <c r="P21">
        <v>-3.7828864781489849E-2</v>
      </c>
      <c r="Q21" s="4">
        <v>1.431023010656243E-3</v>
      </c>
      <c r="R21" s="4">
        <v>-7.3622866097645331E-2</v>
      </c>
      <c r="S21" s="4">
        <v>1.1836000000000004</v>
      </c>
      <c r="T21">
        <v>0.96217113521851017</v>
      </c>
      <c r="U21">
        <v>1.6353665919389777</v>
      </c>
      <c r="V21" s="10"/>
      <c r="W21">
        <v>-6.051733436196878E-2</v>
      </c>
      <c r="X21" s="4">
        <v>3.6623477582783271E-3</v>
      </c>
      <c r="Y21" s="4">
        <v>-9.6311335678124263E-2</v>
      </c>
      <c r="Z21" s="4">
        <v>-1.8726000000000007</v>
      </c>
      <c r="AA21">
        <v>0.93948266563803118</v>
      </c>
      <c r="AB21">
        <v>1.3982921618264856</v>
      </c>
      <c r="AC21" s="10"/>
      <c r="AD21">
        <v>-2.8672710568666319E-2</v>
      </c>
      <c r="AE21" s="4">
        <v>8.2212433135450929E-4</v>
      </c>
      <c r="AF21" s="4">
        <v>-6.4466711884821809E-2</v>
      </c>
      <c r="AG21" s="4">
        <v>0.10320000000000004</v>
      </c>
      <c r="AH21">
        <v>0.97132728943133373</v>
      </c>
      <c r="AI21">
        <v>1.3043798365974124</v>
      </c>
      <c r="AJ21" s="10"/>
      <c r="AK21">
        <v>-5.2270487879363038E-2</v>
      </c>
      <c r="AL21" s="4">
        <v>2.7322039031466381E-3</v>
      </c>
      <c r="AM21" s="4">
        <v>-8.8064489195518514E-2</v>
      </c>
      <c r="AN21" s="4">
        <v>3.7574000000000005</v>
      </c>
      <c r="AO21">
        <v>0.94772951212063694</v>
      </c>
      <c r="AP21">
        <v>1.0601132696921882</v>
      </c>
      <c r="AQ21" s="10"/>
      <c r="AR21">
        <v>-9.170305443062747E-2</v>
      </c>
      <c r="AS21" s="4">
        <v>8.4094501919066249E-3</v>
      </c>
      <c r="AT21" s="4">
        <v>-0.12749705574678294</v>
      </c>
      <c r="AU21" s="4">
        <v>1.1983999999999999</v>
      </c>
      <c r="AV21">
        <v>0.90829694556937257</v>
      </c>
      <c r="AW21">
        <v>1.2979656116801013</v>
      </c>
      <c r="AX21" s="10"/>
      <c r="AY21">
        <v>7.557313677087639E-3</v>
      </c>
      <c r="AZ21" s="4">
        <v>0</v>
      </c>
      <c r="BA21" s="4">
        <v>-2.8236687639067844E-2</v>
      </c>
      <c r="BB21" s="4">
        <v>1.1315999999999997</v>
      </c>
      <c r="BC21">
        <v>1.0075573136770877</v>
      </c>
      <c r="BD21">
        <v>1.1931592238648703</v>
      </c>
      <c r="BE21" s="10"/>
      <c r="BF21">
        <v>-1.8470406688552696E-2</v>
      </c>
      <c r="BG21" s="4">
        <v>3.4115592324053214E-4</v>
      </c>
      <c r="BH21" s="4">
        <v>-5.4264408004708178E-2</v>
      </c>
      <c r="BI21" s="4">
        <v>1.0036</v>
      </c>
      <c r="BJ21">
        <v>0.98152959331144729</v>
      </c>
      <c r="BK21">
        <v>1.8462615051161086</v>
      </c>
      <c r="BL21" s="10"/>
      <c r="BM21">
        <v>6.843416047044251E-3</v>
      </c>
      <c r="BN21" s="4">
        <v>0</v>
      </c>
      <c r="BO21" s="4">
        <v>-2.8950585269111231E-2</v>
      </c>
      <c r="BP21" s="4">
        <v>0.97140000000000026</v>
      </c>
      <c r="BQ21">
        <v>1.0068434160470443</v>
      </c>
      <c r="BR21">
        <v>1.1550304272565548</v>
      </c>
      <c r="BS21" s="10"/>
      <c r="BT21">
        <v>-8.3894289460194837E-4</v>
      </c>
      <c r="BU21" s="4">
        <v>7.0382518040309589E-7</v>
      </c>
      <c r="BV21" s="4">
        <v>-3.6632944210757433E-2</v>
      </c>
      <c r="BW21" s="4">
        <v>1.1017999999999999</v>
      </c>
      <c r="BX21">
        <v>0.99916105710539804</v>
      </c>
      <c r="BY21">
        <v>1.4574823761835953</v>
      </c>
      <c r="BZ21" s="10"/>
      <c r="CA21">
        <v>-5.3416144208125509E-2</v>
      </c>
      <c r="CB21" s="4">
        <v>2.8532844620632603E-3</v>
      </c>
      <c r="CC21" s="4">
        <v>-8.9210145524280998E-2</v>
      </c>
      <c r="CD21" s="4">
        <v>1.2136000000000002</v>
      </c>
      <c r="CE21">
        <v>0.94658385579187454</v>
      </c>
      <c r="CF21">
        <v>1.1760738866377458</v>
      </c>
      <c r="CG21" s="10"/>
      <c r="CH21">
        <v>5.1995838927714752E-5</v>
      </c>
      <c r="CI21" s="4">
        <v>0</v>
      </c>
      <c r="CJ21" s="4">
        <v>-3.5742005477227765E-2</v>
      </c>
      <c r="CK21" s="4">
        <v>1.4856000000000003</v>
      </c>
      <c r="CL21">
        <v>1.0000519958389278</v>
      </c>
      <c r="CM21">
        <v>0.85344582497730248</v>
      </c>
      <c r="CN21" s="10"/>
      <c r="CO21">
        <v>-2.4102530311794192E-2</v>
      </c>
      <c r="CP21" s="4">
        <v>5.8093196743095785E-4</v>
      </c>
      <c r="CQ21" s="4">
        <v>-5.9896531627949674E-2</v>
      </c>
      <c r="CR21" s="4">
        <v>0.89659999999999995</v>
      </c>
      <c r="CS21">
        <v>0.97589746968820579</v>
      </c>
      <c r="CT21">
        <v>1.4486542640040918</v>
      </c>
      <c r="CU21" s="10"/>
      <c r="CV21">
        <v>-1.633463027483353E-2</v>
      </c>
      <c r="CW21" s="4">
        <v>2.6682014621550815E-4</v>
      </c>
      <c r="CX21" s="4">
        <v>-5.2128631590989016E-2</v>
      </c>
      <c r="CY21" s="4">
        <v>1.0995999999999999</v>
      </c>
      <c r="CZ21">
        <v>0.98366536972516649</v>
      </c>
      <c r="DA21">
        <v>1.0570488530499569</v>
      </c>
      <c r="DB21" s="10"/>
      <c r="DC21">
        <v>-2.5155046152152361E-2</v>
      </c>
      <c r="DD21" s="4">
        <v>6.3277634691691527E-4</v>
      </c>
      <c r="DE21" s="4">
        <v>-6.0949047468307843E-2</v>
      </c>
      <c r="DF21" s="4">
        <v>0.94720000000000004</v>
      </c>
      <c r="DG21">
        <v>0.97484495384784764</v>
      </c>
      <c r="DH21">
        <v>1.3083625745573662</v>
      </c>
      <c r="DI21" s="10"/>
      <c r="DJ21">
        <v>-2.9192239742703162E-3</v>
      </c>
      <c r="DK21" s="4">
        <v>8.5218686119545801E-6</v>
      </c>
      <c r="DL21" s="4">
        <v>-3.8713225290425798E-2</v>
      </c>
      <c r="DM21" s="4">
        <v>1.1955999999999998</v>
      </c>
      <c r="DN21">
        <v>0.99708077602572964</v>
      </c>
      <c r="DO21">
        <v>1.3139013712133378</v>
      </c>
      <c r="DP21" s="10"/>
      <c r="DQ21">
        <v>1.2306902350397775E-4</v>
      </c>
      <c r="DR21" s="4">
        <v>0</v>
      </c>
      <c r="DS21" s="4">
        <v>-3.5670932292651503E-2</v>
      </c>
      <c r="DT21" s="4">
        <v>0.318</v>
      </c>
      <c r="DU21">
        <v>1.0001230690235039</v>
      </c>
      <c r="DV21">
        <v>1.2177816697258874</v>
      </c>
      <c r="DW21" s="10"/>
      <c r="DX21">
        <v>-1.4234342353747454E-2</v>
      </c>
      <c r="DY21" s="4">
        <v>2.0261650224368861E-4</v>
      </c>
      <c r="DZ21" s="4">
        <v>-5.0028343669902935E-2</v>
      </c>
      <c r="EA21" s="4">
        <v>1.175</v>
      </c>
      <c r="EB21">
        <v>0.98576565764625257</v>
      </c>
      <c r="EC21">
        <v>1.5685513673652238</v>
      </c>
      <c r="ED21" s="10"/>
      <c r="EE21">
        <v>-4.9858758145825105E-2</v>
      </c>
      <c r="EF21" s="4">
        <v>2.4858957638438811E-3</v>
      </c>
      <c r="EG21" s="4">
        <v>-8.5652759461980588E-2</v>
      </c>
      <c r="EH21" s="4">
        <v>1.3401999999999992</v>
      </c>
      <c r="EI21">
        <v>0.95014124185417492</v>
      </c>
      <c r="EJ21">
        <v>1.0459560498309841</v>
      </c>
      <c r="EK21" s="10"/>
      <c r="EL21">
        <v>-7.580461288603188E-2</v>
      </c>
      <c r="EM21" s="4">
        <v>5.7463393348011508E-3</v>
      </c>
      <c r="EN21" s="4">
        <v>-0.11159861420218736</v>
      </c>
      <c r="EO21" s="4">
        <v>0.76560000000000006</v>
      </c>
      <c r="EP21">
        <v>0.92419538711396809</v>
      </c>
      <c r="EQ21">
        <v>1.6652178397380692</v>
      </c>
      <c r="ER21" s="10"/>
      <c r="ES21">
        <v>-3.5275449477304065E-2</v>
      </c>
      <c r="ET21" s="4">
        <v>1.2443573358258315E-3</v>
      </c>
      <c r="EU21" s="4">
        <v>-7.1069450793459554E-2</v>
      </c>
      <c r="EV21" s="4">
        <v>0.85239999999999982</v>
      </c>
      <c r="EW21">
        <v>0.9647245505226959</v>
      </c>
      <c r="EX21">
        <v>2.0328104179092361</v>
      </c>
      <c r="EY21" s="10"/>
      <c r="EZ21">
        <v>-5.0689549039287699E-2</v>
      </c>
      <c r="FA21" s="4">
        <v>2.5694303818063523E-3</v>
      </c>
      <c r="FB21" s="4">
        <v>-8.6483550355443181E-2</v>
      </c>
      <c r="FC21" s="4">
        <v>1.5451999999999999</v>
      </c>
      <c r="FD21">
        <v>0.94931045096071232</v>
      </c>
      <c r="FE21">
        <v>1.2246224040000069</v>
      </c>
      <c r="FF21" s="10"/>
      <c r="FG21">
        <v>-4.0623321618300269E-2</v>
      </c>
      <c r="FH21" s="4">
        <v>1.6502542593038619E-3</v>
      </c>
      <c r="FI21" s="4">
        <v>-7.6417322934455745E-2</v>
      </c>
      <c r="FJ21" s="4">
        <v>0.16379999999999995</v>
      </c>
      <c r="FK21">
        <v>0.95937667838169971</v>
      </c>
      <c r="FL21">
        <v>1.8084034798934294</v>
      </c>
      <c r="FM21" s="10"/>
      <c r="FN21">
        <v>-7.1794049694095877E-2</v>
      </c>
      <c r="FO21" s="4">
        <v>5.1543855714783083E-3</v>
      </c>
      <c r="FP21" s="4">
        <v>-0.10758805101025136</v>
      </c>
      <c r="FQ21" s="4">
        <v>1.3935999999999999</v>
      </c>
      <c r="FR21">
        <v>0.92820595030590414</v>
      </c>
      <c r="FS21">
        <v>1.193348164668208</v>
      </c>
      <c r="FT21" s="10"/>
    </row>
    <row r="22" spans="1:176" x14ac:dyDescent="0.2">
      <c r="A22" s="2">
        <v>21</v>
      </c>
      <c r="B22" s="3">
        <v>39326</v>
      </c>
      <c r="C22">
        <v>2007</v>
      </c>
      <c r="D22" s="4">
        <v>3.5820895522388027E-2</v>
      </c>
      <c r="E22" s="4">
        <v>0</v>
      </c>
      <c r="F22" s="9">
        <v>1.035820895522388</v>
      </c>
      <c r="G22">
        <v>1.223103420652087</v>
      </c>
      <c r="H22" s="10"/>
      <c r="I22">
        <v>-2.1621220432262085E-3</v>
      </c>
      <c r="J22" s="4">
        <v>4.6747717298046745E-6</v>
      </c>
      <c r="K22" s="4">
        <v>-1.6984457068606986E-2</v>
      </c>
      <c r="L22" s="4">
        <v>0.87339999999999984</v>
      </c>
      <c r="M22">
        <v>0.99783787795677381</v>
      </c>
      <c r="N22">
        <v>1.8826084873736324</v>
      </c>
      <c r="O22" s="10"/>
      <c r="P22">
        <v>1.1451728608009465E-2</v>
      </c>
      <c r="Q22" s="4">
        <v>0</v>
      </c>
      <c r="R22" s="4">
        <v>-3.3706064173713128E-3</v>
      </c>
      <c r="S22" s="4">
        <v>1.2063999999999999</v>
      </c>
      <c r="T22">
        <v>1.0114517286080094</v>
      </c>
      <c r="U22">
        <v>1.654094366324468</v>
      </c>
      <c r="V22" s="10"/>
      <c r="W22">
        <v>-3.95920750153472E-2</v>
      </c>
      <c r="X22" s="4">
        <v>1.5675324040208801E-3</v>
      </c>
      <c r="Y22" s="4">
        <v>-5.441441004072798E-2</v>
      </c>
      <c r="Z22" s="4">
        <v>-1.8637999999999999</v>
      </c>
      <c r="AA22">
        <v>0.96040792498465277</v>
      </c>
      <c r="AB22">
        <v>1.3429308736620793</v>
      </c>
      <c r="AC22" s="10"/>
      <c r="AD22">
        <v>2.6328153121866951E-2</v>
      </c>
      <c r="AE22" s="4">
        <v>0</v>
      </c>
      <c r="AF22" s="4">
        <v>1.1505818096486172E-2</v>
      </c>
      <c r="AG22" s="4">
        <v>0.11920000000000001</v>
      </c>
      <c r="AH22">
        <v>1.0263281531218669</v>
      </c>
      <c r="AI22">
        <v>1.3387217486644247</v>
      </c>
      <c r="AJ22" s="10"/>
      <c r="AK22">
        <v>3.6770233056905986E-2</v>
      </c>
      <c r="AL22" s="4">
        <v>0</v>
      </c>
      <c r="AM22" s="4">
        <v>2.1947898031525206E-2</v>
      </c>
      <c r="AN22" s="4">
        <v>3.7561999999999993</v>
      </c>
      <c r="AO22">
        <v>1.036770233056906</v>
      </c>
      <c r="AP22">
        <v>1.0990938816854885</v>
      </c>
      <c r="AQ22" s="10"/>
      <c r="AR22">
        <v>3.9721265522246058E-2</v>
      </c>
      <c r="AS22" s="4">
        <v>0</v>
      </c>
      <c r="AT22" s="4">
        <v>2.4898930496865278E-2</v>
      </c>
      <c r="AU22" s="4">
        <v>1.0568000000000002</v>
      </c>
      <c r="AV22">
        <v>1.0397212655222461</v>
      </c>
      <c r="AW22">
        <v>1.3495224483803911</v>
      </c>
      <c r="AX22" s="10"/>
      <c r="AY22">
        <v>6.717139317357762E-2</v>
      </c>
      <c r="AZ22" s="4">
        <v>0</v>
      </c>
      <c r="BA22" s="4">
        <v>5.2349058148196841E-2</v>
      </c>
      <c r="BB22" s="4">
        <v>1.1115999999999999</v>
      </c>
      <c r="BC22">
        <v>1.0671713931735776</v>
      </c>
      <c r="BD22">
        <v>1.273305391209778</v>
      </c>
      <c r="BE22" s="10"/>
      <c r="BF22">
        <v>-5.280985612788159E-3</v>
      </c>
      <c r="BG22" s="4">
        <v>2.7888809042475525E-5</v>
      </c>
      <c r="BH22" s="4">
        <v>-2.0103320638168935E-2</v>
      </c>
      <c r="BI22" s="4">
        <v>1.1672000000000002</v>
      </c>
      <c r="BJ22">
        <v>0.99471901438721189</v>
      </c>
      <c r="BK22">
        <v>1.8365114246701459</v>
      </c>
      <c r="BL22" s="10"/>
      <c r="BM22">
        <v>4.3249303513268257E-2</v>
      </c>
      <c r="BN22" s="4">
        <v>0</v>
      </c>
      <c r="BO22" s="4">
        <v>2.8426968487887477E-2</v>
      </c>
      <c r="BP22" s="4">
        <v>0.96840000000000004</v>
      </c>
      <c r="BQ22">
        <v>1.0432493035132682</v>
      </c>
      <c r="BR22">
        <v>1.2049846887720332</v>
      </c>
      <c r="BS22" s="10"/>
      <c r="BT22">
        <v>5.7452221713143299E-2</v>
      </c>
      <c r="BU22" s="4">
        <v>0</v>
      </c>
      <c r="BV22" s="4">
        <v>4.2629886687762519E-2</v>
      </c>
      <c r="BW22" s="4">
        <v>1.0925999999999996</v>
      </c>
      <c r="BX22">
        <v>1.0574522217131432</v>
      </c>
      <c r="BY22">
        <v>1.541217976803094</v>
      </c>
      <c r="BZ22" s="10"/>
      <c r="CA22">
        <v>3.6082356237843199E-2</v>
      </c>
      <c r="CB22" s="4">
        <v>0</v>
      </c>
      <c r="CC22" s="4">
        <v>2.126002121246242E-2</v>
      </c>
      <c r="CD22" s="4">
        <v>1.3209999999999997</v>
      </c>
      <c r="CE22">
        <v>1.0360823562378432</v>
      </c>
      <c r="CF22">
        <v>1.2185094035774338</v>
      </c>
      <c r="CG22" s="10"/>
      <c r="CH22">
        <v>4.3747234655253341E-2</v>
      </c>
      <c r="CI22" s="4">
        <v>0</v>
      </c>
      <c r="CJ22" s="4">
        <v>2.8924899629872561E-2</v>
      </c>
      <c r="CK22" s="4">
        <v>1.5200000000000002</v>
      </c>
      <c r="CL22">
        <v>1.0437472346552534</v>
      </c>
      <c r="CM22">
        <v>0.89078171974813092</v>
      </c>
      <c r="CN22" s="10"/>
      <c r="CO22">
        <v>9.4458768172999807E-4</v>
      </c>
      <c r="CP22" s="4">
        <v>0</v>
      </c>
      <c r="CQ22" s="4">
        <v>-1.3877747343650781E-2</v>
      </c>
      <c r="CR22" s="4">
        <v>1.0417999999999998</v>
      </c>
      <c r="CS22">
        <v>1.00094458768173</v>
      </c>
      <c r="CT22">
        <v>1.4500226449769558</v>
      </c>
      <c r="CU22" s="10"/>
      <c r="CV22">
        <v>7.8803989364100522E-3</v>
      </c>
      <c r="CW22" s="4">
        <v>0</v>
      </c>
      <c r="CX22" s="4">
        <v>-6.9419360889707259E-3</v>
      </c>
      <c r="CY22" s="4">
        <v>1.1556000000000002</v>
      </c>
      <c r="CZ22">
        <v>1.00788039893641</v>
      </c>
      <c r="DA22">
        <v>1.0653788197072651</v>
      </c>
      <c r="DB22" s="10"/>
      <c r="DC22">
        <v>-2.7864515289665888E-2</v>
      </c>
      <c r="DD22" s="4">
        <v>7.7643121232802404E-4</v>
      </c>
      <c r="DE22" s="4">
        <v>-4.2686850315046668E-2</v>
      </c>
      <c r="DF22" s="4">
        <v>1.1202000000000003</v>
      </c>
      <c r="DG22">
        <v>0.97213548471033406</v>
      </c>
      <c r="DH22">
        <v>1.2719056855941857</v>
      </c>
      <c r="DI22" s="10"/>
      <c r="DJ22">
        <v>4.6180631967547299E-2</v>
      </c>
      <c r="DK22" s="4">
        <v>0</v>
      </c>
      <c r="DL22" s="4">
        <v>3.1358296942166519E-2</v>
      </c>
      <c r="DM22" s="4">
        <v>1.079</v>
      </c>
      <c r="DN22">
        <v>1.0461806319675473</v>
      </c>
      <c r="DO22">
        <v>1.3745781668789967</v>
      </c>
      <c r="DP22" s="10"/>
      <c r="DQ22">
        <v>2.3583961524026455E-2</v>
      </c>
      <c r="DR22" s="4">
        <v>0</v>
      </c>
      <c r="DS22" s="4">
        <v>8.7616264986456766E-3</v>
      </c>
      <c r="DT22" s="4">
        <v>0.39979999999999999</v>
      </c>
      <c r="DU22">
        <v>1.0235839615240265</v>
      </c>
      <c r="DV22">
        <v>1.2465017857693674</v>
      </c>
      <c r="DW22" s="10"/>
      <c r="DX22">
        <v>4.3122775713804302E-2</v>
      </c>
      <c r="DY22" s="4">
        <v>0</v>
      </c>
      <c r="DZ22" s="4">
        <v>2.8300440688423523E-2</v>
      </c>
      <c r="EA22" s="4">
        <v>1.1577999999999997</v>
      </c>
      <c r="EB22">
        <v>1.0431227757138044</v>
      </c>
      <c r="EC22">
        <v>1.6361916561756955</v>
      </c>
      <c r="ED22" s="10"/>
      <c r="EE22">
        <v>0.13604435817484492</v>
      </c>
      <c r="EF22" s="4">
        <v>0</v>
      </c>
      <c r="EG22" s="4">
        <v>0.12122202314946415</v>
      </c>
      <c r="EH22" s="4">
        <v>1.4334</v>
      </c>
      <c r="EI22">
        <v>1.1360443581748449</v>
      </c>
      <c r="EJ22">
        <v>1.1882524693093366</v>
      </c>
      <c r="EK22" s="10"/>
      <c r="EL22">
        <v>7.7756296290154084E-2</v>
      </c>
      <c r="EM22" s="4">
        <v>0</v>
      </c>
      <c r="EN22" s="4">
        <v>6.2933961264773311E-2</v>
      </c>
      <c r="EO22" s="4">
        <v>0.67679999999999996</v>
      </c>
      <c r="EP22">
        <v>1.0777562962901541</v>
      </c>
      <c r="EQ22">
        <v>1.7946990114723929</v>
      </c>
      <c r="ER22" s="10"/>
      <c r="ES22">
        <v>2.9492014505504153E-2</v>
      </c>
      <c r="ET22" s="4">
        <v>0</v>
      </c>
      <c r="EU22" s="4">
        <v>1.4669679480123375E-2</v>
      </c>
      <c r="EV22" s="4">
        <v>0.81800000000000039</v>
      </c>
      <c r="EW22">
        <v>1.0294920145055042</v>
      </c>
      <c r="EX22">
        <v>2.0927620922411552</v>
      </c>
      <c r="EY22" s="10"/>
      <c r="EZ22">
        <v>6.2000571887233562E-2</v>
      </c>
      <c r="FA22" s="4">
        <v>0</v>
      </c>
      <c r="FB22" s="4">
        <v>4.7178236861852782E-2</v>
      </c>
      <c r="FC22" s="4">
        <v>1.5709999999999997</v>
      </c>
      <c r="FD22">
        <v>1.0620005718872336</v>
      </c>
      <c r="FE22">
        <v>1.3005496933939262</v>
      </c>
      <c r="FF22" s="10"/>
      <c r="FG22">
        <v>0.10033213957563326</v>
      </c>
      <c r="FH22" s="4">
        <v>0</v>
      </c>
      <c r="FI22" s="4">
        <v>8.5509804550252491E-2</v>
      </c>
      <c r="FJ22" s="4">
        <v>0.442</v>
      </c>
      <c r="FK22">
        <v>1.1003321395756334</v>
      </c>
      <c r="FL22">
        <v>1.989844470247158</v>
      </c>
      <c r="FM22" s="10"/>
      <c r="FN22">
        <v>4.6041722653489145E-2</v>
      </c>
      <c r="FO22" s="4">
        <v>0</v>
      </c>
      <c r="FP22" s="4">
        <v>3.1219387628108365E-2</v>
      </c>
      <c r="FQ22" s="4">
        <v>1.2773999999999999</v>
      </c>
      <c r="FR22">
        <v>1.046041722653489</v>
      </c>
      <c r="FS22">
        <v>1.2482919698949118</v>
      </c>
      <c r="FT22" s="10"/>
    </row>
    <row r="23" spans="1:176" x14ac:dyDescent="0.2">
      <c r="A23" s="2">
        <v>22</v>
      </c>
      <c r="B23" s="3">
        <v>39356</v>
      </c>
      <c r="C23">
        <v>2007</v>
      </c>
      <c r="D23" s="4">
        <v>1.4802200681163308E-2</v>
      </c>
      <c r="E23" s="4">
        <v>0</v>
      </c>
      <c r="F23" s="9">
        <v>1.0148022006811632</v>
      </c>
      <c r="G23">
        <v>1.2412080429383965</v>
      </c>
      <c r="H23" s="10"/>
      <c r="I23">
        <v>1.3574467761916054E-2</v>
      </c>
      <c r="J23" s="4">
        <v>0</v>
      </c>
      <c r="K23" s="4">
        <v>5.7617891583057482E-2</v>
      </c>
      <c r="L23" s="4">
        <v>0.69919999999999982</v>
      </c>
      <c r="M23">
        <v>1.0135744677619161</v>
      </c>
      <c r="N23">
        <v>1.9081638955937954</v>
      </c>
      <c r="O23" s="10"/>
      <c r="P23">
        <v>-9.0928469917600906E-3</v>
      </c>
      <c r="Q23" s="4">
        <v>8.2679866415560525E-5</v>
      </c>
      <c r="R23" s="4">
        <v>3.4950576829381338E-2</v>
      </c>
      <c r="S23" s="4">
        <v>1.3819999999999997</v>
      </c>
      <c r="T23">
        <v>0.99090715300823995</v>
      </c>
      <c r="U23">
        <v>1.6390539393415473</v>
      </c>
      <c r="V23" s="10"/>
      <c r="W23">
        <v>-5.7986862709774101E-2</v>
      </c>
      <c r="X23" s="4">
        <v>3.3624762469221903E-3</v>
      </c>
      <c r="Y23" s="4">
        <v>-1.394343888863267E-2</v>
      </c>
      <c r="Z23" s="4">
        <v>-2.0329999999999995</v>
      </c>
      <c r="AA23">
        <v>0.94201313729022584</v>
      </c>
      <c r="AB23">
        <v>1.2650585254623192</v>
      </c>
      <c r="AC23" s="10"/>
      <c r="AD23">
        <v>-3.1277693819113182E-2</v>
      </c>
      <c r="AE23" s="4">
        <v>9.7829413064219107E-4</v>
      </c>
      <c r="AF23" s="4">
        <v>1.2765730002028249E-2</v>
      </c>
      <c r="AG23" s="4">
        <v>0.10900000000000007</v>
      </c>
      <c r="AH23">
        <v>0.96872230618088684</v>
      </c>
      <c r="AI23">
        <v>1.2968496197007111</v>
      </c>
      <c r="AJ23" s="10"/>
      <c r="AK23">
        <v>-8.2754231237568893E-2</v>
      </c>
      <c r="AL23" s="4">
        <v>6.8482627877210229E-3</v>
      </c>
      <c r="AM23" s="4">
        <v>-3.8710807416427462E-2</v>
      </c>
      <c r="AN23" s="4">
        <v>3.5002</v>
      </c>
      <c r="AO23">
        <v>0.91724576876243114</v>
      </c>
      <c r="AP23">
        <v>1.0081392124486903</v>
      </c>
      <c r="AQ23" s="10"/>
      <c r="AR23">
        <v>-6.17830514489352E-2</v>
      </c>
      <c r="AS23" s="4">
        <v>3.817145446341774E-3</v>
      </c>
      <c r="AT23" s="4">
        <v>-1.7739627627793769E-2</v>
      </c>
      <c r="AU23" s="4">
        <v>0.72439999999999982</v>
      </c>
      <c r="AV23">
        <v>0.93821694855106474</v>
      </c>
      <c r="AW23">
        <v>1.2661448335206125</v>
      </c>
      <c r="AX23" s="10"/>
      <c r="AY23">
        <v>4.0842801687581108E-3</v>
      </c>
      <c r="AZ23" s="4">
        <v>0</v>
      </c>
      <c r="BA23" s="4">
        <v>4.8127703989899545E-2</v>
      </c>
      <c r="BB23" s="4">
        <v>1.2174</v>
      </c>
      <c r="BC23">
        <v>1.0040842801687582</v>
      </c>
      <c r="BD23">
        <v>1.2785059271678689</v>
      </c>
      <c r="BE23" s="10"/>
      <c r="BF23">
        <v>5.0260191739539876E-2</v>
      </c>
      <c r="BG23" s="4">
        <v>0</v>
      </c>
      <c r="BH23" s="4">
        <v>9.4303615560681314E-2</v>
      </c>
      <c r="BI23" s="4">
        <v>0.53120000000000012</v>
      </c>
      <c r="BJ23">
        <v>1.0502601917395398</v>
      </c>
      <c r="BK23">
        <v>1.9288148410059229</v>
      </c>
      <c r="BL23" s="10"/>
      <c r="BM23">
        <v>-2.9914522011824679E-2</v>
      </c>
      <c r="BN23" s="4">
        <v>8.9487862719594329E-4</v>
      </c>
      <c r="BO23" s="4">
        <v>1.4128901809316752E-2</v>
      </c>
      <c r="BP23" s="4">
        <v>0.95979999999999999</v>
      </c>
      <c r="BQ23">
        <v>0.97008547798817535</v>
      </c>
      <c r="BR23">
        <v>1.1689381477758505</v>
      </c>
      <c r="BS23" s="10"/>
      <c r="BT23">
        <v>3.0996422586758766E-2</v>
      </c>
      <c r="BU23" s="4">
        <v>0</v>
      </c>
      <c r="BV23" s="4">
        <v>7.5039846407900193E-2</v>
      </c>
      <c r="BW23" s="4">
        <v>1.2183999999999997</v>
      </c>
      <c r="BX23">
        <v>1.0309964225867587</v>
      </c>
      <c r="BY23">
        <v>1.5889902205103921</v>
      </c>
      <c r="BZ23" s="10"/>
      <c r="CA23">
        <v>-0.10063023255533093</v>
      </c>
      <c r="CB23" s="4">
        <v>1.0126443704139986E-2</v>
      </c>
      <c r="CC23" s="4">
        <v>-5.6586808734189503E-2</v>
      </c>
      <c r="CD23" s="4">
        <v>0.56279999999999997</v>
      </c>
      <c r="CE23">
        <v>0.89936976744466901</v>
      </c>
      <c r="CF23">
        <v>1.0958905189245789</v>
      </c>
      <c r="CG23" s="10"/>
      <c r="CH23">
        <v>-5.6872928824987713E-2</v>
      </c>
      <c r="CI23" s="4">
        <v>3.2345300331321184E-3</v>
      </c>
      <c r="CJ23" s="4">
        <v>-1.2829505003846282E-2</v>
      </c>
      <c r="CK23" s="4">
        <v>1.4193999999999998</v>
      </c>
      <c r="CL23">
        <v>0.94312707117501227</v>
      </c>
      <c r="CM23">
        <v>0.84012035440229527</v>
      </c>
      <c r="CN23" s="10"/>
      <c r="CO23">
        <v>-2.6024715058648271E-2</v>
      </c>
      <c r="CP23" s="4">
        <v>6.7728579388383402E-4</v>
      </c>
      <c r="CQ23" s="4">
        <v>1.801870876249316E-2</v>
      </c>
      <c r="CR23" s="4">
        <v>0.5606000000000001</v>
      </c>
      <c r="CS23">
        <v>0.97397528494135177</v>
      </c>
      <c r="CT23">
        <v>1.4122862188128431</v>
      </c>
      <c r="CU23" s="10"/>
      <c r="CV23">
        <v>-5.8499811515887998E-2</v>
      </c>
      <c r="CW23" s="4">
        <v>3.4222279473944219E-3</v>
      </c>
      <c r="CX23" s="4">
        <v>-1.4456387694746567E-2</v>
      </c>
      <c r="CY23" s="4">
        <v>1.0686</v>
      </c>
      <c r="CZ23">
        <v>0.94150018848411199</v>
      </c>
      <c r="DA23">
        <v>1.0030543595613708</v>
      </c>
      <c r="DB23" s="10"/>
      <c r="DC23">
        <v>-9.1487727469071287E-2</v>
      </c>
      <c r="DD23" s="4">
        <v>8.370004277455061E-3</v>
      </c>
      <c r="DE23" s="4">
        <v>-4.7444303647929856E-2</v>
      </c>
      <c r="DF23" s="4">
        <v>0.81219999999999981</v>
      </c>
      <c r="DG23">
        <v>0.9085122725309287</v>
      </c>
      <c r="DH23">
        <v>1.1555419248641825</v>
      </c>
      <c r="DI23" s="10"/>
      <c r="DJ23">
        <v>-2.5879039542773982E-2</v>
      </c>
      <c r="DK23" s="4">
        <v>6.6972468765645935E-4</v>
      </c>
      <c r="DL23" s="4">
        <v>1.8164384278367449E-2</v>
      </c>
      <c r="DM23" s="4">
        <v>0.96799999999999953</v>
      </c>
      <c r="DN23">
        <v>0.97412096045722607</v>
      </c>
      <c r="DO23">
        <v>1.3390054041437014</v>
      </c>
      <c r="DP23" s="10"/>
      <c r="DQ23">
        <v>-5.5342328710870678E-2</v>
      </c>
      <c r="DR23" s="4">
        <v>3.0627733471420612E-3</v>
      </c>
      <c r="DS23" s="4">
        <v>-1.1298904889729247E-2</v>
      </c>
      <c r="DT23" s="4">
        <v>0.34039999999999992</v>
      </c>
      <c r="DU23">
        <v>0.94465767128912936</v>
      </c>
      <c r="DV23">
        <v>1.1775174742026318</v>
      </c>
      <c r="DW23" s="10"/>
      <c r="DX23">
        <v>-7.2754025207336761E-3</v>
      </c>
      <c r="DY23" s="4">
        <v>5.2931481838697927E-5</v>
      </c>
      <c r="DZ23" s="4">
        <v>3.6768021300407752E-2</v>
      </c>
      <c r="EA23" s="4">
        <v>1.1806000000000001</v>
      </c>
      <c r="EB23">
        <v>0.99272459747926634</v>
      </c>
      <c r="EC23">
        <v>1.6242877032759515</v>
      </c>
      <c r="ED23" s="10"/>
      <c r="EE23">
        <v>-8.5800246002684516E-2</v>
      </c>
      <c r="EF23" s="4">
        <v>7.3616822141211805E-3</v>
      </c>
      <c r="EG23" s="4">
        <v>-4.1756822181543085E-2</v>
      </c>
      <c r="EH23" s="4">
        <v>1.0786000000000002</v>
      </c>
      <c r="EI23">
        <v>0.91419975399731546</v>
      </c>
      <c r="EJ23">
        <v>1.0863001151292981</v>
      </c>
      <c r="EK23" s="10"/>
      <c r="EL23">
        <v>-5.7918165484868812E-2</v>
      </c>
      <c r="EM23" s="4">
        <v>3.3545138931326489E-3</v>
      </c>
      <c r="EN23" s="4">
        <v>-1.3874741663727382E-2</v>
      </c>
      <c r="EO23" s="4">
        <v>0.3783999999999999</v>
      </c>
      <c r="EP23">
        <v>0.94208183451513117</v>
      </c>
      <c r="EQ23">
        <v>1.6907533371304042</v>
      </c>
      <c r="ER23" s="10"/>
      <c r="ES23">
        <v>1.0199090690356221E-3</v>
      </c>
      <c r="ET23" s="4">
        <v>0</v>
      </c>
      <c r="EU23" s="4">
        <v>4.5063332890177055E-2</v>
      </c>
      <c r="EV23" s="4">
        <v>0.67559999999999987</v>
      </c>
      <c r="EW23">
        <v>1.0010199090690357</v>
      </c>
      <c r="EX23">
        <v>2.094896519278366</v>
      </c>
      <c r="EY23" s="10"/>
      <c r="EZ23">
        <v>-9.1899881266168423E-2</v>
      </c>
      <c r="FA23" s="4">
        <v>8.4455881767358538E-3</v>
      </c>
      <c r="FB23" s="4">
        <v>-4.7856457445026993E-2</v>
      </c>
      <c r="FC23" s="4">
        <v>1.4308000000000001</v>
      </c>
      <c r="FD23">
        <v>0.90810011873383156</v>
      </c>
      <c r="FE23">
        <v>1.1810293309902726</v>
      </c>
      <c r="FF23" s="10"/>
      <c r="FG23">
        <v>5.7391879400928131E-2</v>
      </c>
      <c r="FH23" s="4">
        <v>0</v>
      </c>
      <c r="FI23" s="4">
        <v>0.10143530322206956</v>
      </c>
      <c r="FJ23" s="4">
        <v>0.2114</v>
      </c>
      <c r="FK23">
        <v>1.057391879400928</v>
      </c>
      <c r="FL23">
        <v>2.1040453841101865</v>
      </c>
      <c r="FM23" s="10"/>
      <c r="FN23">
        <v>2.1533813759966568E-2</v>
      </c>
      <c r="FO23" s="4">
        <v>0</v>
      </c>
      <c r="FP23" s="4">
        <v>6.5577237581108005E-2</v>
      </c>
      <c r="FQ23" s="4">
        <v>1.3215999999999997</v>
      </c>
      <c r="FR23">
        <v>1.0215338137599665</v>
      </c>
      <c r="FS23">
        <v>1.2751724566926905</v>
      </c>
      <c r="FT23" s="10"/>
    </row>
    <row r="24" spans="1:176" x14ac:dyDescent="0.2">
      <c r="A24" s="2">
        <v>23</v>
      </c>
      <c r="B24" s="3">
        <v>39387</v>
      </c>
      <c r="C24">
        <v>2007</v>
      </c>
      <c r="D24" s="4">
        <v>-4.4081579966438737E-2</v>
      </c>
      <c r="E24" s="4">
        <v>1.9431856923375331E-3</v>
      </c>
      <c r="F24" s="9">
        <v>0.95591842003356131</v>
      </c>
      <c r="G24">
        <v>1.1864936313386207</v>
      </c>
      <c r="H24" s="10"/>
      <c r="I24">
        <v>-9.9358718514209243E-2</v>
      </c>
      <c r="J24" s="4">
        <v>9.8721549447858669E-3</v>
      </c>
      <c r="K24" s="4">
        <v>-9.0730229647525348E-2</v>
      </c>
      <c r="L24" s="4">
        <v>0.75760000000000005</v>
      </c>
      <c r="M24">
        <v>0.9006412814857907</v>
      </c>
      <c r="N24">
        <v>1.7185711762125144</v>
      </c>
      <c r="O24" s="10"/>
      <c r="P24">
        <v>-5.8293896074292542E-2</v>
      </c>
      <c r="Q24" s="4">
        <v>3.3981783195204196E-3</v>
      </c>
      <c r="R24" s="4">
        <v>-4.9665407207608647E-2</v>
      </c>
      <c r="S24" s="4">
        <v>1.1098000000000001</v>
      </c>
      <c r="T24">
        <v>0.94170610392570742</v>
      </c>
      <c r="U24">
        <v>1.5435070993414113</v>
      </c>
      <c r="V24" s="10"/>
      <c r="W24">
        <v>-9.9543701785631419E-2</v>
      </c>
      <c r="X24" s="4">
        <v>9.9089485651867194E-3</v>
      </c>
      <c r="Y24" s="4">
        <v>-9.0915212918947524E-2</v>
      </c>
      <c r="Z24" s="4">
        <v>-1.7080000000000011</v>
      </c>
      <c r="AA24">
        <v>0.90045629821436857</v>
      </c>
      <c r="AB24">
        <v>1.1391299168623275</v>
      </c>
      <c r="AC24" s="10"/>
      <c r="AD24">
        <v>-2.7565008813953917E-2</v>
      </c>
      <c r="AE24" s="4">
        <v>7.5982971091335711E-4</v>
      </c>
      <c r="AF24" s="4">
        <v>-1.8936519947270025E-2</v>
      </c>
      <c r="AG24" s="4">
        <v>0.12580000000000002</v>
      </c>
      <c r="AH24">
        <v>0.97243499118604604</v>
      </c>
      <c r="AI24">
        <v>1.2611019485032882</v>
      </c>
      <c r="AJ24" s="10"/>
      <c r="AK24">
        <v>-0.14688480032553097</v>
      </c>
      <c r="AL24" s="4">
        <v>2.1575144566671103E-2</v>
      </c>
      <c r="AM24" s="4">
        <v>-0.13825631145884709</v>
      </c>
      <c r="AN24" s="4">
        <v>3.5329999999999995</v>
      </c>
      <c r="AO24">
        <v>0.85311519967446903</v>
      </c>
      <c r="AP24">
        <v>0.86005888552782639</v>
      </c>
      <c r="AQ24" s="10"/>
      <c r="AR24">
        <v>-0.1616281951020361</v>
      </c>
      <c r="AS24" s="4">
        <v>2.6123673451941849E-2</v>
      </c>
      <c r="AT24" s="4">
        <v>-0.15299970623535222</v>
      </c>
      <c r="AU24" s="4">
        <v>1.2410000000000003</v>
      </c>
      <c r="AV24">
        <v>0.83837180489796392</v>
      </c>
      <c r="AW24">
        <v>1.0615001293409079</v>
      </c>
      <c r="AX24" s="10"/>
      <c r="AY24">
        <v>-1.1493442547039063E-2</v>
      </c>
      <c r="AZ24" s="4">
        <v>1.3209922158208777E-4</v>
      </c>
      <c r="BA24" s="4">
        <v>-2.8649536803551697E-3</v>
      </c>
      <c r="BB24" s="4">
        <v>1.1918000000000002</v>
      </c>
      <c r="BC24">
        <v>0.9885065574529609</v>
      </c>
      <c r="BD24">
        <v>1.263811492747916</v>
      </c>
      <c r="BE24" s="10"/>
      <c r="BF24">
        <v>-9.9464400465278893E-2</v>
      </c>
      <c r="BG24" s="4">
        <v>9.8931669599173714E-3</v>
      </c>
      <c r="BH24" s="4">
        <v>-9.0835911598594998E-2</v>
      </c>
      <c r="BI24" s="4">
        <v>0.25980000000000009</v>
      </c>
      <c r="BJ24">
        <v>0.90053559953472107</v>
      </c>
      <c r="BK24">
        <v>1.7369664292367364</v>
      </c>
      <c r="BL24" s="10"/>
      <c r="BM24">
        <v>-1.1728376981530342E-2</v>
      </c>
      <c r="BN24" s="4">
        <v>1.3755482662089076E-4</v>
      </c>
      <c r="BO24" s="4">
        <v>-3.0998881148464486E-3</v>
      </c>
      <c r="BP24" s="4">
        <v>0.9645999999999999</v>
      </c>
      <c r="BQ24">
        <v>0.9882716230184696</v>
      </c>
      <c r="BR24">
        <v>1.1552284005106435</v>
      </c>
      <c r="BS24" s="10"/>
      <c r="BT24">
        <v>-4.2998930047116614E-2</v>
      </c>
      <c r="BU24" s="4">
        <v>1.8489079851968279E-3</v>
      </c>
      <c r="BV24" s="4">
        <v>-3.4370441180432719E-2</v>
      </c>
      <c r="BW24" s="4">
        <v>1.3376000000000001</v>
      </c>
      <c r="BX24">
        <v>0.95700106995288337</v>
      </c>
      <c r="BY24">
        <v>1.5206653411731132</v>
      </c>
      <c r="BZ24" s="10"/>
      <c r="CA24">
        <v>-0.13576616950847722</v>
      </c>
      <c r="CB24" s="4">
        <v>1.8432452783004569E-2</v>
      </c>
      <c r="CC24" s="4">
        <v>-0.12713768064179334</v>
      </c>
      <c r="CD24" s="4">
        <v>1.5484000000000002</v>
      </c>
      <c r="CE24">
        <v>0.8642338304915228</v>
      </c>
      <c r="CF24">
        <v>0.94710566096953153</v>
      </c>
      <c r="CG24" s="10"/>
      <c r="CH24">
        <v>-0.10475102527203642</v>
      </c>
      <c r="CI24" s="4">
        <v>1.0972777295542812E-2</v>
      </c>
      <c r="CJ24" s="4">
        <v>-9.6122536405352524E-2</v>
      </c>
      <c r="CK24" s="4">
        <v>1.4004000000000005</v>
      </c>
      <c r="CL24">
        <v>0.89524897472796361</v>
      </c>
      <c r="CM24">
        <v>0.7521168859267483</v>
      </c>
      <c r="CN24" s="10"/>
      <c r="CO24">
        <v>-0.14752278728820295</v>
      </c>
      <c r="CP24" s="4">
        <v>2.1762972769280374E-2</v>
      </c>
      <c r="CQ24" s="4">
        <v>-0.13889429842151907</v>
      </c>
      <c r="CR24" s="4">
        <v>0.76420000000000021</v>
      </c>
      <c r="CS24">
        <v>0.85247721271179699</v>
      </c>
      <c r="CT24">
        <v>1.2039418193648554</v>
      </c>
      <c r="CU24" s="10"/>
      <c r="CV24">
        <v>-3.6552215668085017E-2</v>
      </c>
      <c r="CW24" s="4">
        <v>1.3360644702461997E-3</v>
      </c>
      <c r="CX24" s="4">
        <v>-2.7923726801401122E-2</v>
      </c>
      <c r="CY24" s="4">
        <v>1.1015999999999999</v>
      </c>
      <c r="CZ24">
        <v>0.96344778433191502</v>
      </c>
      <c r="DA24">
        <v>0.96639050028387075</v>
      </c>
      <c r="DB24" s="10"/>
      <c r="DC24">
        <v>-0.15314888551972394</v>
      </c>
      <c r="DD24" s="4">
        <v>2.345458113593351E-2</v>
      </c>
      <c r="DE24" s="4">
        <v>-0.14452039665304006</v>
      </c>
      <c r="DF24" s="4">
        <v>0.84640000000000015</v>
      </c>
      <c r="DG24">
        <v>0.84685111448027606</v>
      </c>
      <c r="DH24">
        <v>0.97857196689991632</v>
      </c>
      <c r="DI24" s="10"/>
      <c r="DJ24">
        <v>-2.6886040301945385E-2</v>
      </c>
      <c r="DK24" s="4">
        <v>7.2285916311783148E-4</v>
      </c>
      <c r="DL24" s="4">
        <v>-1.825755143526149E-2</v>
      </c>
      <c r="DM24" s="4">
        <v>1.1028000000000002</v>
      </c>
      <c r="DN24">
        <v>0.97311395969805459</v>
      </c>
      <c r="DO24">
        <v>1.3030048508833711</v>
      </c>
      <c r="DP24" s="10"/>
      <c r="DQ24">
        <v>-5.105150892381128E-2</v>
      </c>
      <c r="DR24" s="4">
        <v>2.6062565633979827E-3</v>
      </c>
      <c r="DS24" s="4">
        <v>-4.2423020057127385E-2</v>
      </c>
      <c r="DT24" s="4">
        <v>0.20440000000000003</v>
      </c>
      <c r="DU24">
        <v>0.94894849107618873</v>
      </c>
      <c r="DV24">
        <v>1.1174034303604323</v>
      </c>
      <c r="DW24" s="10"/>
      <c r="DX24">
        <v>-9.7602994937650234E-2</v>
      </c>
      <c r="DY24" s="4">
        <v>9.5263446207989773E-3</v>
      </c>
      <c r="DZ24" s="4">
        <v>-8.8974506070966339E-2</v>
      </c>
      <c r="EA24" s="4">
        <v>1.1786000000000001</v>
      </c>
      <c r="EB24">
        <v>0.90239700506234977</v>
      </c>
      <c r="EC24">
        <v>1.4657523587958212</v>
      </c>
      <c r="ED24" s="10"/>
      <c r="EE24">
        <v>-0.14493468540814003</v>
      </c>
      <c r="EF24" s="4">
        <v>2.100606303435652E-2</v>
      </c>
      <c r="EG24" s="4">
        <v>-0.13630619654145615</v>
      </c>
      <c r="EH24" s="4">
        <v>0.98199999999999998</v>
      </c>
      <c r="EI24">
        <v>0.85506531459185997</v>
      </c>
      <c r="EJ24">
        <v>0.92885754968420697</v>
      </c>
      <c r="EK24" s="10"/>
      <c r="EL24">
        <v>-0.1672877365528459</v>
      </c>
      <c r="EM24" s="4">
        <v>2.7985186800974376E-2</v>
      </c>
      <c r="EN24" s="4">
        <v>-0.15865924768616202</v>
      </c>
      <c r="EO24" s="4">
        <v>0.68640000000000001</v>
      </c>
      <c r="EP24">
        <v>0.8327122634471541</v>
      </c>
      <c r="EQ24">
        <v>1.407911038292688</v>
      </c>
      <c r="ER24" s="10"/>
      <c r="ES24">
        <v>-4.4649528711088474E-2</v>
      </c>
      <c r="ET24" s="4">
        <v>1.9935804141223141E-3</v>
      </c>
      <c r="EU24" s="4">
        <v>-3.6021039844404579E-2</v>
      </c>
      <c r="EV24" s="4">
        <v>0.72879999999999978</v>
      </c>
      <c r="EW24">
        <v>0.95535047128891148</v>
      </c>
      <c r="EX24">
        <v>2.0013603769940871</v>
      </c>
      <c r="EY24" s="10"/>
      <c r="EZ24">
        <v>-0.16548572793690558</v>
      </c>
      <c r="FA24" s="4">
        <v>2.7385526150807533E-2</v>
      </c>
      <c r="FB24" s="4">
        <v>-0.1568572390702217</v>
      </c>
      <c r="FC24" s="4">
        <v>1.5320000000000003</v>
      </c>
      <c r="FD24">
        <v>0.83451427206309448</v>
      </c>
      <c r="FE24">
        <v>0.98558583243651088</v>
      </c>
      <c r="FF24" s="10"/>
      <c r="FG24">
        <v>-9.6428544293017643E-2</v>
      </c>
      <c r="FH24" s="4">
        <v>9.2984641544704653E-3</v>
      </c>
      <c r="FI24" s="4">
        <v>-8.7800055426333748E-2</v>
      </c>
      <c r="FJ24" s="4">
        <v>0.3342</v>
      </c>
      <c r="FK24">
        <v>0.90357145570698238</v>
      </c>
      <c r="FL24">
        <v>1.9011553505939982</v>
      </c>
      <c r="FM24" s="10"/>
      <c r="FN24">
        <v>-9.742713149271609E-2</v>
      </c>
      <c r="FO24" s="4">
        <v>9.4920459508989908E-3</v>
      </c>
      <c r="FP24" s="4">
        <v>-8.8798642626032195E-2</v>
      </c>
      <c r="FQ24" s="4">
        <v>1.3675999999999999</v>
      </c>
      <c r="FR24">
        <v>0.90257286850728391</v>
      </c>
      <c r="FS24">
        <v>1.150936062078602</v>
      </c>
      <c r="FT24" s="10"/>
    </row>
    <row r="25" spans="1:176" x14ac:dyDescent="0.2">
      <c r="A25" s="2">
        <v>24</v>
      </c>
      <c r="B25" s="3">
        <v>39417</v>
      </c>
      <c r="C25">
        <v>2007</v>
      </c>
      <c r="D25" s="4">
        <v>-8.5747079873066089E-3</v>
      </c>
      <c r="E25" s="4">
        <v>7.3525617067579757E-5</v>
      </c>
      <c r="F25" s="9">
        <v>0.99142529201269336</v>
      </c>
      <c r="G25">
        <v>1.1763197949210931</v>
      </c>
      <c r="H25" s="10">
        <v>3.532397941197242E-2</v>
      </c>
      <c r="I25">
        <v>-2.4205499809769521E-2</v>
      </c>
      <c r="J25" s="4">
        <v>5.859062210407523E-4</v>
      </c>
      <c r="K25" s="4">
        <v>3.6957975087394679E-2</v>
      </c>
      <c r="L25" s="4">
        <v>1.0264</v>
      </c>
      <c r="M25">
        <v>0.97579450019023051</v>
      </c>
      <c r="N25">
        <v>1.6769723019336271</v>
      </c>
      <c r="O25" s="10">
        <v>0.12227587137173904</v>
      </c>
      <c r="P25">
        <v>-3.4917110019908514E-2</v>
      </c>
      <c r="Q25" s="4">
        <v>1.2192045721423955E-3</v>
      </c>
      <c r="R25" s="4">
        <v>2.6246364877255686E-2</v>
      </c>
      <c r="S25" s="4">
        <v>1.2866</v>
      </c>
      <c r="T25">
        <v>0.96508288998009151</v>
      </c>
      <c r="U25">
        <v>1.4896122921371975</v>
      </c>
      <c r="V25" s="10">
        <v>3.4455534585243877E-2</v>
      </c>
      <c r="W25">
        <v>-9.5699735664940583E-2</v>
      </c>
      <c r="X25" s="4">
        <v>9.1584394063395011E-3</v>
      </c>
      <c r="Y25" s="4">
        <v>-3.4536260767776383E-2</v>
      </c>
      <c r="Z25" s="4">
        <v>-1.656400000000001</v>
      </c>
      <c r="AA25">
        <v>0.90430026433505939</v>
      </c>
      <c r="AB25">
        <v>1.0301154849305769</v>
      </c>
      <c r="AC25" s="10">
        <v>-0.20893651157846913</v>
      </c>
      <c r="AD25">
        <v>-1.1420622043266097E-2</v>
      </c>
      <c r="AE25" s="4">
        <v>1.3043060785513549E-4</v>
      </c>
      <c r="AF25" s="4">
        <v>4.9742852853898102E-2</v>
      </c>
      <c r="AG25" s="4">
        <v>0.14739999999999998</v>
      </c>
      <c r="AH25">
        <v>0.9885793779567339</v>
      </c>
      <c r="AI25">
        <v>1.2466993797914057</v>
      </c>
      <c r="AJ25" s="10">
        <v>-2.5466798846630691E-2</v>
      </c>
      <c r="AK25">
        <v>-5.1996070208733515E-2</v>
      </c>
      <c r="AL25" s="4">
        <v>2.703591317151545E-3</v>
      </c>
      <c r="AM25" s="4">
        <v>9.1674046884306845E-3</v>
      </c>
      <c r="AN25" s="4">
        <v>3.6153999999999997</v>
      </c>
      <c r="AO25">
        <v>0.94800392979126646</v>
      </c>
      <c r="AP25">
        <v>0.81533920333227639</v>
      </c>
      <c r="AQ25" s="10">
        <v>-0.31257953413760275</v>
      </c>
      <c r="AR25">
        <v>-7.9383514168722358E-2</v>
      </c>
      <c r="AS25" s="4">
        <v>6.3017423217757431E-3</v>
      </c>
      <c r="AT25" s="4">
        <v>-1.8220039271558158E-2</v>
      </c>
      <c r="AU25" s="4">
        <v>1.5488000000000002</v>
      </c>
      <c r="AV25">
        <v>0.92061648583127764</v>
      </c>
      <c r="AW25">
        <v>0.97723451878327328</v>
      </c>
      <c r="AX25" s="10">
        <v>-0.35380564992220037</v>
      </c>
      <c r="AY25">
        <v>4.3845559323405451E-3</v>
      </c>
      <c r="AZ25" s="4">
        <v>0</v>
      </c>
      <c r="BA25" s="4">
        <v>6.554803082950475E-2</v>
      </c>
      <c r="BB25" s="4">
        <v>1.1684000000000001</v>
      </c>
      <c r="BC25">
        <v>1.0043845559323406</v>
      </c>
      <c r="BD25">
        <v>1.2693527449258042</v>
      </c>
      <c r="BE25" s="10">
        <v>0.16575181515078846</v>
      </c>
      <c r="BF25">
        <v>-6.198709625949636E-2</v>
      </c>
      <c r="BG25" s="4">
        <v>3.8424001026840676E-3</v>
      </c>
      <c r="BH25" s="4">
        <v>-8.2362136233216088E-4</v>
      </c>
      <c r="BI25" s="4">
        <v>0.99199999999999999</v>
      </c>
      <c r="BJ25">
        <v>0.93801290374050361</v>
      </c>
      <c r="BK25">
        <v>1.629296923988125</v>
      </c>
      <c r="BL25" s="10">
        <v>0.11753715284037995</v>
      </c>
      <c r="BM25">
        <v>-2.0058956028741443E-2</v>
      </c>
      <c r="BN25" s="4">
        <v>4.0236171696298264E-4</v>
      </c>
      <c r="BO25" s="4">
        <v>4.1104518868422757E-2</v>
      </c>
      <c r="BP25" s="4">
        <v>0.96299999999999986</v>
      </c>
      <c r="BQ25">
        <v>0.97994104397125859</v>
      </c>
      <c r="BR25">
        <v>1.1320557248216472</v>
      </c>
      <c r="BS25" s="10">
        <v>-1.6099306230602951E-3</v>
      </c>
      <c r="BT25">
        <v>3.3935996794956257E-2</v>
      </c>
      <c r="BU25" s="4">
        <v>0</v>
      </c>
      <c r="BV25" s="4">
        <v>9.5099471692120463E-2</v>
      </c>
      <c r="BW25" s="4">
        <v>0.89800000000000024</v>
      </c>
      <c r="BX25">
        <v>1.0339359967949562</v>
      </c>
      <c r="BY25">
        <v>1.572270635317365</v>
      </c>
      <c r="BZ25" s="10">
        <v>0.32443139232732376</v>
      </c>
      <c r="CA25">
        <v>-5.9438343211971924E-2</v>
      </c>
      <c r="CB25" s="4">
        <v>3.5329166437841689E-3</v>
      </c>
      <c r="CC25" s="4">
        <v>1.7251316851922757E-3</v>
      </c>
      <c r="CD25" s="4">
        <v>2.1513999999999993</v>
      </c>
      <c r="CE25">
        <v>0.94056165678802806</v>
      </c>
      <c r="CF25">
        <v>0.89081126963482293</v>
      </c>
      <c r="CG25" s="10">
        <v>-0.30299210301414803</v>
      </c>
      <c r="CH25">
        <v>-1.0021354178974489E-2</v>
      </c>
      <c r="CI25" s="4">
        <v>1.0042753958044946E-4</v>
      </c>
      <c r="CJ25" s="4">
        <v>5.1142120718189708E-2</v>
      </c>
      <c r="CK25" s="4">
        <v>1.4319999999999999</v>
      </c>
      <c r="CL25">
        <v>0.98997864582102546</v>
      </c>
      <c r="CM25">
        <v>0.744579656228889</v>
      </c>
      <c r="CN25" s="10">
        <v>-0.28657328108778574</v>
      </c>
      <c r="CO25">
        <v>-7.9391186423311277E-2</v>
      </c>
      <c r="CP25" s="4">
        <v>6.3029604817009645E-3</v>
      </c>
      <c r="CQ25" s="4">
        <v>-1.8227711526147078E-2</v>
      </c>
      <c r="CR25" s="4">
        <v>1.0149999999999999</v>
      </c>
      <c r="CS25">
        <v>0.92060881357668878</v>
      </c>
      <c r="CT25">
        <v>1.1083594499408398</v>
      </c>
      <c r="CU25" s="10">
        <v>-0.22079120114784065</v>
      </c>
      <c r="CV25">
        <v>-1.9922447568625472E-2</v>
      </c>
      <c r="CW25" s="4">
        <v>3.96903917124631E-4</v>
      </c>
      <c r="CX25" s="4">
        <v>4.1241027328538724E-2</v>
      </c>
      <c r="CY25" s="4">
        <v>1.1229999999999998</v>
      </c>
      <c r="CZ25">
        <v>0.98007755243137451</v>
      </c>
      <c r="DA25">
        <v>0.94713763621114755</v>
      </c>
      <c r="DB25" s="10">
        <v>-0.1561240029547262</v>
      </c>
      <c r="DC25">
        <v>-2.9656133326340026E-2</v>
      </c>
      <c r="DD25" s="4">
        <v>8.7948624386965555E-4</v>
      </c>
      <c r="DE25" s="4">
        <v>3.1507341570824174E-2</v>
      </c>
      <c r="DF25" s="4">
        <v>1.2547999999999995</v>
      </c>
      <c r="DG25">
        <v>0.97034386667366002</v>
      </c>
      <c r="DH25">
        <v>0.94955130618011363</v>
      </c>
      <c r="DI25" s="10">
        <v>-0.14339341210950168</v>
      </c>
      <c r="DJ25">
        <v>-2.9132441850258789E-2</v>
      </c>
      <c r="DK25" s="4">
        <v>8.4869916815870968E-4</v>
      </c>
      <c r="DL25" s="4">
        <v>3.2031033046905411E-2</v>
      </c>
      <c r="DM25" s="4">
        <v>1.0389999999999997</v>
      </c>
      <c r="DN25">
        <v>0.97086755814974124</v>
      </c>
      <c r="DO25">
        <v>1.2650451378344063</v>
      </c>
      <c r="DP25" s="10">
        <v>1.8521404640769765E-2</v>
      </c>
      <c r="DQ25">
        <v>-1.7437276535629972E-2</v>
      </c>
      <c r="DR25" s="4">
        <v>3.040586129800316E-4</v>
      </c>
      <c r="DS25" s="4">
        <v>4.3726198361534227E-2</v>
      </c>
      <c r="DT25" s="4">
        <v>0.2576</v>
      </c>
      <c r="DU25">
        <v>0.98256272346437001</v>
      </c>
      <c r="DV25">
        <v>1.0979189577433759</v>
      </c>
      <c r="DW25" s="10">
        <v>-0.13949815402842417</v>
      </c>
      <c r="DX25">
        <v>3.4177901762632849E-2</v>
      </c>
      <c r="DY25" s="4">
        <v>0</v>
      </c>
      <c r="DZ25" s="4">
        <v>9.5341376659797056E-2</v>
      </c>
      <c r="EA25" s="4">
        <v>1.3475999999999999</v>
      </c>
      <c r="EB25">
        <v>1.0341779017626329</v>
      </c>
      <c r="EC25">
        <v>1.5158486989230924</v>
      </c>
      <c r="ED25" s="10">
        <v>3.4942425581099015E-2</v>
      </c>
      <c r="EE25">
        <v>-4.5968104505424524E-2</v>
      </c>
      <c r="EF25" s="4">
        <v>2.1130666318216304E-3</v>
      </c>
      <c r="EG25" s="4">
        <v>1.5195370391739675E-2</v>
      </c>
      <c r="EH25" s="4">
        <v>1.1519999999999999</v>
      </c>
      <c r="EI25">
        <v>0.95403189549457545</v>
      </c>
      <c r="EJ25">
        <v>0.88615972876967075</v>
      </c>
      <c r="EK25" s="10">
        <v>-0.21027726946851097</v>
      </c>
      <c r="EL25">
        <v>-4.7048721798110087E-2</v>
      </c>
      <c r="EM25" s="4">
        <v>2.2135822228359593E-3</v>
      </c>
      <c r="EN25" s="4">
        <v>1.4114753099054113E-2</v>
      </c>
      <c r="EO25" s="4">
        <v>1.1440000000000001</v>
      </c>
      <c r="EP25">
        <v>0.95295127820188996</v>
      </c>
      <c r="EQ25">
        <v>1.3416706235355671</v>
      </c>
      <c r="ER25" s="10">
        <v>-0.23245020488202645</v>
      </c>
      <c r="ES25">
        <v>-1.0461557537215203E-2</v>
      </c>
      <c r="ET25" s="4">
        <v>1.0944418610446421E-4</v>
      </c>
      <c r="EU25" s="4">
        <v>5.0701917359949E-2</v>
      </c>
      <c r="EV25" s="4">
        <v>0.36460000000000009</v>
      </c>
      <c r="EW25">
        <v>0.98953844246278477</v>
      </c>
      <c r="EX25">
        <v>1.9804230302574606</v>
      </c>
      <c r="EY25" s="10">
        <v>0.24096691667620193</v>
      </c>
      <c r="EZ25">
        <v>-4.415779682784142E-2</v>
      </c>
      <c r="FA25" s="4">
        <v>1.9499110206889216E-3</v>
      </c>
      <c r="FB25" s="4">
        <v>1.700567806932278E-2</v>
      </c>
      <c r="FC25" s="4">
        <v>1.7817999999999989</v>
      </c>
      <c r="FD25">
        <v>0.95584220317215862</v>
      </c>
      <c r="FE25">
        <v>0.94206453349138053</v>
      </c>
      <c r="FF25" s="10">
        <v>-0.29898614726657219</v>
      </c>
      <c r="FG25">
        <v>-6.5107437186300104E-2</v>
      </c>
      <c r="FH25" s="4">
        <v>4.2389783769680132E-3</v>
      </c>
      <c r="FI25" s="4">
        <v>-3.943962289135905E-3</v>
      </c>
      <c r="FJ25" s="4">
        <v>0.73280000000000012</v>
      </c>
      <c r="FK25">
        <v>0.93489256281369992</v>
      </c>
      <c r="FL25">
        <v>1.7773759980238011</v>
      </c>
      <c r="FM25" s="10">
        <v>0.18604930166197137</v>
      </c>
      <c r="FN25">
        <v>-5.2186249062646885E-2</v>
      </c>
      <c r="FO25" s="4">
        <v>2.723404591228613E-3</v>
      </c>
      <c r="FP25" s="4">
        <v>8.9772258345173148E-3</v>
      </c>
      <c r="FQ25" s="4">
        <v>1.4659999999999997</v>
      </c>
      <c r="FR25">
        <v>0.94781375093735309</v>
      </c>
      <c r="FS25">
        <v>1.0908730260877861</v>
      </c>
      <c r="FT25" s="10">
        <v>-0.1568318573363903</v>
      </c>
    </row>
    <row r="26" spans="1:176" x14ac:dyDescent="0.2">
      <c r="A26" s="2">
        <v>25</v>
      </c>
      <c r="B26" s="3">
        <v>39448</v>
      </c>
      <c r="C26">
        <v>2008</v>
      </c>
      <c r="D26" s="4">
        <v>-6.1223099972759522E-2</v>
      </c>
      <c r="E26" s="4">
        <v>3.748267970274507E-3</v>
      </c>
      <c r="F26" s="9">
        <v>0.93877690002724046</v>
      </c>
      <c r="G26">
        <v>1.104301850516703</v>
      </c>
      <c r="H26" s="10"/>
      <c r="I26">
        <v>-4.0739888133281568E-2</v>
      </c>
      <c r="J26" s="4">
        <v>1.6597384851122963E-3</v>
      </c>
      <c r="K26" s="4">
        <v>-5.9787260426792457E-3</v>
      </c>
      <c r="L26" s="4">
        <v>1.0434000000000001</v>
      </c>
      <c r="M26">
        <v>0.95926011186671845</v>
      </c>
      <c r="N26">
        <v>1.6086526379502395</v>
      </c>
      <c r="O26" s="10"/>
      <c r="P26">
        <v>-5.5471976957272844E-2</v>
      </c>
      <c r="Q26" s="4">
        <v>3.0771402275482094E-3</v>
      </c>
      <c r="R26" s="4">
        <v>-2.0710814866670521E-2</v>
      </c>
      <c r="S26" s="4">
        <v>1.2891999999999999</v>
      </c>
      <c r="T26">
        <v>0.94452802304272721</v>
      </c>
      <c r="U26">
        <v>1.4069805533924926</v>
      </c>
      <c r="V26" s="10"/>
      <c r="W26">
        <v>-3.8563919624620496E-2</v>
      </c>
      <c r="X26" s="4">
        <v>1.4871758968141898E-3</v>
      </c>
      <c r="Y26" s="4">
        <v>-3.8027575340181738E-3</v>
      </c>
      <c r="Z26" s="4">
        <v>-1.2423999999999995</v>
      </c>
      <c r="AA26">
        <v>0.96143608037537953</v>
      </c>
      <c r="AB26">
        <v>0.99039019416563723</v>
      </c>
      <c r="AC26" s="10"/>
      <c r="AD26">
        <v>-9.9728189339135312E-3</v>
      </c>
      <c r="AE26" s="4">
        <v>9.9457117488624224E-5</v>
      </c>
      <c r="AF26" s="4">
        <v>2.4788343156688791E-2</v>
      </c>
      <c r="AG26" s="4">
        <v>0.1196000000000001</v>
      </c>
      <c r="AH26">
        <v>0.99002718106608645</v>
      </c>
      <c r="AI26">
        <v>1.2342662726117237</v>
      </c>
      <c r="AJ26" s="10"/>
      <c r="AK26">
        <v>9.7164682082344148E-2</v>
      </c>
      <c r="AL26" s="4">
        <v>0</v>
      </c>
      <c r="AM26" s="4">
        <v>0.13192584417294648</v>
      </c>
      <c r="AN26" s="4">
        <v>3.4035999999999991</v>
      </c>
      <c r="AO26">
        <v>1.0971646820823442</v>
      </c>
      <c r="AP26">
        <v>0.89456137781332878</v>
      </c>
      <c r="AQ26" s="10"/>
      <c r="AR26">
        <v>0.11003698780574539</v>
      </c>
      <c r="AS26" s="4">
        <v>0</v>
      </c>
      <c r="AT26" s="4">
        <v>0.14479814989634771</v>
      </c>
      <c r="AU26" s="4">
        <v>1.4543999999999999</v>
      </c>
      <c r="AV26">
        <v>1.1100369878057454</v>
      </c>
      <c r="AW26">
        <v>1.0847664616099819</v>
      </c>
      <c r="AX26" s="10"/>
      <c r="AY26">
        <v>-6.6788301856303023E-2</v>
      </c>
      <c r="AZ26" s="4">
        <v>4.4606772648486497E-3</v>
      </c>
      <c r="BA26" s="4">
        <v>-3.20271397657007E-2</v>
      </c>
      <c r="BB26" s="4">
        <v>1.1944000000000004</v>
      </c>
      <c r="BC26">
        <v>0.93321169814369698</v>
      </c>
      <c r="BD26">
        <v>1.1845748306355728</v>
      </c>
      <c r="BE26" s="10"/>
      <c r="BF26">
        <v>9.3443767450119092E-2</v>
      </c>
      <c r="BG26" s="4">
        <v>0</v>
      </c>
      <c r="BH26" s="4">
        <v>0.12820492954072141</v>
      </c>
      <c r="BI26" s="4">
        <v>1.1226000000000003</v>
      </c>
      <c r="BJ26">
        <v>1.0934437674501192</v>
      </c>
      <c r="BK26">
        <v>1.7815445668604659</v>
      </c>
      <c r="BL26" s="10"/>
      <c r="BM26">
        <v>-5.2960633505269875E-2</v>
      </c>
      <c r="BN26" s="4">
        <v>2.8048287012795142E-3</v>
      </c>
      <c r="BO26" s="4">
        <v>-1.8199471414667552E-2</v>
      </c>
      <c r="BP26" s="4">
        <v>0.95260000000000022</v>
      </c>
      <c r="BQ26">
        <v>0.94703936649473008</v>
      </c>
      <c r="BR26">
        <v>1.0721013364718253</v>
      </c>
      <c r="BS26" s="10"/>
      <c r="BT26">
        <v>-0.10670884525519111</v>
      </c>
      <c r="BU26" s="4">
        <v>1.1386777655696323E-2</v>
      </c>
      <c r="BV26" s="4">
        <v>-7.1947683164588799E-2</v>
      </c>
      <c r="BW26" s="4">
        <v>1.2250000000000001</v>
      </c>
      <c r="BX26">
        <v>0.89329115474480891</v>
      </c>
      <c r="BY26">
        <v>1.4044954513940033</v>
      </c>
      <c r="BZ26" s="10"/>
      <c r="CA26">
        <v>0.15636007770742832</v>
      </c>
      <c r="CB26" s="4">
        <v>0</v>
      </c>
      <c r="CC26" s="4">
        <v>0.19112123979803064</v>
      </c>
      <c r="CD26" s="4">
        <v>1.7623999999999995</v>
      </c>
      <c r="CE26">
        <v>1.1563600777074283</v>
      </c>
      <c r="CF26">
        <v>1.0300985889775767</v>
      </c>
      <c r="CG26" s="10"/>
      <c r="CH26">
        <v>1.1479931910428221E-2</v>
      </c>
      <c r="CI26" s="4">
        <v>0</v>
      </c>
      <c r="CJ26" s="4">
        <v>4.6241094001030547E-2</v>
      </c>
      <c r="CK26" s="4">
        <v>1.3257999999999999</v>
      </c>
      <c r="CL26">
        <v>1.0114799319104282</v>
      </c>
      <c r="CM26">
        <v>0.75312737998428669</v>
      </c>
      <c r="CN26" s="10"/>
      <c r="CO26">
        <v>-1.9871884377017975E-2</v>
      </c>
      <c r="CP26" s="4">
        <v>3.9489178869357109E-4</v>
      </c>
      <c r="CQ26" s="4">
        <v>1.4889277713584347E-2</v>
      </c>
      <c r="CR26" s="4">
        <v>1.3120000000000003</v>
      </c>
      <c r="CS26">
        <v>0.98012811562298208</v>
      </c>
      <c r="CT26">
        <v>1.0863342591034402</v>
      </c>
      <c r="CU26" s="10"/>
      <c r="CV26">
        <v>-1.8720957921193465E-2</v>
      </c>
      <c r="CW26" s="4">
        <v>3.5047426548709637E-4</v>
      </c>
      <c r="CX26" s="4">
        <v>1.6040204169408857E-2</v>
      </c>
      <c r="CY26" s="4">
        <v>1.1086000000000005</v>
      </c>
      <c r="CZ26">
        <v>0.98127904207880656</v>
      </c>
      <c r="DA26">
        <v>0.92940631237806004</v>
      </c>
      <c r="DB26" s="10"/>
      <c r="DC26">
        <v>-2.2763608675432461E-2</v>
      </c>
      <c r="DD26" s="4">
        <v>5.1818187992822397E-4</v>
      </c>
      <c r="DE26" s="4">
        <v>1.1997553415169861E-2</v>
      </c>
      <c r="DF26" s="4">
        <v>1.2532000000000003</v>
      </c>
      <c r="DG26">
        <v>0.97723639132456752</v>
      </c>
      <c r="DH26">
        <v>0.92793609182898373</v>
      </c>
      <c r="DI26" s="10"/>
      <c r="DJ26">
        <v>-1.9490574756447367E-2</v>
      </c>
      <c r="DK26" s="4">
        <v>3.7988250433666331E-4</v>
      </c>
      <c r="DL26" s="4">
        <v>1.5270587334154956E-2</v>
      </c>
      <c r="DM26" s="4">
        <v>0.99359999999999982</v>
      </c>
      <c r="DN26">
        <v>0.98050942524355267</v>
      </c>
      <c r="DO26">
        <v>1.2403886810051645</v>
      </c>
      <c r="DP26" s="10"/>
      <c r="DQ26">
        <v>-2.5107567546810029E-2</v>
      </c>
      <c r="DR26" s="4">
        <v>6.3038994811762811E-4</v>
      </c>
      <c r="DS26" s="4">
        <v>9.6535945437922939E-3</v>
      </c>
      <c r="DT26" s="4">
        <v>0.25319999999999993</v>
      </c>
      <c r="DU26">
        <v>0.97489243245319002</v>
      </c>
      <c r="DV26">
        <v>1.0703528833509108</v>
      </c>
      <c r="DW26" s="10"/>
      <c r="DX26">
        <v>-9.8374380436873406E-3</v>
      </c>
      <c r="DY26" s="4">
        <v>9.6775187263387015E-5</v>
      </c>
      <c r="DZ26" s="4">
        <v>2.492372404691498E-2</v>
      </c>
      <c r="EA26" s="4">
        <v>1.2734000000000005</v>
      </c>
      <c r="EB26">
        <v>0.99016256195631269</v>
      </c>
      <c r="EC26">
        <v>1.5009366312638324</v>
      </c>
      <c r="ED26" s="10"/>
      <c r="EE26">
        <v>2.5213246268737933E-2</v>
      </c>
      <c r="EF26" s="4">
        <v>0</v>
      </c>
      <c r="EG26" s="4">
        <v>5.9974408359340259E-2</v>
      </c>
      <c r="EH26" s="4">
        <v>1.1085999999999998</v>
      </c>
      <c r="EI26">
        <v>1.025213246268738</v>
      </c>
      <c r="EJ26">
        <v>0.90850269224457858</v>
      </c>
      <c r="EK26" s="10"/>
      <c r="EL26">
        <v>0.12063599176846378</v>
      </c>
      <c r="EM26" s="4">
        <v>0</v>
      </c>
      <c r="EN26" s="4">
        <v>0.15539715385906611</v>
      </c>
      <c r="EO26" s="4">
        <v>1.3989999999999998</v>
      </c>
      <c r="EP26">
        <v>1.1206359917684638</v>
      </c>
      <c r="EQ26">
        <v>1.5035243898323936</v>
      </c>
      <c r="ER26" s="10"/>
      <c r="ES26">
        <v>-4.6981145778409818E-2</v>
      </c>
      <c r="ET26" s="4">
        <v>2.2072280586521945E-3</v>
      </c>
      <c r="EU26" s="4">
        <v>-1.2219983687807495E-2</v>
      </c>
      <c r="EV26" s="4">
        <v>0.51440000000000008</v>
      </c>
      <c r="EW26">
        <v>0.95301885422159016</v>
      </c>
      <c r="EX26">
        <v>1.8873804871700146</v>
      </c>
      <c r="EY26" s="10"/>
      <c r="EZ26">
        <v>0.12138207763683148</v>
      </c>
      <c r="FA26" s="4">
        <v>0</v>
      </c>
      <c r="FB26" s="4">
        <v>0.1561432397274338</v>
      </c>
      <c r="FC26" s="4">
        <v>1.3924000000000001</v>
      </c>
      <c r="FD26">
        <v>1.1213820776368315</v>
      </c>
      <c r="FE26">
        <v>1.0564142838345367</v>
      </c>
      <c r="FF26" s="10"/>
      <c r="FG26">
        <v>-4.0800256157286349E-3</v>
      </c>
      <c r="FH26" s="4">
        <v>1.6646609025001826E-5</v>
      </c>
      <c r="FI26" s="4">
        <v>3.0681136474873687E-2</v>
      </c>
      <c r="FJ26" s="4">
        <v>0.62560000000000004</v>
      </c>
      <c r="FK26">
        <v>0.99591997438427138</v>
      </c>
      <c r="FL26">
        <v>1.7701242584230827</v>
      </c>
      <c r="FM26" s="10"/>
      <c r="FN26">
        <v>2.8537234163426541E-2</v>
      </c>
      <c r="FO26" s="4">
        <v>0</v>
      </c>
      <c r="FP26" s="4">
        <v>6.329839625402886E-2</v>
      </c>
      <c r="FQ26" s="4">
        <v>0.877</v>
      </c>
      <c r="FR26">
        <v>1.0285372341634265</v>
      </c>
      <c r="FS26">
        <v>1.1220035250758189</v>
      </c>
      <c r="FT26" s="10"/>
    </row>
    <row r="27" spans="1:176" x14ac:dyDescent="0.2">
      <c r="A27" s="2">
        <v>26</v>
      </c>
      <c r="B27" s="3">
        <v>39479</v>
      </c>
      <c r="C27">
        <v>2008</v>
      </c>
      <c r="D27" s="4">
        <v>-3.4747914399709895E-2</v>
      </c>
      <c r="E27" s="4">
        <v>1.2074175551295664E-3</v>
      </c>
      <c r="F27" s="9">
        <v>0.96525208560029008</v>
      </c>
      <c r="G27">
        <v>1.0659296643435074</v>
      </c>
      <c r="H27" s="10"/>
      <c r="I27">
        <v>-4.3963078809458385E-2</v>
      </c>
      <c r="J27" s="4">
        <v>1.9327522984066488E-3</v>
      </c>
      <c r="K27" s="4">
        <v>-3.8003495754815049E-2</v>
      </c>
      <c r="L27" s="4">
        <v>0.92559999999999987</v>
      </c>
      <c r="M27">
        <v>0.95603692119054162</v>
      </c>
      <c r="N27">
        <v>1.5379313152509899</v>
      </c>
      <c r="O27" s="10"/>
      <c r="P27">
        <v>-8.6121266724177567E-2</v>
      </c>
      <c r="Q27" s="4">
        <v>7.416872582176934E-3</v>
      </c>
      <c r="R27" s="4">
        <v>-8.0161683669534231E-2</v>
      </c>
      <c r="S27" s="4">
        <v>1.3490000000000004</v>
      </c>
      <c r="T27">
        <v>0.91387873327582247</v>
      </c>
      <c r="U27">
        <v>1.2858096058780468</v>
      </c>
      <c r="V27" s="10"/>
      <c r="W27">
        <v>-8.0168319119124851E-2</v>
      </c>
      <c r="X27" s="4">
        <v>6.4269593903858394E-3</v>
      </c>
      <c r="Y27" s="4">
        <v>-7.4208736064481515E-2</v>
      </c>
      <c r="Z27" s="4">
        <v>-1.4274</v>
      </c>
      <c r="AA27">
        <v>0.91983168088087519</v>
      </c>
      <c r="AB27">
        <v>0.91099227702731445</v>
      </c>
      <c r="AC27" s="10"/>
      <c r="AD27">
        <v>-9.2814464519147682E-2</v>
      </c>
      <c r="AE27" s="4">
        <v>8.6145248239761236E-3</v>
      </c>
      <c r="AF27" s="4">
        <v>-8.6854881464504347E-2</v>
      </c>
      <c r="AG27" s="4">
        <v>0.11820000000000003</v>
      </c>
      <c r="AH27">
        <v>0.90718553548085235</v>
      </c>
      <c r="AI27">
        <v>1.1197085094452224</v>
      </c>
      <c r="AJ27" s="10"/>
      <c r="AK27">
        <v>8.2182002665056778E-2</v>
      </c>
      <c r="AL27" s="4">
        <v>0</v>
      </c>
      <c r="AM27" s="4">
        <v>8.8141585719700113E-2</v>
      </c>
      <c r="AN27" s="4">
        <v>3.2818000000000001</v>
      </c>
      <c r="AO27">
        <v>1.0821820026650568</v>
      </c>
      <c r="AP27">
        <v>0.96807822334884064</v>
      </c>
      <c r="AQ27" s="10"/>
      <c r="AR27">
        <v>-0.12165170502770291</v>
      </c>
      <c r="AS27" s="4">
        <v>1.4799137336147237E-2</v>
      </c>
      <c r="AT27" s="4">
        <v>-0.11569212197305957</v>
      </c>
      <c r="AU27" s="4">
        <v>0.97339999999999993</v>
      </c>
      <c r="AV27">
        <v>0.87834829497229705</v>
      </c>
      <c r="AW27">
        <v>0.95280277199825936</v>
      </c>
      <c r="AX27" s="10"/>
      <c r="AY27">
        <v>-2.764217813420608E-2</v>
      </c>
      <c r="AZ27" s="4">
        <v>7.6409001200318071E-4</v>
      </c>
      <c r="BA27" s="4">
        <v>-2.1682595079562744E-2</v>
      </c>
      <c r="BB27" s="4">
        <v>1.3270000000000002</v>
      </c>
      <c r="BC27">
        <v>0.97235782186579389</v>
      </c>
      <c r="BD27">
        <v>1.1518306021538474</v>
      </c>
      <c r="BE27" s="10"/>
      <c r="BF27">
        <v>-3.9071002403228285E-2</v>
      </c>
      <c r="BG27" s="4">
        <v>1.5265432287930704E-3</v>
      </c>
      <c r="BH27" s="4">
        <v>-3.3111419348584949E-2</v>
      </c>
      <c r="BI27" s="4">
        <v>0.70979999999999988</v>
      </c>
      <c r="BJ27">
        <v>0.96092899759677175</v>
      </c>
      <c r="BK27">
        <v>1.7119378348072025</v>
      </c>
      <c r="BL27" s="10"/>
      <c r="BM27">
        <v>-4.5205121233881505E-2</v>
      </c>
      <c r="BN27" s="4">
        <v>2.0435029857699244E-3</v>
      </c>
      <c r="BO27" s="4">
        <v>-3.9245538179238169E-2</v>
      </c>
      <c r="BP27" s="4">
        <v>0.93940000000000023</v>
      </c>
      <c r="BQ27">
        <v>0.95479487876611846</v>
      </c>
      <c r="BR27">
        <v>1.0236368655816099</v>
      </c>
      <c r="BS27" s="10"/>
      <c r="BT27">
        <v>1.3575720237338294E-2</v>
      </c>
      <c r="BU27" s="4">
        <v>0</v>
      </c>
      <c r="BV27" s="4">
        <v>1.953530329198163E-2</v>
      </c>
      <c r="BW27" s="4">
        <v>1.1782000000000001</v>
      </c>
      <c r="BX27">
        <v>1.0135757202373383</v>
      </c>
      <c r="BY27">
        <v>1.4235624887167426</v>
      </c>
      <c r="BZ27" s="10"/>
      <c r="CA27">
        <v>-0.1058012253940233</v>
      </c>
      <c r="CB27" s="4">
        <v>1.119389929487692E-2</v>
      </c>
      <c r="CC27" s="4">
        <v>-9.9841642339379963E-2</v>
      </c>
      <c r="CD27" s="4">
        <v>1.4934000000000001</v>
      </c>
      <c r="CE27">
        <v>0.89419877460597674</v>
      </c>
      <c r="CF27">
        <v>0.92111289598709478</v>
      </c>
      <c r="CG27" s="10"/>
      <c r="CH27">
        <v>-4.1675399590244078E-2</v>
      </c>
      <c r="CI27" s="4">
        <v>1.7368389310065163E-3</v>
      </c>
      <c r="CJ27" s="4">
        <v>-3.5715816535600742E-2</v>
      </c>
      <c r="CK27" s="4">
        <v>1.2170000000000001</v>
      </c>
      <c r="CL27">
        <v>0.95832460040975587</v>
      </c>
      <c r="CM27">
        <v>0.72174049548108787</v>
      </c>
      <c r="CN27" s="10"/>
      <c r="CO27">
        <v>5.4893854431843558E-3</v>
      </c>
      <c r="CP27" s="4">
        <v>0</v>
      </c>
      <c r="CQ27" s="4">
        <v>1.1448968497827693E-2</v>
      </c>
      <c r="CR27" s="4">
        <v>1.4402000000000001</v>
      </c>
      <c r="CS27">
        <v>1.0054893854431843</v>
      </c>
      <c r="CT27">
        <v>1.0922975665717951</v>
      </c>
      <c r="CU27" s="10"/>
      <c r="CV27">
        <v>-6.9037001455657998E-2</v>
      </c>
      <c r="CW27" s="4">
        <v>4.7661075699885246E-3</v>
      </c>
      <c r="CX27" s="4">
        <v>-6.3077418401014662E-2</v>
      </c>
      <c r="CY27" s="4">
        <v>1.0939999999999999</v>
      </c>
      <c r="CZ27">
        <v>0.93096299854434195</v>
      </c>
      <c r="DA27">
        <v>0.86524288743751809</v>
      </c>
      <c r="DB27" s="10"/>
      <c r="DC27">
        <v>-2.6451494517172415E-2</v>
      </c>
      <c r="DD27" s="4">
        <v>6.9968156219200233E-4</v>
      </c>
      <c r="DE27" s="4">
        <v>-2.0491911462529079E-2</v>
      </c>
      <c r="DF27" s="4">
        <v>1.2141999999999999</v>
      </c>
      <c r="DG27">
        <v>0.97354850548282756</v>
      </c>
      <c r="DH27">
        <v>0.90339079538368294</v>
      </c>
      <c r="DI27" s="10"/>
      <c r="DJ27">
        <v>-4.171089196371959E-2</v>
      </c>
      <c r="DK27" s="4">
        <v>1.7397985084090875E-3</v>
      </c>
      <c r="DL27" s="4">
        <v>-3.5751308909076254E-2</v>
      </c>
      <c r="DM27" s="4">
        <v>0.94739999999999969</v>
      </c>
      <c r="DN27">
        <v>0.95828910803628042</v>
      </c>
      <c r="DO27">
        <v>1.1886509627387374</v>
      </c>
      <c r="DP27" s="10"/>
      <c r="DQ27">
        <v>-7.3469560863575686E-2</v>
      </c>
      <c r="DR27" s="4">
        <v>5.3977763734866522E-3</v>
      </c>
      <c r="DS27" s="4">
        <v>-6.750997780893235E-2</v>
      </c>
      <c r="DT27" s="4">
        <v>0.49740000000000001</v>
      </c>
      <c r="DU27">
        <v>0.9265304391364243</v>
      </c>
      <c r="DV27">
        <v>0.99171452704205731</v>
      </c>
      <c r="DW27" s="10"/>
      <c r="DX27">
        <v>-3.954438089788518E-2</v>
      </c>
      <c r="DY27" s="4">
        <v>1.5637580605970263E-3</v>
      </c>
      <c r="DZ27" s="4">
        <v>-3.3584797843241844E-2</v>
      </c>
      <c r="EA27" s="4">
        <v>1.3221999999999996</v>
      </c>
      <c r="EB27">
        <v>0.96045561910211485</v>
      </c>
      <c r="EC27">
        <v>1.4415830214135468</v>
      </c>
      <c r="ED27" s="10"/>
      <c r="EE27">
        <v>-7.6223804194745254E-2</v>
      </c>
      <c r="EF27" s="4">
        <v>5.8100683259188638E-3</v>
      </c>
      <c r="EG27" s="4">
        <v>-7.0264221140101918E-2</v>
      </c>
      <c r="EH27" s="4">
        <v>1.0095999999999998</v>
      </c>
      <c r="EI27">
        <v>0.92377619580525472</v>
      </c>
      <c r="EJ27">
        <v>0.83925316092052893</v>
      </c>
      <c r="EK27" s="10"/>
      <c r="EL27">
        <v>-4.8071172748598491E-2</v>
      </c>
      <c r="EM27" s="4">
        <v>2.3108376494255984E-3</v>
      </c>
      <c r="EN27" s="4">
        <v>-4.2111589693955155E-2</v>
      </c>
      <c r="EO27" s="4">
        <v>0.90780000000000027</v>
      </c>
      <c r="EP27">
        <v>0.95192882725140149</v>
      </c>
      <c r="EQ27">
        <v>1.4312482091570293</v>
      </c>
      <c r="ER27" s="10"/>
      <c r="ES27">
        <v>-3.1094464614742145E-2</v>
      </c>
      <c r="ET27" s="4">
        <v>9.668657296774514E-4</v>
      </c>
      <c r="EU27" s="4">
        <v>-2.5134881560098809E-2</v>
      </c>
      <c r="EV27" s="4">
        <v>0.48200000000000004</v>
      </c>
      <c r="EW27">
        <v>0.96890553538525781</v>
      </c>
      <c r="EX27">
        <v>1.8286934013971516</v>
      </c>
      <c r="EY27" s="10"/>
      <c r="EZ27">
        <v>-3.0387670990587652E-2</v>
      </c>
      <c r="FA27" s="4">
        <v>9.2341054823220231E-4</v>
      </c>
      <c r="FB27" s="4">
        <v>-2.4428087935944316E-2</v>
      </c>
      <c r="FC27" s="4">
        <v>0.72660000000000025</v>
      </c>
      <c r="FD27">
        <v>0.9696123290094123</v>
      </c>
      <c r="FE27">
        <v>1.0243123141476156</v>
      </c>
      <c r="FF27" s="10"/>
      <c r="FG27">
        <v>-6.2372431178435231E-2</v>
      </c>
      <c r="FH27" s="4">
        <v>3.8903201711086395E-3</v>
      </c>
      <c r="FI27" s="4">
        <v>-5.6412848123791895E-2</v>
      </c>
      <c r="FJ27" s="4">
        <v>0.67780000000000018</v>
      </c>
      <c r="FK27">
        <v>0.93762756882156473</v>
      </c>
      <c r="FL27">
        <v>1.6597173049373102</v>
      </c>
      <c r="FM27" s="10"/>
      <c r="FN27">
        <v>-0.10022343383998197</v>
      </c>
      <c r="FO27" s="4">
        <v>1.0044736690677243E-2</v>
      </c>
      <c r="FP27" s="4">
        <v>-9.4263850785338638E-2</v>
      </c>
      <c r="FQ27" s="4">
        <v>0.86640000000000006</v>
      </c>
      <c r="FR27">
        <v>0.899776566160018</v>
      </c>
      <c r="FS27">
        <v>1.0095524790121559</v>
      </c>
      <c r="FT27" s="10"/>
    </row>
    <row r="28" spans="1:176" x14ac:dyDescent="0.2">
      <c r="A28" s="2">
        <v>27</v>
      </c>
      <c r="B28" s="3">
        <v>39508</v>
      </c>
      <c r="C28">
        <v>2008</v>
      </c>
      <c r="D28" s="4">
        <v>-5.9371712009618702E-3</v>
      </c>
      <c r="E28" s="4">
        <v>3.5250001869531015E-5</v>
      </c>
      <c r="F28" s="9">
        <v>0.99406282879903818</v>
      </c>
      <c r="G28">
        <v>1.0596010574381163</v>
      </c>
      <c r="H28" s="10"/>
      <c r="I28">
        <v>-1.1836612700447082E-2</v>
      </c>
      <c r="J28" s="4">
        <v>1.4010540022038517E-4</v>
      </c>
      <c r="K28" s="4">
        <v>-5.9383297511817576E-2</v>
      </c>
      <c r="L28" s="4">
        <v>0.81419999999999992</v>
      </c>
      <c r="M28">
        <v>0.98816338729955289</v>
      </c>
      <c r="N28">
        <v>1.5197274179124747</v>
      </c>
      <c r="O28" s="10"/>
      <c r="P28">
        <v>8.6397687128913769E-3</v>
      </c>
      <c r="Q28" s="4">
        <v>0</v>
      </c>
      <c r="R28" s="4">
        <v>-3.890691609847912E-2</v>
      </c>
      <c r="S28" s="4">
        <v>1.2985999999999995</v>
      </c>
      <c r="T28">
        <v>1.0086397687128914</v>
      </c>
      <c r="U28">
        <v>1.2969187034816472</v>
      </c>
      <c r="V28" s="10"/>
      <c r="W28">
        <v>-0.12354342611750836</v>
      </c>
      <c r="X28" s="4">
        <v>1.5262978136852247E-2</v>
      </c>
      <c r="Y28" s="4">
        <v>-0.17109011092887885</v>
      </c>
      <c r="Z28" s="4">
        <v>-1.1274000000000002</v>
      </c>
      <c r="AA28">
        <v>0.87645657388249165</v>
      </c>
      <c r="AB28">
        <v>0.79844516995676973</v>
      </c>
      <c r="AC28" s="10"/>
      <c r="AD28">
        <v>-4.2162276764513146E-2</v>
      </c>
      <c r="AE28" s="4">
        <v>1.777657581967405E-3</v>
      </c>
      <c r="AF28" s="4">
        <v>-8.970896157588365E-2</v>
      </c>
      <c r="AG28" s="4">
        <v>0.1636</v>
      </c>
      <c r="AH28">
        <v>0.95783772323548688</v>
      </c>
      <c r="AI28">
        <v>1.0724990493744124</v>
      </c>
      <c r="AJ28" s="10"/>
      <c r="AK28">
        <v>-2.3898770042272109E-2</v>
      </c>
      <c r="AL28" s="4">
        <v>5.7115120953340288E-4</v>
      </c>
      <c r="AM28" s="4">
        <v>-7.1445454853642607E-2</v>
      </c>
      <c r="AN28" s="4">
        <v>3.7538000000000005</v>
      </c>
      <c r="AO28">
        <v>0.97610122995772786</v>
      </c>
      <c r="AP28">
        <v>0.94494234450609538</v>
      </c>
      <c r="AQ28" s="10"/>
      <c r="AR28">
        <v>-4.3412890789828198E-2</v>
      </c>
      <c r="AS28" s="4">
        <v>1.88467908672955E-3</v>
      </c>
      <c r="AT28" s="4">
        <v>-9.0959575601198689E-2</v>
      </c>
      <c r="AU28" s="4">
        <v>1.2582</v>
      </c>
      <c r="AV28">
        <v>0.95658710921017176</v>
      </c>
      <c r="AW28">
        <v>0.91143884931325325</v>
      </c>
      <c r="AX28" s="10"/>
      <c r="AY28">
        <v>1.5012988448121697E-2</v>
      </c>
      <c r="AZ28" s="4">
        <v>0</v>
      </c>
      <c r="BA28" s="4">
        <v>-3.25336963632488E-2</v>
      </c>
      <c r="BB28" s="4">
        <v>1.1743999999999997</v>
      </c>
      <c r="BC28">
        <v>1.0150129884481216</v>
      </c>
      <c r="BD28">
        <v>1.1691230216781761</v>
      </c>
      <c r="BE28" s="10"/>
      <c r="BF28">
        <v>-4.5361961456567339E-2</v>
      </c>
      <c r="BG28" s="4">
        <v>2.057707547187101E-3</v>
      </c>
      <c r="BH28" s="4">
        <v>-9.2908646267937836E-2</v>
      </c>
      <c r="BI28" s="4">
        <v>0.84739999999999993</v>
      </c>
      <c r="BJ28">
        <v>0.95463803854343265</v>
      </c>
      <c r="BK28">
        <v>1.6342809767286388</v>
      </c>
      <c r="BL28" s="10"/>
      <c r="BM28">
        <v>2.3819717025060513E-2</v>
      </c>
      <c r="BN28" s="4">
        <v>0</v>
      </c>
      <c r="BO28" s="4">
        <v>-2.3726967786309984E-2</v>
      </c>
      <c r="BP28" s="4">
        <v>0.92260000000000009</v>
      </c>
      <c r="BQ28">
        <v>1.0238197170250605</v>
      </c>
      <c r="BR28">
        <v>1.0480196060561837</v>
      </c>
      <c r="BS28" s="10"/>
      <c r="BT28">
        <v>-5.5198289727876127E-3</v>
      </c>
      <c r="BU28" s="4">
        <v>3.0468511888825551E-5</v>
      </c>
      <c r="BV28" s="4">
        <v>-5.3066513784158109E-2</v>
      </c>
      <c r="BW28" s="4">
        <v>1.7244000000000006</v>
      </c>
      <c r="BX28">
        <v>0.99448017102721242</v>
      </c>
      <c r="BY28">
        <v>1.4157046672469504</v>
      </c>
      <c r="BZ28" s="10"/>
      <c r="CA28">
        <v>-4.4589412830052265E-2</v>
      </c>
      <c r="CB28" s="4">
        <v>1.9882157365288295E-3</v>
      </c>
      <c r="CC28" s="4">
        <v>-9.2136097641422762E-2</v>
      </c>
      <c r="CD28" s="4">
        <v>1.1823999999999999</v>
      </c>
      <c r="CE28">
        <v>0.95541058716994776</v>
      </c>
      <c r="CF28">
        <v>0.88004101280484126</v>
      </c>
      <c r="CG28" s="10"/>
      <c r="CH28">
        <v>6.7422845952527458E-3</v>
      </c>
      <c r="CI28" s="4">
        <v>0</v>
      </c>
      <c r="CJ28" s="4">
        <v>-4.0804400216117753E-2</v>
      </c>
      <c r="CK28" s="4">
        <v>1.1776</v>
      </c>
      <c r="CL28">
        <v>1.0067422845952527</v>
      </c>
      <c r="CM28">
        <v>0.72660667530554013</v>
      </c>
      <c r="CN28" s="10"/>
      <c r="CO28">
        <v>-0.10317958917427594</v>
      </c>
      <c r="CP28" s="4">
        <v>1.0646027622172361E-2</v>
      </c>
      <c r="CQ28" s="4">
        <v>-0.15072627398564645</v>
      </c>
      <c r="CR28" s="4">
        <v>1.8719999999999999</v>
      </c>
      <c r="CS28">
        <v>0.89682041082572406</v>
      </c>
      <c r="CT28">
        <v>0.97959475239685601</v>
      </c>
      <c r="CU28" s="10"/>
      <c r="CV28">
        <v>2.5807460722784632E-3</v>
      </c>
      <c r="CW28" s="4">
        <v>0</v>
      </c>
      <c r="CX28" s="4">
        <v>-4.4965938739092035E-2</v>
      </c>
      <c r="CY28" s="4">
        <v>1.0444000000000002</v>
      </c>
      <c r="CZ28">
        <v>1.0025807460722784</v>
      </c>
      <c r="DA28">
        <v>0.86747585962083928</v>
      </c>
      <c r="DB28" s="10"/>
      <c r="DC28">
        <v>-6.0714729714584054E-2</v>
      </c>
      <c r="DD28" s="4">
        <v>3.6862784043149958E-3</v>
      </c>
      <c r="DE28" s="4">
        <v>-0.10826141452595456</v>
      </c>
      <c r="DF28" s="4">
        <v>1.2274000000000003</v>
      </c>
      <c r="DG28">
        <v>0.93928527028541597</v>
      </c>
      <c r="DH28">
        <v>0.84854166741531956</v>
      </c>
      <c r="DI28" s="10"/>
      <c r="DJ28">
        <v>4.5177338893233394E-2</v>
      </c>
      <c r="DK28" s="4">
        <v>0</v>
      </c>
      <c r="DL28" s="4">
        <v>-2.3693459181371029E-3</v>
      </c>
      <c r="DM28" s="4">
        <v>1.0131999999999994</v>
      </c>
      <c r="DN28">
        <v>1.0451773388932335</v>
      </c>
      <c r="DO28">
        <v>1.2423510501081536</v>
      </c>
      <c r="DP28" s="10"/>
      <c r="DQ28">
        <v>-7.5808446004164198E-2</v>
      </c>
      <c r="DR28" s="4">
        <v>5.746920485566279E-3</v>
      </c>
      <c r="DS28" s="4">
        <v>-0.1233551308155347</v>
      </c>
      <c r="DT28" s="4">
        <v>1.2629999999999997</v>
      </c>
      <c r="DU28">
        <v>0.92419155399583586</v>
      </c>
      <c r="DV28">
        <v>0.91653418986724433</v>
      </c>
      <c r="DW28" s="10"/>
      <c r="DX28">
        <v>-2.0636606648339783E-2</v>
      </c>
      <c r="DY28" s="4">
        <v>4.2586953395830173E-4</v>
      </c>
      <c r="DZ28" s="4">
        <v>-6.8183291459710277E-2</v>
      </c>
      <c r="EA28" s="4">
        <v>1.2945999999999998</v>
      </c>
      <c r="EB28">
        <v>0.97936339335166023</v>
      </c>
      <c r="EC28">
        <v>1.4118336396497102</v>
      </c>
      <c r="ED28" s="10"/>
      <c r="EE28">
        <v>-9.8049217180162934E-2</v>
      </c>
      <c r="EF28" s="4">
        <v>9.613648989642759E-3</v>
      </c>
      <c r="EG28" s="4">
        <v>-0.14559590199153344</v>
      </c>
      <c r="EH28" s="4">
        <v>0.81040000000000034</v>
      </c>
      <c r="EI28">
        <v>0.90195078281983709</v>
      </c>
      <c r="EJ28">
        <v>0.75696504547629373</v>
      </c>
      <c r="EK28" s="10"/>
      <c r="EL28">
        <v>-0.10642579004556893</v>
      </c>
      <c r="EM28" s="4">
        <v>1.1326448786823519E-2</v>
      </c>
      <c r="EN28" s="4">
        <v>-0.15397247485693943</v>
      </c>
      <c r="EO28" s="4">
        <v>1.4369999999999998</v>
      </c>
      <c r="EP28">
        <v>0.89357420995443104</v>
      </c>
      <c r="EQ28">
        <v>1.2789264877461868</v>
      </c>
      <c r="ER28" s="10"/>
      <c r="ES28">
        <v>-2.4241063301530627E-2</v>
      </c>
      <c r="ET28" s="4">
        <v>5.8762914998881498E-4</v>
      </c>
      <c r="EU28" s="4">
        <v>-7.1787748112901117E-2</v>
      </c>
      <c r="EV28" s="4">
        <v>1.2061999999999999</v>
      </c>
      <c r="EW28">
        <v>0.97575893669846936</v>
      </c>
      <c r="EX28">
        <v>1.7843639288947919</v>
      </c>
      <c r="EY28" s="10"/>
      <c r="EZ28">
        <v>2.012706433012804E-2</v>
      </c>
      <c r="FA28" s="4">
        <v>0</v>
      </c>
      <c r="FB28" s="4">
        <v>-2.7419620481242458E-2</v>
      </c>
      <c r="FC28" s="4">
        <v>0.7742</v>
      </c>
      <c r="FD28">
        <v>1.0201270643301281</v>
      </c>
      <c r="FE28">
        <v>1.044928713988607</v>
      </c>
      <c r="FF28" s="10"/>
      <c r="FG28">
        <v>3.7146302491172629E-3</v>
      </c>
      <c r="FH28" s="4">
        <v>0</v>
      </c>
      <c r="FI28" s="4">
        <v>-4.3832054562253232E-2</v>
      </c>
      <c r="FJ28" s="4">
        <v>0.54900000000000015</v>
      </c>
      <c r="FK28">
        <v>1.0037146302491173</v>
      </c>
      <c r="FL28">
        <v>1.6658825410432139</v>
      </c>
      <c r="FM28" s="10"/>
      <c r="FN28">
        <v>9.0407974132046872E-3</v>
      </c>
      <c r="FO28" s="4">
        <v>0</v>
      </c>
      <c r="FP28" s="4">
        <v>-3.8505887398165808E-2</v>
      </c>
      <c r="FQ28" s="4">
        <v>0.81499999999999984</v>
      </c>
      <c r="FR28">
        <v>1.0090407974132047</v>
      </c>
      <c r="FS28">
        <v>1.0186796384529035</v>
      </c>
      <c r="FT28" s="10"/>
    </row>
    <row r="29" spans="1:176" x14ac:dyDescent="0.2">
      <c r="A29" s="2">
        <v>28</v>
      </c>
      <c r="B29" s="3">
        <v>39539</v>
      </c>
      <c r="C29">
        <v>2008</v>
      </c>
      <c r="D29" s="4">
        <v>4.7554245104709958E-2</v>
      </c>
      <c r="E29" s="4">
        <v>0</v>
      </c>
      <c r="F29" s="9">
        <v>1.04755424510471</v>
      </c>
      <c r="G29">
        <v>1.1099895858367383</v>
      </c>
      <c r="H29" s="10"/>
      <c r="I29">
        <v>1.9219316961172166E-2</v>
      </c>
      <c r="J29" s="4">
        <v>0</v>
      </c>
      <c r="K29" s="4">
        <v>8.5451637123754795E-3</v>
      </c>
      <c r="L29" s="4">
        <v>0.87580000000000013</v>
      </c>
      <c r="M29">
        <v>1.0192193169611721</v>
      </c>
      <c r="N29">
        <v>1.5489355408519181</v>
      </c>
      <c r="O29" s="10"/>
      <c r="P29">
        <v>1.329499576071904E-2</v>
      </c>
      <c r="Q29" s="4">
        <v>0</v>
      </c>
      <c r="R29" s="4">
        <v>2.6208425119223534E-3</v>
      </c>
      <c r="S29" s="4">
        <v>1.1708000000000001</v>
      </c>
      <c r="T29">
        <v>1.0132949957607191</v>
      </c>
      <c r="U29">
        <v>1.3141612321464331</v>
      </c>
      <c r="V29" s="10"/>
      <c r="W29">
        <v>-2.0501522935516069E-2</v>
      </c>
      <c r="X29" s="4">
        <v>4.2031244267549142E-4</v>
      </c>
      <c r="Y29" s="4">
        <v>-3.1175676184312755E-2</v>
      </c>
      <c r="Z29" s="4">
        <v>-1.0697999999999996</v>
      </c>
      <c r="AA29">
        <v>0.9794984770644839</v>
      </c>
      <c r="AB29">
        <v>0.78207582799214892</v>
      </c>
      <c r="AC29" s="10"/>
      <c r="AD29">
        <v>2.8993343407962115E-3</v>
      </c>
      <c r="AE29" s="4">
        <v>0</v>
      </c>
      <c r="AF29" s="4">
        <v>-7.7748189080004753E-3</v>
      </c>
      <c r="AG29" s="4">
        <v>0.14760000000000001</v>
      </c>
      <c r="AH29">
        <v>1.0028993343407961</v>
      </c>
      <c r="AI29">
        <v>1.0756085826987349</v>
      </c>
      <c r="AJ29" s="10"/>
      <c r="AK29">
        <v>1.0913765033597004E-2</v>
      </c>
      <c r="AL29" s="4">
        <v>0</v>
      </c>
      <c r="AM29" s="4">
        <v>2.3961178480031743E-4</v>
      </c>
      <c r="AN29" s="4">
        <v>3.7764000000000006</v>
      </c>
      <c r="AO29">
        <v>1.0109137650335971</v>
      </c>
      <c r="AP29">
        <v>0.95525522322433121</v>
      </c>
      <c r="AQ29" s="10"/>
      <c r="AR29">
        <v>7.0251198587510579E-3</v>
      </c>
      <c r="AS29" s="4">
        <v>0</v>
      </c>
      <c r="AT29" s="4">
        <v>-3.6490333900456289E-3</v>
      </c>
      <c r="AU29" s="4">
        <v>1.4690000000000003</v>
      </c>
      <c r="AV29">
        <v>1.007025119858751</v>
      </c>
      <c r="AW29">
        <v>0.91784181647360097</v>
      </c>
      <c r="AX29" s="10"/>
      <c r="AY29">
        <v>3.8611381874638161E-2</v>
      </c>
      <c r="AZ29" s="4">
        <v>0</v>
      </c>
      <c r="BA29" s="4">
        <v>2.7937228625841474E-2</v>
      </c>
      <c r="BB29" s="4">
        <v>1.1654</v>
      </c>
      <c r="BC29">
        <v>1.0386113818746381</v>
      </c>
      <c r="BD29">
        <v>1.2142644771266229</v>
      </c>
      <c r="BE29" s="10"/>
      <c r="BF29">
        <v>5.0497290222693537E-2</v>
      </c>
      <c r="BG29" s="4">
        <v>0</v>
      </c>
      <c r="BH29" s="4">
        <v>3.9823136973896847E-2</v>
      </c>
      <c r="BI29" s="4">
        <v>0.59060000000000012</v>
      </c>
      <c r="BJ29">
        <v>1.0504972902226934</v>
      </c>
      <c r="BK29">
        <v>1.7168077375159319</v>
      </c>
      <c r="BL29" s="10"/>
      <c r="BM29">
        <v>3.392548932066073E-2</v>
      </c>
      <c r="BN29" s="4">
        <v>0</v>
      </c>
      <c r="BO29" s="4">
        <v>2.3251336071864043E-2</v>
      </c>
      <c r="BP29" s="4">
        <v>0.93359999999999987</v>
      </c>
      <c r="BQ29">
        <v>1.0339254893206606</v>
      </c>
      <c r="BR29">
        <v>1.0835741840092858</v>
      </c>
      <c r="BS29" s="10"/>
      <c r="BT29">
        <v>5.0603575888983038E-2</v>
      </c>
      <c r="BU29" s="4">
        <v>0</v>
      </c>
      <c r="BV29" s="4">
        <v>3.9929422640186354E-2</v>
      </c>
      <c r="BW29" s="4">
        <v>1.8754000000000002</v>
      </c>
      <c r="BX29">
        <v>1.0506035758889831</v>
      </c>
      <c r="BY29">
        <v>1.4873443858123692</v>
      </c>
      <c r="BZ29" s="10"/>
      <c r="CA29">
        <v>6.0821888192165358E-2</v>
      </c>
      <c r="CB29" s="4">
        <v>0</v>
      </c>
      <c r="CC29" s="4">
        <v>5.0147734943368674E-2</v>
      </c>
      <c r="CD29" s="4">
        <v>1.7201999999999995</v>
      </c>
      <c r="CE29">
        <v>1.0608218881921654</v>
      </c>
      <c r="CF29">
        <v>0.93356676889017731</v>
      </c>
      <c r="CG29" s="10"/>
      <c r="CH29">
        <v>-1.0992382500216079E-2</v>
      </c>
      <c r="CI29" s="4">
        <v>1.2083247303105669E-4</v>
      </c>
      <c r="CJ29" s="4">
        <v>-2.1666535749012766E-2</v>
      </c>
      <c r="CK29" s="4">
        <v>1.1679999999999999</v>
      </c>
      <c r="CL29">
        <v>0.98900761749978394</v>
      </c>
      <c r="CM29">
        <v>0.71861953680337132</v>
      </c>
      <c r="CN29" s="10"/>
      <c r="CO29">
        <v>-2.698598619083681E-3</v>
      </c>
      <c r="CP29" s="4">
        <v>7.28243450692035E-6</v>
      </c>
      <c r="CQ29" s="4">
        <v>-1.3372751867880367E-2</v>
      </c>
      <c r="CR29" s="4">
        <v>2.0010000000000003</v>
      </c>
      <c r="CS29">
        <v>0.99730140138091627</v>
      </c>
      <c r="CT29">
        <v>0.97695121935077622</v>
      </c>
      <c r="CU29" s="10"/>
      <c r="CV29">
        <v>9.367184282249006E-3</v>
      </c>
      <c r="CW29" s="4">
        <v>0</v>
      </c>
      <c r="CX29" s="4">
        <v>-1.3069689665476808E-3</v>
      </c>
      <c r="CY29" s="4">
        <v>1.0492000000000004</v>
      </c>
      <c r="CZ29">
        <v>1.0093671842822489</v>
      </c>
      <c r="DA29">
        <v>0.87560166585831001</v>
      </c>
      <c r="DB29" s="10"/>
      <c r="DC29">
        <v>-2.7398659830627291E-2</v>
      </c>
      <c r="DD29" s="4">
        <v>7.5068656051442955E-4</v>
      </c>
      <c r="DE29" s="4">
        <v>-3.8072813079423978E-2</v>
      </c>
      <c r="DF29" s="4">
        <v>1.1084000000000003</v>
      </c>
      <c r="DG29">
        <v>0.97260134016937272</v>
      </c>
      <c r="DH29">
        <v>0.82529276291769393</v>
      </c>
      <c r="DI29" s="10"/>
      <c r="DJ29">
        <v>2.9668335894350504E-2</v>
      </c>
      <c r="DK29" s="4">
        <v>0</v>
      </c>
      <c r="DL29" s="4">
        <v>1.8994182645553817E-2</v>
      </c>
      <c r="DM29" s="4">
        <v>1.0618000000000007</v>
      </c>
      <c r="DN29">
        <v>1.0296683358943506</v>
      </c>
      <c r="DO29">
        <v>1.2792095383614615</v>
      </c>
      <c r="DP29" s="10"/>
      <c r="DQ29">
        <v>4.1449661538653084E-3</v>
      </c>
      <c r="DR29" s="4">
        <v>0</v>
      </c>
      <c r="DS29" s="4">
        <v>-6.5291870949313784E-3</v>
      </c>
      <c r="DT29" s="4">
        <v>1.2605999999999999</v>
      </c>
      <c r="DU29">
        <v>1.0041449661538653</v>
      </c>
      <c r="DV29">
        <v>0.92033319306310435</v>
      </c>
      <c r="DW29" s="10"/>
      <c r="DX29">
        <v>-6.6966719710218683E-3</v>
      </c>
      <c r="DY29" s="4">
        <v>4.4845415487469918E-5</v>
      </c>
      <c r="DZ29" s="4">
        <v>-1.7370825219818555E-2</v>
      </c>
      <c r="EA29" s="4">
        <v>1.1258000000000001</v>
      </c>
      <c r="EB29">
        <v>0.99330332802897814</v>
      </c>
      <c r="EC29">
        <v>1.4023790528873221</v>
      </c>
      <c r="ED29" s="10"/>
      <c r="EE29">
        <v>4.3995786262436408E-2</v>
      </c>
      <c r="EF29" s="4">
        <v>0</v>
      </c>
      <c r="EG29" s="4">
        <v>3.3321633013639718E-2</v>
      </c>
      <c r="EH29" s="4">
        <v>1.0844</v>
      </c>
      <c r="EI29">
        <v>1.0439957862624365</v>
      </c>
      <c r="EJ29">
        <v>0.79026831782520424</v>
      </c>
      <c r="EK29" s="10"/>
      <c r="EL29">
        <v>3.482639729450214E-2</v>
      </c>
      <c r="EM29" s="4">
        <v>0</v>
      </c>
      <c r="EN29" s="4">
        <v>2.4152244045705453E-2</v>
      </c>
      <c r="EO29" s="4">
        <v>0.80360000000000009</v>
      </c>
      <c r="EP29">
        <v>1.0348263972945022</v>
      </c>
      <c r="EQ29">
        <v>1.3234668897188977</v>
      </c>
      <c r="ER29" s="10"/>
      <c r="ES29">
        <v>1.8204476930679638E-2</v>
      </c>
      <c r="ET29" s="4">
        <v>0</v>
      </c>
      <c r="EU29" s="4">
        <v>7.5303236818829514E-3</v>
      </c>
      <c r="EV29" s="4">
        <v>1.4301999999999995</v>
      </c>
      <c r="EW29">
        <v>1.0182044769306797</v>
      </c>
      <c r="EX29">
        <v>1.8168473408742942</v>
      </c>
      <c r="EY29" s="10"/>
      <c r="EZ29">
        <v>3.1243529290953861E-2</v>
      </c>
      <c r="FA29" s="4">
        <v>0</v>
      </c>
      <c r="FB29" s="4">
        <v>2.0569376042157174E-2</v>
      </c>
      <c r="FC29" s="4">
        <v>0.82079999999999975</v>
      </c>
      <c r="FD29">
        <v>1.0312435292909539</v>
      </c>
      <c r="FE29">
        <v>1.0775759748710687</v>
      </c>
      <c r="FF29" s="10"/>
      <c r="FG29">
        <v>-1.8477846824721172E-2</v>
      </c>
      <c r="FH29" s="4">
        <v>3.4143082327785831E-4</v>
      </c>
      <c r="FI29" s="4">
        <v>-2.9152000073517859E-2</v>
      </c>
      <c r="FJ29" s="4">
        <v>0.90279999999999971</v>
      </c>
      <c r="FK29">
        <v>0.9815221531752788</v>
      </c>
      <c r="FL29">
        <v>1.63510061862184</v>
      </c>
      <c r="FM29" s="10"/>
      <c r="FN29">
        <v>8.4151494775681224E-3</v>
      </c>
      <c r="FO29" s="4">
        <v>0</v>
      </c>
      <c r="FP29" s="4">
        <v>-2.2590037712285644E-3</v>
      </c>
      <c r="FQ29" s="4">
        <v>1.2438</v>
      </c>
      <c r="FR29">
        <v>1.0084151494775682</v>
      </c>
      <c r="FS29">
        <v>1.0272519798802398</v>
      </c>
      <c r="FT29" s="10"/>
    </row>
    <row r="30" spans="1:176" x14ac:dyDescent="0.2">
      <c r="A30" s="2">
        <v>29</v>
      </c>
      <c r="B30" s="3">
        <v>39569</v>
      </c>
      <c r="C30">
        <v>2008</v>
      </c>
      <c r="D30" s="4">
        <v>1.0681293302540548E-2</v>
      </c>
      <c r="E30" s="4">
        <v>0</v>
      </c>
      <c r="F30" s="9">
        <v>1.0106812933025406</v>
      </c>
      <c r="G30">
        <v>1.1218457101658261</v>
      </c>
      <c r="H30" s="10"/>
      <c r="I30">
        <v>-1.9528942402489348E-2</v>
      </c>
      <c r="J30" s="4">
        <v>3.8137959135974643E-4</v>
      </c>
      <c r="K30" s="4">
        <v>6.6433439236780162E-2</v>
      </c>
      <c r="L30" s="4">
        <v>0.93779999999999997</v>
      </c>
      <c r="M30">
        <v>0.98047105759751063</v>
      </c>
      <c r="N30">
        <v>1.5186864678894523</v>
      </c>
      <c r="O30" s="10"/>
      <c r="P30">
        <v>-1.9289581515811331E-2</v>
      </c>
      <c r="Q30" s="4">
        <v>3.720879550551302E-4</v>
      </c>
      <c r="R30" s="4">
        <v>6.6672800123458165E-2</v>
      </c>
      <c r="S30" s="4">
        <v>1.0652000000000001</v>
      </c>
      <c r="T30">
        <v>0.98071041848418872</v>
      </c>
      <c r="U30">
        <v>1.2888116119340254</v>
      </c>
      <c r="V30" s="10"/>
      <c r="W30">
        <v>-4.1045698882398056E-2</v>
      </c>
      <c r="X30" s="4">
        <v>1.6847493967444931E-3</v>
      </c>
      <c r="Y30" s="4">
        <v>4.4916682756871447E-2</v>
      </c>
      <c r="Z30" s="4">
        <v>-1.1722000000000008</v>
      </c>
      <c r="AA30">
        <v>0.95895430111760194</v>
      </c>
      <c r="AB30">
        <v>0.749974979053181</v>
      </c>
      <c r="AC30" s="10"/>
      <c r="AD30">
        <v>-4.9683176520108674E-2</v>
      </c>
      <c r="AE30" s="4">
        <v>2.4684180291282779E-3</v>
      </c>
      <c r="AF30" s="4">
        <v>3.6279205119160829E-2</v>
      </c>
      <c r="AG30" s="4">
        <v>0.11840000000000002</v>
      </c>
      <c r="AH30">
        <v>0.95031682347989133</v>
      </c>
      <c r="AI30">
        <v>1.0221689316179698</v>
      </c>
      <c r="AJ30" s="10"/>
      <c r="AK30">
        <v>-3.9500669632891949E-2</v>
      </c>
      <c r="AL30" s="4">
        <v>1.5603029014468722E-3</v>
      </c>
      <c r="AM30" s="4">
        <v>4.6461712006377553E-2</v>
      </c>
      <c r="AN30" s="4">
        <v>3.5974000000000013</v>
      </c>
      <c r="AO30">
        <v>0.96049933036710811</v>
      </c>
      <c r="AP30">
        <v>0.91752200223665248</v>
      </c>
      <c r="AQ30" s="10"/>
      <c r="AR30">
        <v>-0.10155257999379791</v>
      </c>
      <c r="AS30" s="4">
        <v>1.0312926503396724E-2</v>
      </c>
      <c r="AT30" s="4">
        <v>-1.5590198354528406E-2</v>
      </c>
      <c r="AU30" s="4">
        <v>1.7989999999999997</v>
      </c>
      <c r="AV30">
        <v>0.89844742000620204</v>
      </c>
      <c r="AW30">
        <v>0.82463261198451276</v>
      </c>
      <c r="AX30" s="10"/>
      <c r="AY30">
        <v>1.8664967367741168E-2</v>
      </c>
      <c r="AZ30" s="4">
        <v>0</v>
      </c>
      <c r="BA30" s="4">
        <v>0.10462734900701068</v>
      </c>
      <c r="BB30" s="4">
        <v>1.1327999999999998</v>
      </c>
      <c r="BC30">
        <v>1.0186649673677413</v>
      </c>
      <c r="BD30">
        <v>1.2369286839679987</v>
      </c>
      <c r="BE30" s="10"/>
      <c r="BF30">
        <v>-2.1054584113063587E-2</v>
      </c>
      <c r="BG30" s="4">
        <v>4.4329551217406961E-4</v>
      </c>
      <c r="BH30" s="4">
        <v>6.4907797526205915E-2</v>
      </c>
      <c r="BI30" s="4">
        <v>0.58579999999999988</v>
      </c>
      <c r="BJ30">
        <v>0.9789454158869364</v>
      </c>
      <c r="BK30">
        <v>1.6806610646004443</v>
      </c>
      <c r="BL30" s="10"/>
      <c r="BM30">
        <v>-2.0722513877749052E-2</v>
      </c>
      <c r="BN30" s="4">
        <v>4.2942258141350203E-4</v>
      </c>
      <c r="BO30" s="4">
        <v>6.5239867761520451E-2</v>
      </c>
      <c r="BP30" s="4">
        <v>0.92260000000000009</v>
      </c>
      <c r="BQ30">
        <v>0.97927748612225096</v>
      </c>
      <c r="BR30">
        <v>1.0611198029435829</v>
      </c>
      <c r="BS30" s="10"/>
      <c r="BT30">
        <v>7.2433282458737869E-2</v>
      </c>
      <c r="BU30" s="4">
        <v>0</v>
      </c>
      <c r="BV30" s="4">
        <v>0.15839566409800737</v>
      </c>
      <c r="BW30" s="4">
        <v>1.6268000000000002</v>
      </c>
      <c r="BX30">
        <v>1.0724332824587379</v>
      </c>
      <c r="BY30">
        <v>1.5950776218233347</v>
      </c>
      <c r="BZ30" s="10"/>
      <c r="CA30">
        <v>-6.4945263245291387E-2</v>
      </c>
      <c r="CB30" s="4">
        <v>4.217887218000196E-3</v>
      </c>
      <c r="CC30" s="4">
        <v>2.1017118393978115E-2</v>
      </c>
      <c r="CD30" s="4">
        <v>1.4513999999999996</v>
      </c>
      <c r="CE30">
        <v>0.93505473675470863</v>
      </c>
      <c r="CF30">
        <v>0.87293602932754866</v>
      </c>
      <c r="CG30" s="10"/>
      <c r="CH30">
        <v>-2.9932710091146588E-2</v>
      </c>
      <c r="CI30" s="4">
        <v>8.9596713340062877E-4</v>
      </c>
      <c r="CJ30" s="4">
        <v>5.6029671548122911E-2</v>
      </c>
      <c r="CK30" s="4">
        <v>1.0091999999999997</v>
      </c>
      <c r="CL30">
        <v>0.97006728990885338</v>
      </c>
      <c r="CM30">
        <v>0.69710930654240189</v>
      </c>
      <c r="CN30" s="10"/>
      <c r="CO30">
        <v>6.3189834884374033E-2</v>
      </c>
      <c r="CP30" s="4">
        <v>0</v>
      </c>
      <c r="CQ30" s="4">
        <v>0.14915221652364352</v>
      </c>
      <c r="CR30" s="4">
        <v>1.6396000000000006</v>
      </c>
      <c r="CS30">
        <v>1.063189834884374</v>
      </c>
      <c r="CT30">
        <v>1.0386846055916397</v>
      </c>
      <c r="CU30" s="10"/>
      <c r="CV30">
        <v>-1.1234429422922203E-2</v>
      </c>
      <c r="CW30" s="4">
        <v>1.2621240445862011E-4</v>
      </c>
      <c r="CX30" s="4">
        <v>7.4727952216347301E-2</v>
      </c>
      <c r="CY30" s="4">
        <v>0.96939999999999982</v>
      </c>
      <c r="CZ30">
        <v>0.98876557057707781</v>
      </c>
      <c r="DA30">
        <v>0.86576478074063168</v>
      </c>
      <c r="DB30" s="10"/>
      <c r="DC30">
        <v>-1.4237160090173156E-2</v>
      </c>
      <c r="DD30" s="4">
        <v>2.026967274332193E-4</v>
      </c>
      <c r="DE30" s="4">
        <v>7.1725221549096344E-2</v>
      </c>
      <c r="DF30" s="4">
        <v>0.70319999999999983</v>
      </c>
      <c r="DG30">
        <v>0.98576283990982683</v>
      </c>
      <c r="DH30">
        <v>0.81354293773077335</v>
      </c>
      <c r="DI30" s="10"/>
      <c r="DJ30">
        <v>1.3861607329079269E-2</v>
      </c>
      <c r="DK30" s="4">
        <v>0</v>
      </c>
      <c r="DL30" s="4">
        <v>9.9823988968348765E-2</v>
      </c>
      <c r="DM30" s="4">
        <v>0.99600000000000011</v>
      </c>
      <c r="DN30">
        <v>1.0138616073290794</v>
      </c>
      <c r="DO30">
        <v>1.2969414386738409</v>
      </c>
      <c r="DP30" s="10"/>
      <c r="DQ30">
        <v>2.6965169970606717E-2</v>
      </c>
      <c r="DR30" s="4">
        <v>0</v>
      </c>
      <c r="DS30" s="4">
        <v>0.11292755160987622</v>
      </c>
      <c r="DT30" s="4">
        <v>0.86019999999999985</v>
      </c>
      <c r="DU30">
        <v>1.0269651699706066</v>
      </c>
      <c r="DV30">
        <v>0.94515013404364201</v>
      </c>
      <c r="DW30" s="10"/>
      <c r="DX30">
        <v>-1.17021892045246E-2</v>
      </c>
      <c r="DY30" s="4">
        <v>1.3694123217849211E-4</v>
      </c>
      <c r="DZ30" s="4">
        <v>7.4260192434744909E-2</v>
      </c>
      <c r="EA30" s="4">
        <v>0.86919999999999997</v>
      </c>
      <c r="EB30">
        <v>0.98829781079547541</v>
      </c>
      <c r="EC30">
        <v>1.3859681478739727</v>
      </c>
      <c r="ED30" s="10"/>
      <c r="EE30">
        <v>3.0828555857382089E-2</v>
      </c>
      <c r="EF30" s="4">
        <v>0</v>
      </c>
      <c r="EG30" s="4">
        <v>0.11679093749665159</v>
      </c>
      <c r="EH30" s="4">
        <v>1.0614000000000001</v>
      </c>
      <c r="EI30">
        <v>1.030828555857382</v>
      </c>
      <c r="EJ30">
        <v>0.81463114880359788</v>
      </c>
      <c r="EK30" s="10"/>
      <c r="EL30">
        <v>-5.3559498081469661E-2</v>
      </c>
      <c r="EM30" s="4">
        <v>2.8686198347389522E-3</v>
      </c>
      <c r="EN30" s="4">
        <v>3.2402883557799841E-2</v>
      </c>
      <c r="EO30" s="4">
        <v>0.52459999999999984</v>
      </c>
      <c r="EP30">
        <v>0.94644050191853035</v>
      </c>
      <c r="EQ30">
        <v>1.2525826673781097</v>
      </c>
      <c r="ER30" s="10"/>
      <c r="ES30">
        <v>-4.0148504663359931E-2</v>
      </c>
      <c r="ET30" s="4">
        <v>1.6119024267038341E-3</v>
      </c>
      <c r="EU30" s="4">
        <v>4.5813876975909572E-2</v>
      </c>
      <c r="EV30" s="4">
        <v>1.2226000000000001</v>
      </c>
      <c r="EW30">
        <v>0.95985149533664005</v>
      </c>
      <c r="EX30">
        <v>1.7439036369365895</v>
      </c>
      <c r="EY30" s="10"/>
      <c r="EZ30">
        <v>-8.6797969695174504E-2</v>
      </c>
      <c r="FA30" s="4">
        <v>7.5338875432044315E-3</v>
      </c>
      <c r="FB30" s="4">
        <v>-8.3558805590500107E-4</v>
      </c>
      <c r="FC30" s="4">
        <v>0.78179999999999994</v>
      </c>
      <c r="FD30">
        <v>0.9132020303048255</v>
      </c>
      <c r="FE30">
        <v>0.98404456805996154</v>
      </c>
      <c r="FF30" s="10"/>
      <c r="FG30">
        <v>-5.2356166898388713E-2</v>
      </c>
      <c r="FH30" s="4">
        <v>2.741168212291934E-3</v>
      </c>
      <c r="FI30" s="4">
        <v>3.360621474088079E-2</v>
      </c>
      <c r="FJ30" s="4">
        <v>0.5756</v>
      </c>
      <c r="FK30">
        <v>0.94764383310161127</v>
      </c>
      <c r="FL30">
        <v>1.5494930177376163</v>
      </c>
      <c r="FM30" s="10"/>
      <c r="FN30">
        <v>-7.8013074759190851E-2</v>
      </c>
      <c r="FO30" s="4">
        <v>6.0860398333831009E-3</v>
      </c>
      <c r="FP30" s="4">
        <v>7.949306880078652E-3</v>
      </c>
      <c r="FQ30" s="4">
        <v>1.0478000000000001</v>
      </c>
      <c r="FR30">
        <v>0.92198692524080916</v>
      </c>
      <c r="FS30">
        <v>0.94711289437731583</v>
      </c>
      <c r="FT30" s="10"/>
    </row>
    <row r="31" spans="1:176" x14ac:dyDescent="0.2">
      <c r="A31" s="2">
        <v>30</v>
      </c>
      <c r="B31" s="3">
        <v>39600</v>
      </c>
      <c r="C31">
        <v>2008</v>
      </c>
      <c r="D31" s="4">
        <v>-8.5975435589831534E-2</v>
      </c>
      <c r="E31" s="4">
        <v>7.3917755248612705E-3</v>
      </c>
      <c r="F31" s="9">
        <v>0.91402456441016844</v>
      </c>
      <c r="G31">
        <v>1.0253945365697352</v>
      </c>
      <c r="H31" s="10"/>
      <c r="I31">
        <v>-6.0455957653422585E-2</v>
      </c>
      <c r="J31" s="4">
        <v>3.6549228157924246E-3</v>
      </c>
      <c r="K31" s="4">
        <v>-5.0596582653422678E-2</v>
      </c>
      <c r="L31" s="4">
        <v>0.50479999999999992</v>
      </c>
      <c r="M31">
        <v>0.9395440423465774</v>
      </c>
      <c r="N31">
        <v>1.4268728230979015</v>
      </c>
      <c r="O31" s="10"/>
      <c r="P31">
        <v>-7.3560246749872993E-2</v>
      </c>
      <c r="Q31" s="4">
        <v>5.4111099019022004E-3</v>
      </c>
      <c r="R31" s="4">
        <v>-6.3700871749873086E-2</v>
      </c>
      <c r="S31" s="4">
        <v>0.7006</v>
      </c>
      <c r="T31">
        <v>0.92643975325012695</v>
      </c>
      <c r="U31">
        <v>1.1940063117460569</v>
      </c>
      <c r="V31" s="10"/>
      <c r="W31">
        <v>-0.12420278941994582</v>
      </c>
      <c r="X31" s="4">
        <v>1.5426332899695406E-2</v>
      </c>
      <c r="Y31" s="4">
        <v>-0.11434341441994592</v>
      </c>
      <c r="Z31" s="4">
        <v>-0.88459999999999983</v>
      </c>
      <c r="AA31">
        <v>0.87579721058005422</v>
      </c>
      <c r="AB31">
        <v>0.65682599465961056</v>
      </c>
      <c r="AC31" s="10"/>
      <c r="AD31">
        <v>-0.15476218454182031</v>
      </c>
      <c r="AE31" s="4">
        <v>2.3951333764156445E-2</v>
      </c>
      <c r="AF31" s="4">
        <v>-0.14490280954182042</v>
      </c>
      <c r="AG31" s="4">
        <v>0.11080000000000004</v>
      </c>
      <c r="AH31">
        <v>0.84523781545817966</v>
      </c>
      <c r="AI31">
        <v>0.86397583478999429</v>
      </c>
      <c r="AJ31" s="10"/>
      <c r="AK31">
        <v>-5.7540254334578177E-2</v>
      </c>
      <c r="AL31" s="4">
        <v>3.3108808688879425E-3</v>
      </c>
      <c r="AM31" s="4">
        <v>-4.768087933457827E-2</v>
      </c>
      <c r="AN31" s="4">
        <v>5.8601999999999999</v>
      </c>
      <c r="AO31">
        <v>0.94245974566542179</v>
      </c>
      <c r="AP31">
        <v>0.86472755287038405</v>
      </c>
      <c r="AQ31" s="10"/>
      <c r="AR31">
        <v>-0.15244446967316924</v>
      </c>
      <c r="AS31" s="4">
        <v>2.3239316333933818E-2</v>
      </c>
      <c r="AT31" s="4">
        <v>-0.14258509467316935</v>
      </c>
      <c r="AU31" s="4">
        <v>1.7660000000000002</v>
      </c>
      <c r="AV31">
        <v>0.84755553032683073</v>
      </c>
      <c r="AW31">
        <v>0.69892193077533338</v>
      </c>
      <c r="AX31" s="10"/>
      <c r="AY31">
        <v>-5.1586382059285556E-2</v>
      </c>
      <c r="AZ31" s="4">
        <v>2.6611548139665788E-3</v>
      </c>
      <c r="BA31" s="4">
        <v>-4.1727007059285649E-2</v>
      </c>
      <c r="BB31" s="4">
        <v>1.18</v>
      </c>
      <c r="BC31">
        <v>0.94841361794071444</v>
      </c>
      <c r="BD31">
        <v>1.1731200082967363</v>
      </c>
      <c r="BE31" s="10"/>
      <c r="BF31">
        <v>-0.16247577454829379</v>
      </c>
      <c r="BG31" s="4">
        <v>2.6398377315067993E-2</v>
      </c>
      <c r="BH31" s="4">
        <v>-0.1526163995482939</v>
      </c>
      <c r="BI31" s="4">
        <v>3.2880000000000003</v>
      </c>
      <c r="BJ31">
        <v>0.83752422545170624</v>
      </c>
      <c r="BK31">
        <v>1.4075943563763271</v>
      </c>
      <c r="BL31" s="10"/>
      <c r="BM31">
        <v>-7.1407691881992336E-2</v>
      </c>
      <c r="BN31" s="4">
        <v>5.0990584599135544E-3</v>
      </c>
      <c r="BO31" s="4">
        <v>-6.1548316881992429E-2</v>
      </c>
      <c r="BP31" s="4">
        <v>0.90540000000000009</v>
      </c>
      <c r="BQ31">
        <v>0.92859230811800764</v>
      </c>
      <c r="BR31">
        <v>0.98534768700510711</v>
      </c>
      <c r="BS31" s="10"/>
      <c r="BT31">
        <v>-4.3470809362727673E-3</v>
      </c>
      <c r="BU31" s="4">
        <v>1.8897112666506118E-5</v>
      </c>
      <c r="BV31" s="4">
        <v>5.5122940637271373E-3</v>
      </c>
      <c r="BW31" s="4">
        <v>1.7866000000000002</v>
      </c>
      <c r="BX31">
        <v>0.99565291906372722</v>
      </c>
      <c r="BY31">
        <v>1.5881436903016311</v>
      </c>
      <c r="BZ31" s="10"/>
      <c r="CA31">
        <v>-0.20874272740168287</v>
      </c>
      <c r="CB31" s="4">
        <v>4.3573526243093283E-2</v>
      </c>
      <c r="CC31" s="4">
        <v>-0.19888335240168298</v>
      </c>
      <c r="CD31" s="4">
        <v>1.3934000000000004</v>
      </c>
      <c r="CE31">
        <v>0.79125727259831713</v>
      </c>
      <c r="CF31">
        <v>0.6907169817185207</v>
      </c>
      <c r="CG31" s="10"/>
      <c r="CH31">
        <v>-9.9312997716667795E-2</v>
      </c>
      <c r="CI31" s="4">
        <v>9.8630715154708632E-3</v>
      </c>
      <c r="CJ31" s="4">
        <v>-8.9453622716667888E-2</v>
      </c>
      <c r="CK31" s="4">
        <v>1.0887999999999998</v>
      </c>
      <c r="CL31">
        <v>0.90068700228333221</v>
      </c>
      <c r="CM31">
        <v>0.62787729157348848</v>
      </c>
      <c r="CN31" s="10"/>
      <c r="CO31">
        <v>-0.17689534227499693</v>
      </c>
      <c r="CP31" s="4">
        <v>3.1291962118588312E-2</v>
      </c>
      <c r="CQ31" s="4">
        <v>-0.16703596727499703</v>
      </c>
      <c r="CR31" s="4">
        <v>3.8919999999999995</v>
      </c>
      <c r="CS31">
        <v>0.82310465772500307</v>
      </c>
      <c r="CT31">
        <v>0.85494613676973641</v>
      </c>
      <c r="CU31" s="10"/>
      <c r="CV31">
        <v>-0.13108379623098954</v>
      </c>
      <c r="CW31" s="4">
        <v>1.7182961634327587E-2</v>
      </c>
      <c r="CX31" s="4">
        <v>-0.12122442123098963</v>
      </c>
      <c r="CY31" s="4">
        <v>0.93159999999999987</v>
      </c>
      <c r="CZ31">
        <v>0.86891620376901046</v>
      </c>
      <c r="DA31">
        <v>0.75227704663805939</v>
      </c>
      <c r="DB31" s="10"/>
      <c r="DC31">
        <v>-0.18445748438512224</v>
      </c>
      <c r="DD31" s="4">
        <v>3.4024563545687614E-2</v>
      </c>
      <c r="DE31" s="4">
        <v>-0.17459810938512235</v>
      </c>
      <c r="DF31" s="4">
        <v>2.9958</v>
      </c>
      <c r="DG31">
        <v>0.81554251561487778</v>
      </c>
      <c r="DH31">
        <v>0.66347885399767281</v>
      </c>
      <c r="DI31" s="10"/>
      <c r="DJ31">
        <v>-5.8796817736841284E-2</v>
      </c>
      <c r="DK31" s="4">
        <v>3.4570657759793338E-3</v>
      </c>
      <c r="DL31" s="4">
        <v>-4.8937442736841377E-2</v>
      </c>
      <c r="DM31" s="4">
        <v>0.87880000000000014</v>
      </c>
      <c r="DN31">
        <v>0.94120318226315869</v>
      </c>
      <c r="DO31">
        <v>1.2206854092887784</v>
      </c>
      <c r="DP31" s="10"/>
      <c r="DQ31">
        <v>-0.12568541523484025</v>
      </c>
      <c r="DR31" s="4">
        <v>1.5796823602754216E-2</v>
      </c>
      <c r="DS31" s="4">
        <v>-0.11582604023484035</v>
      </c>
      <c r="DT31" s="4">
        <v>1.157</v>
      </c>
      <c r="DU31">
        <v>0.87431458476515977</v>
      </c>
      <c r="DV31">
        <v>0.82635854698710198</v>
      </c>
      <c r="DW31" s="10"/>
      <c r="DX31">
        <v>-9.4460982782976044E-2</v>
      </c>
      <c r="DY31" s="4">
        <v>8.9228772683256959E-3</v>
      </c>
      <c r="DZ31" s="4">
        <v>-8.4601607782976138E-2</v>
      </c>
      <c r="EA31" s="4">
        <v>0.89979999999999993</v>
      </c>
      <c r="EB31">
        <v>0.9055390172170239</v>
      </c>
      <c r="EC31">
        <v>1.2550482345198961</v>
      </c>
      <c r="ED31" s="10"/>
      <c r="EE31">
        <v>-0.20554974561258821</v>
      </c>
      <c r="EF31" s="4">
        <v>4.2250697921399724E-2</v>
      </c>
      <c r="EG31" s="4">
        <v>-0.19569037061258832</v>
      </c>
      <c r="EH31" s="4">
        <v>1.1228</v>
      </c>
      <c r="EI31">
        <v>0.79445025438741179</v>
      </c>
      <c r="EJ31">
        <v>0.64718392339892783</v>
      </c>
      <c r="EK31" s="10"/>
      <c r="EL31">
        <v>-0.20016983415983547</v>
      </c>
      <c r="EM31" s="4">
        <v>4.0067962507576035E-2</v>
      </c>
      <c r="EN31" s="4">
        <v>-0.19031045915983558</v>
      </c>
      <c r="EO31" s="4">
        <v>3.1743999999999999</v>
      </c>
      <c r="EP31">
        <v>0.79983016584016453</v>
      </c>
      <c r="EQ31">
        <v>1.0018534025775492</v>
      </c>
      <c r="ER31" s="10"/>
      <c r="ES31">
        <v>-7.3026961108229413E-2</v>
      </c>
      <c r="ET31" s="4">
        <v>5.332937048702851E-3</v>
      </c>
      <c r="EU31" s="4">
        <v>-6.3167586108229506E-2</v>
      </c>
      <c r="EV31" s="4">
        <v>3.2669999999999995</v>
      </c>
      <c r="EW31">
        <v>0.92697303889177063</v>
      </c>
      <c r="EX31">
        <v>1.6165516538655214</v>
      </c>
      <c r="EY31" s="10"/>
      <c r="EZ31">
        <v>-0.11303362017928605</v>
      </c>
      <c r="FA31" s="4">
        <v>1.2776599290835102E-2</v>
      </c>
      <c r="FB31" s="4">
        <v>-0.10317424517928614</v>
      </c>
      <c r="FC31" s="4">
        <v>0.79039999999999988</v>
      </c>
      <c r="FD31">
        <v>0.88696637982071391</v>
      </c>
      <c r="FE31">
        <v>0.87281444811438225</v>
      </c>
      <c r="FF31" s="10"/>
      <c r="FG31">
        <v>-6.0434565161687194E-2</v>
      </c>
      <c r="FH31" s="4">
        <v>3.6523366662822155E-3</v>
      </c>
      <c r="FI31" s="4">
        <v>-5.0575190161687288E-2</v>
      </c>
      <c r="FJ31" s="4">
        <v>0.60479999999999978</v>
      </c>
      <c r="FK31">
        <v>0.93956543483831279</v>
      </c>
      <c r="FL31">
        <v>1.4558500809895729</v>
      </c>
      <c r="FM31" s="10"/>
      <c r="FN31">
        <v>-0.11449509711977689</v>
      </c>
      <c r="FO31" s="4">
        <v>1.3109127264467141E-2</v>
      </c>
      <c r="FP31" s="4">
        <v>-0.10463572211977698</v>
      </c>
      <c r="FQ31" s="4">
        <v>0.97160000000000002</v>
      </c>
      <c r="FR31">
        <v>0.8855049028802231</v>
      </c>
      <c r="FS31">
        <v>0.83867311155219204</v>
      </c>
      <c r="FT31" s="10"/>
    </row>
    <row r="32" spans="1:176" x14ac:dyDescent="0.2">
      <c r="A32" s="2">
        <v>31</v>
      </c>
      <c r="B32" s="3">
        <v>39630</v>
      </c>
      <c r="C32">
        <v>2008</v>
      </c>
      <c r="D32" s="4">
        <v>-9.8437499999999289E-3</v>
      </c>
      <c r="E32" s="4">
        <v>9.6899414062498598E-5</v>
      </c>
      <c r="F32" s="9">
        <v>0.99015625000000007</v>
      </c>
      <c r="G32">
        <v>1.015300809100377</v>
      </c>
      <c r="H32" s="10"/>
      <c r="I32">
        <v>-3.4681699665255417E-2</v>
      </c>
      <c r="J32" s="4">
        <v>1.2028202916709776E-3</v>
      </c>
      <c r="K32" s="4">
        <v>-4.6872202908165843E-2</v>
      </c>
      <c r="L32" s="4">
        <v>0.88359999999999983</v>
      </c>
      <c r="M32">
        <v>0.96531830033474453</v>
      </c>
      <c r="N32">
        <v>1.3773864483867049</v>
      </c>
      <c r="O32" s="10"/>
      <c r="P32">
        <v>-4.1095885017243348E-3</v>
      </c>
      <c r="Q32" s="4">
        <v>1.6888717653504861E-5</v>
      </c>
      <c r="R32" s="4">
        <v>-1.6300091744634759E-2</v>
      </c>
      <c r="S32" s="4">
        <v>1.0826</v>
      </c>
      <c r="T32">
        <v>0.99589041149827562</v>
      </c>
      <c r="U32">
        <v>1.1890994371363188</v>
      </c>
      <c r="V32" s="10"/>
      <c r="W32">
        <v>-1.0323859992572819E-2</v>
      </c>
      <c r="X32" s="4">
        <v>1.0658208514624564E-4</v>
      </c>
      <c r="Y32" s="4">
        <v>-2.2514363235483243E-2</v>
      </c>
      <c r="Z32" s="4">
        <v>-1.3097999999999996</v>
      </c>
      <c r="AA32">
        <v>0.98967614000742721</v>
      </c>
      <c r="AB32">
        <v>0.65004501505126233</v>
      </c>
      <c r="AC32" s="10"/>
      <c r="AD32">
        <v>5.0877728001975609E-3</v>
      </c>
      <c r="AE32" s="4">
        <v>0</v>
      </c>
      <c r="AF32" s="4">
        <v>-7.1027304427128636E-3</v>
      </c>
      <c r="AG32" s="4">
        <v>0.16900000000000001</v>
      </c>
      <c r="AH32">
        <v>1.0050877728001975</v>
      </c>
      <c r="AI32">
        <v>0.86837154754226675</v>
      </c>
      <c r="AJ32" s="10"/>
      <c r="AK32">
        <v>0.10494707515420294</v>
      </c>
      <c r="AL32" s="4">
        <v>0</v>
      </c>
      <c r="AM32" s="4">
        <v>9.2756571911292524E-2</v>
      </c>
      <c r="AN32" s="4">
        <v>5.1084000000000014</v>
      </c>
      <c r="AO32">
        <v>1.104947075154203</v>
      </c>
      <c r="AP32">
        <v>0.95547818034938226</v>
      </c>
      <c r="AQ32" s="10"/>
      <c r="AR32">
        <v>0.10013132911057535</v>
      </c>
      <c r="AS32" s="4">
        <v>0</v>
      </c>
      <c r="AT32" s="4">
        <v>8.7940825867664926E-2</v>
      </c>
      <c r="AU32" s="4">
        <v>2.0129999999999999</v>
      </c>
      <c r="AV32">
        <v>1.1001313291105754</v>
      </c>
      <c r="AW32">
        <v>0.76890591264839714</v>
      </c>
      <c r="AX32" s="10"/>
      <c r="AY32">
        <v>-5.8358049860881354E-2</v>
      </c>
      <c r="AZ32" s="4">
        <v>3.4056619835651143E-3</v>
      </c>
      <c r="BA32" s="4">
        <v>-7.0548553103791781E-2</v>
      </c>
      <c r="BB32" s="4">
        <v>1.0454000000000001</v>
      </c>
      <c r="BC32">
        <v>0.94164195013911867</v>
      </c>
      <c r="BD32">
        <v>1.1046590123597579</v>
      </c>
      <c r="BE32" s="10"/>
      <c r="BF32">
        <v>1.144822750149793E-2</v>
      </c>
      <c r="BG32" s="4">
        <v>0</v>
      </c>
      <c r="BH32" s="4">
        <v>-7.4227574141249447E-4</v>
      </c>
      <c r="BI32" s="4">
        <v>2.7755999999999998</v>
      </c>
      <c r="BJ32">
        <v>1.011448227501498</v>
      </c>
      <c r="BK32">
        <v>1.4237088167979479</v>
      </c>
      <c r="BL32" s="10"/>
      <c r="BM32">
        <v>4.0149166522186232E-3</v>
      </c>
      <c r="BN32" s="4">
        <v>0</v>
      </c>
      <c r="BO32" s="4">
        <v>-8.1755865906918013E-3</v>
      </c>
      <c r="BP32" s="4">
        <v>0.87999999999999967</v>
      </c>
      <c r="BQ32">
        <v>1.0040149166522185</v>
      </c>
      <c r="BR32">
        <v>0.98930377584188889</v>
      </c>
      <c r="BS32" s="10"/>
      <c r="BT32">
        <v>-0.13511810136373115</v>
      </c>
      <c r="BU32" s="4">
        <v>1.8256901316139523E-2</v>
      </c>
      <c r="BV32" s="4">
        <v>-0.14730860460664158</v>
      </c>
      <c r="BW32" s="4">
        <v>0.60500000000000009</v>
      </c>
      <c r="BX32">
        <v>0.86488189863626885</v>
      </c>
      <c r="BY32">
        <v>1.3735567301752851</v>
      </c>
      <c r="BZ32" s="10"/>
      <c r="CA32">
        <v>0.1426122947119777</v>
      </c>
      <c r="CB32" s="4">
        <v>0</v>
      </c>
      <c r="CC32" s="4">
        <v>0.13042179146906727</v>
      </c>
      <c r="CD32" s="4">
        <v>1.4637999999999998</v>
      </c>
      <c r="CE32">
        <v>1.1426122947119777</v>
      </c>
      <c r="CF32">
        <v>0.78922171547793007</v>
      </c>
      <c r="CG32" s="10"/>
      <c r="CH32">
        <v>-2.6177276696959472E-2</v>
      </c>
      <c r="CI32" s="4">
        <v>6.8524981526917744E-4</v>
      </c>
      <c r="CJ32" s="4">
        <v>-3.8367779939869895E-2</v>
      </c>
      <c r="CK32" s="4">
        <v>1.1887999999999999</v>
      </c>
      <c r="CL32">
        <v>0.97382272330304054</v>
      </c>
      <c r="CM32">
        <v>0.61144117398023179</v>
      </c>
      <c r="CN32" s="10"/>
      <c r="CO32">
        <v>4.2587421358935652E-2</v>
      </c>
      <c r="CP32" s="4">
        <v>0</v>
      </c>
      <c r="CQ32" s="4">
        <v>3.0396918116025226E-2</v>
      </c>
      <c r="CR32" s="4">
        <v>3.3083999999999998</v>
      </c>
      <c r="CS32">
        <v>1.0425874213589357</v>
      </c>
      <c r="CT32">
        <v>0.89135608813554346</v>
      </c>
      <c r="CU32" s="10"/>
      <c r="CV32">
        <v>2.1977962694625517E-2</v>
      </c>
      <c r="CW32" s="4">
        <v>0</v>
      </c>
      <c r="CX32" s="4">
        <v>9.7874594517150925E-3</v>
      </c>
      <c r="CY32" s="4">
        <v>1.117</v>
      </c>
      <c r="CZ32">
        <v>1.0219779626946255</v>
      </c>
      <c r="DA32">
        <v>0.76881056350509369</v>
      </c>
      <c r="DB32" s="10"/>
      <c r="DC32">
        <v>5.4088368526213168E-2</v>
      </c>
      <c r="DD32" s="4">
        <v>0</v>
      </c>
      <c r="DE32" s="4">
        <v>4.1897865283302742E-2</v>
      </c>
      <c r="DF32" s="4">
        <v>2.9476000000000004</v>
      </c>
      <c r="DG32">
        <v>1.0540883685262132</v>
      </c>
      <c r="DH32">
        <v>0.69936534276204854</v>
      </c>
      <c r="DI32" s="10"/>
      <c r="DJ32">
        <v>-3.385190862010641E-3</v>
      </c>
      <c r="DK32" s="4">
        <v>1.1459517172240346E-5</v>
      </c>
      <c r="DL32" s="4">
        <v>-1.5575694104921066E-2</v>
      </c>
      <c r="DM32" s="4">
        <v>0.93619999999999981</v>
      </c>
      <c r="DN32">
        <v>0.99661480913798939</v>
      </c>
      <c r="DO32">
        <v>1.2165531561958645</v>
      </c>
      <c r="DP32" s="10"/>
      <c r="DQ32">
        <v>9.6532254294912296E-4</v>
      </c>
      <c r="DR32" s="4">
        <v>0</v>
      </c>
      <c r="DS32" s="4">
        <v>-1.1225180699961302E-2</v>
      </c>
      <c r="DT32" s="4">
        <v>0.26379999999999992</v>
      </c>
      <c r="DU32">
        <v>1.0009653225429491</v>
      </c>
      <c r="DV32">
        <v>0.82715624952106737</v>
      </c>
      <c r="DW32" s="10"/>
      <c r="DX32">
        <v>5.8573293804660531E-2</v>
      </c>
      <c r="DY32" s="4">
        <v>0</v>
      </c>
      <c r="DZ32" s="4">
        <v>4.6382790561750105E-2</v>
      </c>
      <c r="EA32" s="4">
        <v>1.1954</v>
      </c>
      <c r="EB32">
        <v>1.0585732938046606</v>
      </c>
      <c r="EC32">
        <v>1.3285605434994505</v>
      </c>
      <c r="ED32" s="10"/>
      <c r="EE32">
        <v>3.197430343534321E-3</v>
      </c>
      <c r="EF32" s="4">
        <v>0</v>
      </c>
      <c r="EG32" s="4">
        <v>-8.9930728993761026E-3</v>
      </c>
      <c r="EH32" s="4">
        <v>1.3293999999999999</v>
      </c>
      <c r="EI32">
        <v>1.0031974303435343</v>
      </c>
      <c r="EJ32">
        <v>0.64925324891345115</v>
      </c>
      <c r="EK32" s="10"/>
      <c r="EL32">
        <v>-1.7354471844416098E-3</v>
      </c>
      <c r="EM32" s="4">
        <v>3.0117769299863108E-6</v>
      </c>
      <c r="EN32" s="4">
        <v>-1.3925950427352035E-2</v>
      </c>
      <c r="EO32" s="4">
        <v>3.4370000000000012</v>
      </c>
      <c r="EP32">
        <v>0.99826455281555837</v>
      </c>
      <c r="EQ32">
        <v>1.0001147389108227</v>
      </c>
      <c r="ER32" s="10"/>
      <c r="ES32">
        <v>-1.1330795953067258E-2</v>
      </c>
      <c r="ET32" s="4">
        <v>1.2838693693004535E-4</v>
      </c>
      <c r="EU32" s="4">
        <v>-2.3521299195977681E-2</v>
      </c>
      <c r="EV32" s="4">
        <v>1.9939999999999991</v>
      </c>
      <c r="EW32">
        <v>0.9886692040469327</v>
      </c>
      <c r="EX32">
        <v>1.5982348369279777</v>
      </c>
      <c r="EY32" s="10"/>
      <c r="EZ32">
        <v>6.802554498791126E-2</v>
      </c>
      <c r="FA32" s="4">
        <v>0</v>
      </c>
      <c r="FB32" s="4">
        <v>5.5835041745000834E-2</v>
      </c>
      <c r="FC32" s="4">
        <v>1.1527999999999998</v>
      </c>
      <c r="FD32">
        <v>1.0680255449879112</v>
      </c>
      <c r="FE32">
        <v>0.93218812662068606</v>
      </c>
      <c r="FF32" s="10"/>
      <c r="FG32">
        <v>-1.7404923786148985E-2</v>
      </c>
      <c r="FH32" s="4">
        <v>3.0293137200165473E-4</v>
      </c>
      <c r="FI32" s="4">
        <v>-2.9595427029059408E-2</v>
      </c>
      <c r="FJ32" s="4">
        <v>4.5600000000000057E-2</v>
      </c>
      <c r="FK32">
        <v>0.982595076213851</v>
      </c>
      <c r="FL32">
        <v>1.4305111212858905</v>
      </c>
      <c r="FM32" s="10"/>
      <c r="FN32">
        <v>7.0384638412170821E-3</v>
      </c>
      <c r="FO32" s="4">
        <v>0</v>
      </c>
      <c r="FP32" s="4">
        <v>-5.1520394016933424E-3</v>
      </c>
      <c r="FQ32" s="4">
        <v>1.0730000000000002</v>
      </c>
      <c r="FR32">
        <v>1.0070384638412171</v>
      </c>
      <c r="FS32">
        <v>0.84457608192245315</v>
      </c>
      <c r="FT32" s="10"/>
    </row>
    <row r="33" spans="1:176" x14ac:dyDescent="0.2">
      <c r="A33" s="2">
        <v>32</v>
      </c>
      <c r="B33" s="3">
        <v>39661</v>
      </c>
      <c r="C33">
        <v>2008</v>
      </c>
      <c r="D33" s="4">
        <v>1.2150860028404499E-2</v>
      </c>
      <c r="E33" s="4">
        <v>0</v>
      </c>
      <c r="F33" s="9">
        <v>1.0121508600284046</v>
      </c>
      <c r="G33">
        <v>1.0276375871184815</v>
      </c>
      <c r="H33" s="10"/>
      <c r="I33">
        <v>5.4337103856530886E-2</v>
      </c>
      <c r="J33" s="4">
        <v>0</v>
      </c>
      <c r="K33" s="4">
        <v>0.14512855712781392</v>
      </c>
      <c r="L33" s="4">
        <v>0.84439999999999993</v>
      </c>
      <c r="M33">
        <v>1.0543371038565308</v>
      </c>
      <c r="N33">
        <v>1.4522296388832714</v>
      </c>
      <c r="O33" s="10"/>
      <c r="P33">
        <v>6.9153701013558611E-2</v>
      </c>
      <c r="Q33" s="4">
        <v>0</v>
      </c>
      <c r="R33" s="4">
        <v>0.15994515428484163</v>
      </c>
      <c r="S33" s="4">
        <v>1.0826000000000002</v>
      </c>
      <c r="T33">
        <v>1.0691537010135586</v>
      </c>
      <c r="U33">
        <v>1.2713300640874345</v>
      </c>
      <c r="V33" s="10"/>
      <c r="W33">
        <v>2.2361611142466535E-2</v>
      </c>
      <c r="X33" s="4">
        <v>0</v>
      </c>
      <c r="Y33" s="4">
        <v>0.11315306441374956</v>
      </c>
      <c r="Z33" s="4">
        <v>-0.84979999999999978</v>
      </c>
      <c r="AA33">
        <v>1.0223616111424665</v>
      </c>
      <c r="AB33">
        <v>0.66458106890293744</v>
      </c>
      <c r="AC33" s="10"/>
      <c r="AD33">
        <v>-4.4716214048344458E-3</v>
      </c>
      <c r="AE33" s="4">
        <v>1.9995397988173583E-5</v>
      </c>
      <c r="AF33" s="4">
        <v>8.6319831866448593E-2</v>
      </c>
      <c r="AG33" s="4">
        <v>0.13720000000000007</v>
      </c>
      <c r="AH33">
        <v>0.99552837859516552</v>
      </c>
      <c r="AI33">
        <v>0.86448851874292754</v>
      </c>
      <c r="AJ33" s="10"/>
      <c r="AK33">
        <v>7.3065310438695866E-2</v>
      </c>
      <c r="AL33" s="4">
        <v>0</v>
      </c>
      <c r="AM33" s="4">
        <v>0.1638567637099789</v>
      </c>
      <c r="AN33" s="4">
        <v>3.6708000000000003</v>
      </c>
      <c r="AO33">
        <v>1.0730653104386958</v>
      </c>
      <c r="AP33">
        <v>1.0252904902140101</v>
      </c>
      <c r="AQ33" s="10"/>
      <c r="AR33">
        <v>9.8624994717079306E-2</v>
      </c>
      <c r="AS33" s="4">
        <v>0</v>
      </c>
      <c r="AT33" s="4">
        <v>0.18941644798836232</v>
      </c>
      <c r="AU33" s="4">
        <v>2.0998000000000001</v>
      </c>
      <c r="AV33">
        <v>1.0986249947170794</v>
      </c>
      <c r="AW33">
        <v>0.84473925422127638</v>
      </c>
      <c r="AX33" s="10"/>
      <c r="AY33">
        <v>-1.7671910473869832E-3</v>
      </c>
      <c r="AZ33" s="4">
        <v>3.1229641979647028E-6</v>
      </c>
      <c r="BA33" s="4">
        <v>8.9024262223896047E-2</v>
      </c>
      <c r="BB33" s="4">
        <v>0.92579999999999996</v>
      </c>
      <c r="BC33">
        <v>0.99823280895261302</v>
      </c>
      <c r="BD33">
        <v>1.1027068688427004</v>
      </c>
      <c r="BE33" s="10"/>
      <c r="BF33">
        <v>-1.0005334061854136E-2</v>
      </c>
      <c r="BG33" s="4">
        <v>1.0010670968929859E-4</v>
      </c>
      <c r="BH33" s="4">
        <v>8.0786119209428894E-2</v>
      </c>
      <c r="BI33" s="4">
        <v>0.96219999999999994</v>
      </c>
      <c r="BJ33">
        <v>0.98999466593814589</v>
      </c>
      <c r="BK33">
        <v>1.4094641344790775</v>
      </c>
      <c r="BL33" s="10"/>
      <c r="BM33">
        <v>5.5854490465630955E-3</v>
      </c>
      <c r="BN33" s="4">
        <v>0</v>
      </c>
      <c r="BO33" s="4">
        <v>9.6376902317846125E-2</v>
      </c>
      <c r="BP33" s="4">
        <v>0.8602000000000003</v>
      </c>
      <c r="BQ33">
        <v>1.005585449046563</v>
      </c>
      <c r="BR33">
        <v>0.99482948167342611</v>
      </c>
      <c r="BS33" s="10"/>
      <c r="BT33">
        <v>3.0277231962030069E-3</v>
      </c>
      <c r="BU33" s="4">
        <v>0</v>
      </c>
      <c r="BV33" s="4">
        <v>9.381917646748604E-2</v>
      </c>
      <c r="BW33" s="4">
        <v>1.4211999999999998</v>
      </c>
      <c r="BX33">
        <v>1.003027723196203</v>
      </c>
      <c r="BY33">
        <v>1.3777154797485376</v>
      </c>
      <c r="BZ33" s="10"/>
      <c r="CA33">
        <v>6.2194259505547259E-2</v>
      </c>
      <c r="CB33" s="4">
        <v>0</v>
      </c>
      <c r="CC33" s="4">
        <v>0.15298571277683029</v>
      </c>
      <c r="CD33" s="4">
        <v>1.7065999999999999</v>
      </c>
      <c r="CE33">
        <v>1.0621942595055474</v>
      </c>
      <c r="CF33">
        <v>0.83830677565777767</v>
      </c>
      <c r="CG33" s="10"/>
      <c r="CH33">
        <v>3.8492767541997062E-2</v>
      </c>
      <c r="CI33" s="4">
        <v>0</v>
      </c>
      <c r="CJ33" s="4">
        <v>0.12928422081328009</v>
      </c>
      <c r="CK33" s="4">
        <v>1.2969999999999999</v>
      </c>
      <c r="CL33">
        <v>1.038492767541997</v>
      </c>
      <c r="CM33">
        <v>0.63497723695585861</v>
      </c>
      <c r="CN33" s="10"/>
      <c r="CO33">
        <v>2.9949555695914069E-2</v>
      </c>
      <c r="CP33" s="4">
        <v>0</v>
      </c>
      <c r="CQ33" s="4">
        <v>0.1207410089671971</v>
      </c>
      <c r="CR33" s="4">
        <v>1.6403999999999999</v>
      </c>
      <c r="CS33">
        <v>1.0299495556959142</v>
      </c>
      <c r="CT33">
        <v>0.91805180694205113</v>
      </c>
      <c r="CU33" s="10"/>
      <c r="CV33">
        <v>5.6069246174895462E-2</v>
      </c>
      <c r="CW33" s="4">
        <v>0</v>
      </c>
      <c r="CX33" s="4">
        <v>0.14686069944617849</v>
      </c>
      <c r="CY33" s="4">
        <v>1.1104000000000001</v>
      </c>
      <c r="CZ33">
        <v>1.0560692461748955</v>
      </c>
      <c r="DA33">
        <v>0.81191719225212089</v>
      </c>
      <c r="DB33" s="10"/>
      <c r="DC33">
        <v>-1.9544538113910994E-3</v>
      </c>
      <c r="DD33" s="4">
        <v>3.8198897008611953E-6</v>
      </c>
      <c r="DE33" s="4">
        <v>8.883699945989193E-2</v>
      </c>
      <c r="DF33" s="4">
        <v>1.2685999999999995</v>
      </c>
      <c r="DG33">
        <v>0.99804554618860886</v>
      </c>
      <c r="DH33">
        <v>0.69799846550233235</v>
      </c>
      <c r="DI33" s="10"/>
      <c r="DJ33">
        <v>2.2326643118388924E-2</v>
      </c>
      <c r="DK33" s="4">
        <v>0</v>
      </c>
      <c r="DL33" s="4">
        <v>0.11311809638967196</v>
      </c>
      <c r="DM33" s="4">
        <v>0.997</v>
      </c>
      <c r="DN33">
        <v>1.0223266431183888</v>
      </c>
      <c r="DO33">
        <v>1.243714704348799</v>
      </c>
      <c r="DP33" s="10"/>
      <c r="DQ33">
        <v>5.7757471893719714E-2</v>
      </c>
      <c r="DR33" s="4">
        <v>0</v>
      </c>
      <c r="DS33" s="4">
        <v>0.14854892516500273</v>
      </c>
      <c r="DT33" s="4">
        <v>0.99319999999999975</v>
      </c>
      <c r="DU33">
        <v>1.0577574718937197</v>
      </c>
      <c r="DV33">
        <v>0.87493070335449508</v>
      </c>
      <c r="DW33" s="10"/>
      <c r="DX33">
        <v>6.4995281191389878E-2</v>
      </c>
      <c r="DY33" s="4">
        <v>0</v>
      </c>
      <c r="DZ33" s="4">
        <v>0.15578673446267291</v>
      </c>
      <c r="EA33" s="4">
        <v>1.2224000000000002</v>
      </c>
      <c r="EB33">
        <v>1.0649952811913899</v>
      </c>
      <c r="EC33">
        <v>1.414910709603983</v>
      </c>
      <c r="ED33" s="10"/>
      <c r="EE33">
        <v>1.5115336639318213E-2</v>
      </c>
      <c r="EF33" s="4">
        <v>0</v>
      </c>
      <c r="EG33" s="4">
        <v>0.10590678991060125</v>
      </c>
      <c r="EH33" s="4">
        <v>1.151</v>
      </c>
      <c r="EI33">
        <v>1.0151153366393182</v>
      </c>
      <c r="EJ33">
        <v>0.65906693033494901</v>
      </c>
      <c r="EK33" s="10"/>
      <c r="EL33">
        <v>-2.5966392855612665E-3</v>
      </c>
      <c r="EM33" s="4">
        <v>6.7425355793201241E-6</v>
      </c>
      <c r="EN33" s="4">
        <v>8.8194813985721765E-2</v>
      </c>
      <c r="EO33" s="4">
        <v>1.5599999999999996</v>
      </c>
      <c r="EP33">
        <v>0.99740336071443869</v>
      </c>
      <c r="EQ33">
        <v>0.99751780168969795</v>
      </c>
      <c r="ER33" s="10"/>
      <c r="ES33">
        <v>-1.2455456750973233E-2</v>
      </c>
      <c r="ET33" s="4">
        <v>1.5513840287536469E-4</v>
      </c>
      <c r="EU33" s="4">
        <v>7.83359965203098E-2</v>
      </c>
      <c r="EV33" s="4">
        <v>1.1491999999999996</v>
      </c>
      <c r="EW33">
        <v>0.98754454324902674</v>
      </c>
      <c r="EX33">
        <v>1.5783280920387226</v>
      </c>
      <c r="EY33" s="10"/>
      <c r="EZ33">
        <v>5.9773546383249394E-2</v>
      </c>
      <c r="FA33" s="4">
        <v>0</v>
      </c>
      <c r="FB33" s="4">
        <v>0.15056499965453243</v>
      </c>
      <c r="FC33" s="4">
        <v>1.1658000000000004</v>
      </c>
      <c r="FD33">
        <v>1.0597735463832494</v>
      </c>
      <c r="FE33">
        <v>0.987908316845162</v>
      </c>
      <c r="FF33" s="10"/>
      <c r="FG33">
        <v>-4.6868081105057276E-3</v>
      </c>
      <c r="FH33" s="4">
        <v>2.1966170264702269E-5</v>
      </c>
      <c r="FI33" s="4">
        <v>8.6104645160777302E-2</v>
      </c>
      <c r="FJ33" s="4">
        <v>0.91920000000000002</v>
      </c>
      <c r="FK33">
        <v>0.9953131918894943</v>
      </c>
      <c r="FL33">
        <v>1.4238065901604793</v>
      </c>
      <c r="FM33" s="10"/>
      <c r="FN33">
        <v>1.6638010806488385E-2</v>
      </c>
      <c r="FO33" s="4">
        <v>0</v>
      </c>
      <c r="FP33" s="4">
        <v>0.10742946407777142</v>
      </c>
      <c r="FQ33" s="4">
        <v>0.9456</v>
      </c>
      <c r="FR33">
        <v>1.0166380108064883</v>
      </c>
      <c r="FS33">
        <v>0.85862814790038045</v>
      </c>
      <c r="FT33" s="10"/>
    </row>
    <row r="34" spans="1:176" x14ac:dyDescent="0.2">
      <c r="A34" s="2">
        <v>33</v>
      </c>
      <c r="B34" s="3">
        <v>39692</v>
      </c>
      <c r="C34">
        <v>2008</v>
      </c>
      <c r="D34" s="4">
        <v>-9.0739008419083153E-2</v>
      </c>
      <c r="E34" s="4">
        <v>8.233567648878443E-3</v>
      </c>
      <c r="F34" s="9">
        <v>0.90926099158091689</v>
      </c>
      <c r="G34">
        <v>0.93439077144917138</v>
      </c>
      <c r="H34" s="10"/>
      <c r="I34">
        <v>-0.11844841285306865</v>
      </c>
      <c r="J34" s="4">
        <v>1.4030026507410998E-2</v>
      </c>
      <c r="K34" s="4">
        <v>5.0976121595986412E-2</v>
      </c>
      <c r="L34" s="4">
        <v>0.6654000000000001</v>
      </c>
      <c r="M34">
        <v>0.88155158714693138</v>
      </c>
      <c r="N34">
        <v>1.2802153430593628</v>
      </c>
      <c r="O34" s="10"/>
      <c r="P34">
        <v>-0.12019198167477924</v>
      </c>
      <c r="Q34" s="4">
        <v>1.4446112458910467E-2</v>
      </c>
      <c r="R34" s="4">
        <v>4.9232552774275823E-2</v>
      </c>
      <c r="S34" s="4">
        <v>0.78859999999999997</v>
      </c>
      <c r="T34">
        <v>0.87980801832522082</v>
      </c>
      <c r="U34">
        <v>1.1185263843220419</v>
      </c>
      <c r="V34" s="10"/>
      <c r="W34">
        <v>-0.11837703918618345</v>
      </c>
      <c r="X34" s="4">
        <v>1.4013123406487211E-2</v>
      </c>
      <c r="Y34" s="4">
        <v>5.1047495262871612E-2</v>
      </c>
      <c r="Z34" s="4">
        <v>-0.69520000000000015</v>
      </c>
      <c r="AA34">
        <v>0.88162296081381653</v>
      </c>
      <c r="AB34">
        <v>0.58590992966701871</v>
      </c>
      <c r="AC34" s="10"/>
      <c r="AD34">
        <v>-6.3972930407575901E-2</v>
      </c>
      <c r="AE34" s="4">
        <v>4.0925358249325489E-3</v>
      </c>
      <c r="AF34" s="4">
        <v>0.10545160404147916</v>
      </c>
      <c r="AG34" s="4">
        <v>0.12620000000000001</v>
      </c>
      <c r="AH34">
        <v>0.9360270695924241</v>
      </c>
      <c r="AI34">
        <v>0.80918465489523783</v>
      </c>
      <c r="AJ34" s="10"/>
      <c r="AK34">
        <v>-0.13593532193047875</v>
      </c>
      <c r="AL34" s="4">
        <v>1.8478411748342895E-2</v>
      </c>
      <c r="AM34" s="4">
        <v>3.3489212518576311E-2</v>
      </c>
      <c r="AN34" s="4">
        <v>3.0008000000000004</v>
      </c>
      <c r="AO34">
        <v>0.86406467806952125</v>
      </c>
      <c r="AP34">
        <v>0.8859172973545103</v>
      </c>
      <c r="AQ34" s="10"/>
      <c r="AR34">
        <v>-0.15844422378792983</v>
      </c>
      <c r="AS34" s="4">
        <v>2.5104572051759588E-2</v>
      </c>
      <c r="AT34" s="4">
        <v>1.0980310661125231E-2</v>
      </c>
      <c r="AU34" s="4">
        <v>1.2853999999999997</v>
      </c>
      <c r="AV34">
        <v>0.84155577621207023</v>
      </c>
      <c r="AW34">
        <v>0.71089519878299157</v>
      </c>
      <c r="AX34" s="10"/>
      <c r="AY34">
        <v>-0.11467732749658284</v>
      </c>
      <c r="AZ34" s="4">
        <v>1.3150889441758514E-2</v>
      </c>
      <c r="BA34" s="4">
        <v>5.4747206952472219E-2</v>
      </c>
      <c r="BB34" s="4">
        <v>0.88860000000000028</v>
      </c>
      <c r="BC34">
        <v>0.88532267250341712</v>
      </c>
      <c r="BD34">
        <v>0.97625139211169465</v>
      </c>
      <c r="BE34" s="10"/>
      <c r="BF34">
        <v>-0.10825359862194926</v>
      </c>
      <c r="BG34" s="4">
        <v>1.1718841614602096E-2</v>
      </c>
      <c r="BH34" s="4">
        <v>6.1170935827105796E-2</v>
      </c>
      <c r="BI34" s="4">
        <v>0.75880000000000025</v>
      </c>
      <c r="BJ34">
        <v>0.89174640137805072</v>
      </c>
      <c r="BK34">
        <v>1.2568845697931463</v>
      </c>
      <c r="BL34" s="10"/>
      <c r="BM34">
        <v>-7.20969291707345E-2</v>
      </c>
      <c r="BN34" s="4">
        <v>5.197967195849907E-3</v>
      </c>
      <c r="BO34" s="4">
        <v>9.7327605278320559E-2</v>
      </c>
      <c r="BP34" s="4">
        <v>0.86979999999999991</v>
      </c>
      <c r="BQ34">
        <v>0.92790307082926549</v>
      </c>
      <c r="BR34">
        <v>0.92310533099625858</v>
      </c>
      <c r="BS34" s="10"/>
      <c r="BT34">
        <v>-0.14253273097917865</v>
      </c>
      <c r="BU34" s="4">
        <v>2.0315579400382915E-2</v>
      </c>
      <c r="BV34" s="4">
        <v>2.6891803469876407E-2</v>
      </c>
      <c r="BW34" s="4">
        <v>0.73059999999999992</v>
      </c>
      <c r="BX34">
        <v>0.85746726902082138</v>
      </c>
      <c r="BY34">
        <v>1.1813459299076892</v>
      </c>
      <c r="BZ34" s="10"/>
      <c r="CA34">
        <v>-0.18200284203358039</v>
      </c>
      <c r="CB34" s="4">
        <v>3.3125034508300413E-2</v>
      </c>
      <c r="CC34" s="4">
        <v>-1.2578307584525328E-2</v>
      </c>
      <c r="CD34" s="4">
        <v>1.5888000000000002</v>
      </c>
      <c r="CE34">
        <v>0.81799715796641959</v>
      </c>
      <c r="CF34">
        <v>0.68573255999205507</v>
      </c>
      <c r="CG34" s="10"/>
      <c r="CH34">
        <v>-0.14512398141870855</v>
      </c>
      <c r="CI34" s="4">
        <v>2.1060969982817666E-2</v>
      </c>
      <c r="CJ34" s="4">
        <v>2.4300553030346506E-2</v>
      </c>
      <c r="CK34" s="4">
        <v>1.3242000000000007</v>
      </c>
      <c r="CL34">
        <v>0.85487601858129147</v>
      </c>
      <c r="CM34">
        <v>0.54282681221857376</v>
      </c>
      <c r="CN34" s="10"/>
      <c r="CO34">
        <v>-0.23705254466869941</v>
      </c>
      <c r="CP34" s="4">
        <v>5.6193908933905724E-2</v>
      </c>
      <c r="CQ34" s="4">
        <v>-6.7628010219644347E-2</v>
      </c>
      <c r="CR34" s="4">
        <v>0.99360000000000026</v>
      </c>
      <c r="CS34">
        <v>0.76294745533130059</v>
      </c>
      <c r="CT34">
        <v>0.70042528996874032</v>
      </c>
      <c r="CU34" s="10"/>
      <c r="CV34">
        <v>-8.3799183823837636E-2</v>
      </c>
      <c r="CW34" s="4">
        <v>7.022303209541331E-3</v>
      </c>
      <c r="CX34" s="4">
        <v>8.5625350625217422E-2</v>
      </c>
      <c r="CY34" s="4">
        <v>1.1139999999999999</v>
      </c>
      <c r="CZ34">
        <v>0.91620081617616234</v>
      </c>
      <c r="DA34">
        <v>0.74387919420885129</v>
      </c>
      <c r="DB34" s="10"/>
      <c r="DC34">
        <v>-0.1411033694617965</v>
      </c>
      <c r="DD34" s="4">
        <v>1.9910160873472246E-2</v>
      </c>
      <c r="DE34" s="4">
        <v>2.8321164987258562E-2</v>
      </c>
      <c r="DF34" s="4">
        <v>1.083</v>
      </c>
      <c r="DG34">
        <v>0.85889663053820353</v>
      </c>
      <c r="DH34">
        <v>0.59950853014078975</v>
      </c>
      <c r="DI34" s="10"/>
      <c r="DJ34">
        <v>-0.12359009525814631</v>
      </c>
      <c r="DK34" s="4">
        <v>1.5274511645917678E-2</v>
      </c>
      <c r="DL34" s="4">
        <v>4.5834439190908752E-2</v>
      </c>
      <c r="DM34" s="4">
        <v>1.0171999999999999</v>
      </c>
      <c r="DN34">
        <v>0.87640990474185365</v>
      </c>
      <c r="DO34">
        <v>1.0900038855643737</v>
      </c>
      <c r="DP34" s="10"/>
      <c r="DQ34">
        <v>-0.11161690179239646</v>
      </c>
      <c r="DR34" s="4">
        <v>1.2458332765733476E-2</v>
      </c>
      <c r="DS34" s="4">
        <v>5.78076326566586E-2</v>
      </c>
      <c r="DT34" s="4">
        <v>0.45680000000000009</v>
      </c>
      <c r="DU34">
        <v>0.88838309820760353</v>
      </c>
      <c r="DV34">
        <v>0.77727364896302398</v>
      </c>
      <c r="DW34" s="10"/>
      <c r="DX34">
        <v>-0.16467758637007684</v>
      </c>
      <c r="DY34" s="4">
        <v>2.7118707452674119E-2</v>
      </c>
      <c r="DZ34" s="4">
        <v>4.7469480789782137E-3</v>
      </c>
      <c r="EA34" s="4">
        <v>1.1170000000000002</v>
      </c>
      <c r="EB34">
        <v>0.8353224136299231</v>
      </c>
      <c r="EC34">
        <v>1.1819066290172262</v>
      </c>
      <c r="ED34" s="10"/>
      <c r="EE34">
        <v>-0.15832907085107467</v>
      </c>
      <c r="EF34" s="4">
        <v>2.5068094676564623E-2</v>
      </c>
      <c r="EG34" s="4">
        <v>1.1095463597980387E-2</v>
      </c>
      <c r="EH34" s="4">
        <v>1.0650000000000002</v>
      </c>
      <c r="EI34">
        <v>0.84167092914892527</v>
      </c>
      <c r="EJ34">
        <v>0.55471747562634655</v>
      </c>
      <c r="EK34" s="10"/>
      <c r="EL34">
        <v>-0.17210173758953584</v>
      </c>
      <c r="EM34" s="4">
        <v>2.9619008081337453E-2</v>
      </c>
      <c r="EN34" s="4">
        <v>-2.6772031404807828E-3</v>
      </c>
      <c r="EO34" s="4">
        <v>0.95740000000000036</v>
      </c>
      <c r="EP34">
        <v>0.82789826241046416</v>
      </c>
      <c r="EQ34">
        <v>0.82584325474240694</v>
      </c>
      <c r="ER34" s="10"/>
      <c r="ES34">
        <v>-0.12395399016662935</v>
      </c>
      <c r="ET34" s="4">
        <v>1.5364591678228845E-2</v>
      </c>
      <c r="EU34" s="4">
        <v>4.5470544282425709E-2</v>
      </c>
      <c r="EV34" s="4">
        <v>0.15759999999999999</v>
      </c>
      <c r="EW34">
        <v>0.87604600983337066</v>
      </c>
      <c r="EX34">
        <v>1.3826880272384399</v>
      </c>
      <c r="EY34" s="10"/>
      <c r="EZ34">
        <v>-4.0629806724714897E-2</v>
      </c>
      <c r="FA34" s="4">
        <v>1.6507811944876879E-3</v>
      </c>
      <c r="FB34" s="4">
        <v>0.12879472772434017</v>
      </c>
      <c r="FC34" s="4">
        <v>0.97020000000000006</v>
      </c>
      <c r="FD34">
        <v>0.95937019327528505</v>
      </c>
      <c r="FE34">
        <v>0.94776979287000462</v>
      </c>
      <c r="FF34" s="10"/>
      <c r="FG34">
        <v>-0.13998858133452741</v>
      </c>
      <c r="FH34" s="4">
        <v>1.9596802904053596E-2</v>
      </c>
      <c r="FI34" s="4">
        <v>2.9435953114527652E-2</v>
      </c>
      <c r="FJ34" s="4">
        <v>0.73999999999999988</v>
      </c>
      <c r="FK34">
        <v>0.86001141866547259</v>
      </c>
      <c r="FL34">
        <v>1.2244899255091628</v>
      </c>
      <c r="FM34" s="10"/>
      <c r="FN34">
        <v>-0.15676190869321982</v>
      </c>
      <c r="FO34" s="4">
        <v>2.4574296017141388E-2</v>
      </c>
      <c r="FP34" s="4">
        <v>1.2662625755835238E-2</v>
      </c>
      <c r="FQ34" s="4">
        <v>0.97900000000000009</v>
      </c>
      <c r="FR34">
        <v>0.84323809130678018</v>
      </c>
      <c r="FS34">
        <v>0.72402796057779262</v>
      </c>
      <c r="FT34" s="10"/>
    </row>
    <row r="35" spans="1:176" x14ac:dyDescent="0.2">
      <c r="A35" s="2">
        <v>34</v>
      </c>
      <c r="B35" s="3">
        <v>39722</v>
      </c>
      <c r="C35">
        <v>2008</v>
      </c>
      <c r="D35" s="4">
        <v>-0.16941015089163247</v>
      </c>
      <c r="E35" s="4">
        <v>2.8699799225125684E-2</v>
      </c>
      <c r="F35" s="9">
        <v>0.83058984910836753</v>
      </c>
      <c r="G35">
        <v>0.77609548986621835</v>
      </c>
      <c r="H35" s="10"/>
      <c r="I35">
        <v>-0.21277838268105523</v>
      </c>
      <c r="J35" s="4">
        <v>4.5274640136365583E-2</v>
      </c>
      <c r="K35" s="4">
        <v>-0.1379293504229907</v>
      </c>
      <c r="L35" s="4">
        <v>1.069</v>
      </c>
      <c r="M35">
        <v>0.7872216173189448</v>
      </c>
      <c r="N35">
        <v>1.0078131928797194</v>
      </c>
      <c r="O35" s="10"/>
      <c r="P35">
        <v>-0.26417447910354452</v>
      </c>
      <c r="Q35" s="4">
        <v>6.9788155409629085E-2</v>
      </c>
      <c r="R35" s="4">
        <v>-0.18932544684547997</v>
      </c>
      <c r="S35" s="4">
        <v>1.1821999999999999</v>
      </c>
      <c r="T35">
        <v>0.73582552089645548</v>
      </c>
      <c r="U35">
        <v>0.82304025938019543</v>
      </c>
      <c r="V35" s="10"/>
      <c r="W35">
        <v>-0.2054340946347212</v>
      </c>
      <c r="X35" s="4">
        <v>4.2203167238387587E-2</v>
      </c>
      <c r="Y35" s="4">
        <v>-0.13058506237665668</v>
      </c>
      <c r="Z35" s="4">
        <v>-0.54580000000000006</v>
      </c>
      <c r="AA35">
        <v>0.79456590536527882</v>
      </c>
      <c r="AB35">
        <v>0.46554405372838159</v>
      </c>
      <c r="AC35" s="10"/>
      <c r="AD35">
        <v>-0.15773543102871401</v>
      </c>
      <c r="AE35" s="4">
        <v>2.4880466201814194E-2</v>
      </c>
      <c r="AF35" s="4">
        <v>-8.2886398770649475E-2</v>
      </c>
      <c r="AG35" s="4">
        <v>0.16740000000000002</v>
      </c>
      <c r="AH35">
        <v>0.84226456897128599</v>
      </c>
      <c r="AI35">
        <v>0.68154756457351628</v>
      </c>
      <c r="AJ35" s="10"/>
      <c r="AK35">
        <v>-0.26465341755480515</v>
      </c>
      <c r="AL35" s="4">
        <v>7.004143142343805E-2</v>
      </c>
      <c r="AM35" s="4">
        <v>-0.1898043852967406</v>
      </c>
      <c r="AN35" s="4">
        <v>3.8011999999999984</v>
      </c>
      <c r="AO35">
        <v>0.7353465824451948</v>
      </c>
      <c r="AP35">
        <v>0.65145625693872256</v>
      </c>
      <c r="AQ35" s="10"/>
      <c r="AR35">
        <v>-0.27143203744577915</v>
      </c>
      <c r="AS35" s="4">
        <v>7.3675350951966853E-2</v>
      </c>
      <c r="AT35" s="4">
        <v>-0.1965830051877146</v>
      </c>
      <c r="AU35" s="4">
        <v>2.3610000000000002</v>
      </c>
      <c r="AV35">
        <v>0.72856796255422085</v>
      </c>
      <c r="AW35">
        <v>0.51793546656690204</v>
      </c>
      <c r="AX35" s="10"/>
      <c r="AY35">
        <v>-0.15436138473523381</v>
      </c>
      <c r="AZ35" s="4">
        <v>2.3827437097378872E-2</v>
      </c>
      <c r="BA35" s="4">
        <v>-7.9512352477169271E-2</v>
      </c>
      <c r="BB35" s="4">
        <v>1.0395999999999999</v>
      </c>
      <c r="BC35">
        <v>0.84563861526476614</v>
      </c>
      <c r="BD35">
        <v>0.82555587537563369</v>
      </c>
      <c r="BE35" s="10"/>
      <c r="BF35">
        <v>-0.16036295504383871</v>
      </c>
      <c r="BG35" s="4">
        <v>2.5716277350392235E-2</v>
      </c>
      <c r="BH35" s="4">
        <v>-8.5513922785774174E-2</v>
      </c>
      <c r="BI35" s="4">
        <v>1.2313999999999998</v>
      </c>
      <c r="BJ35">
        <v>0.83963704495616132</v>
      </c>
      <c r="BK35">
        <v>1.0553268460321135</v>
      </c>
      <c r="BL35" s="10"/>
      <c r="BM35">
        <v>-0.14044943715604449</v>
      </c>
      <c r="BN35" s="4">
        <v>1.9726044397449693E-2</v>
      </c>
      <c r="BO35" s="4">
        <v>-6.5600404897979955E-2</v>
      </c>
      <c r="BP35" s="4">
        <v>0.76459999999999995</v>
      </c>
      <c r="BQ35">
        <v>0.85955056284395548</v>
      </c>
      <c r="BR35">
        <v>0.79345570682208988</v>
      </c>
      <c r="BS35" s="10"/>
      <c r="BT35">
        <v>-0.13059831294210833</v>
      </c>
      <c r="BU35" s="4">
        <v>1.7055919343324861E-2</v>
      </c>
      <c r="BV35" s="4">
        <v>-5.5749280684043792E-2</v>
      </c>
      <c r="BW35" s="4">
        <v>0.64260000000000006</v>
      </c>
      <c r="BX35">
        <v>0.86940168705789167</v>
      </c>
      <c r="BY35">
        <v>1.0270641444607187</v>
      </c>
      <c r="BZ35" s="10"/>
      <c r="CA35">
        <v>-0.22901105044523684</v>
      </c>
      <c r="CB35" s="4">
        <v>5.2446061226030814E-2</v>
      </c>
      <c r="CC35" s="4">
        <v>-0.15416201818717229</v>
      </c>
      <c r="CD35" s="4">
        <v>2.0804000000000005</v>
      </c>
      <c r="CE35">
        <v>0.77098894955476316</v>
      </c>
      <c r="CF35">
        <v>0.5286922261037732</v>
      </c>
      <c r="CG35" s="10"/>
      <c r="CH35">
        <v>-0.21467536601410869</v>
      </c>
      <c r="CI35" s="4">
        <v>4.608551277329153E-2</v>
      </c>
      <c r="CJ35" s="4">
        <v>-0.13982633375604414</v>
      </c>
      <c r="CK35" s="4">
        <v>1.3652000000000002</v>
      </c>
      <c r="CL35">
        <v>0.78532463398589125</v>
      </c>
      <c r="CM35">
        <v>0.42629526762327957</v>
      </c>
      <c r="CN35" s="10"/>
      <c r="CO35">
        <v>-0.20080947779740435</v>
      </c>
      <c r="CP35" s="4">
        <v>4.032444637326623E-2</v>
      </c>
      <c r="CQ35" s="4">
        <v>-0.12596044553933983</v>
      </c>
      <c r="CR35" s="4">
        <v>2.2711999999999999</v>
      </c>
      <c r="CS35">
        <v>0.79919052220259568</v>
      </c>
      <c r="CT35">
        <v>0.55977325325402205</v>
      </c>
      <c r="CU35" s="10"/>
      <c r="CV35">
        <v>-0.28265688121123361</v>
      </c>
      <c r="CW35" s="4">
        <v>7.9894912496061427E-2</v>
      </c>
      <c r="CX35" s="4">
        <v>-0.20780784895316906</v>
      </c>
      <c r="CY35" s="4">
        <v>1.1208</v>
      </c>
      <c r="CZ35">
        <v>0.71734311878876644</v>
      </c>
      <c r="DA35">
        <v>0.53361662117585185</v>
      </c>
      <c r="DB35" s="10"/>
      <c r="DC35">
        <v>-0.29121447386103755</v>
      </c>
      <c r="DD35" s="4">
        <v>8.480586978616092E-2</v>
      </c>
      <c r="DE35" s="4">
        <v>-0.216365441602973</v>
      </c>
      <c r="DF35" s="4">
        <v>1.4685999999999995</v>
      </c>
      <c r="DG35">
        <v>0.7087855261389624</v>
      </c>
      <c r="DH35">
        <v>0.42492296896063564</v>
      </c>
      <c r="DI35" s="10"/>
      <c r="DJ35">
        <v>-0.18978798539536285</v>
      </c>
      <c r="DK35" s="4">
        <v>3.601947940043046E-2</v>
      </c>
      <c r="DL35" s="4">
        <v>-0.11493895313729831</v>
      </c>
      <c r="DM35" s="4">
        <v>1.0594000000000001</v>
      </c>
      <c r="DN35">
        <v>0.81021201460463721</v>
      </c>
      <c r="DO35">
        <v>0.88313424404999363</v>
      </c>
      <c r="DP35" s="10"/>
      <c r="DQ35">
        <v>-0.2312355895188605</v>
      </c>
      <c r="DR35" s="4">
        <v>5.3469897860134952E-2</v>
      </c>
      <c r="DS35" s="4">
        <v>-0.15638655726079598</v>
      </c>
      <c r="DT35" s="4">
        <v>1.139</v>
      </c>
      <c r="DU35">
        <v>0.76876441048113953</v>
      </c>
      <c r="DV35">
        <v>0.59754031852758327</v>
      </c>
      <c r="DW35" s="10"/>
      <c r="DX35">
        <v>-0.21607484157309506</v>
      </c>
      <c r="DY35" s="4">
        <v>4.6688337160838131E-2</v>
      </c>
      <c r="DZ35" s="4">
        <v>-0.14122580931503054</v>
      </c>
      <c r="EA35" s="4">
        <v>1.5641999999999996</v>
      </c>
      <c r="EB35">
        <v>0.78392515842690491</v>
      </c>
      <c r="EC35">
        <v>0.92652634139813816</v>
      </c>
      <c r="ED35" s="10"/>
      <c r="EE35">
        <v>-0.34828790892615202</v>
      </c>
      <c r="EF35" s="4">
        <v>0.12130446750415157</v>
      </c>
      <c r="EG35" s="4">
        <v>-0.27343887666808747</v>
      </c>
      <c r="EH35" s="4">
        <v>1.6954000000000002</v>
      </c>
      <c r="EI35">
        <v>0.65171209107384798</v>
      </c>
      <c r="EJ35">
        <v>0.3615160859956526</v>
      </c>
      <c r="EK35" s="10"/>
      <c r="EL35">
        <v>-0.14904447598320225</v>
      </c>
      <c r="EM35" s="4">
        <v>2.2214255821107354E-2</v>
      </c>
      <c r="EN35" s="4">
        <v>-7.4195443725137714E-2</v>
      </c>
      <c r="EO35" s="4">
        <v>1.7669999999999997</v>
      </c>
      <c r="EP35">
        <v>0.85095552401679775</v>
      </c>
      <c r="EQ35">
        <v>0.70275587959506269</v>
      </c>
      <c r="ER35" s="10"/>
      <c r="ES35">
        <v>-0.20384543360928262</v>
      </c>
      <c r="ET35" s="4">
        <v>4.1552960803356444E-2</v>
      </c>
      <c r="EU35" s="4">
        <v>-0.12899640135121809</v>
      </c>
      <c r="EV35" s="4">
        <v>0.29299999999999998</v>
      </c>
      <c r="EW35">
        <v>0.79615456639071736</v>
      </c>
      <c r="EX35">
        <v>1.1008333867796565</v>
      </c>
      <c r="EY35" s="10"/>
      <c r="EZ35">
        <v>-0.29073209058011429</v>
      </c>
      <c r="FA35" s="4">
        <v>8.4525148493083777E-2</v>
      </c>
      <c r="FB35" s="4">
        <v>-0.21588305832204974</v>
      </c>
      <c r="FC35" s="4">
        <v>1.2276000000000002</v>
      </c>
      <c r="FD35">
        <v>0.70926790941988571</v>
      </c>
      <c r="FE35">
        <v>0.67222269960022629</v>
      </c>
      <c r="FF35" s="10"/>
      <c r="FG35">
        <v>-0.28271034971764208</v>
      </c>
      <c r="FH35" s="4">
        <v>7.9925141837471486E-2</v>
      </c>
      <c r="FI35" s="4">
        <v>-0.20786131745957753</v>
      </c>
      <c r="FJ35" s="4">
        <v>1.0981999999999998</v>
      </c>
      <c r="FK35">
        <v>0.71728965028235792</v>
      </c>
      <c r="FL35">
        <v>0.87831395044273786</v>
      </c>
      <c r="FM35" s="10"/>
      <c r="FN35">
        <v>-0.30524695236656713</v>
      </c>
      <c r="FO35" s="4">
        <v>9.3175701929077301E-2</v>
      </c>
      <c r="FP35" s="4">
        <v>-0.23039792010850257</v>
      </c>
      <c r="FQ35" s="4">
        <v>1.2387999999999999</v>
      </c>
      <c r="FR35">
        <v>0.69475304763343293</v>
      </c>
      <c r="FS35">
        <v>0.50302063218324045</v>
      </c>
      <c r="FT35" s="10"/>
    </row>
    <row r="36" spans="1:176" x14ac:dyDescent="0.2">
      <c r="A36" s="2">
        <v>35</v>
      </c>
      <c r="B36" s="3">
        <v>39753</v>
      </c>
      <c r="C36">
        <v>2008</v>
      </c>
      <c r="D36" s="4">
        <v>-7.4938067712634102E-2</v>
      </c>
      <c r="E36" s="4">
        <v>5.6157139925033335E-3</v>
      </c>
      <c r="F36" s="9">
        <v>0.92506193228736588</v>
      </c>
      <c r="G36">
        <v>0.7179363934951537</v>
      </c>
      <c r="H36" s="10"/>
      <c r="I36">
        <v>-0.25189130736167048</v>
      </c>
      <c r="J36" s="4">
        <v>6.3449230724371544E-2</v>
      </c>
      <c r="K36" s="4">
        <v>-0.25971287301372797</v>
      </c>
      <c r="L36" s="4">
        <v>1.6060000000000003</v>
      </c>
      <c r="M36">
        <v>0.74810869263832958</v>
      </c>
      <c r="N36">
        <v>0.7539538101489075</v>
      </c>
      <c r="O36" s="10"/>
      <c r="P36">
        <v>-0.27456504739854709</v>
      </c>
      <c r="Q36" s="4">
        <v>7.5385965252966411E-2</v>
      </c>
      <c r="R36" s="4">
        <v>-0.28238661305060458</v>
      </c>
      <c r="S36" s="4">
        <v>1.7462</v>
      </c>
      <c r="T36">
        <v>0.72543495260145296</v>
      </c>
      <c r="U36">
        <v>0.59706217155255958</v>
      </c>
      <c r="V36" s="10"/>
      <c r="W36">
        <v>-0.28741864058383493</v>
      </c>
      <c r="X36" s="4">
        <v>8.2609474955059686E-2</v>
      </c>
      <c r="Y36" s="4">
        <v>-0.29524020623589242</v>
      </c>
      <c r="Z36" s="4">
        <v>-0.12359999999999997</v>
      </c>
      <c r="AA36">
        <v>0.71258135941616507</v>
      </c>
      <c r="AB36">
        <v>0.33173801467388236</v>
      </c>
      <c r="AC36" s="10"/>
      <c r="AD36">
        <v>-0.22998020796793586</v>
      </c>
      <c r="AE36" s="4">
        <v>5.2890896056975029E-2</v>
      </c>
      <c r="AF36" s="4">
        <v>-0.23780177361999336</v>
      </c>
      <c r="AG36" s="4">
        <v>0.24960000000000004</v>
      </c>
      <c r="AH36">
        <v>0.77001979203206417</v>
      </c>
      <c r="AI36">
        <v>0.52480511393285878</v>
      </c>
      <c r="AJ36" s="10"/>
      <c r="AK36">
        <v>-0.34109606886053151</v>
      </c>
      <c r="AL36" s="4">
        <v>0.11634652819210846</v>
      </c>
      <c r="AM36" s="4">
        <v>-0.348917634512589</v>
      </c>
      <c r="AN36" s="4">
        <v>3.4426000000000005</v>
      </c>
      <c r="AO36">
        <v>0.65890393113946844</v>
      </c>
      <c r="AP36">
        <v>0.42924708866232791</v>
      </c>
      <c r="AQ36" s="10"/>
      <c r="AR36">
        <v>-0.29596565783829704</v>
      </c>
      <c r="AS36" s="4">
        <v>8.759567061965591E-2</v>
      </c>
      <c r="AT36" s="4">
        <v>-0.30378722349035453</v>
      </c>
      <c r="AU36" s="4">
        <v>2.4685999999999995</v>
      </c>
      <c r="AV36">
        <v>0.70403434216170302</v>
      </c>
      <c r="AW36">
        <v>0.36464435548664359</v>
      </c>
      <c r="AX36" s="10"/>
      <c r="AY36">
        <v>-0.16847756580593107</v>
      </c>
      <c r="AZ36" s="4">
        <v>2.8384690179891835E-2</v>
      </c>
      <c r="BA36" s="4">
        <v>-0.17629913145798856</v>
      </c>
      <c r="BB36" s="4">
        <v>0.8680000000000001</v>
      </c>
      <c r="BC36">
        <v>0.8315224341940689</v>
      </c>
      <c r="BD36">
        <v>0.68646823105556232</v>
      </c>
      <c r="BE36" s="10"/>
      <c r="BF36">
        <v>-0.23846233339683484</v>
      </c>
      <c r="BG36" s="4">
        <v>5.6864284449063211E-2</v>
      </c>
      <c r="BH36" s="4">
        <v>-0.24628389904889234</v>
      </c>
      <c r="BI36" s="4">
        <v>1.5182</v>
      </c>
      <c r="BJ36">
        <v>0.76153766660316513</v>
      </c>
      <c r="BK36">
        <v>0.80367114383097338</v>
      </c>
      <c r="BL36" s="10"/>
      <c r="BM36">
        <v>-0.14111701086649003</v>
      </c>
      <c r="BN36" s="4">
        <v>1.9914010755893066E-2</v>
      </c>
      <c r="BO36" s="4">
        <v>-0.14893857651854753</v>
      </c>
      <c r="BP36" s="4">
        <v>0.75399999999999967</v>
      </c>
      <c r="BQ36">
        <v>0.85888298913350991</v>
      </c>
      <c r="BR36">
        <v>0.68148560922039847</v>
      </c>
      <c r="BS36" s="10"/>
      <c r="BT36">
        <v>-0.23299116932082919</v>
      </c>
      <c r="BU36" s="4">
        <v>5.42848849814873E-2</v>
      </c>
      <c r="BV36" s="4">
        <v>-0.24081273497288669</v>
      </c>
      <c r="BW36" s="4">
        <v>0.2676</v>
      </c>
      <c r="BX36">
        <v>0.76700883067917081</v>
      </c>
      <c r="BY36">
        <v>0.78776726847531886</v>
      </c>
      <c r="BZ36" s="10"/>
      <c r="CA36">
        <v>-0.2719699009372768</v>
      </c>
      <c r="CB36" s="4">
        <v>7.3967627015832149E-2</v>
      </c>
      <c r="CC36" s="4">
        <v>-0.27979146658933429</v>
      </c>
      <c r="CD36" s="4">
        <v>2.2866000000000004</v>
      </c>
      <c r="CE36">
        <v>0.7280300990627232</v>
      </c>
      <c r="CF36">
        <v>0.38490385374402164</v>
      </c>
      <c r="CG36" s="10"/>
      <c r="CH36">
        <v>-0.20892268904248915</v>
      </c>
      <c r="CI36" s="4">
        <v>4.3648689996744615E-2</v>
      </c>
      <c r="CJ36" s="4">
        <v>-0.21674425469454664</v>
      </c>
      <c r="CK36" s="4">
        <v>1.3013999999999997</v>
      </c>
      <c r="CL36">
        <v>0.79107731095751088</v>
      </c>
      <c r="CM36">
        <v>0.33723251398533644</v>
      </c>
      <c r="CN36" s="10"/>
      <c r="CO36">
        <v>-0.33216680462314618</v>
      </c>
      <c r="CP36" s="4">
        <v>0.11033478609355137</v>
      </c>
      <c r="CQ36" s="4">
        <v>-0.33998837027520368</v>
      </c>
      <c r="CR36" s="4">
        <v>2.1952000000000016</v>
      </c>
      <c r="CS36">
        <v>0.66783319537685382</v>
      </c>
      <c r="CT36">
        <v>0.37383516040713038</v>
      </c>
      <c r="CU36" s="10"/>
      <c r="CV36">
        <v>-0.23076307471362639</v>
      </c>
      <c r="CW36" s="4">
        <v>5.3251596651286717E-2</v>
      </c>
      <c r="CX36" s="4">
        <v>-0.23858464036568389</v>
      </c>
      <c r="CY36" s="4">
        <v>1.2631999999999999</v>
      </c>
      <c r="CZ36">
        <v>0.76923692528637355</v>
      </c>
      <c r="DA36">
        <v>0.41047760895501584</v>
      </c>
      <c r="DB36" s="10"/>
      <c r="DC36">
        <v>-0.29833908392347858</v>
      </c>
      <c r="DD36" s="4">
        <v>8.9006208996300393E-2</v>
      </c>
      <c r="DE36" s="4">
        <v>-0.30616064957553607</v>
      </c>
      <c r="DF36" s="4">
        <v>1.5502</v>
      </c>
      <c r="DG36">
        <v>0.70166091607652148</v>
      </c>
      <c r="DH36">
        <v>0.2981518396628749</v>
      </c>
      <c r="DI36" s="10"/>
      <c r="DJ36">
        <v>-0.1546097561507678</v>
      </c>
      <c r="DK36" s="4">
        <v>2.3904176696999881E-2</v>
      </c>
      <c r="DL36" s="4">
        <v>-0.1624313218028253</v>
      </c>
      <c r="DM36" s="4">
        <v>1.1735999999999995</v>
      </c>
      <c r="DN36">
        <v>0.84539024384923223</v>
      </c>
      <c r="DO36">
        <v>0.74659307392903151</v>
      </c>
      <c r="DP36" s="10"/>
      <c r="DQ36">
        <v>-0.33000644195938633</v>
      </c>
      <c r="DR36" s="4">
        <v>0.10890425173469381</v>
      </c>
      <c r="DS36" s="4">
        <v>-0.33782800761144383</v>
      </c>
      <c r="DT36" s="4">
        <v>1.1973999999999998</v>
      </c>
      <c r="DU36">
        <v>0.66999355804061367</v>
      </c>
      <c r="DV36">
        <v>0.40034816408301716</v>
      </c>
      <c r="DW36" s="10"/>
      <c r="DX36">
        <v>-0.2841588083444388</v>
      </c>
      <c r="DY36" s="4">
        <v>8.0746228359731498E-2</v>
      </c>
      <c r="DZ36" s="4">
        <v>-0.29198037399649629</v>
      </c>
      <c r="EA36" s="4">
        <v>1.6738</v>
      </c>
      <c r="EB36">
        <v>0.71584119165556115</v>
      </c>
      <c r="EC36">
        <v>0.66324572032671048</v>
      </c>
      <c r="ED36" s="10"/>
      <c r="EE36">
        <v>-0.26145286816695423</v>
      </c>
      <c r="EF36" s="4">
        <v>6.8357602272726747E-2</v>
      </c>
      <c r="EG36" s="4">
        <v>-0.26927443381901173</v>
      </c>
      <c r="EH36" s="4">
        <v>1.7947999999999995</v>
      </c>
      <c r="EI36">
        <v>0.73854713183304577</v>
      </c>
      <c r="EJ36">
        <v>0.26699666842359793</v>
      </c>
      <c r="EK36" s="10"/>
      <c r="EL36">
        <v>-0.25541326020956773</v>
      </c>
      <c r="EM36" s="4">
        <v>6.5235933490880346E-2</v>
      </c>
      <c r="EN36" s="4">
        <v>-0.26323482586162522</v>
      </c>
      <c r="EO36" s="4">
        <v>1.9965999999999995</v>
      </c>
      <c r="EP36">
        <v>0.74458673979043222</v>
      </c>
      <c r="EQ36">
        <v>0.5232627092562453</v>
      </c>
      <c r="ER36" s="10"/>
      <c r="ES36">
        <v>-0.24992242393650879</v>
      </c>
      <c r="ET36" s="4">
        <v>6.246121798630002E-2</v>
      </c>
      <c r="EU36" s="4">
        <v>-0.25774398958856626</v>
      </c>
      <c r="EV36" s="4">
        <v>0.62740000000000007</v>
      </c>
      <c r="EW36">
        <v>0.75007757606349124</v>
      </c>
      <c r="EX36">
        <v>0.82571043840544844</v>
      </c>
      <c r="EY36" s="10"/>
      <c r="EZ36">
        <v>-0.23860720907973598</v>
      </c>
      <c r="FA36" s="4">
        <v>5.6933400224820845E-2</v>
      </c>
      <c r="FB36" s="4">
        <v>-0.24642877473179348</v>
      </c>
      <c r="FC36" s="4">
        <v>1.6826000000000005</v>
      </c>
      <c r="FD36">
        <v>0.76139279092026402</v>
      </c>
      <c r="FE36">
        <v>0.51182551736857052</v>
      </c>
      <c r="FF36" s="10"/>
      <c r="FG36">
        <v>-0.23871151546550923</v>
      </c>
      <c r="FH36" s="4">
        <v>5.698318761584005E-2</v>
      </c>
      <c r="FI36" s="4">
        <v>-0.24653308111756672</v>
      </c>
      <c r="FJ36" s="4">
        <v>1.6990000000000001</v>
      </c>
      <c r="FK36">
        <v>0.76128848453449072</v>
      </c>
      <c r="FL36">
        <v>0.66865029627805372</v>
      </c>
      <c r="FM36" s="10"/>
      <c r="FN36">
        <v>-0.29908519400147981</v>
      </c>
      <c r="FO36" s="4">
        <v>8.9451953270902815E-2</v>
      </c>
      <c r="FP36" s="4">
        <v>-0.30690675965353731</v>
      </c>
      <c r="FQ36" s="4">
        <v>1.9769999999999996</v>
      </c>
      <c r="FR36">
        <v>0.70091480599852019</v>
      </c>
      <c r="FS36">
        <v>0.35257460881996894</v>
      </c>
      <c r="FT36" s="10"/>
    </row>
    <row r="37" spans="1:176" x14ac:dyDescent="0.2">
      <c r="A37" s="2">
        <v>36</v>
      </c>
      <c r="B37" s="3">
        <v>39783</v>
      </c>
      <c r="C37">
        <v>2008</v>
      </c>
      <c r="D37" s="4">
        <v>7.8107565275608122E-3</v>
      </c>
      <c r="E37" s="4">
        <v>0</v>
      </c>
      <c r="F37" s="9">
        <v>1.0078107565275609</v>
      </c>
      <c r="G37">
        <v>0.72354401986701955</v>
      </c>
      <c r="H37" s="10">
        <v>-0.38490874421138638</v>
      </c>
      <c r="I37">
        <v>0.37494007440848298</v>
      </c>
      <c r="J37" s="4">
        <v>0</v>
      </c>
      <c r="K37" s="4">
        <v>0.46059742287236333</v>
      </c>
      <c r="L37" s="4">
        <v>1.8980000000000001</v>
      </c>
      <c r="M37">
        <v>1.374940074408483</v>
      </c>
      <c r="N37">
        <v>1.0366413078266981</v>
      </c>
      <c r="O37" s="10">
        <v>-0.38183754935522646</v>
      </c>
      <c r="P37">
        <v>0.53946971568437441</v>
      </c>
      <c r="Q37" s="4">
        <v>0</v>
      </c>
      <c r="R37" s="4">
        <v>0.62512706414825481</v>
      </c>
      <c r="S37" s="4">
        <v>2.0715999999999997</v>
      </c>
      <c r="T37">
        <v>1.5394697156843744</v>
      </c>
      <c r="U37">
        <v>0.9191591314859141</v>
      </c>
      <c r="V37" s="10">
        <v>-0.38295411743201635</v>
      </c>
      <c r="W37">
        <v>0.14563338761402686</v>
      </c>
      <c r="X37" s="4">
        <v>0</v>
      </c>
      <c r="Y37" s="4">
        <v>0.23129073607790723</v>
      </c>
      <c r="Z37" s="4">
        <v>-0.13239999999999999</v>
      </c>
      <c r="AA37">
        <v>1.1456333876140268</v>
      </c>
      <c r="AB37">
        <v>0.3800501455511916</v>
      </c>
      <c r="AC37" s="10">
        <v>-0.63106064212130109</v>
      </c>
      <c r="AD37">
        <v>0.1035385066971673</v>
      </c>
      <c r="AE37" s="4">
        <v>0</v>
      </c>
      <c r="AF37" s="4">
        <v>0.18919585516104764</v>
      </c>
      <c r="AG37" s="4">
        <v>0.2957999999999999</v>
      </c>
      <c r="AH37">
        <v>1.1035385066971672</v>
      </c>
      <c r="AI37">
        <v>0.5791426517365037</v>
      </c>
      <c r="AJ37" s="10">
        <v>-0.53545926056897186</v>
      </c>
      <c r="AK37">
        <v>0.61208074600237894</v>
      </c>
      <c r="AL37" s="4">
        <v>0</v>
      </c>
      <c r="AM37" s="4">
        <v>0.69773809446625934</v>
      </c>
      <c r="AN37" s="4">
        <v>3.0175999999999994</v>
      </c>
      <c r="AO37">
        <v>1.6120807460023789</v>
      </c>
      <c r="AP37">
        <v>0.6919809669101149</v>
      </c>
      <c r="AQ37" s="10">
        <v>-0.15129682948887854</v>
      </c>
      <c r="AR37">
        <v>0.35601720669872527</v>
      </c>
      <c r="AS37" s="4">
        <v>0</v>
      </c>
      <c r="AT37" s="4">
        <v>0.44167455516260562</v>
      </c>
      <c r="AU37" s="4">
        <v>1.9900000000000002</v>
      </c>
      <c r="AV37">
        <v>1.3560172066987253</v>
      </c>
      <c r="AW37">
        <v>0.49446402036545545</v>
      </c>
      <c r="AX37" s="10">
        <v>-0.49401703392436602</v>
      </c>
      <c r="AY37">
        <v>7.0392980961391904E-2</v>
      </c>
      <c r="AZ37" s="4">
        <v>0</v>
      </c>
      <c r="BA37" s="4">
        <v>0.15605032942527225</v>
      </c>
      <c r="BB37" s="4">
        <v>0.85699999999999987</v>
      </c>
      <c r="BC37">
        <v>1.0703929809613919</v>
      </c>
      <c r="BD37">
        <v>0.73479077617485689</v>
      </c>
      <c r="BE37" s="10">
        <v>-0.42112956456575301</v>
      </c>
      <c r="BF37">
        <v>-1.2774187449772005E-2</v>
      </c>
      <c r="BG37" s="4">
        <v>1.631798650019126E-4</v>
      </c>
      <c r="BH37" s="4">
        <v>7.2883161014108355E-2</v>
      </c>
      <c r="BI37" s="4">
        <v>1.7151999999999998</v>
      </c>
      <c r="BJ37">
        <v>0.98722581255022801</v>
      </c>
      <c r="BK37">
        <v>0.79340489799170388</v>
      </c>
      <c r="BL37" s="10">
        <v>-0.51303848530589469</v>
      </c>
      <c r="BM37">
        <v>9.8557902156565347E-2</v>
      </c>
      <c r="BN37" s="4">
        <v>0</v>
      </c>
      <c r="BO37" s="4">
        <v>0.18421525062044569</v>
      </c>
      <c r="BP37" s="4">
        <v>0.7612000000000001</v>
      </c>
      <c r="BQ37">
        <v>1.0985579021565655</v>
      </c>
      <c r="BR37">
        <v>0.74865140121504992</v>
      </c>
      <c r="BS37" s="10">
        <v>-0.33867972680143615</v>
      </c>
      <c r="BT37">
        <v>0.13207189759968008</v>
      </c>
      <c r="BU37" s="4">
        <v>0</v>
      </c>
      <c r="BV37" s="4">
        <v>0.21772924606356042</v>
      </c>
      <c r="BW37" s="4">
        <v>0.27159999999999995</v>
      </c>
      <c r="BX37">
        <v>1.1320718975996802</v>
      </c>
      <c r="BY37">
        <v>0.89180918648977092</v>
      </c>
      <c r="BZ37" s="10">
        <v>-0.43278900816604132</v>
      </c>
      <c r="CA37">
        <v>0.47981560222914199</v>
      </c>
      <c r="CB37" s="4">
        <v>0</v>
      </c>
      <c r="CC37" s="4">
        <v>0.56547295069302239</v>
      </c>
      <c r="CD37" s="4">
        <v>2.4895999999999998</v>
      </c>
      <c r="CE37">
        <v>1.479815602229142</v>
      </c>
      <c r="CF37">
        <v>0.56958672812852695</v>
      </c>
      <c r="CG37" s="10">
        <v>-0.3605977522466437</v>
      </c>
      <c r="CH37">
        <v>0.18709282334617808</v>
      </c>
      <c r="CI37" s="4">
        <v>0</v>
      </c>
      <c r="CJ37" s="4">
        <v>0.27275017181005845</v>
      </c>
      <c r="CK37" s="4">
        <v>1.3539999999999999</v>
      </c>
      <c r="CL37">
        <v>1.1870928233461782</v>
      </c>
      <c r="CM37">
        <v>0.40032629715098256</v>
      </c>
      <c r="CN37" s="10">
        <v>-0.46234591047177437</v>
      </c>
      <c r="CO37">
        <v>0.15537894484313536</v>
      </c>
      <c r="CP37" s="4">
        <v>0</v>
      </c>
      <c r="CQ37" s="4">
        <v>0.2410362933070157</v>
      </c>
      <c r="CR37" s="4">
        <v>1.7356</v>
      </c>
      <c r="CS37">
        <v>1.1553789448431353</v>
      </c>
      <c r="CT37">
        <v>0.43192127317645451</v>
      </c>
      <c r="CU37" s="10">
        <v>-0.61030577832894473</v>
      </c>
      <c r="CV37">
        <v>0.19926534208988209</v>
      </c>
      <c r="CW37" s="4">
        <v>0</v>
      </c>
      <c r="CX37" s="4">
        <v>0.28492269055376246</v>
      </c>
      <c r="CY37" s="4">
        <v>1.2960000000000003</v>
      </c>
      <c r="CZ37">
        <v>1.199265342089882</v>
      </c>
      <c r="DA37">
        <v>0.4922715701236739</v>
      </c>
      <c r="DB37" s="10">
        <v>-0.48025339580748044</v>
      </c>
      <c r="DC37">
        <v>0.17514571891937122</v>
      </c>
      <c r="DD37" s="4">
        <v>0</v>
      </c>
      <c r="DE37" s="4">
        <v>0.2608030673832516</v>
      </c>
      <c r="DF37" s="4">
        <v>1.8026000000000002</v>
      </c>
      <c r="DG37">
        <v>1.1751457189193713</v>
      </c>
      <c r="DH37">
        <v>0.35037185796776221</v>
      </c>
      <c r="DI37" s="10">
        <v>-0.63101324205718834</v>
      </c>
      <c r="DJ37">
        <v>0.12347761911652483</v>
      </c>
      <c r="DK37" s="4">
        <v>0</v>
      </c>
      <c r="DL37" s="4">
        <v>0.20913496758040517</v>
      </c>
      <c r="DM37" s="4">
        <v>1.2596000000000003</v>
      </c>
      <c r="DN37">
        <v>1.1234776191165248</v>
      </c>
      <c r="DO37">
        <v>0.83878060914667585</v>
      </c>
      <c r="DP37" s="10">
        <v>-0.3369559835765546</v>
      </c>
      <c r="DQ37">
        <v>0.29859075487705922</v>
      </c>
      <c r="DR37" s="4">
        <v>0</v>
      </c>
      <c r="DS37" s="4">
        <v>0.38424810334093956</v>
      </c>
      <c r="DT37" s="4">
        <v>0.82120000000000004</v>
      </c>
      <c r="DU37">
        <v>1.2985907548770592</v>
      </c>
      <c r="DV37">
        <v>0.51988842461021001</v>
      </c>
      <c r="DW37" s="10">
        <v>-0.52647832433937525</v>
      </c>
      <c r="DX37">
        <v>0.40818926133036976</v>
      </c>
      <c r="DY37" s="4">
        <v>0</v>
      </c>
      <c r="DZ37" s="4">
        <v>0.4938466097942501</v>
      </c>
      <c r="EA37" s="4">
        <v>1.9476000000000007</v>
      </c>
      <c r="EB37">
        <v>1.4081892613303697</v>
      </c>
      <c r="EC37">
        <v>0.93397550098739934</v>
      </c>
      <c r="ED37" s="10">
        <v>-0.38385968094907785</v>
      </c>
      <c r="EE37">
        <v>0.22008721040869972</v>
      </c>
      <c r="EF37" s="4">
        <v>0</v>
      </c>
      <c r="EG37" s="4">
        <v>0.30574455887258006</v>
      </c>
      <c r="EH37" s="4">
        <v>1.7303999999999999</v>
      </c>
      <c r="EI37">
        <v>1.2200872104086997</v>
      </c>
      <c r="EJ37">
        <v>0.32575922036536414</v>
      </c>
      <c r="EK37" s="10">
        <v>-0.6323922090009183</v>
      </c>
      <c r="EL37">
        <v>-1.215150815519923E-2</v>
      </c>
      <c r="EM37" s="4">
        <v>1.4765915044587341E-4</v>
      </c>
      <c r="EN37" s="4">
        <v>7.3505840308681125E-2</v>
      </c>
      <c r="EO37" s="4">
        <v>1.7079999999999995</v>
      </c>
      <c r="EP37">
        <v>0.98784849184480072</v>
      </c>
      <c r="EQ37">
        <v>0.51690427817740636</v>
      </c>
      <c r="ER37" s="10">
        <v>-0.61473086679407085</v>
      </c>
      <c r="ES37">
        <v>0.1029316787730617</v>
      </c>
      <c r="ET37" s="4">
        <v>0</v>
      </c>
      <c r="EU37" s="4">
        <v>0.18858902723694204</v>
      </c>
      <c r="EV37" s="4">
        <v>0.76639999999999986</v>
      </c>
      <c r="EW37">
        <v>1.1029316787730616</v>
      </c>
      <c r="EX37">
        <v>0.91070220001096192</v>
      </c>
      <c r="EY37" s="10">
        <v>-0.54014764214665389</v>
      </c>
      <c r="EZ37">
        <v>0.2672167650882678</v>
      </c>
      <c r="FA37" s="4">
        <v>0</v>
      </c>
      <c r="FB37" s="4">
        <v>0.35287411355214815</v>
      </c>
      <c r="FC37" s="4">
        <v>1.8234000000000006</v>
      </c>
      <c r="FD37">
        <v>1.2672167650882677</v>
      </c>
      <c r="FE37">
        <v>0.64859387640942889</v>
      </c>
      <c r="FF37" s="10">
        <v>-0.31151863449770423</v>
      </c>
      <c r="FG37">
        <v>0.26665418730458174</v>
      </c>
      <c r="FH37" s="4">
        <v>0</v>
      </c>
      <c r="FI37" s="4">
        <v>0.35231153576846208</v>
      </c>
      <c r="FJ37" s="4">
        <v>1.9125999999999996</v>
      </c>
      <c r="FK37">
        <v>1.2666541873045818</v>
      </c>
      <c r="FL37">
        <v>0.84694869762304592</v>
      </c>
      <c r="FM37" s="10">
        <v>-0.52348366436548199</v>
      </c>
      <c r="FN37">
        <v>0.39742559298705599</v>
      </c>
      <c r="FO37" s="4">
        <v>0</v>
      </c>
      <c r="FP37" s="4">
        <v>0.48308294145093633</v>
      </c>
      <c r="FQ37" s="4">
        <v>2.1909999999999989</v>
      </c>
      <c r="FR37">
        <v>1.397425592987056</v>
      </c>
      <c r="FS37">
        <v>0.49269678180242443</v>
      </c>
      <c r="FT37" s="10">
        <v>-0.54834635194034442</v>
      </c>
    </row>
    <row r="38" spans="1:176" x14ac:dyDescent="0.2">
      <c r="A38" s="2">
        <v>37</v>
      </c>
      <c r="B38" s="3">
        <v>39814</v>
      </c>
      <c r="C38">
        <v>2009</v>
      </c>
      <c r="D38" s="4">
        <v>-8.5584588131089531E-2</v>
      </c>
      <c r="E38" s="4">
        <v>7.3247217255682307E-3</v>
      </c>
      <c r="F38" s="9">
        <v>0.91441541186891051</v>
      </c>
      <c r="G38">
        <v>0.66161980293198785</v>
      </c>
      <c r="H38" s="10"/>
      <c r="I38">
        <v>4.1939399984314972E-2</v>
      </c>
      <c r="J38" s="4">
        <v>0</v>
      </c>
      <c r="K38" s="4">
        <v>0.15187062485959937</v>
      </c>
      <c r="L38" s="4">
        <v>1.7733999999999994</v>
      </c>
      <c r="M38">
        <v>1.041939399984315</v>
      </c>
      <c r="N38">
        <v>1.0801174222759053</v>
      </c>
      <c r="O38" s="10"/>
      <c r="P38">
        <v>4.3172330376236544E-2</v>
      </c>
      <c r="Q38" s="4">
        <v>0</v>
      </c>
      <c r="R38" s="4">
        <v>0.15310355525152095</v>
      </c>
      <c r="S38" s="4">
        <v>1.8068</v>
      </c>
      <c r="T38">
        <v>1.0431723303762366</v>
      </c>
      <c r="U38">
        <v>0.95884137317875862</v>
      </c>
      <c r="V38" s="10"/>
      <c r="W38">
        <v>-4.5050205867008516E-2</v>
      </c>
      <c r="X38" s="4">
        <v>2.0295210486598486E-3</v>
      </c>
      <c r="Y38" s="4">
        <v>6.4881019008275892E-2</v>
      </c>
      <c r="Z38" s="4">
        <v>-8.2800000000000026E-2</v>
      </c>
      <c r="AA38">
        <v>0.95494979413299153</v>
      </c>
      <c r="AB38">
        <v>0.36292880825432389</v>
      </c>
      <c r="AC38" s="10"/>
      <c r="AD38">
        <v>-0.12463784611393609</v>
      </c>
      <c r="AE38" s="4">
        <v>1.5534592683921215E-2</v>
      </c>
      <c r="AF38" s="4">
        <v>-1.4706621238651685E-2</v>
      </c>
      <c r="AG38" s="4">
        <v>0.24539999999999992</v>
      </c>
      <c r="AH38">
        <v>0.87536215388606387</v>
      </c>
      <c r="AI38">
        <v>0.50695955903135248</v>
      </c>
      <c r="AJ38" s="10"/>
      <c r="AK38">
        <v>-0.14656697608708283</v>
      </c>
      <c r="AL38" s="4">
        <v>2.148187847931151E-2</v>
      </c>
      <c r="AM38" s="4">
        <v>-3.663575121179842E-2</v>
      </c>
      <c r="AN38" s="4">
        <v>3.1512000000000002</v>
      </c>
      <c r="AO38">
        <v>0.8534330239129172</v>
      </c>
      <c r="AP38">
        <v>0.5905594090802837</v>
      </c>
      <c r="AQ38" s="10"/>
      <c r="AR38">
        <v>-7.7658573406146174E-3</v>
      </c>
      <c r="AS38" s="4">
        <v>6.0308540234777939E-5</v>
      </c>
      <c r="AT38" s="4">
        <v>0.10216536753466979</v>
      </c>
      <c r="AU38" s="4">
        <v>1.9461999999999997</v>
      </c>
      <c r="AV38">
        <v>0.99223414265938537</v>
      </c>
      <c r="AW38">
        <v>0.49062408332323054</v>
      </c>
      <c r="AX38" s="10"/>
      <c r="AY38">
        <v>-3.9051526975213018E-2</v>
      </c>
      <c r="AZ38" s="4">
        <v>1.52502175909579E-3</v>
      </c>
      <c r="BA38" s="4">
        <v>7.0879697900071398E-2</v>
      </c>
      <c r="BB38" s="4">
        <v>0.90939999999999965</v>
      </c>
      <c r="BC38">
        <v>0.96094847302478703</v>
      </c>
      <c r="BD38">
        <v>0.70609607435792676</v>
      </c>
      <c r="BE38" s="10"/>
      <c r="BF38">
        <v>0.12434649452690077</v>
      </c>
      <c r="BG38" s="4">
        <v>0</v>
      </c>
      <c r="BH38" s="4">
        <v>0.23427771940218517</v>
      </c>
      <c r="BI38" s="4">
        <v>1.4377999999999997</v>
      </c>
      <c r="BJ38">
        <v>1.1243464945269008</v>
      </c>
      <c r="BK38">
        <v>0.8920620157974456</v>
      </c>
      <c r="BL38" s="10"/>
      <c r="BM38">
        <v>-9.5386343011183705E-2</v>
      </c>
      <c r="BN38" s="4">
        <v>9.0985544330471953E-3</v>
      </c>
      <c r="BO38" s="4">
        <v>1.4544881864100703E-2</v>
      </c>
      <c r="BP38" s="4">
        <v>0.79339999999999977</v>
      </c>
      <c r="BQ38">
        <v>0.90461365698881635</v>
      </c>
      <c r="BR38">
        <v>0.67724028186294793</v>
      </c>
      <c r="BS38" s="10"/>
      <c r="BT38">
        <v>-0.10572724960473991</v>
      </c>
      <c r="BU38" s="4">
        <v>1.1178251308982975E-2</v>
      </c>
      <c r="BV38" s="4">
        <v>4.2039752705445022E-3</v>
      </c>
      <c r="BW38" s="4">
        <v>0.40760000000000007</v>
      </c>
      <c r="BX38">
        <v>0.89427275039526011</v>
      </c>
      <c r="BY38">
        <v>0.79752065402996686</v>
      </c>
      <c r="BZ38" s="10"/>
      <c r="CA38">
        <v>-3.9495015920106742E-2</v>
      </c>
      <c r="CB38" s="4">
        <v>1.5598562825294849E-3</v>
      </c>
      <c r="CC38" s="4">
        <v>7.0436208955177659E-2</v>
      </c>
      <c r="CD38" s="4">
        <v>2.2033999999999998</v>
      </c>
      <c r="CE38">
        <v>0.96050498407989326</v>
      </c>
      <c r="CF38">
        <v>0.54709089123320931</v>
      </c>
      <c r="CG38" s="10"/>
      <c r="CH38">
        <v>1.2673829330464789E-3</v>
      </c>
      <c r="CI38" s="4">
        <v>0</v>
      </c>
      <c r="CJ38" s="4">
        <v>0.11119860780833089</v>
      </c>
      <c r="CK38" s="4">
        <v>1.2814000000000001</v>
      </c>
      <c r="CL38">
        <v>1.0012673829330465</v>
      </c>
      <c r="CM38">
        <v>0.40083366386764141</v>
      </c>
      <c r="CN38" s="10"/>
      <c r="CO38">
        <v>-1.4120318742519187E-2</v>
      </c>
      <c r="CP38" s="4">
        <v>1.9938340139033861E-4</v>
      </c>
      <c r="CQ38" s="4">
        <v>9.5810906132765217E-2</v>
      </c>
      <c r="CR38" s="4">
        <v>1.8366000000000002</v>
      </c>
      <c r="CS38">
        <v>0.98587968125748082</v>
      </c>
      <c r="CT38">
        <v>0.42582240712752828</v>
      </c>
      <c r="CU38" s="10"/>
      <c r="CV38">
        <v>-9.9754224208907963E-2</v>
      </c>
      <c r="CW38" s="4">
        <v>9.9509052475210795E-3</v>
      </c>
      <c r="CX38" s="4">
        <v>1.0177000666376446E-2</v>
      </c>
      <c r="CY38" s="4">
        <v>1.3706</v>
      </c>
      <c r="CZ38">
        <v>0.900245775791092</v>
      </c>
      <c r="DA38">
        <v>0.44316540154588574</v>
      </c>
      <c r="DB38" s="10"/>
      <c r="DC38">
        <v>1.3995644703323104E-2</v>
      </c>
      <c r="DD38" s="4">
        <v>0</v>
      </c>
      <c r="DE38" s="4">
        <v>0.12392686957860752</v>
      </c>
      <c r="DF38" s="4">
        <v>1.6545999999999994</v>
      </c>
      <c r="DG38">
        <v>1.0139956447033232</v>
      </c>
      <c r="DH38">
        <v>0.35527553800592221</v>
      </c>
      <c r="DI38" s="10"/>
      <c r="DJ38">
        <v>-3.1387625305611178E-2</v>
      </c>
      <c r="DK38" s="4">
        <v>9.8518302232544308E-4</v>
      </c>
      <c r="DL38" s="4">
        <v>7.8543599569673231E-2</v>
      </c>
      <c r="DM38" s="4">
        <v>1.2416</v>
      </c>
      <c r="DN38">
        <v>0.96861237469438888</v>
      </c>
      <c r="DO38">
        <v>0.81245327767316777</v>
      </c>
      <c r="DP38" s="10"/>
      <c r="DQ38">
        <v>-6.6510006975861291E-2</v>
      </c>
      <c r="DR38" s="4">
        <v>4.4235810279291176E-3</v>
      </c>
      <c r="DS38" s="4">
        <v>4.3421217899423117E-2</v>
      </c>
      <c r="DT38" s="4">
        <v>1.0323999999999998</v>
      </c>
      <c r="DU38">
        <v>0.93348999302413871</v>
      </c>
      <c r="DV38">
        <v>0.48531064186271539</v>
      </c>
      <c r="DW38" s="10"/>
      <c r="DX38">
        <v>-4.832459005254762E-2</v>
      </c>
      <c r="DY38" s="4">
        <v>2.3352660037467845E-3</v>
      </c>
      <c r="DZ38" s="4">
        <v>6.1606634822736789E-2</v>
      </c>
      <c r="EA38" s="4">
        <v>1.9516000000000002</v>
      </c>
      <c r="EB38">
        <v>0.95167540994745237</v>
      </c>
      <c r="EC38">
        <v>0.88884151778306042</v>
      </c>
      <c r="ED38" s="10"/>
      <c r="EE38">
        <v>-6.1167046890087319E-2</v>
      </c>
      <c r="EF38" s="4">
        <v>3.741407625254141E-3</v>
      </c>
      <c r="EG38" s="4">
        <v>4.8764177985197089E-2</v>
      </c>
      <c r="EH38" s="4">
        <v>1.7632000000000003</v>
      </c>
      <c r="EI38">
        <v>0.93883295310991266</v>
      </c>
      <c r="EJ38">
        <v>0.30583349085839762</v>
      </c>
      <c r="EK38" s="10"/>
      <c r="EL38">
        <v>0.11911727571171521</v>
      </c>
      <c r="EM38" s="4">
        <v>0</v>
      </c>
      <c r="EN38" s="4">
        <v>0.2290485005869996</v>
      </c>
      <c r="EO38" s="4">
        <v>1.4764000000000002</v>
      </c>
      <c r="EP38">
        <v>1.1191172757117152</v>
      </c>
      <c r="EQ38">
        <v>0.57847650759762959</v>
      </c>
      <c r="ER38" s="10"/>
      <c r="ES38">
        <v>-5.6810543525783498E-2</v>
      </c>
      <c r="ET38" s="4">
        <v>3.2274378556949412E-3</v>
      </c>
      <c r="EU38" s="4">
        <v>5.312068134950091E-2</v>
      </c>
      <c r="EV38" s="4">
        <v>0.68059999999999987</v>
      </c>
      <c r="EW38">
        <v>0.94318945647421648</v>
      </c>
      <c r="EX38">
        <v>0.85896471303821231</v>
      </c>
      <c r="EY38" s="10"/>
      <c r="EZ38">
        <v>-6.3318139707705709E-2</v>
      </c>
      <c r="FA38" s="4">
        <v>4.009186816044538E-3</v>
      </c>
      <c r="FB38" s="4">
        <v>4.6613085167578699E-2</v>
      </c>
      <c r="FC38" s="4">
        <v>1.7272000000000001</v>
      </c>
      <c r="FD38">
        <v>0.93668186029229428</v>
      </c>
      <c r="FE38">
        <v>0.60752611872937423</v>
      </c>
      <c r="FF38" s="10"/>
      <c r="FG38">
        <v>0.10852494844117616</v>
      </c>
      <c r="FH38" s="4">
        <v>0</v>
      </c>
      <c r="FI38" s="4">
        <v>0.21845617331646056</v>
      </c>
      <c r="FJ38" s="4">
        <v>1.7354000000000003</v>
      </c>
      <c r="FK38">
        <v>1.1085249484411761</v>
      </c>
      <c r="FL38">
        <v>0.93886376136490823</v>
      </c>
      <c r="FM38" s="10"/>
      <c r="FN38">
        <v>5.4355431440021709E-2</v>
      </c>
      <c r="FO38" s="4">
        <v>0</v>
      </c>
      <c r="FP38" s="4">
        <v>0.16428665631530612</v>
      </c>
      <c r="FQ38" s="4">
        <v>1.8722000000000003</v>
      </c>
      <c r="FR38">
        <v>1.0543554314400216</v>
      </c>
      <c r="FS38">
        <v>0.51947752794640545</v>
      </c>
      <c r="FT38" s="10"/>
    </row>
    <row r="39" spans="1:176" x14ac:dyDescent="0.2">
      <c r="A39" s="2">
        <v>38</v>
      </c>
      <c r="B39" s="3">
        <v>39845</v>
      </c>
      <c r="C39">
        <v>2009</v>
      </c>
      <c r="D39" s="4">
        <v>-0.10994067078338776</v>
      </c>
      <c r="E39" s="4">
        <v>1.2086951092301252E-2</v>
      </c>
      <c r="F39" s="9">
        <v>0.89005932921661224</v>
      </c>
      <c r="G39">
        <v>0.58888087799407229</v>
      </c>
      <c r="H39" s="10"/>
      <c r="I39">
        <v>-0.2103404256533935</v>
      </c>
      <c r="J39" s="4">
        <v>4.4243094664050762E-2</v>
      </c>
      <c r="K39" s="4">
        <v>-0.29574493394489526</v>
      </c>
      <c r="L39" s="4">
        <v>1.7096000000000005</v>
      </c>
      <c r="M39">
        <v>0.7896595743466065</v>
      </c>
      <c r="N39">
        <v>0.85292506391874523</v>
      </c>
      <c r="O39" s="10"/>
      <c r="P39">
        <v>-0.24205332787952805</v>
      </c>
      <c r="Q39" s="4">
        <v>5.8589813537554311E-2</v>
      </c>
      <c r="R39" s="4">
        <v>-0.3274578361710298</v>
      </c>
      <c r="S39" s="4">
        <v>1.8078000000000001</v>
      </c>
      <c r="T39">
        <v>0.75794667212047195</v>
      </c>
      <c r="U39">
        <v>0.72675062789226363</v>
      </c>
      <c r="V39" s="10"/>
      <c r="W39">
        <v>-0.11190161094757092</v>
      </c>
      <c r="X39" s="4">
        <v>1.2521970532661525E-2</v>
      </c>
      <c r="Y39" s="4">
        <v>-0.19730611923907265</v>
      </c>
      <c r="Z39" s="4">
        <v>-6.6199999999999995E-2</v>
      </c>
      <c r="AA39">
        <v>0.8880983890524291</v>
      </c>
      <c r="AB39">
        <v>0.32231648995138296</v>
      </c>
      <c r="AC39" s="10"/>
      <c r="AD39">
        <v>-7.8964973488049428E-2</v>
      </c>
      <c r="AE39" s="4">
        <v>6.2354670379683487E-3</v>
      </c>
      <c r="AF39" s="4">
        <v>-0.16436948177955119</v>
      </c>
      <c r="AG39" s="4">
        <v>0.27819999999999995</v>
      </c>
      <c r="AH39">
        <v>0.92103502651195057</v>
      </c>
      <c r="AI39">
        <v>0.4669275108929285</v>
      </c>
      <c r="AJ39" s="10"/>
      <c r="AK39">
        <v>-0.2910072768494319</v>
      </c>
      <c r="AL39" s="4">
        <v>8.4685235179321902E-2</v>
      </c>
      <c r="AM39" s="4">
        <v>-0.37641178514093365</v>
      </c>
      <c r="AN39" s="4">
        <v>3.0865999999999989</v>
      </c>
      <c r="AO39">
        <v>0.70899272315056816</v>
      </c>
      <c r="AP39">
        <v>0.41870232362602072</v>
      </c>
      <c r="AQ39" s="10"/>
      <c r="AR39">
        <v>-0.21006540515545993</v>
      </c>
      <c r="AS39" s="4">
        <v>4.4127474443127535E-2</v>
      </c>
      <c r="AT39" s="4">
        <v>-0.29546991344696166</v>
      </c>
      <c r="AU39" s="4">
        <v>1.8779999999999992</v>
      </c>
      <c r="AV39">
        <v>0.78993459484454009</v>
      </c>
      <c r="AW39">
        <v>0.38756093648091</v>
      </c>
      <c r="AX39" s="10"/>
      <c r="AY39">
        <v>-7.0195381416758892E-2</v>
      </c>
      <c r="AZ39" s="4">
        <v>4.9273915722442595E-3</v>
      </c>
      <c r="BA39" s="4">
        <v>-0.15559988970826064</v>
      </c>
      <c r="BB39" s="4">
        <v>0.85799999999999998</v>
      </c>
      <c r="BC39">
        <v>0.92980461858324115</v>
      </c>
      <c r="BD39">
        <v>0.65653139110149594</v>
      </c>
      <c r="BE39" s="10"/>
      <c r="BF39">
        <v>-0.16178677925101068</v>
      </c>
      <c r="BG39" s="4">
        <v>2.617496194041526E-2</v>
      </c>
      <c r="BH39" s="4">
        <v>-0.24719128754251241</v>
      </c>
      <c r="BI39" s="4">
        <v>1.4818000000000005</v>
      </c>
      <c r="BJ39">
        <v>0.8382132207489893</v>
      </c>
      <c r="BK39">
        <v>0.74773817536941267</v>
      </c>
      <c r="BL39" s="10"/>
      <c r="BM39">
        <v>-9.6495377787204295E-2</v>
      </c>
      <c r="BN39" s="4">
        <v>9.3113579342952793E-3</v>
      </c>
      <c r="BO39" s="4">
        <v>-0.18189988607870605</v>
      </c>
      <c r="BP39" s="4">
        <v>0.78060000000000007</v>
      </c>
      <c r="BQ39">
        <v>0.9035046222127957</v>
      </c>
      <c r="BR39">
        <v>0.61188972501187</v>
      </c>
      <c r="BS39" s="10"/>
      <c r="BT39">
        <v>-7.804116237876689E-2</v>
      </c>
      <c r="BU39" s="4">
        <v>6.090423025429061E-3</v>
      </c>
      <c r="BV39" s="4">
        <v>-0.16344567067026863</v>
      </c>
      <c r="BW39" s="4">
        <v>0.44020000000000004</v>
      </c>
      <c r="BX39">
        <v>0.9219588376212331</v>
      </c>
      <c r="BY39">
        <v>0.73528121516839384</v>
      </c>
      <c r="BZ39" s="10"/>
      <c r="CA39">
        <v>-0.18527827387514492</v>
      </c>
      <c r="CB39" s="4">
        <v>3.432803877015321E-2</v>
      </c>
      <c r="CC39" s="4">
        <v>-0.27068278216664665</v>
      </c>
      <c r="CD39" s="4">
        <v>2.1872000000000007</v>
      </c>
      <c r="CE39">
        <v>0.81472172612485505</v>
      </c>
      <c r="CF39">
        <v>0.44572683525270562</v>
      </c>
      <c r="CG39" s="10"/>
      <c r="CH39">
        <v>-7.7802522664592755E-2</v>
      </c>
      <c r="CI39" s="4">
        <v>6.0532325329744696E-3</v>
      </c>
      <c r="CJ39" s="4">
        <v>-0.16320703095609451</v>
      </c>
      <c r="CK39" s="4">
        <v>1.2667999999999995</v>
      </c>
      <c r="CL39">
        <v>0.92219747733540725</v>
      </c>
      <c r="CM39">
        <v>0.36964779364984751</v>
      </c>
      <c r="CN39" s="10"/>
      <c r="CO39">
        <v>-0.22148257245509054</v>
      </c>
      <c r="CP39" s="4">
        <v>4.9054529901324431E-2</v>
      </c>
      <c r="CQ39" s="4">
        <v>-0.30688708074659227</v>
      </c>
      <c r="CR39" s="4">
        <v>1.7229999999999996</v>
      </c>
      <c r="CS39">
        <v>0.77851742754490949</v>
      </c>
      <c r="CT39">
        <v>0.33151016498790442</v>
      </c>
      <c r="CU39" s="10"/>
      <c r="CV39">
        <v>-0.10490347866075873</v>
      </c>
      <c r="CW39" s="4">
        <v>1.1004739835128263E-2</v>
      </c>
      <c r="CX39" s="4">
        <v>-0.19030798695226048</v>
      </c>
      <c r="CY39" s="4">
        <v>1.2898000000000005</v>
      </c>
      <c r="CZ39">
        <v>0.89509652133924122</v>
      </c>
      <c r="DA39">
        <v>0.39667580930163032</v>
      </c>
      <c r="DB39" s="10"/>
      <c r="DC39">
        <v>-0.16035525528924777</v>
      </c>
      <c r="DD39" s="4">
        <v>2.5713807898879823E-2</v>
      </c>
      <c r="DE39" s="4">
        <v>-0.24575976358074952</v>
      </c>
      <c r="DF39" s="4">
        <v>1.5882000000000005</v>
      </c>
      <c r="DG39">
        <v>0.83964474471075223</v>
      </c>
      <c r="DH39">
        <v>0.29830523841095768</v>
      </c>
      <c r="DI39" s="10"/>
      <c r="DJ39">
        <v>-0.12457113230270432</v>
      </c>
      <c r="DK39" s="4">
        <v>1.5517967003177865E-2</v>
      </c>
      <c r="DL39" s="4">
        <v>-0.20997564059420606</v>
      </c>
      <c r="DM39" s="4">
        <v>1.226</v>
      </c>
      <c r="DN39">
        <v>0.87542886769729567</v>
      </c>
      <c r="DO39">
        <v>0.71124505293037776</v>
      </c>
      <c r="DP39" s="10"/>
      <c r="DQ39">
        <v>-0.14049303659820925</v>
      </c>
      <c r="DR39" s="4">
        <v>1.9738293332585762E-2</v>
      </c>
      <c r="DS39" s="4">
        <v>-0.22589754488971098</v>
      </c>
      <c r="DT39" s="4">
        <v>1.1443999999999999</v>
      </c>
      <c r="DU39">
        <v>0.85950696340179078</v>
      </c>
      <c r="DV39">
        <v>0.41712787609399649</v>
      </c>
      <c r="DW39" s="10"/>
      <c r="DX39">
        <v>-0.19862101585443517</v>
      </c>
      <c r="DY39" s="4">
        <v>3.9450307939047788E-2</v>
      </c>
      <c r="DZ39" s="4">
        <v>-0.2840255241459369</v>
      </c>
      <c r="EA39" s="4">
        <v>1.9390000000000001</v>
      </c>
      <c r="EB39">
        <v>0.80137898414556485</v>
      </c>
      <c r="EC39">
        <v>0.71229891258739098</v>
      </c>
      <c r="ED39" s="10"/>
      <c r="EE39">
        <v>-0.14598004895371935</v>
      </c>
      <c r="EF39" s="4">
        <v>2.1310174692530298E-2</v>
      </c>
      <c r="EG39" s="4">
        <v>-0.23138455724522111</v>
      </c>
      <c r="EH39" s="4">
        <v>1.5419999999999998</v>
      </c>
      <c r="EI39">
        <v>0.8540199510462807</v>
      </c>
      <c r="EJ39">
        <v>0.26118790289120186</v>
      </c>
      <c r="EK39" s="10"/>
      <c r="EL39">
        <v>-0.18305225051502882</v>
      </c>
      <c r="EM39" s="4">
        <v>3.350812641861687E-2</v>
      </c>
      <c r="EN39" s="4">
        <v>-0.26845675880653058</v>
      </c>
      <c r="EO39" s="4">
        <v>1.5851999999999997</v>
      </c>
      <c r="EP39">
        <v>0.81694774948497118</v>
      </c>
      <c r="EQ39">
        <v>0.47258508101180929</v>
      </c>
      <c r="ER39" s="10"/>
      <c r="ES39">
        <v>-0.14407616876988877</v>
      </c>
      <c r="ET39" s="4">
        <v>2.0757942407409472E-2</v>
      </c>
      <c r="EU39" s="4">
        <v>-0.22948067706139053</v>
      </c>
      <c r="EV39" s="4">
        <v>0.89899999999999991</v>
      </c>
      <c r="EW39">
        <v>0.85592383123011118</v>
      </c>
      <c r="EX39">
        <v>0.73520836807513967</v>
      </c>
      <c r="EY39" s="10"/>
      <c r="EZ39">
        <v>-0.18635982508767554</v>
      </c>
      <c r="FA39" s="4">
        <v>3.4729984406709019E-2</v>
      </c>
      <c r="FB39" s="4">
        <v>-0.27176433337917727</v>
      </c>
      <c r="FC39" s="4">
        <v>1.7418</v>
      </c>
      <c r="FD39">
        <v>0.81364017491232443</v>
      </c>
      <c r="FE39">
        <v>0.49430765750677363</v>
      </c>
      <c r="FF39" s="10"/>
      <c r="FG39">
        <v>-0.15031491291031526</v>
      </c>
      <c r="FH39" s="4">
        <v>2.2594573043235661E-2</v>
      </c>
      <c r="FI39" s="4">
        <v>-0.23571942120181699</v>
      </c>
      <c r="FJ39" s="4">
        <v>1.6868000000000003</v>
      </c>
      <c r="FK39">
        <v>0.84968508708968471</v>
      </c>
      <c r="FL39">
        <v>0.79773853684069107</v>
      </c>
      <c r="FM39" s="10"/>
      <c r="FN39">
        <v>-0.22911879649229802</v>
      </c>
      <c r="FO39" s="4">
        <v>5.2495422906079073E-2</v>
      </c>
      <c r="FP39" s="4">
        <v>-0.31452330478379975</v>
      </c>
      <c r="FQ39" s="4">
        <v>1.8210000000000002</v>
      </c>
      <c r="FR39">
        <v>0.77088120350770195</v>
      </c>
      <c r="FS39">
        <v>0.40045546193853093</v>
      </c>
      <c r="FT39" s="10"/>
    </row>
    <row r="40" spans="1:176" x14ac:dyDescent="0.2">
      <c r="A40" s="2">
        <v>39</v>
      </c>
      <c r="B40" s="3">
        <v>39873</v>
      </c>
      <c r="C40">
        <v>2009</v>
      </c>
      <c r="D40" s="4">
        <v>8.5430553666167808E-2</v>
      </c>
      <c r="E40" s="4">
        <v>0</v>
      </c>
      <c r="F40" s="9">
        <v>1.0854305536661677</v>
      </c>
      <c r="G40">
        <v>0.6391892974445248</v>
      </c>
      <c r="H40" s="10"/>
      <c r="I40">
        <v>0.21016621516658629</v>
      </c>
      <c r="J40" s="4">
        <v>0</v>
      </c>
      <c r="K40" s="4">
        <v>0.11624113965303152</v>
      </c>
      <c r="L40" s="4">
        <v>1.8021999999999998</v>
      </c>
      <c r="M40">
        <v>1.2101662151665864</v>
      </c>
      <c r="N40">
        <v>1.0321810964232667</v>
      </c>
      <c r="O40" s="10"/>
      <c r="P40">
        <v>0.21243400832247428</v>
      </c>
      <c r="Q40" s="4">
        <v>0</v>
      </c>
      <c r="R40" s="4">
        <v>0.11850893280891951</v>
      </c>
      <c r="S40" s="4">
        <v>1.8820000000000001</v>
      </c>
      <c r="T40">
        <v>1.2124340083224743</v>
      </c>
      <c r="U40">
        <v>0.88113717682629222</v>
      </c>
      <c r="V40" s="10"/>
      <c r="W40">
        <v>0.12442725036917082</v>
      </c>
      <c r="X40" s="4">
        <v>0</v>
      </c>
      <c r="Y40" s="4">
        <v>3.0502174855616057E-2</v>
      </c>
      <c r="Z40" s="4">
        <v>-5.0000000000000018E-3</v>
      </c>
      <c r="AA40">
        <v>1.1244272503691708</v>
      </c>
      <c r="AB40">
        <v>0.36242144454467601</v>
      </c>
      <c r="AC40" s="10"/>
      <c r="AD40">
        <v>4.5614856664426016E-2</v>
      </c>
      <c r="AE40" s="4">
        <v>0</v>
      </c>
      <c r="AF40" s="4">
        <v>-4.8310218849128748E-2</v>
      </c>
      <c r="AG40" s="4">
        <v>0.32539999999999991</v>
      </c>
      <c r="AH40">
        <v>1.0456148566644261</v>
      </c>
      <c r="AI40">
        <v>0.48822634237498669</v>
      </c>
      <c r="AJ40" s="10"/>
      <c r="AK40">
        <v>0.37659929063082104</v>
      </c>
      <c r="AL40" s="4">
        <v>0</v>
      </c>
      <c r="AM40" s="4">
        <v>0.28267421511726626</v>
      </c>
      <c r="AN40" s="4">
        <v>3.0522000000000014</v>
      </c>
      <c r="AO40">
        <v>1.3765992906308211</v>
      </c>
      <c r="AP40">
        <v>0.57638532168905665</v>
      </c>
      <c r="AQ40" s="10"/>
      <c r="AR40">
        <v>0.55408317267740681</v>
      </c>
      <c r="AS40" s="4">
        <v>0</v>
      </c>
      <c r="AT40" s="4">
        <v>0.46015809716385203</v>
      </c>
      <c r="AU40" s="4">
        <v>1.9717999999999996</v>
      </c>
      <c r="AV40">
        <v>1.5540831726774069</v>
      </c>
      <c r="AW40">
        <v>0.60230192977207964</v>
      </c>
      <c r="AX40" s="10"/>
      <c r="AY40">
        <v>8.1574669545162154E-2</v>
      </c>
      <c r="AZ40" s="4">
        <v>0</v>
      </c>
      <c r="BA40" s="4">
        <v>-1.2350405968392611E-2</v>
      </c>
      <c r="BB40" s="4">
        <v>0.8126000000000001</v>
      </c>
      <c r="BC40">
        <v>1.0815746695451622</v>
      </c>
      <c r="BD40">
        <v>0.7100877223766261</v>
      </c>
      <c r="BE40" s="10"/>
      <c r="BF40">
        <v>0.39197054070921739</v>
      </c>
      <c r="BG40" s="4">
        <v>0</v>
      </c>
      <c r="BH40" s="4">
        <v>0.29804546519566261</v>
      </c>
      <c r="BI40" s="4">
        <v>1.4602000000000004</v>
      </c>
      <c r="BJ40">
        <v>1.3919705407092173</v>
      </c>
      <c r="BK40">
        <v>1.040829512277885</v>
      </c>
      <c r="BL40" s="10"/>
      <c r="BM40">
        <v>0.10517191268329597</v>
      </c>
      <c r="BN40" s="4">
        <v>0</v>
      </c>
      <c r="BO40" s="4">
        <v>1.1246837169741203E-2</v>
      </c>
      <c r="BP40" s="4">
        <v>0.7742</v>
      </c>
      <c r="BQ40">
        <v>1.105171912683296</v>
      </c>
      <c r="BR40">
        <v>0.67624333774262435</v>
      </c>
      <c r="BS40" s="10"/>
      <c r="BT40">
        <v>5.1564045741710703E-2</v>
      </c>
      <c r="BU40" s="4">
        <v>0</v>
      </c>
      <c r="BV40" s="4">
        <v>-4.2361029771844062E-2</v>
      </c>
      <c r="BW40" s="4">
        <v>0.4168</v>
      </c>
      <c r="BX40">
        <v>1.0515640457417108</v>
      </c>
      <c r="BY40">
        <v>0.77319528938035764</v>
      </c>
      <c r="BZ40" s="10"/>
      <c r="CA40">
        <v>0.53754692314590313</v>
      </c>
      <c r="CB40" s="4">
        <v>0</v>
      </c>
      <c r="CC40" s="4">
        <v>0.44362184763234835</v>
      </c>
      <c r="CD40" s="4">
        <v>2.1921999999999997</v>
      </c>
      <c r="CE40">
        <v>1.5375469231459031</v>
      </c>
      <c r="CF40">
        <v>0.6853259241063584</v>
      </c>
      <c r="CG40" s="10"/>
      <c r="CH40">
        <v>0.12210498660259794</v>
      </c>
      <c r="CI40" s="4">
        <v>0</v>
      </c>
      <c r="CJ40" s="4">
        <v>2.8179911089043178E-2</v>
      </c>
      <c r="CK40" s="4">
        <v>1.0829999999999997</v>
      </c>
      <c r="CL40">
        <v>1.1221049866025981</v>
      </c>
      <c r="CM40">
        <v>0.41478363254114209</v>
      </c>
      <c r="CN40" s="10"/>
      <c r="CO40">
        <v>0.24740142971110365</v>
      </c>
      <c r="CP40" s="4">
        <v>0</v>
      </c>
      <c r="CQ40" s="4">
        <v>0.1534763541975489</v>
      </c>
      <c r="CR40" s="4">
        <v>1.7182000000000002</v>
      </c>
      <c r="CS40">
        <v>1.2474014297111036</v>
      </c>
      <c r="CT40">
        <v>0.41352625376967578</v>
      </c>
      <c r="CU40" s="10"/>
      <c r="CV40">
        <v>0.12172248155568986</v>
      </c>
      <c r="CW40" s="4">
        <v>0</v>
      </c>
      <c r="CX40" s="4">
        <v>2.7797406042135098E-2</v>
      </c>
      <c r="CY40" s="4">
        <v>1.3407999999999998</v>
      </c>
      <c r="CZ40">
        <v>1.1217224815556899</v>
      </c>
      <c r="DA40">
        <v>0.44496017318293635</v>
      </c>
      <c r="DB40" s="10"/>
      <c r="DC40">
        <v>0.20807568527146794</v>
      </c>
      <c r="DD40" s="4">
        <v>0</v>
      </c>
      <c r="DE40" s="4">
        <v>0.11415060975791318</v>
      </c>
      <c r="DF40" s="4">
        <v>1.7265999999999999</v>
      </c>
      <c r="DG40">
        <v>1.208075685271468</v>
      </c>
      <c r="DH40">
        <v>0.36037530531338635</v>
      </c>
      <c r="DI40" s="10"/>
      <c r="DJ40">
        <v>8.9804419371882951E-2</v>
      </c>
      <c r="DK40" s="4">
        <v>0</v>
      </c>
      <c r="DL40" s="4">
        <v>-4.1206561416718135E-3</v>
      </c>
      <c r="DM40" s="4">
        <v>1.1301999999999999</v>
      </c>
      <c r="DN40">
        <v>1.089804419371883</v>
      </c>
      <c r="DO40">
        <v>0.77511800193991454</v>
      </c>
      <c r="DP40" s="10"/>
      <c r="DQ40">
        <v>0.18396002916957943</v>
      </c>
      <c r="DR40" s="4">
        <v>0</v>
      </c>
      <c r="DS40" s="4">
        <v>9.0034953656024666E-2</v>
      </c>
      <c r="DT40" s="4">
        <v>0.94379999999999997</v>
      </c>
      <c r="DU40">
        <v>1.1839600291695795</v>
      </c>
      <c r="DV40">
        <v>0.49386273234769285</v>
      </c>
      <c r="DW40" s="10"/>
      <c r="DX40">
        <v>0.16091658471069256</v>
      </c>
      <c r="DY40" s="4">
        <v>0</v>
      </c>
      <c r="DZ40" s="4">
        <v>6.6991509197137797E-2</v>
      </c>
      <c r="EA40" s="4">
        <v>1.7088000000000003</v>
      </c>
      <c r="EB40">
        <v>1.1609165847106926</v>
      </c>
      <c r="EC40">
        <v>0.8269196208940941</v>
      </c>
      <c r="ED40" s="10"/>
      <c r="EE40">
        <v>0.2620573058409375</v>
      </c>
      <c r="EF40" s="4">
        <v>0</v>
      </c>
      <c r="EG40" s="4">
        <v>0.16813223032738273</v>
      </c>
      <c r="EH40" s="4">
        <v>1.6382000000000005</v>
      </c>
      <c r="EI40">
        <v>1.2620573058409374</v>
      </c>
      <c r="EJ40">
        <v>0.32963410104111462</v>
      </c>
      <c r="EK40" s="10"/>
      <c r="EL40">
        <v>0.39197054070921744</v>
      </c>
      <c r="EM40" s="4">
        <v>0</v>
      </c>
      <c r="EN40" s="4">
        <v>0.29804546519566266</v>
      </c>
      <c r="EO40" s="4">
        <v>1.4601999999999997</v>
      </c>
      <c r="EP40">
        <v>1.3919705407092176</v>
      </c>
      <c r="EQ40">
        <v>0.65782451074711756</v>
      </c>
      <c r="ER40" s="10"/>
      <c r="ES40">
        <v>8.6533931191238048E-2</v>
      </c>
      <c r="ET40" s="4">
        <v>0</v>
      </c>
      <c r="EU40" s="4">
        <v>-7.3911443223167173E-3</v>
      </c>
      <c r="EV40" s="4">
        <v>0.91419999999999968</v>
      </c>
      <c r="EW40">
        <v>1.0865339311912381</v>
      </c>
      <c r="EX40">
        <v>0.79882883840937624</v>
      </c>
      <c r="EY40" s="10"/>
      <c r="EZ40">
        <v>0.35246799917510047</v>
      </c>
      <c r="FA40" s="4">
        <v>0</v>
      </c>
      <c r="FB40" s="4">
        <v>0.25854292366154569</v>
      </c>
      <c r="FC40" s="4">
        <v>1.8226</v>
      </c>
      <c r="FD40">
        <v>1.3524679991751005</v>
      </c>
      <c r="FE40">
        <v>0.66853528852511701</v>
      </c>
      <c r="FF40" s="10"/>
      <c r="FG40">
        <v>0.24386154355545864</v>
      </c>
      <c r="FH40" s="4">
        <v>0</v>
      </c>
      <c r="FI40" s="4">
        <v>0.14993646804190386</v>
      </c>
      <c r="FJ40" s="4">
        <v>1.69</v>
      </c>
      <c r="FK40">
        <v>1.2438615435554587</v>
      </c>
      <c r="FL40">
        <v>0.99227628778833521</v>
      </c>
      <c r="FM40" s="10"/>
      <c r="FN40">
        <v>0.31314339246175238</v>
      </c>
      <c r="FO40" s="4">
        <v>0</v>
      </c>
      <c r="FP40" s="4">
        <v>0.2192183169481976</v>
      </c>
      <c r="FQ40" s="4">
        <v>1.8580000000000008</v>
      </c>
      <c r="FR40">
        <v>1.3131433924617524</v>
      </c>
      <c r="FS40">
        <v>0.52585544381980065</v>
      </c>
      <c r="FT40" s="10"/>
    </row>
    <row r="41" spans="1:176" x14ac:dyDescent="0.2">
      <c r="A41" s="2">
        <v>40</v>
      </c>
      <c r="B41" s="3">
        <v>39904</v>
      </c>
      <c r="C41">
        <v>2009</v>
      </c>
      <c r="D41" s="4">
        <v>9.3871412457701434E-2</v>
      </c>
      <c r="E41" s="4">
        <v>0</v>
      </c>
      <c r="F41" s="9">
        <v>1.0938714124577014</v>
      </c>
      <c r="G41">
        <v>0.69919089962348813</v>
      </c>
      <c r="H41" s="10"/>
      <c r="I41">
        <v>0.33244486838901322</v>
      </c>
      <c r="J41" s="4">
        <v>0</v>
      </c>
      <c r="K41" s="4">
        <v>0.2793634417325816</v>
      </c>
      <c r="L41" s="4">
        <v>1.4394000000000002</v>
      </c>
      <c r="M41">
        <v>1.3324448683890133</v>
      </c>
      <c r="N41">
        <v>1.375324405177327</v>
      </c>
      <c r="O41" s="10"/>
      <c r="P41">
        <v>0.32421273772107162</v>
      </c>
      <c r="Q41" s="4">
        <v>0</v>
      </c>
      <c r="R41" s="4">
        <v>0.27113131106464</v>
      </c>
      <c r="S41" s="4">
        <v>1.4378</v>
      </c>
      <c r="T41">
        <v>1.3242127377210715</v>
      </c>
      <c r="U41">
        <v>1.1668130732329602</v>
      </c>
      <c r="V41" s="10"/>
      <c r="W41">
        <v>0.24387861590129997</v>
      </c>
      <c r="X41" s="4">
        <v>0</v>
      </c>
      <c r="Y41" s="4">
        <v>0.19079718924486833</v>
      </c>
      <c r="Z41" s="4">
        <v>-0.21579999999999999</v>
      </c>
      <c r="AA41">
        <v>1.2438786159013</v>
      </c>
      <c r="AB41">
        <v>0.45080828481318136</v>
      </c>
      <c r="AC41" s="10"/>
      <c r="AD41">
        <v>0.11271907720253817</v>
      </c>
      <c r="AE41" s="4">
        <v>0</v>
      </c>
      <c r="AF41" s="4">
        <v>5.9637650546106535E-2</v>
      </c>
      <c r="AG41" s="4">
        <v>0.25240000000000007</v>
      </c>
      <c r="AH41">
        <v>1.1127190772025382</v>
      </c>
      <c r="AI41">
        <v>0.54325876515346561</v>
      </c>
      <c r="AJ41" s="10"/>
      <c r="AK41">
        <v>0.65771651275167931</v>
      </c>
      <c r="AL41" s="4">
        <v>0</v>
      </c>
      <c r="AM41" s="4">
        <v>0.60463508609524763</v>
      </c>
      <c r="AN41" s="4">
        <v>3.3600000000000008</v>
      </c>
      <c r="AO41">
        <v>1.6577165127516793</v>
      </c>
      <c r="AP41">
        <v>0.95548346547163787</v>
      </c>
      <c r="AQ41" s="10"/>
      <c r="AR41">
        <v>0.45997432556752504</v>
      </c>
      <c r="AS41" s="4">
        <v>0</v>
      </c>
      <c r="AT41" s="4">
        <v>0.40689289891109343</v>
      </c>
      <c r="AU41" s="4">
        <v>1.6841999999999997</v>
      </c>
      <c r="AV41">
        <v>1.459974325567525</v>
      </c>
      <c r="AW41">
        <v>0.87934535370701084</v>
      </c>
      <c r="AX41" s="10"/>
      <c r="AY41">
        <v>7.6641844412533744E-2</v>
      </c>
      <c r="AZ41" s="4">
        <v>0</v>
      </c>
      <c r="BA41" s="4">
        <v>2.3560417756102112E-2</v>
      </c>
      <c r="BB41" s="4">
        <v>0.89199999999999957</v>
      </c>
      <c r="BC41">
        <v>1.0766418444125336</v>
      </c>
      <c r="BD41">
        <v>0.7645101551142659</v>
      </c>
      <c r="BE41" s="10"/>
      <c r="BF41">
        <v>0.32184148515760247</v>
      </c>
      <c r="BG41" s="4">
        <v>0</v>
      </c>
      <c r="BH41" s="4">
        <v>0.26876005850117085</v>
      </c>
      <c r="BI41" s="4">
        <v>0.95599999999999996</v>
      </c>
      <c r="BJ41">
        <v>1.3218414851576026</v>
      </c>
      <c r="BK41">
        <v>1.3758116283052626</v>
      </c>
      <c r="BL41" s="10"/>
      <c r="BM41">
        <v>5.3412377499520228E-2</v>
      </c>
      <c r="BN41" s="4">
        <v>0</v>
      </c>
      <c r="BO41" s="4">
        <v>3.3095084308859546E-4</v>
      </c>
      <c r="BP41" s="4">
        <v>0.86120000000000008</v>
      </c>
      <c r="BQ41">
        <v>1.0534123774995203</v>
      </c>
      <c r="BR41">
        <v>0.71236310217966903</v>
      </c>
      <c r="BS41" s="10"/>
      <c r="BT41">
        <v>3.7419852294762704E-2</v>
      </c>
      <c r="BU41" s="4">
        <v>0</v>
      </c>
      <c r="BV41" s="4">
        <v>-1.5661574361668928E-2</v>
      </c>
      <c r="BW41" s="4">
        <v>0.66800000000000015</v>
      </c>
      <c r="BX41">
        <v>1.0374198522947626</v>
      </c>
      <c r="BY41">
        <v>0.80212814290397683</v>
      </c>
      <c r="BZ41" s="10"/>
      <c r="CA41">
        <v>0.61541119112757203</v>
      </c>
      <c r="CB41" s="4">
        <v>0</v>
      </c>
      <c r="CC41" s="4">
        <v>0.56232976447114036</v>
      </c>
      <c r="CD41" s="4">
        <v>2.0365999999999995</v>
      </c>
      <c r="CE41">
        <v>1.6154111911275719</v>
      </c>
      <c r="CF41">
        <v>1.1070831673712564</v>
      </c>
      <c r="CG41" s="10"/>
      <c r="CH41">
        <v>0.22203703426939314</v>
      </c>
      <c r="CI41" s="4">
        <v>0</v>
      </c>
      <c r="CJ41" s="4">
        <v>0.16895560761296152</v>
      </c>
      <c r="CK41" s="4">
        <v>1.1032000000000002</v>
      </c>
      <c r="CL41">
        <v>1.2220370342693931</v>
      </c>
      <c r="CM41">
        <v>0.50688096017406303</v>
      </c>
      <c r="CN41" s="10"/>
      <c r="CO41">
        <v>0.43815934421703234</v>
      </c>
      <c r="CP41" s="4">
        <v>0</v>
      </c>
      <c r="CQ41" s="4">
        <v>0.38507791756060072</v>
      </c>
      <c r="CR41" s="4">
        <v>1.5653999999999999</v>
      </c>
      <c r="CS41">
        <v>1.4381593442170324</v>
      </c>
      <c r="CT41">
        <v>0.59471664593792306</v>
      </c>
      <c r="CU41" s="10"/>
      <c r="CV41">
        <v>0.21940132124817097</v>
      </c>
      <c r="CW41" s="4">
        <v>0</v>
      </c>
      <c r="CX41" s="4">
        <v>0.16631989459173935</v>
      </c>
      <c r="CY41" s="4">
        <v>1.2967999999999997</v>
      </c>
      <c r="CZ41">
        <v>1.2194013212481709</v>
      </c>
      <c r="DA41">
        <v>0.54258502308208756</v>
      </c>
      <c r="DB41" s="10"/>
      <c r="DC41">
        <v>0.32991403752939086</v>
      </c>
      <c r="DD41" s="4">
        <v>0</v>
      </c>
      <c r="DE41" s="4">
        <v>0.27683261087295924</v>
      </c>
      <c r="DF41" s="4">
        <v>1.3130000000000002</v>
      </c>
      <c r="DG41">
        <v>1.3299140375293907</v>
      </c>
      <c r="DH41">
        <v>0.47926817731521254</v>
      </c>
      <c r="DI41" s="10"/>
      <c r="DJ41">
        <v>0.11907930653061763</v>
      </c>
      <c r="DK41" s="4">
        <v>0</v>
      </c>
      <c r="DL41" s="4">
        <v>6.5997879874185997E-2</v>
      </c>
      <c r="DM41" s="4">
        <v>0.91879999999999984</v>
      </c>
      <c r="DN41">
        <v>1.1190793065306177</v>
      </c>
      <c r="DO41">
        <v>0.8674185160903175</v>
      </c>
      <c r="DP41" s="10"/>
      <c r="DQ41">
        <v>0.28214450993644563</v>
      </c>
      <c r="DR41" s="4">
        <v>0</v>
      </c>
      <c r="DS41" s="4">
        <v>0.22906308328001401</v>
      </c>
      <c r="DT41" s="4">
        <v>0.92979999999999985</v>
      </c>
      <c r="DU41">
        <v>1.2821445099364457</v>
      </c>
      <c r="DV41">
        <v>0.63320339094180667</v>
      </c>
      <c r="DW41" s="10"/>
      <c r="DX41">
        <v>0.34959705120668505</v>
      </c>
      <c r="DY41" s="4">
        <v>0</v>
      </c>
      <c r="DZ41" s="4">
        <v>0.29651562455025343</v>
      </c>
      <c r="EA41" s="4">
        <v>1.2599999999999998</v>
      </c>
      <c r="EB41">
        <v>1.349597051206685</v>
      </c>
      <c r="EC41">
        <v>1.1160082819436192</v>
      </c>
      <c r="ED41" s="10"/>
      <c r="EE41">
        <v>0.56145919518902943</v>
      </c>
      <c r="EF41" s="4">
        <v>0</v>
      </c>
      <c r="EG41" s="4">
        <v>0.50837776853259775</v>
      </c>
      <c r="EH41" s="4">
        <v>1.4862000000000004</v>
      </c>
      <c r="EI41">
        <v>1.5614591951890295</v>
      </c>
      <c r="EJ41">
        <v>0.51471019811851804</v>
      </c>
      <c r="EK41" s="10"/>
      <c r="EL41">
        <v>0.26623694808922893</v>
      </c>
      <c r="EM41" s="4">
        <v>0</v>
      </c>
      <c r="EN41" s="4">
        <v>0.21315552143279731</v>
      </c>
      <c r="EO41" s="4">
        <v>1.0393999999999999</v>
      </c>
      <c r="EP41">
        <v>1.266236948089229</v>
      </c>
      <c r="EQ41">
        <v>0.83296170086672039</v>
      </c>
      <c r="ER41" s="10"/>
      <c r="ES41">
        <v>0.2132449985753827</v>
      </c>
      <c r="ET41" s="4">
        <v>0</v>
      </c>
      <c r="EU41" s="4">
        <v>0.16016357191895109</v>
      </c>
      <c r="EV41" s="4">
        <v>0.76739999999999964</v>
      </c>
      <c r="EW41">
        <v>1.2132449985753828</v>
      </c>
      <c r="EX41">
        <v>0.96917509291795834</v>
      </c>
      <c r="EY41" s="10"/>
      <c r="EZ41">
        <v>0.34540521498692195</v>
      </c>
      <c r="FA41" s="4">
        <v>0</v>
      </c>
      <c r="FB41" s="4">
        <v>0.29232378833049033</v>
      </c>
      <c r="FC41" s="4">
        <v>1.5387999999999997</v>
      </c>
      <c r="FD41">
        <v>1.345405214986922</v>
      </c>
      <c r="FE41">
        <v>0.89945086358447901</v>
      </c>
      <c r="FF41" s="10"/>
      <c r="FG41">
        <v>0.42322221977986435</v>
      </c>
      <c r="FH41" s="4">
        <v>0</v>
      </c>
      <c r="FI41" s="4">
        <v>0.37014079312343273</v>
      </c>
      <c r="FJ41" s="4">
        <v>1.2438000000000002</v>
      </c>
      <c r="FK41">
        <v>1.4232222197798643</v>
      </c>
      <c r="FL41">
        <v>1.4122296609410379</v>
      </c>
      <c r="FM41" s="10"/>
      <c r="FN41">
        <v>0.48527347980010893</v>
      </c>
      <c r="FO41" s="4">
        <v>0</v>
      </c>
      <c r="FP41" s="4">
        <v>0.43219205314367731</v>
      </c>
      <c r="FQ41" s="4">
        <v>1.5346000000000002</v>
      </c>
      <c r="FR41">
        <v>1.4852734798001088</v>
      </c>
      <c r="FS41">
        <v>0.7810391449140659</v>
      </c>
      <c r="FT41" s="10"/>
    </row>
    <row r="42" spans="1:176" x14ac:dyDescent="0.2">
      <c r="A42" s="2">
        <v>41</v>
      </c>
      <c r="B42" s="3">
        <v>39934</v>
      </c>
      <c r="C42">
        <v>2009</v>
      </c>
      <c r="D42" s="4">
        <v>5.3047662694775517E-2</v>
      </c>
      <c r="E42" s="4">
        <v>0</v>
      </c>
      <c r="F42" s="9">
        <v>1.0530476626947756</v>
      </c>
      <c r="G42">
        <v>0.73628134262597156</v>
      </c>
      <c r="H42" s="10"/>
      <c r="I42">
        <v>0.21097297724866101</v>
      </c>
      <c r="J42" s="4">
        <v>0</v>
      </c>
      <c r="K42" s="4">
        <v>0.2107771420113739</v>
      </c>
      <c r="L42" s="4">
        <v>1.33</v>
      </c>
      <c r="M42">
        <v>1.210972977248661</v>
      </c>
      <c r="N42">
        <v>1.6654806896203316</v>
      </c>
      <c r="O42" s="10"/>
      <c r="P42">
        <v>0.22812577455421151</v>
      </c>
      <c r="Q42" s="4">
        <v>0</v>
      </c>
      <c r="R42" s="4">
        <v>0.2279299393169244</v>
      </c>
      <c r="S42" s="4">
        <v>1.3117999999999999</v>
      </c>
      <c r="T42">
        <v>1.2281257745542116</v>
      </c>
      <c r="U42">
        <v>1.4329932093242093</v>
      </c>
      <c r="V42" s="10"/>
      <c r="W42">
        <v>0.20491155497525398</v>
      </c>
      <c r="X42" s="4">
        <v>0</v>
      </c>
      <c r="Y42" s="4">
        <v>0.20471571973796687</v>
      </c>
      <c r="Z42" s="4">
        <v>-0.20680000000000004</v>
      </c>
      <c r="AA42">
        <v>1.204911554975254</v>
      </c>
      <c r="AB42">
        <v>0.54318411144997758</v>
      </c>
      <c r="AC42" s="10"/>
      <c r="AD42">
        <v>0.11029179875940175</v>
      </c>
      <c r="AE42" s="4">
        <v>0</v>
      </c>
      <c r="AF42" s="4">
        <v>0.11009596352211465</v>
      </c>
      <c r="AG42" s="4">
        <v>0.21620000000000006</v>
      </c>
      <c r="AH42">
        <v>1.1102917987594016</v>
      </c>
      <c r="AI42">
        <v>0.60317575155405267</v>
      </c>
      <c r="AJ42" s="10"/>
      <c r="AK42">
        <v>0.20814506302317215</v>
      </c>
      <c r="AL42" s="4">
        <v>0</v>
      </c>
      <c r="AM42" s="4">
        <v>0.20794922778588504</v>
      </c>
      <c r="AN42" s="4">
        <v>3.7836000000000003</v>
      </c>
      <c r="AO42">
        <v>1.208145063023172</v>
      </c>
      <c r="AP42">
        <v>1.1543626316098308</v>
      </c>
      <c r="AQ42" s="10"/>
      <c r="AR42">
        <v>0.43244585644321615</v>
      </c>
      <c r="AS42" s="4">
        <v>0</v>
      </c>
      <c r="AT42" s="4">
        <v>0.43225002120592904</v>
      </c>
      <c r="AU42" s="4">
        <v>1.6866000000000003</v>
      </c>
      <c r="AV42">
        <v>1.4324458564432161</v>
      </c>
      <c r="AW42">
        <v>1.259614608300202</v>
      </c>
      <c r="AX42" s="10"/>
      <c r="AY42">
        <v>7.6329398355557465E-2</v>
      </c>
      <c r="AZ42" s="4">
        <v>0</v>
      </c>
      <c r="BA42" s="4">
        <v>7.6133563118270367E-2</v>
      </c>
      <c r="BB42" s="4">
        <v>0.94520000000000026</v>
      </c>
      <c r="BC42">
        <v>1.0763293983555575</v>
      </c>
      <c r="BD42">
        <v>0.82286475529085179</v>
      </c>
      <c r="BE42" s="10"/>
      <c r="BF42">
        <v>0.41983885876782479</v>
      </c>
      <c r="BG42" s="4">
        <v>0</v>
      </c>
      <c r="BH42" s="4">
        <v>0.41964302353053767</v>
      </c>
      <c r="BI42" s="4">
        <v>1.0548</v>
      </c>
      <c r="BJ42">
        <v>1.4198388587678248</v>
      </c>
      <c r="BK42">
        <v>1.9534308122124469</v>
      </c>
      <c r="BL42" s="10"/>
      <c r="BM42">
        <v>5.9033130623761761E-2</v>
      </c>
      <c r="BN42" s="4">
        <v>0</v>
      </c>
      <c r="BO42" s="4">
        <v>5.8837295386474663E-2</v>
      </c>
      <c r="BP42" s="4">
        <v>0.85980000000000023</v>
      </c>
      <c r="BQ42">
        <v>1.0590331306237617</v>
      </c>
      <c r="BR42">
        <v>0.75441612624218957</v>
      </c>
      <c r="BS42" s="10"/>
      <c r="BT42">
        <v>5.5901509833452379E-2</v>
      </c>
      <c r="BU42" s="4">
        <v>0</v>
      </c>
      <c r="BV42" s="4">
        <v>5.570567459616528E-2</v>
      </c>
      <c r="BW42" s="4">
        <v>0.6452</v>
      </c>
      <c r="BX42">
        <v>1.0559015098334523</v>
      </c>
      <c r="BY42">
        <v>0.84696831717221233</v>
      </c>
      <c r="BZ42" s="10"/>
      <c r="CA42">
        <v>0.5345059350527791</v>
      </c>
      <c r="CB42" s="4">
        <v>0</v>
      </c>
      <c r="CC42" s="4">
        <v>0.53431009981549205</v>
      </c>
      <c r="CD42" s="4">
        <v>1.9805999999999999</v>
      </c>
      <c r="CE42">
        <v>1.534505935052779</v>
      </c>
      <c r="CF42">
        <v>1.698825690928222</v>
      </c>
      <c r="CG42" s="10"/>
      <c r="CH42">
        <v>0.12753889710625879</v>
      </c>
      <c r="CI42" s="4">
        <v>0</v>
      </c>
      <c r="CJ42" s="4">
        <v>0.12734306186897168</v>
      </c>
      <c r="CK42" s="4">
        <v>1.1375999999999999</v>
      </c>
      <c r="CL42">
        <v>1.1275388971062588</v>
      </c>
      <c r="CM42">
        <v>0.57152799879882454</v>
      </c>
      <c r="CN42" s="10"/>
      <c r="CO42">
        <v>0.36009833703967659</v>
      </c>
      <c r="CP42" s="4">
        <v>0</v>
      </c>
      <c r="CQ42" s="4">
        <v>0.35990250180238947</v>
      </c>
      <c r="CR42" s="4">
        <v>1.8211999999999997</v>
      </c>
      <c r="CS42">
        <v>1.3600983370396766</v>
      </c>
      <c r="CT42">
        <v>0.80887312114998333</v>
      </c>
      <c r="CU42" s="10"/>
      <c r="CV42">
        <v>6.6591528224422783E-2</v>
      </c>
      <c r="CW42" s="4">
        <v>0</v>
      </c>
      <c r="CX42" s="4">
        <v>6.6395692987135685E-2</v>
      </c>
      <c r="CY42" s="4">
        <v>1.4212</v>
      </c>
      <c r="CZ42">
        <v>1.0665915282244227</v>
      </c>
      <c r="DA42">
        <v>0.57871658896080747</v>
      </c>
      <c r="DB42" s="10"/>
      <c r="DC42">
        <v>0.26001766624963879</v>
      </c>
      <c r="DD42" s="4">
        <v>0</v>
      </c>
      <c r="DE42" s="4">
        <v>0.25982183101235168</v>
      </c>
      <c r="DF42" s="4">
        <v>1.4422000000000006</v>
      </c>
      <c r="DG42">
        <v>1.2600176662496387</v>
      </c>
      <c r="DH42">
        <v>0.60388637028843217</v>
      </c>
      <c r="DI42" s="10"/>
      <c r="DJ42">
        <v>0.13168853486433896</v>
      </c>
      <c r="DK42" s="4">
        <v>0</v>
      </c>
      <c r="DL42" s="4">
        <v>0.13149269962705185</v>
      </c>
      <c r="DM42" s="4">
        <v>1.0482</v>
      </c>
      <c r="DN42">
        <v>1.1316885348643391</v>
      </c>
      <c r="DO42">
        <v>0.98164758958845055</v>
      </c>
      <c r="DP42" s="10"/>
      <c r="DQ42">
        <v>0.29256201294594902</v>
      </c>
      <c r="DR42" s="4">
        <v>0</v>
      </c>
      <c r="DS42" s="4">
        <v>0.29236617770866191</v>
      </c>
      <c r="DT42" s="4">
        <v>0.95979999999999976</v>
      </c>
      <c r="DU42">
        <v>1.292562012945949</v>
      </c>
      <c r="DV42">
        <v>0.8184546495999423</v>
      </c>
      <c r="DW42" s="10"/>
      <c r="DX42">
        <v>0.2113834355596762</v>
      </c>
      <c r="DY42" s="4">
        <v>0</v>
      </c>
      <c r="DZ42" s="4">
        <v>0.21118760032238909</v>
      </c>
      <c r="EA42" s="4">
        <v>1.1449999999999998</v>
      </c>
      <c r="EB42">
        <v>1.2113834355596762</v>
      </c>
      <c r="EC42">
        <v>1.3519139466939132</v>
      </c>
      <c r="ED42" s="10"/>
      <c r="EE42">
        <v>0.29026620044351609</v>
      </c>
      <c r="EF42" s="4">
        <v>0</v>
      </c>
      <c r="EG42" s="4">
        <v>0.29007036520622898</v>
      </c>
      <c r="EH42" s="4">
        <v>1.7057999999999998</v>
      </c>
      <c r="EI42">
        <v>1.2902662004435161</v>
      </c>
      <c r="EJ42">
        <v>0.66411317165590966</v>
      </c>
      <c r="EK42" s="10"/>
      <c r="EL42">
        <v>0.45449866597724847</v>
      </c>
      <c r="EM42" s="4">
        <v>0</v>
      </c>
      <c r="EN42" s="4">
        <v>0.45430283073996136</v>
      </c>
      <c r="EO42" s="4">
        <v>1.0165999999999999</v>
      </c>
      <c r="EP42">
        <v>1.4544986659772485</v>
      </c>
      <c r="EQ42">
        <v>1.2115416827207848</v>
      </c>
      <c r="ER42" s="10"/>
      <c r="ES42">
        <v>0.29986595566614987</v>
      </c>
      <c r="ET42" s="4">
        <v>0</v>
      </c>
      <c r="EU42" s="4">
        <v>0.29967012042886276</v>
      </c>
      <c r="EV42" s="4">
        <v>0.68959999999999999</v>
      </c>
      <c r="EW42">
        <v>1.2998659556661498</v>
      </c>
      <c r="EX42">
        <v>1.2597977083636314</v>
      </c>
      <c r="EY42" s="10"/>
      <c r="EZ42">
        <v>0.23615334283863185</v>
      </c>
      <c r="FA42" s="4">
        <v>0</v>
      </c>
      <c r="FB42" s="4">
        <v>0.23595750760134473</v>
      </c>
      <c r="FC42" s="4">
        <v>1.1195999999999999</v>
      </c>
      <c r="FD42">
        <v>1.2361533428386318</v>
      </c>
      <c r="FE42">
        <v>1.1118591917390479</v>
      </c>
      <c r="FF42" s="10"/>
      <c r="FG42">
        <v>0.35170418540705206</v>
      </c>
      <c r="FH42" s="4">
        <v>0</v>
      </c>
      <c r="FI42" s="4">
        <v>0.35150835016976495</v>
      </c>
      <c r="FJ42" s="4">
        <v>1.1996000000000004</v>
      </c>
      <c r="FK42">
        <v>1.3517041854070522</v>
      </c>
      <c r="FL42">
        <v>1.908916743449983</v>
      </c>
      <c r="FM42" s="10"/>
      <c r="FN42">
        <v>0.39278924562951978</v>
      </c>
      <c r="FO42" s="4">
        <v>0</v>
      </c>
      <c r="FP42" s="4">
        <v>0.39259341039223267</v>
      </c>
      <c r="FQ42" s="4">
        <v>1.4802000000000002</v>
      </c>
      <c r="FR42">
        <v>1.3927892456295199</v>
      </c>
      <c r="FS42">
        <v>1.087822921451987</v>
      </c>
      <c r="FT42" s="10"/>
    </row>
    <row r="43" spans="1:176" x14ac:dyDescent="0.2">
      <c r="A43" s="2">
        <v>42</v>
      </c>
      <c r="B43" s="3">
        <v>39965</v>
      </c>
      <c r="C43">
        <v>2009</v>
      </c>
      <c r="D43" s="4">
        <v>2.1760417800014339E-4</v>
      </c>
      <c r="E43" s="4">
        <v>0</v>
      </c>
      <c r="F43" s="9">
        <v>1.0002176041780002</v>
      </c>
      <c r="G43">
        <v>0.73644156052231058</v>
      </c>
      <c r="H43" s="10"/>
      <c r="I43">
        <v>6.4287937145454194E-2</v>
      </c>
      <c r="J43" s="4">
        <v>0</v>
      </c>
      <c r="K43" s="4">
        <v>-9.853819805335437E-3</v>
      </c>
      <c r="L43" s="4">
        <v>1.1200000000000003</v>
      </c>
      <c r="M43">
        <v>1.0642879371454541</v>
      </c>
      <c r="N43">
        <v>1.7725510075116111</v>
      </c>
      <c r="O43" s="10"/>
      <c r="P43">
        <v>2.9987412366367292E-2</v>
      </c>
      <c r="Q43" s="4">
        <v>0</v>
      </c>
      <c r="R43" s="4">
        <v>-4.4154344584422342E-2</v>
      </c>
      <c r="S43" s="4">
        <v>1.2608000000000004</v>
      </c>
      <c r="T43">
        <v>1.0299874123663673</v>
      </c>
      <c r="U43">
        <v>1.4759649676104183</v>
      </c>
      <c r="V43" s="10"/>
      <c r="W43">
        <v>2.3590240130416485E-2</v>
      </c>
      <c r="X43" s="4">
        <v>0</v>
      </c>
      <c r="Y43" s="4">
        <v>-5.0551516820373149E-2</v>
      </c>
      <c r="Z43" s="4">
        <v>-0.22580000000000003</v>
      </c>
      <c r="AA43">
        <v>1.0235902401304164</v>
      </c>
      <c r="AB43">
        <v>0.55599795507410943</v>
      </c>
      <c r="AC43" s="10"/>
      <c r="AD43">
        <v>4.0803387864584033E-2</v>
      </c>
      <c r="AE43" s="4">
        <v>0</v>
      </c>
      <c r="AF43" s="4">
        <v>-3.3338369086205598E-2</v>
      </c>
      <c r="AG43" s="4">
        <v>0.2014</v>
      </c>
      <c r="AH43">
        <v>1.0408033878645839</v>
      </c>
      <c r="AI43">
        <v>0.62778736569522464</v>
      </c>
      <c r="AJ43" s="10"/>
      <c r="AK43">
        <v>-3.8011563492480527E-2</v>
      </c>
      <c r="AL43" s="4">
        <v>1.4448789591428783E-3</v>
      </c>
      <c r="AM43" s="4">
        <v>-0.11215332044327016</v>
      </c>
      <c r="AN43" s="4">
        <v>3.6566000000000001</v>
      </c>
      <c r="AO43">
        <v>0.96198843650751953</v>
      </c>
      <c r="AP43">
        <v>1.1104835031450468</v>
      </c>
      <c r="AQ43" s="10"/>
      <c r="AR43">
        <v>-5.7379447269053738E-2</v>
      </c>
      <c r="AS43" s="4">
        <v>3.2924009689021183E-3</v>
      </c>
      <c r="AT43" s="4">
        <v>-0.13152120421984337</v>
      </c>
      <c r="AU43" s="4">
        <v>1.7333999999999998</v>
      </c>
      <c r="AV43">
        <v>0.94262055273094625</v>
      </c>
      <c r="AW43">
        <v>1.1873386183039107</v>
      </c>
      <c r="AX43" s="10"/>
      <c r="AY43">
        <v>-1.1760202863200463E-2</v>
      </c>
      <c r="AZ43" s="4">
        <v>1.3830237138362836E-4</v>
      </c>
      <c r="BA43" s="4">
        <v>-8.5901959813990098E-2</v>
      </c>
      <c r="BB43" s="4">
        <v>0.98480000000000034</v>
      </c>
      <c r="BC43">
        <v>0.98823979713679955</v>
      </c>
      <c r="BD43">
        <v>0.81318769883965358</v>
      </c>
      <c r="BE43" s="10"/>
      <c r="BF43">
        <v>0.13376786752397599</v>
      </c>
      <c r="BG43" s="4">
        <v>0</v>
      </c>
      <c r="BH43" s="4">
        <v>5.9626110573186356E-2</v>
      </c>
      <c r="BI43" s="4">
        <v>1.0788</v>
      </c>
      <c r="BJ43">
        <v>1.133767867523976</v>
      </c>
      <c r="BK43">
        <v>2.2147370863177342</v>
      </c>
      <c r="BL43" s="10"/>
      <c r="BM43">
        <v>-2.6634619537605026E-3</v>
      </c>
      <c r="BN43" s="4">
        <v>7.0940295791297138E-6</v>
      </c>
      <c r="BO43" s="4">
        <v>-7.6805218904550138E-2</v>
      </c>
      <c r="BP43" s="4">
        <v>0.81839999999999991</v>
      </c>
      <c r="BQ43">
        <v>0.99733653804623945</v>
      </c>
      <c r="BR43">
        <v>0.75240676759264002</v>
      </c>
      <c r="BS43" s="10"/>
      <c r="BT43">
        <v>-3.1508503462122667E-2</v>
      </c>
      <c r="BU43" s="4">
        <v>9.9278579042259602E-4</v>
      </c>
      <c r="BV43" s="4">
        <v>-0.1056502604129123</v>
      </c>
      <c r="BW43" s="4">
        <v>0.88519999999999999</v>
      </c>
      <c r="BX43">
        <v>0.96849149653787736</v>
      </c>
      <c r="BY43">
        <v>0.82028161301828351</v>
      </c>
      <c r="BZ43" s="10"/>
      <c r="CA43">
        <v>3.977763081275431E-2</v>
      </c>
      <c r="CB43" s="4">
        <v>0</v>
      </c>
      <c r="CC43" s="4">
        <v>-3.4364126138035321E-2</v>
      </c>
      <c r="CD43" s="4">
        <v>2.0299999999999998</v>
      </c>
      <c r="CE43">
        <v>1.0397776308127542</v>
      </c>
      <c r="CF43">
        <v>1.7664009520771868</v>
      </c>
      <c r="CG43" s="10"/>
      <c r="CH43">
        <v>-2.5831564879962313E-2</v>
      </c>
      <c r="CI43" s="4">
        <v>6.672697441477024E-4</v>
      </c>
      <c r="CJ43" s="4">
        <v>-9.9973321830751943E-2</v>
      </c>
      <c r="CK43" s="4">
        <v>1.2030000000000001</v>
      </c>
      <c r="CL43">
        <v>0.9741684351200377</v>
      </c>
      <c r="CM43">
        <v>0.55676453621713773</v>
      </c>
      <c r="CN43" s="10"/>
      <c r="CO43">
        <v>9.178954748182433E-2</v>
      </c>
      <c r="CP43" s="4">
        <v>0</v>
      </c>
      <c r="CQ43" s="4">
        <v>1.7647790531034699E-2</v>
      </c>
      <c r="CR43" s="4">
        <v>1.8178000000000001</v>
      </c>
      <c r="CS43">
        <v>1.0917895474818242</v>
      </c>
      <c r="CT43">
        <v>0.88311921891055112</v>
      </c>
      <c r="CU43" s="10"/>
      <c r="CV43">
        <v>4.0427422295849459E-4</v>
      </c>
      <c r="CW43" s="4">
        <v>0</v>
      </c>
      <c r="CX43" s="4">
        <v>-7.3737482727831136E-2</v>
      </c>
      <c r="CY43" s="4">
        <v>1.3406</v>
      </c>
      <c r="CZ43">
        <v>1.0004042742229584</v>
      </c>
      <c r="DA43">
        <v>0.57895054916012278</v>
      </c>
      <c r="DB43" s="10"/>
      <c r="DC43">
        <v>-3.9167775154294301E-2</v>
      </c>
      <c r="DD43" s="4">
        <v>1.534114610537354E-3</v>
      </c>
      <c r="DE43" s="4">
        <v>-0.11330953210508393</v>
      </c>
      <c r="DF43" s="4">
        <v>1.4745999999999997</v>
      </c>
      <c r="DG43">
        <v>0.96083222484570574</v>
      </c>
      <c r="DH43">
        <v>0.580233484718232</v>
      </c>
      <c r="DI43" s="10"/>
      <c r="DJ43">
        <v>-8.6040513384526302E-3</v>
      </c>
      <c r="DK43" s="4">
        <v>7.4029699434728497E-5</v>
      </c>
      <c r="DL43" s="4">
        <v>-8.2745808289242259E-2</v>
      </c>
      <c r="DM43" s="4">
        <v>0.98240000000000027</v>
      </c>
      <c r="DN43">
        <v>0.99139594866154734</v>
      </c>
      <c r="DO43">
        <v>0.97320144333136327</v>
      </c>
      <c r="DP43" s="10"/>
      <c r="DQ43">
        <v>-4.8568600796337199E-3</v>
      </c>
      <c r="DR43" s="4">
        <v>2.3589089833139663E-5</v>
      </c>
      <c r="DS43" s="4">
        <v>-7.8998617030423351E-2</v>
      </c>
      <c r="DT43" s="4">
        <v>1.0204</v>
      </c>
      <c r="DU43">
        <v>0.99514313992036629</v>
      </c>
      <c r="DV43">
        <v>0.81447952988530969</v>
      </c>
      <c r="DW43" s="10"/>
      <c r="DX43">
        <v>-2.7222528287132845E-2</v>
      </c>
      <c r="DY43" s="4">
        <v>7.4106604634374793E-4</v>
      </c>
      <c r="DZ43" s="4">
        <v>-0.10136428523792247</v>
      </c>
      <c r="EA43" s="4">
        <v>1.2978000000000001</v>
      </c>
      <c r="EB43">
        <v>0.9727774717128671</v>
      </c>
      <c r="EC43">
        <v>1.3151114310382686</v>
      </c>
      <c r="ED43" s="10"/>
      <c r="EE43">
        <v>1.1150266838081345E-2</v>
      </c>
      <c r="EF43" s="4">
        <v>0</v>
      </c>
      <c r="EG43" s="4">
        <v>-6.2991490112708284E-2</v>
      </c>
      <c r="EH43" s="4">
        <v>1.5619999999999996</v>
      </c>
      <c r="EI43">
        <v>1.0111502668380814</v>
      </c>
      <c r="EJ43">
        <v>0.67151821073055762</v>
      </c>
      <c r="EK43" s="10"/>
      <c r="EL43">
        <v>0.12139239553368726</v>
      </c>
      <c r="EM43" s="4">
        <v>0</v>
      </c>
      <c r="EN43" s="4">
        <v>4.7250638582897631E-2</v>
      </c>
      <c r="EO43" s="4">
        <v>1.4672000000000001</v>
      </c>
      <c r="EP43">
        <v>1.1213923955336873</v>
      </c>
      <c r="EQ43">
        <v>1.3586136298751754</v>
      </c>
      <c r="ER43" s="10"/>
      <c r="ES43">
        <v>1.9349675213200298E-2</v>
      </c>
      <c r="ET43" s="4">
        <v>0</v>
      </c>
      <c r="EU43" s="4">
        <v>-5.4792081737589329E-2</v>
      </c>
      <c r="EV43" s="4">
        <v>1.0493999999999999</v>
      </c>
      <c r="EW43">
        <v>1.0193496752132003</v>
      </c>
      <c r="EX43">
        <v>1.2841743848548017</v>
      </c>
      <c r="EY43" s="10"/>
      <c r="EZ43">
        <v>-1.6963943392418204E-2</v>
      </c>
      <c r="FA43" s="4">
        <v>2.8777537542116924E-4</v>
      </c>
      <c r="FB43" s="4">
        <v>-9.1105700343207835E-2</v>
      </c>
      <c r="FC43" s="4">
        <v>1.2105999999999999</v>
      </c>
      <c r="FD43">
        <v>0.98303605660758175</v>
      </c>
      <c r="FE43">
        <v>1.0929976753500468</v>
      </c>
      <c r="FF43" s="10"/>
      <c r="FG43">
        <v>-1.0280238724189152E-3</v>
      </c>
      <c r="FH43" s="4">
        <v>1.056833082263182E-6</v>
      </c>
      <c r="FI43" s="4">
        <v>-7.5169780823208548E-2</v>
      </c>
      <c r="FJ43" s="4">
        <v>1.2466000000000004</v>
      </c>
      <c r="FK43">
        <v>0.99897197612758104</v>
      </c>
      <c r="FL43">
        <v>1.9069543314672561</v>
      </c>
      <c r="FM43" s="10"/>
      <c r="FN43">
        <v>-4.549206533077322E-3</v>
      </c>
      <c r="FO43" s="4">
        <v>2.0695280080593386E-5</v>
      </c>
      <c r="FP43" s="4">
        <v>-7.8690963483866949E-2</v>
      </c>
      <c r="FQ43" s="4">
        <v>1.5083999999999997</v>
      </c>
      <c r="FR43">
        <v>0.99545079346692267</v>
      </c>
      <c r="FS43">
        <v>1.0828741903108863</v>
      </c>
      <c r="FT43" s="10"/>
    </row>
    <row r="44" spans="1:176" x14ac:dyDescent="0.2">
      <c r="A44" s="2">
        <v>43</v>
      </c>
      <c r="B44" s="3">
        <v>39995</v>
      </c>
      <c r="C44">
        <v>2009</v>
      </c>
      <c r="D44" s="4">
        <v>7.4186881322745618E-2</v>
      </c>
      <c r="E44" s="4">
        <v>0</v>
      </c>
      <c r="F44" s="9">
        <v>1.0741868813227455</v>
      </c>
      <c r="G44">
        <v>0.79107586317391676</v>
      </c>
      <c r="H44" s="10"/>
      <c r="I44">
        <v>8.7949693047294469E-2</v>
      </c>
      <c r="J44" s="4">
        <v>0</v>
      </c>
      <c r="K44" s="4">
        <v>5.4389519676694566E-2</v>
      </c>
      <c r="L44" s="4">
        <v>1.4576</v>
      </c>
      <c r="M44">
        <v>1.0879496930472945</v>
      </c>
      <c r="N44">
        <v>1.92844632453293</v>
      </c>
      <c r="O44" s="10"/>
      <c r="P44">
        <v>8.9680149477010834E-2</v>
      </c>
      <c r="Q44" s="4">
        <v>0</v>
      </c>
      <c r="R44" s="4">
        <v>5.6119976106410931E-2</v>
      </c>
      <c r="S44" s="4">
        <v>1.4287999999999998</v>
      </c>
      <c r="T44">
        <v>1.0896801494770108</v>
      </c>
      <c r="U44">
        <v>1.6083297265285519</v>
      </c>
      <c r="V44" s="10"/>
      <c r="W44">
        <v>9.8159244916750946E-2</v>
      </c>
      <c r="X44" s="4">
        <v>0</v>
      </c>
      <c r="Y44" s="4">
        <v>6.4599071546151049E-2</v>
      </c>
      <c r="Z44" s="4">
        <v>-0.24660000000000004</v>
      </c>
      <c r="AA44">
        <v>1.098159244916751</v>
      </c>
      <c r="AB44">
        <v>0.61057429451944167</v>
      </c>
      <c r="AC44" s="10"/>
      <c r="AD44">
        <v>3.2239670686512512E-2</v>
      </c>
      <c r="AE44" s="4">
        <v>0</v>
      </c>
      <c r="AF44" s="4">
        <v>-1.3205026840873921E-3</v>
      </c>
      <c r="AG44" s="4">
        <v>0.19860000000000003</v>
      </c>
      <c r="AH44">
        <v>1.0322396706865125</v>
      </c>
      <c r="AI44">
        <v>0.64802702362639186</v>
      </c>
      <c r="AJ44" s="10"/>
      <c r="AK44">
        <v>0.18306839339892267</v>
      </c>
      <c r="AL44" s="4">
        <v>0</v>
      </c>
      <c r="AM44" s="4">
        <v>0.14950822002832276</v>
      </c>
      <c r="AN44" s="4">
        <v>3.7437999999999994</v>
      </c>
      <c r="AO44">
        <v>1.1830683933989228</v>
      </c>
      <c r="AP44">
        <v>1.3137779339618181</v>
      </c>
      <c r="AQ44" s="10"/>
      <c r="AR44">
        <v>0.10848840019156622</v>
      </c>
      <c r="AS44" s="4">
        <v>0</v>
      </c>
      <c r="AT44" s="4">
        <v>7.4928226820966309E-2</v>
      </c>
      <c r="AU44" s="4">
        <v>1.7060000000000002</v>
      </c>
      <c r="AV44">
        <v>1.1084884001915662</v>
      </c>
      <c r="AW44">
        <v>1.3161510854893668</v>
      </c>
      <c r="AX44" s="10"/>
      <c r="AY44">
        <v>6.4856367959241087E-2</v>
      </c>
      <c r="AZ44" s="4">
        <v>0</v>
      </c>
      <c r="BA44" s="4">
        <v>3.1296194588641184E-2</v>
      </c>
      <c r="BB44" s="4">
        <v>0.92880000000000029</v>
      </c>
      <c r="BC44">
        <v>1.0648563679592411</v>
      </c>
      <c r="BD44">
        <v>0.86592809945552673</v>
      </c>
      <c r="BE44" s="10"/>
      <c r="BF44">
        <v>2.9078655986458476E-2</v>
      </c>
      <c r="BG44" s="4">
        <v>0</v>
      </c>
      <c r="BH44" s="4">
        <v>-4.4815173841414278E-3</v>
      </c>
      <c r="BI44" s="4">
        <v>1.1015999999999997</v>
      </c>
      <c r="BJ44">
        <v>1.0290786559864584</v>
      </c>
      <c r="BK44">
        <v>2.279138664151219</v>
      </c>
      <c r="BL44" s="10"/>
      <c r="BM44">
        <v>6.4431975764502519E-2</v>
      </c>
      <c r="BN44" s="4">
        <v>0</v>
      </c>
      <c r="BO44" s="4">
        <v>3.0871802393902616E-2</v>
      </c>
      <c r="BP44" s="4">
        <v>0.87279999999999991</v>
      </c>
      <c r="BQ44">
        <v>1.0644319757645024</v>
      </c>
      <c r="BR44">
        <v>0.8008858222072166</v>
      </c>
      <c r="BS44" s="10"/>
      <c r="BT44">
        <v>5.8195053260466215E-2</v>
      </c>
      <c r="BU44" s="4">
        <v>0</v>
      </c>
      <c r="BV44" s="4">
        <v>2.4634879889866311E-2</v>
      </c>
      <c r="BW44" s="4">
        <v>0.95340000000000003</v>
      </c>
      <c r="BX44">
        <v>1.0581950532604663</v>
      </c>
      <c r="BY44">
        <v>0.86801794517646369</v>
      </c>
      <c r="BZ44" s="10"/>
      <c r="CA44">
        <v>6.3053790604598967E-2</v>
      </c>
      <c r="CB44" s="4">
        <v>0</v>
      </c>
      <c r="CC44" s="4">
        <v>2.9493617233999063E-2</v>
      </c>
      <c r="CD44" s="4">
        <v>2.1165999999999996</v>
      </c>
      <c r="CE44">
        <v>1.0630537906045989</v>
      </c>
      <c r="CF44">
        <v>1.8777792278332259</v>
      </c>
      <c r="CG44" s="10"/>
      <c r="CH44">
        <v>8.4938895524422534E-2</v>
      </c>
      <c r="CI44" s="4">
        <v>0</v>
      </c>
      <c r="CJ44" s="4">
        <v>5.137872215382263E-2</v>
      </c>
      <c r="CK44" s="4">
        <v>1.1956000000000002</v>
      </c>
      <c r="CL44">
        <v>1.0849388955244226</v>
      </c>
      <c r="CM44">
        <v>0.6040555009905888</v>
      </c>
      <c r="CN44" s="10"/>
      <c r="CO44">
        <v>9.5433353147911001E-2</v>
      </c>
      <c r="CP44" s="4">
        <v>0</v>
      </c>
      <c r="CQ44" s="4">
        <v>6.1873179777311098E-2</v>
      </c>
      <c r="CR44" s="4">
        <v>1.8763999999999998</v>
      </c>
      <c r="CS44">
        <v>1.095433353147911</v>
      </c>
      <c r="CT44">
        <v>0.96739824720054912</v>
      </c>
      <c r="CU44" s="10"/>
      <c r="CV44">
        <v>0.13818830055804568</v>
      </c>
      <c r="CW44" s="4">
        <v>0</v>
      </c>
      <c r="CX44" s="4">
        <v>0.10462812718744577</v>
      </c>
      <c r="CY44" s="4">
        <v>1.2974000000000001</v>
      </c>
      <c r="CZ44">
        <v>1.1381883005580458</v>
      </c>
      <c r="DA44">
        <v>0.65895474165570744</v>
      </c>
      <c r="DB44" s="10"/>
      <c r="DC44">
        <v>9.2718025313585126E-2</v>
      </c>
      <c r="DD44" s="4">
        <v>0</v>
      </c>
      <c r="DE44" s="4">
        <v>5.9157851942985222E-2</v>
      </c>
      <c r="DF44" s="4">
        <v>1.4468000000000001</v>
      </c>
      <c r="DG44">
        <v>1.0927180253135851</v>
      </c>
      <c r="DH44">
        <v>0.63403158764212675</v>
      </c>
      <c r="DI44" s="10"/>
      <c r="DJ44">
        <v>5.6043405657769843E-2</v>
      </c>
      <c r="DK44" s="4">
        <v>0</v>
      </c>
      <c r="DL44" s="4">
        <v>2.2483232287169939E-2</v>
      </c>
      <c r="DM44" s="4">
        <v>0.9788</v>
      </c>
      <c r="DN44">
        <v>1.0560434056577699</v>
      </c>
      <c r="DO44">
        <v>1.0277429666067099</v>
      </c>
      <c r="DP44" s="10"/>
      <c r="DQ44">
        <v>9.3339274196543975E-2</v>
      </c>
      <c r="DR44" s="4">
        <v>0</v>
      </c>
      <c r="DS44" s="4">
        <v>5.9779100825944072E-2</v>
      </c>
      <c r="DT44" s="4">
        <v>1.0783999999999998</v>
      </c>
      <c r="DU44">
        <v>1.093339274196544</v>
      </c>
      <c r="DV44">
        <v>0.89050245805274686</v>
      </c>
      <c r="DW44" s="10"/>
      <c r="DX44">
        <v>7.5200492736366545E-2</v>
      </c>
      <c r="DY44" s="4">
        <v>0</v>
      </c>
      <c r="DZ44" s="4">
        <v>4.1640319365766641E-2</v>
      </c>
      <c r="EA44" s="4">
        <v>1.5202</v>
      </c>
      <c r="EB44">
        <v>1.0752004927363665</v>
      </c>
      <c r="EC44">
        <v>1.4140084586555746</v>
      </c>
      <c r="ED44" s="10"/>
      <c r="EE44">
        <v>0.21381129768913998</v>
      </c>
      <c r="EF44" s="4">
        <v>0</v>
      </c>
      <c r="EG44" s="4">
        <v>0.18025112431854007</v>
      </c>
      <c r="EH44" s="4">
        <v>1.7864000000000002</v>
      </c>
      <c r="EI44">
        <v>1.21381129768914</v>
      </c>
      <c r="EJ44">
        <v>0.81509639078874752</v>
      </c>
      <c r="EK44" s="10"/>
      <c r="EL44">
        <v>5.9468511401313115E-3</v>
      </c>
      <c r="EM44" s="4">
        <v>0</v>
      </c>
      <c r="EN44" s="4">
        <v>-2.7613322230468591E-2</v>
      </c>
      <c r="EO44" s="4">
        <v>1.3600000000000003</v>
      </c>
      <c r="EP44">
        <v>1.0059468511401313</v>
      </c>
      <c r="EQ44">
        <v>1.3666931028889966</v>
      </c>
      <c r="ER44" s="10"/>
      <c r="ES44">
        <v>4.2943092998188097E-2</v>
      </c>
      <c r="ET44" s="4">
        <v>0</v>
      </c>
      <c r="EU44" s="4">
        <v>9.3829196275881932E-3</v>
      </c>
      <c r="EV44" s="4">
        <v>1.0258</v>
      </c>
      <c r="EW44">
        <v>1.042943092998188</v>
      </c>
      <c r="EX44">
        <v>1.3393208048895124</v>
      </c>
      <c r="EY44" s="10"/>
      <c r="EZ44">
        <v>0.14041145358716464</v>
      </c>
      <c r="FA44" s="4">
        <v>0</v>
      </c>
      <c r="FB44" s="4">
        <v>0.10685128021656473</v>
      </c>
      <c r="FC44" s="4">
        <v>1.1854</v>
      </c>
      <c r="FD44">
        <v>1.1404114535871646</v>
      </c>
      <c r="FE44">
        <v>1.2464670677133387</v>
      </c>
      <c r="FF44" s="10"/>
      <c r="FG44">
        <v>6.8606513333857574E-2</v>
      </c>
      <c r="FH44" s="4">
        <v>0</v>
      </c>
      <c r="FI44" s="4">
        <v>3.5046339963257671E-2</v>
      </c>
      <c r="FJ44" s="4">
        <v>1.3624000000000001</v>
      </c>
      <c r="FK44">
        <v>1.0686065133338576</v>
      </c>
      <c r="FL44">
        <v>2.0377838192361217</v>
      </c>
      <c r="FM44" s="10"/>
      <c r="FN44">
        <v>0.12591932952008034</v>
      </c>
      <c r="FO44" s="4">
        <v>0</v>
      </c>
      <c r="FP44" s="4">
        <v>9.2359156149480426E-2</v>
      </c>
      <c r="FQ44" s="4">
        <v>1.6255999999999995</v>
      </c>
      <c r="FR44">
        <v>1.1259193295200802</v>
      </c>
      <c r="FS44">
        <v>1.2192289823094329</v>
      </c>
      <c r="FT44" s="10"/>
    </row>
    <row r="45" spans="1:176" x14ac:dyDescent="0.2">
      <c r="A45" s="2">
        <v>44</v>
      </c>
      <c r="B45" s="3">
        <v>40026</v>
      </c>
      <c r="C45">
        <v>2009</v>
      </c>
      <c r="D45" s="4">
        <v>3.3518987341772173E-2</v>
      </c>
      <c r="E45" s="4">
        <v>0</v>
      </c>
      <c r="F45" s="9">
        <v>1.0335189873417723</v>
      </c>
      <c r="G45">
        <v>0.8175919250180248</v>
      </c>
      <c r="H45" s="10"/>
      <c r="I45">
        <v>2.7782277585871276E-2</v>
      </c>
      <c r="J45" s="4">
        <v>0</v>
      </c>
      <c r="K45" s="4">
        <v>-7.9411062396464796E-3</v>
      </c>
      <c r="L45" s="4">
        <v>1.1581999999999999</v>
      </c>
      <c r="M45">
        <v>1.0277822775858714</v>
      </c>
      <c r="N45">
        <v>1.9820229556305573</v>
      </c>
      <c r="O45" s="10"/>
      <c r="P45">
        <v>6.0685449132164268E-2</v>
      </c>
      <c r="Q45" s="4">
        <v>0</v>
      </c>
      <c r="R45" s="4">
        <v>2.4962065306646512E-2</v>
      </c>
      <c r="S45" s="4">
        <v>1.1902000000000001</v>
      </c>
      <c r="T45">
        <v>1.0606854491321642</v>
      </c>
      <c r="U45">
        <v>1.705931938335548</v>
      </c>
      <c r="V45" s="10"/>
      <c r="W45">
        <v>3.5603740432321701E-2</v>
      </c>
      <c r="X45" s="4">
        <v>0</v>
      </c>
      <c r="Y45" s="4">
        <v>-1.1964339319605471E-4</v>
      </c>
      <c r="Z45" s="4">
        <v>-7.8200000000000006E-2</v>
      </c>
      <c r="AA45">
        <v>1.0356037404323217</v>
      </c>
      <c r="AB45">
        <v>0.63231302321615979</v>
      </c>
      <c r="AC45" s="10"/>
      <c r="AD45">
        <v>-2.4799320000799385E-2</v>
      </c>
      <c r="AE45" s="4">
        <v>6.1500627250204835E-4</v>
      </c>
      <c r="AF45" s="4">
        <v>-6.0522703826317137E-2</v>
      </c>
      <c r="AG45" s="4">
        <v>0.18700000000000006</v>
      </c>
      <c r="AH45">
        <v>0.97520067999920057</v>
      </c>
      <c r="AI45">
        <v>0.63195639409831539</v>
      </c>
      <c r="AJ45" s="10"/>
      <c r="AK45">
        <v>0.21705979607771819</v>
      </c>
      <c r="AL45" s="4">
        <v>0</v>
      </c>
      <c r="AM45" s="4">
        <v>0.18133641225220043</v>
      </c>
      <c r="AN45" s="4">
        <v>3.5727999999999995</v>
      </c>
      <c r="AO45">
        <v>1.2170597960777183</v>
      </c>
      <c r="AP45">
        <v>1.5989463043989764</v>
      </c>
      <c r="AQ45" s="10"/>
      <c r="AR45">
        <v>0.18883015546036777</v>
      </c>
      <c r="AS45" s="4">
        <v>0</v>
      </c>
      <c r="AT45" s="4">
        <v>0.15310677163485001</v>
      </c>
      <c r="AU45" s="4">
        <v>1.5632000000000001</v>
      </c>
      <c r="AV45">
        <v>1.1888301554603677</v>
      </c>
      <c r="AW45">
        <v>1.5646800995716557</v>
      </c>
      <c r="AX45" s="10"/>
      <c r="AY45">
        <v>-2.5857583586161525E-3</v>
      </c>
      <c r="AZ45" s="4">
        <v>6.6861462891532993E-6</v>
      </c>
      <c r="BA45" s="4">
        <v>-3.8309142184133907E-2</v>
      </c>
      <c r="BB45" s="4">
        <v>0.91259999999999974</v>
      </c>
      <c r="BC45">
        <v>0.99741424164138381</v>
      </c>
      <c r="BD45">
        <v>0.86368901863439895</v>
      </c>
      <c r="BE45" s="10"/>
      <c r="BF45">
        <v>2.6383380260445906E-2</v>
      </c>
      <c r="BG45" s="4">
        <v>0</v>
      </c>
      <c r="BH45" s="4">
        <v>-9.3400035650718499E-3</v>
      </c>
      <c r="BI45" s="4">
        <v>1.2074</v>
      </c>
      <c r="BJ45">
        <v>1.0263833802604458</v>
      </c>
      <c r="BK45">
        <v>2.3392700461938052</v>
      </c>
      <c r="BL45" s="10"/>
      <c r="BM45">
        <v>4.1948858677070327E-3</v>
      </c>
      <c r="BN45" s="4">
        <v>0</v>
      </c>
      <c r="BO45" s="4">
        <v>-3.1528497957810722E-2</v>
      </c>
      <c r="BP45" s="4">
        <v>0.87080000000000013</v>
      </c>
      <c r="BQ45">
        <v>1.004194885867707</v>
      </c>
      <c r="BR45">
        <v>0.80424544682444055</v>
      </c>
      <c r="BS45" s="10"/>
      <c r="BT45">
        <v>2.893794100344476E-2</v>
      </c>
      <c r="BU45" s="4">
        <v>0</v>
      </c>
      <c r="BV45" s="4">
        <v>-6.7854428220729957E-3</v>
      </c>
      <c r="BW45" s="4">
        <v>1.0953999999999999</v>
      </c>
      <c r="BX45">
        <v>1.0289379410034447</v>
      </c>
      <c r="BY45">
        <v>0.89313659726391148</v>
      </c>
      <c r="BZ45" s="10"/>
      <c r="CA45">
        <v>0.16162346796942553</v>
      </c>
      <c r="CB45" s="4">
        <v>0</v>
      </c>
      <c r="CC45" s="4">
        <v>0.12590008414390777</v>
      </c>
      <c r="CD45" s="4">
        <v>1.9078000000000006</v>
      </c>
      <c r="CE45">
        <v>1.1616234679694255</v>
      </c>
      <c r="CF45">
        <v>2.1812724187165817</v>
      </c>
      <c r="CG45" s="10"/>
      <c r="CH45">
        <v>4.4053512006210889E-2</v>
      </c>
      <c r="CI45" s="4">
        <v>0</v>
      </c>
      <c r="CJ45" s="4">
        <v>8.3301281806931332E-3</v>
      </c>
      <c r="CK45" s="4">
        <v>1.1494000000000002</v>
      </c>
      <c r="CL45">
        <v>1.0440535120062109</v>
      </c>
      <c r="CM45">
        <v>0.63066626725589547</v>
      </c>
      <c r="CN45" s="10"/>
      <c r="CO45">
        <v>0.15737756265969224</v>
      </c>
      <c r="CP45" s="4">
        <v>0</v>
      </c>
      <c r="CQ45" s="4">
        <v>0.12165417883417448</v>
      </c>
      <c r="CR45" s="4">
        <v>1.8986000000000001</v>
      </c>
      <c r="CS45">
        <v>1.1573775626596923</v>
      </c>
      <c r="CT45">
        <v>1.11964502546623</v>
      </c>
      <c r="CU45" s="10"/>
      <c r="CV45">
        <v>3.0100593270794347E-2</v>
      </c>
      <c r="CW45" s="4">
        <v>0</v>
      </c>
      <c r="CX45" s="4">
        <v>-5.6227905547234086E-3</v>
      </c>
      <c r="CY45" s="4">
        <v>1.3106000000000002</v>
      </c>
      <c r="CZ45">
        <v>1.0301005932707943</v>
      </c>
      <c r="DA45">
        <v>0.67878967031814719</v>
      </c>
      <c r="DB45" s="10"/>
      <c r="DC45">
        <v>4.2317372895056257E-2</v>
      </c>
      <c r="DD45" s="4">
        <v>0</v>
      </c>
      <c r="DE45" s="4">
        <v>6.5939890695385014E-3</v>
      </c>
      <c r="DF45" s="4">
        <v>1.5443999999999993</v>
      </c>
      <c r="DG45">
        <v>1.0423173728950563</v>
      </c>
      <c r="DH45">
        <v>0.66086213876362321</v>
      </c>
      <c r="DI45" s="10"/>
      <c r="DJ45">
        <v>-1.0304677290961135E-2</v>
      </c>
      <c r="DK45" s="4">
        <v>1.0618637407085012E-4</v>
      </c>
      <c r="DL45" s="4">
        <v>-4.6028061116478891E-2</v>
      </c>
      <c r="DM45" s="4">
        <v>0.86060000000000003</v>
      </c>
      <c r="DN45">
        <v>0.98969532270903882</v>
      </c>
      <c r="DO45">
        <v>1.0171524069977727</v>
      </c>
      <c r="DP45" s="10"/>
      <c r="DQ45">
        <v>4.8703150706662195E-2</v>
      </c>
      <c r="DR45" s="4">
        <v>0</v>
      </c>
      <c r="DS45" s="4">
        <v>1.2979766881144439E-2</v>
      </c>
      <c r="DT45" s="4">
        <v>1.2087999999999999</v>
      </c>
      <c r="DU45">
        <v>1.0487031507066622</v>
      </c>
      <c r="DV45">
        <v>0.93387273347194288</v>
      </c>
      <c r="DW45" s="10"/>
      <c r="DX45">
        <v>-1.2956918066062801E-2</v>
      </c>
      <c r="DY45" s="4">
        <v>1.6788172577066458E-4</v>
      </c>
      <c r="DZ45" s="4">
        <v>-4.8680301891580555E-2</v>
      </c>
      <c r="EA45" s="4">
        <v>1.1947999999999999</v>
      </c>
      <c r="EB45">
        <v>0.98704308193393719</v>
      </c>
      <c r="EC45">
        <v>1.3956872669120546</v>
      </c>
      <c r="ED45" s="10"/>
      <c r="EE45">
        <v>0.20326207362680429</v>
      </c>
      <c r="EF45" s="4">
        <v>0</v>
      </c>
      <c r="EG45" s="4">
        <v>0.16753868980128653</v>
      </c>
      <c r="EH45" s="4">
        <v>1.6740000000000002</v>
      </c>
      <c r="EI45">
        <v>1.2032620736268043</v>
      </c>
      <c r="EJ45">
        <v>0.98077457338619234</v>
      </c>
      <c r="EK45" s="10"/>
      <c r="EL45">
        <v>6.1201090679379219E-2</v>
      </c>
      <c r="EM45" s="4">
        <v>0</v>
      </c>
      <c r="EN45" s="4">
        <v>2.5477706853861463E-2</v>
      </c>
      <c r="EO45" s="4">
        <v>1.2185999999999999</v>
      </c>
      <c r="EP45">
        <v>1.0612010906793792</v>
      </c>
      <c r="EQ45">
        <v>1.4503362114097882</v>
      </c>
      <c r="ER45" s="10"/>
      <c r="ES45">
        <v>6.1897564727002453E-2</v>
      </c>
      <c r="ET45" s="4">
        <v>0</v>
      </c>
      <c r="EU45" s="4">
        <v>2.6174180901484698E-2</v>
      </c>
      <c r="EV45" s="4">
        <v>1.1526000000000005</v>
      </c>
      <c r="EW45">
        <v>1.0618975647270024</v>
      </c>
      <c r="EX45">
        <v>1.422221501100382</v>
      </c>
      <c r="EY45" s="10"/>
      <c r="EZ45">
        <v>6.165286043449713E-2</v>
      </c>
      <c r="FA45" s="4">
        <v>0</v>
      </c>
      <c r="FB45" s="4">
        <v>2.5929476608979374E-2</v>
      </c>
      <c r="FC45" s="4">
        <v>1.1648000000000003</v>
      </c>
      <c r="FD45">
        <v>1.061652860434497</v>
      </c>
      <c r="FE45">
        <v>1.3233153278752658</v>
      </c>
      <c r="FF45" s="10"/>
      <c r="FG45">
        <v>6.2877631154765468E-2</v>
      </c>
      <c r="FH45" s="4">
        <v>0</v>
      </c>
      <c r="FI45" s="4">
        <v>2.7154247329247712E-2</v>
      </c>
      <c r="FJ45" s="4">
        <v>1.3458000000000001</v>
      </c>
      <c r="FK45">
        <v>1.0628776311547654</v>
      </c>
      <c r="FL45">
        <v>2.1659148385951998</v>
      </c>
      <c r="FM45" s="10"/>
      <c r="FN45">
        <v>0.11518619490796438</v>
      </c>
      <c r="FO45" s="4">
        <v>0</v>
      </c>
      <c r="FP45" s="4">
        <v>7.9462811082446627E-2</v>
      </c>
      <c r="FQ45" s="4">
        <v>1.5653999999999999</v>
      </c>
      <c r="FR45">
        <v>1.1151861949079644</v>
      </c>
      <c r="FS45">
        <v>1.3596673295031663</v>
      </c>
      <c r="FT45" s="10"/>
    </row>
    <row r="46" spans="1:176" x14ac:dyDescent="0.2">
      <c r="A46" s="2">
        <v>45</v>
      </c>
      <c r="B46" s="3">
        <v>40057</v>
      </c>
      <c r="C46">
        <v>2009</v>
      </c>
      <c r="D46" s="4">
        <v>3.576327650401713E-2</v>
      </c>
      <c r="E46" s="4">
        <v>0</v>
      </c>
      <c r="F46" s="9">
        <v>1.0357632765040172</v>
      </c>
      <c r="G46">
        <v>0.84683169109989609</v>
      </c>
      <c r="H46" s="10"/>
      <c r="I46">
        <v>0.10420669863069325</v>
      </c>
      <c r="J46" s="4">
        <v>0</v>
      </c>
      <c r="K46" s="4">
        <v>0.1239686844785003</v>
      </c>
      <c r="L46" s="4">
        <v>1.0837999999999999</v>
      </c>
      <c r="M46">
        <v>1.1042066986306933</v>
      </c>
      <c r="N46">
        <v>2.1885630244470669</v>
      </c>
      <c r="O46" s="10"/>
      <c r="P46">
        <v>9.8866344399271847E-2</v>
      </c>
      <c r="Q46" s="4">
        <v>0</v>
      </c>
      <c r="R46" s="4">
        <v>0.1186283302470789</v>
      </c>
      <c r="S46" s="4">
        <v>1.1054000000000002</v>
      </c>
      <c r="T46">
        <v>1.0988663443992719</v>
      </c>
      <c r="U46">
        <v>1.8745911928727477</v>
      </c>
      <c r="V46" s="10"/>
      <c r="W46">
        <v>7.6024353746711557E-2</v>
      </c>
      <c r="X46" s="4">
        <v>0</v>
      </c>
      <c r="Y46" s="4">
        <v>9.5786339594518613E-2</v>
      </c>
      <c r="Z46" s="4">
        <v>-9.2599999999999974E-2</v>
      </c>
      <c r="AA46">
        <v>1.0760243537467116</v>
      </c>
      <c r="AB46">
        <v>0.68038421217179779</v>
      </c>
      <c r="AC46" s="10"/>
      <c r="AD46">
        <v>2.9103634093848106E-2</v>
      </c>
      <c r="AE46" s="4">
        <v>0</v>
      </c>
      <c r="AF46" s="4">
        <v>4.8865619941655156E-2</v>
      </c>
      <c r="AG46" s="4">
        <v>0.19660000000000002</v>
      </c>
      <c r="AH46">
        <v>1.0291036340938482</v>
      </c>
      <c r="AI46">
        <v>0.65034862175542052</v>
      </c>
      <c r="AJ46" s="10"/>
      <c r="AK46">
        <v>0.16460481461927071</v>
      </c>
      <c r="AL46" s="4">
        <v>0</v>
      </c>
      <c r="AM46" s="4">
        <v>0.18436680046707776</v>
      </c>
      <c r="AN46" s="4">
        <v>3.9009999999999989</v>
      </c>
      <c r="AO46">
        <v>1.1646048146192707</v>
      </c>
      <c r="AP46">
        <v>1.8621405644207378</v>
      </c>
      <c r="AQ46" s="10"/>
      <c r="AR46">
        <v>0.10616981838208135</v>
      </c>
      <c r="AS46" s="4">
        <v>0</v>
      </c>
      <c r="AT46" s="4">
        <v>0.12593180422988839</v>
      </c>
      <c r="AU46" s="4">
        <v>1.4813999999999996</v>
      </c>
      <c r="AV46">
        <v>1.1061698183820814</v>
      </c>
      <c r="AW46">
        <v>1.7308019015692353</v>
      </c>
      <c r="AX46" s="10"/>
      <c r="AY46">
        <v>3.4242013352611483E-2</v>
      </c>
      <c r="AZ46" s="4">
        <v>0</v>
      </c>
      <c r="BA46" s="4">
        <v>5.400399920041854E-2</v>
      </c>
      <c r="BB46" s="4">
        <v>0.95540000000000003</v>
      </c>
      <c r="BC46">
        <v>1.0342420133526116</v>
      </c>
      <c r="BD46">
        <v>0.89326346954298197</v>
      </c>
      <c r="BE46" s="10"/>
      <c r="BF46">
        <v>4.0405676600237722E-2</v>
      </c>
      <c r="BG46" s="4">
        <v>0</v>
      </c>
      <c r="BH46" s="4">
        <v>6.0167662448044779E-2</v>
      </c>
      <c r="BI46" s="4">
        <v>1.3937999999999999</v>
      </c>
      <c r="BJ46">
        <v>1.0404056766002376</v>
      </c>
      <c r="BK46">
        <v>2.4337898351609351</v>
      </c>
      <c r="BL46" s="10"/>
      <c r="BM46">
        <v>2.0505589061573324E-2</v>
      </c>
      <c r="BN46" s="4">
        <v>0</v>
      </c>
      <c r="BO46" s="4">
        <v>4.0267574909380377E-2</v>
      </c>
      <c r="BP46" s="4">
        <v>0.86199999999999999</v>
      </c>
      <c r="BQ46">
        <v>1.0205055890615733</v>
      </c>
      <c r="BR46">
        <v>0.82073697346166397</v>
      </c>
      <c r="BS46" s="10"/>
      <c r="BT46">
        <v>2.7628970668680149E-2</v>
      </c>
      <c r="BU46" s="4">
        <v>0</v>
      </c>
      <c r="BV46" s="4">
        <v>4.7390956516487198E-2</v>
      </c>
      <c r="BW46" s="4">
        <v>1.2006000000000001</v>
      </c>
      <c r="BX46">
        <v>1.0276289706686801</v>
      </c>
      <c r="BY46">
        <v>0.91781304211284087</v>
      </c>
      <c r="BZ46" s="10"/>
      <c r="CA46">
        <v>0.11847830591044285</v>
      </c>
      <c r="CB46" s="4">
        <v>0</v>
      </c>
      <c r="CC46" s="4">
        <v>0.13824029175824989</v>
      </c>
      <c r="CD46" s="4">
        <v>1.7609999999999995</v>
      </c>
      <c r="CE46">
        <v>1.1184783059104428</v>
      </c>
      <c r="CF46">
        <v>2.4397058796152966</v>
      </c>
      <c r="CG46" s="10"/>
      <c r="CH46">
        <v>3.2393114631824309E-2</v>
      </c>
      <c r="CI46" s="4">
        <v>0</v>
      </c>
      <c r="CJ46" s="4">
        <v>5.2155100479631358E-2</v>
      </c>
      <c r="CK46" s="4">
        <v>1.1941999999999999</v>
      </c>
      <c r="CL46">
        <v>1.0323931146318244</v>
      </c>
      <c r="CM46">
        <v>0.65109551194554049</v>
      </c>
      <c r="CN46" s="10"/>
      <c r="CO46">
        <v>0.15711564219504384</v>
      </c>
      <c r="CP46" s="4">
        <v>0</v>
      </c>
      <c r="CQ46" s="4">
        <v>0.1768776280428509</v>
      </c>
      <c r="CR46" s="4">
        <v>1.6818000000000006</v>
      </c>
      <c r="CS46">
        <v>1.1571156421950439</v>
      </c>
      <c r="CT46">
        <v>1.295558772672843</v>
      </c>
      <c r="CU46" s="10"/>
      <c r="CV46">
        <v>3.1656601407627695E-2</v>
      </c>
      <c r="CW46" s="4">
        <v>0</v>
      </c>
      <c r="CX46" s="4">
        <v>5.1418587255434745E-2</v>
      </c>
      <c r="CY46" s="4">
        <v>1.3471999999999997</v>
      </c>
      <c r="CZ46">
        <v>1.0316566014076276</v>
      </c>
      <c r="DA46">
        <v>0.70027784435102369</v>
      </c>
      <c r="DB46" s="10"/>
      <c r="DC46">
        <v>0.10727411592243369</v>
      </c>
      <c r="DD46" s="4">
        <v>0</v>
      </c>
      <c r="DE46" s="4">
        <v>0.12703610177024074</v>
      </c>
      <c r="DF46" s="4">
        <v>1.8160000000000005</v>
      </c>
      <c r="DG46">
        <v>1.1072741159224337</v>
      </c>
      <c r="DH46">
        <v>0.73175554044609958</v>
      </c>
      <c r="DI46" s="10"/>
      <c r="DJ46">
        <v>4.3587643010122148E-2</v>
      </c>
      <c r="DK46" s="4">
        <v>0</v>
      </c>
      <c r="DL46" s="4">
        <v>6.3349628857929205E-2</v>
      </c>
      <c r="DM46" s="4">
        <v>0.89179999999999993</v>
      </c>
      <c r="DN46">
        <v>1.0435876430101221</v>
      </c>
      <c r="DO46">
        <v>1.0614876830008779</v>
      </c>
      <c r="DP46" s="10"/>
      <c r="DQ46">
        <v>6.2520534489929697E-2</v>
      </c>
      <c r="DR46" s="4">
        <v>0</v>
      </c>
      <c r="DS46" s="4">
        <v>8.2282520337736753E-2</v>
      </c>
      <c r="DT46" s="4">
        <v>1.2554000000000001</v>
      </c>
      <c r="DU46">
        <v>1.0625205344899298</v>
      </c>
      <c r="DV46">
        <v>0.99225895591418045</v>
      </c>
      <c r="DW46" s="10"/>
      <c r="DX46">
        <v>0.10035105305078051</v>
      </c>
      <c r="DY46" s="4">
        <v>0</v>
      </c>
      <c r="DZ46" s="4">
        <v>0.12011303889858757</v>
      </c>
      <c r="EA46" s="4">
        <v>1.2239999999999998</v>
      </c>
      <c r="EB46">
        <v>1.1003510530507805</v>
      </c>
      <c r="EC46">
        <v>1.535745953876245</v>
      </c>
      <c r="ED46" s="10"/>
      <c r="EE46">
        <v>0.11704287454260408</v>
      </c>
      <c r="EF46" s="4">
        <v>0</v>
      </c>
      <c r="EG46" s="4">
        <v>0.13680486039041112</v>
      </c>
      <c r="EH46" s="4">
        <v>1.9807999999999995</v>
      </c>
      <c r="EI46">
        <v>1.117042874542604</v>
      </c>
      <c r="EJ46">
        <v>1.0955672487336083</v>
      </c>
      <c r="EK46" s="10"/>
      <c r="EL46">
        <v>7.9693835986567707E-2</v>
      </c>
      <c r="EM46" s="4">
        <v>0</v>
      </c>
      <c r="EN46" s="4">
        <v>9.9455821834374764E-2</v>
      </c>
      <c r="EO46" s="4">
        <v>1.4711999999999998</v>
      </c>
      <c r="EP46">
        <v>1.0796938359865678</v>
      </c>
      <c r="EQ46">
        <v>1.5659190675672598</v>
      </c>
      <c r="ER46" s="10"/>
      <c r="ES46">
        <v>5.3695996930086982E-2</v>
      </c>
      <c r="ET46" s="4">
        <v>0</v>
      </c>
      <c r="EU46" s="4">
        <v>7.3457982777894032E-2</v>
      </c>
      <c r="EV46" s="4">
        <v>1.3278000000000001</v>
      </c>
      <c r="EW46">
        <v>1.053695996930087</v>
      </c>
      <c r="EX46">
        <v>1.4985891024573719</v>
      </c>
      <c r="EY46" s="10"/>
      <c r="EZ46">
        <v>2.9118726251756741E-2</v>
      </c>
      <c r="FA46" s="4">
        <v>0</v>
      </c>
      <c r="FB46" s="4">
        <v>4.8880712099563794E-2</v>
      </c>
      <c r="FC46" s="4">
        <v>1.2014</v>
      </c>
      <c r="FD46">
        <v>1.0291187262517567</v>
      </c>
      <c r="FE46">
        <v>1.3618485846524193</v>
      </c>
      <c r="FF46" s="10"/>
      <c r="FG46">
        <v>0.12426883784321044</v>
      </c>
      <c r="FH46" s="4">
        <v>0</v>
      </c>
      <c r="FI46" s="4">
        <v>0.1440308236910175</v>
      </c>
      <c r="FJ46" s="4">
        <v>1.3473999999999997</v>
      </c>
      <c r="FK46">
        <v>1.1242688378432104</v>
      </c>
      <c r="FL46">
        <v>2.43507055845479</v>
      </c>
      <c r="FM46" s="10"/>
      <c r="FN46">
        <v>0.15195817624006969</v>
      </c>
      <c r="FO46" s="4">
        <v>0</v>
      </c>
      <c r="FP46" s="4">
        <v>0.17172016208787674</v>
      </c>
      <c r="FQ46" s="4">
        <v>1.4821999999999997</v>
      </c>
      <c r="FR46">
        <v>1.1519581762400697</v>
      </c>
      <c r="FS46">
        <v>1.5662798971876732</v>
      </c>
      <c r="FT46" s="10"/>
    </row>
    <row r="47" spans="1:176" x14ac:dyDescent="0.2">
      <c r="A47" s="2">
        <v>46</v>
      </c>
      <c r="B47" s="3">
        <v>40087</v>
      </c>
      <c r="C47">
        <v>2009</v>
      </c>
      <c r="D47" s="4">
        <v>-1.9771071800207988E-2</v>
      </c>
      <c r="E47" s="4">
        <v>3.9089528012897952E-4</v>
      </c>
      <c r="F47" s="9">
        <v>0.98022892819979202</v>
      </c>
      <c r="G47">
        <v>0.83008892093246844</v>
      </c>
      <c r="H47" s="10"/>
      <c r="I47">
        <v>-1.5323687733341654E-2</v>
      </c>
      <c r="J47" s="4">
        <v>2.3481540574896547E-4</v>
      </c>
      <c r="K47" s="4">
        <v>-7.2687684683707954E-2</v>
      </c>
      <c r="L47" s="4">
        <v>1.0981999999999998</v>
      </c>
      <c r="M47">
        <v>0.9846763122666583</v>
      </c>
      <c r="N47">
        <v>2.1550261680757021</v>
      </c>
      <c r="O47" s="10"/>
      <c r="P47">
        <v>-1.2903319995078764E-2</v>
      </c>
      <c r="Q47" s="4">
        <v>1.6649566689539943E-4</v>
      </c>
      <c r="R47" s="4">
        <v>-7.0267316945445066E-2</v>
      </c>
      <c r="S47" s="4">
        <v>1.0645999999999998</v>
      </c>
      <c r="T47">
        <v>0.98709668000492123</v>
      </c>
      <c r="U47">
        <v>1.8504027428511542</v>
      </c>
      <c r="V47" s="10"/>
      <c r="W47">
        <v>-5.3727231428373629E-2</v>
      </c>
      <c r="X47" s="4">
        <v>2.8866153969580189E-3</v>
      </c>
      <c r="Y47" s="4">
        <v>-0.11109122837873994</v>
      </c>
      <c r="Z47" s="4">
        <v>-9.9399999999999988E-2</v>
      </c>
      <c r="AA47">
        <v>0.94627276857162634</v>
      </c>
      <c r="AB47">
        <v>0.64382905214423192</v>
      </c>
      <c r="AC47" s="10"/>
      <c r="AD47">
        <v>-5.7401308336038426E-3</v>
      </c>
      <c r="AE47" s="4">
        <v>3.2949101986889548E-5</v>
      </c>
      <c r="AF47" s="4">
        <v>-6.3104127783970149E-2</v>
      </c>
      <c r="AG47" s="4">
        <v>0.18960000000000002</v>
      </c>
      <c r="AH47">
        <v>0.99425986916639619</v>
      </c>
      <c r="AI47">
        <v>0.64661553557909046</v>
      </c>
      <c r="AJ47" s="10"/>
      <c r="AK47">
        <v>-7.8861791217419916E-2</v>
      </c>
      <c r="AL47" s="4">
        <v>6.2191821140199291E-3</v>
      </c>
      <c r="AM47" s="4">
        <v>-0.13622578816778622</v>
      </c>
      <c r="AN47" s="4">
        <v>21.596399999999999</v>
      </c>
      <c r="AO47">
        <v>0.92113820878258013</v>
      </c>
      <c r="AP47">
        <v>1.7152888240119013</v>
      </c>
      <c r="AQ47" s="10"/>
      <c r="AR47">
        <v>-0.1524775550132188</v>
      </c>
      <c r="AS47" s="4">
        <v>2.3249404782809166E-2</v>
      </c>
      <c r="AT47" s="4">
        <v>-0.20984155196358512</v>
      </c>
      <c r="AU47" s="4">
        <v>1.9869999999999997</v>
      </c>
      <c r="AV47">
        <v>0.8475224449867812</v>
      </c>
      <c r="AW47">
        <v>1.4668934594057286</v>
      </c>
      <c r="AX47" s="10"/>
      <c r="AY47">
        <v>1.8491975977389913E-2</v>
      </c>
      <c r="AZ47" s="4">
        <v>0</v>
      </c>
      <c r="BA47" s="4">
        <v>-3.8872020972976394E-2</v>
      </c>
      <c r="BB47" s="4">
        <v>0.96240000000000014</v>
      </c>
      <c r="BC47">
        <v>1.0184919759773898</v>
      </c>
      <c r="BD47">
        <v>0.90978167616325067</v>
      </c>
      <c r="BE47" s="10"/>
      <c r="BF47">
        <v>-0.12846937744241715</v>
      </c>
      <c r="BG47" s="4">
        <v>1.650438094044224E-2</v>
      </c>
      <c r="BH47" s="4">
        <v>-0.18583337439278347</v>
      </c>
      <c r="BI47" s="4">
        <v>1.2793999999999999</v>
      </c>
      <c r="BJ47">
        <v>0.87153062255758285</v>
      </c>
      <c r="BK47">
        <v>2.1211223702121265</v>
      </c>
      <c r="BL47" s="10"/>
      <c r="BM47">
        <v>1.2569457421246242E-2</v>
      </c>
      <c r="BN47" s="4">
        <v>0</v>
      </c>
      <c r="BO47" s="4">
        <v>-4.4794539529120062E-2</v>
      </c>
      <c r="BP47" s="4">
        <v>0.89659999999999995</v>
      </c>
      <c r="BQ47">
        <v>1.0125694574212463</v>
      </c>
      <c r="BR47">
        <v>0.83105319190363292</v>
      </c>
      <c r="BS47" s="10"/>
      <c r="BT47">
        <v>3.8126432926726809E-3</v>
      </c>
      <c r="BU47" s="4">
        <v>0</v>
      </c>
      <c r="BV47" s="4">
        <v>-5.3551353657693625E-2</v>
      </c>
      <c r="BW47" s="4">
        <v>1.6810000000000005</v>
      </c>
      <c r="BX47">
        <v>1.0038126432926726</v>
      </c>
      <c r="BY47">
        <v>0.92131233585177985</v>
      </c>
      <c r="BZ47" s="10"/>
      <c r="CA47">
        <v>-0.20683642039227665</v>
      </c>
      <c r="CB47" s="4">
        <v>4.2781304800690596E-2</v>
      </c>
      <c r="CC47" s="4">
        <v>-0.26420041734264293</v>
      </c>
      <c r="CD47" s="4">
        <v>2.1160000000000001</v>
      </c>
      <c r="CE47">
        <v>0.79316357960772332</v>
      </c>
      <c r="CF47">
        <v>1.9350858486656779</v>
      </c>
      <c r="CG47" s="10"/>
      <c r="CH47">
        <v>1.5321464415677196E-2</v>
      </c>
      <c r="CI47" s="4">
        <v>0</v>
      </c>
      <c r="CJ47" s="4">
        <v>-4.2042532534689113E-2</v>
      </c>
      <c r="CK47" s="4">
        <v>1.0726</v>
      </c>
      <c r="CL47">
        <v>1.0153214644156772</v>
      </c>
      <c r="CM47">
        <v>0.66107124866302125</v>
      </c>
      <c r="CN47" s="10"/>
      <c r="CO47">
        <v>-3.723442413179795E-2</v>
      </c>
      <c r="CP47" s="4">
        <v>1.3864023404266176E-3</v>
      </c>
      <c r="CQ47" s="4">
        <v>-9.4598421082164263E-2</v>
      </c>
      <c r="CR47" s="4">
        <v>19.107000000000003</v>
      </c>
      <c r="CS47">
        <v>0.96276557586820211</v>
      </c>
      <c r="CT47">
        <v>1.247319387843471</v>
      </c>
      <c r="CU47" s="10"/>
      <c r="CV47">
        <v>9.3611453608324485E-3</v>
      </c>
      <c r="CW47" s="4">
        <v>0</v>
      </c>
      <c r="CX47" s="4">
        <v>-4.8002851589533858E-2</v>
      </c>
      <c r="CY47" s="4">
        <v>1.2956000000000001</v>
      </c>
      <c r="CZ47">
        <v>1.0093611453608324</v>
      </c>
      <c r="DA47">
        <v>0.70683324704496397</v>
      </c>
      <c r="DB47" s="10"/>
      <c r="DC47">
        <v>-8.8356505384966158E-3</v>
      </c>
      <c r="DD47" s="4">
        <v>7.8068720438435538E-5</v>
      </c>
      <c r="DE47" s="4">
        <v>-6.6199647488862923E-2</v>
      </c>
      <c r="DF47" s="4">
        <v>1.8418000000000001</v>
      </c>
      <c r="DG47">
        <v>0.99116434946150334</v>
      </c>
      <c r="DH47">
        <v>0.72529000421110912</v>
      </c>
      <c r="DI47" s="10"/>
      <c r="DJ47">
        <v>-4.6160253489415902E-3</v>
      </c>
      <c r="DK47" s="4">
        <v>2.1307690022071329E-5</v>
      </c>
      <c r="DL47" s="4">
        <v>-6.1980022299307894E-2</v>
      </c>
      <c r="DM47" s="4">
        <v>0.8395999999999999</v>
      </c>
      <c r="DN47">
        <v>0.99538397465105843</v>
      </c>
      <c r="DO47">
        <v>1.0565878289485566</v>
      </c>
      <c r="DP47" s="10"/>
      <c r="DQ47">
        <v>-5.4575714021872043E-2</v>
      </c>
      <c r="DR47" s="4">
        <v>2.9785085609971606E-3</v>
      </c>
      <c r="DS47" s="4">
        <v>-0.11193971097223834</v>
      </c>
      <c r="DT47" s="4">
        <v>1.2636000000000003</v>
      </c>
      <c r="DU47">
        <v>0.945424285978128</v>
      </c>
      <c r="DV47">
        <v>0.93810571490056682</v>
      </c>
      <c r="DW47" s="10"/>
      <c r="DX47">
        <v>1.8499914836237676E-2</v>
      </c>
      <c r="DY47" s="4">
        <v>0</v>
      </c>
      <c r="DZ47" s="4">
        <v>-3.8864082114128631E-2</v>
      </c>
      <c r="EA47" s="4">
        <v>18.711399999999998</v>
      </c>
      <c r="EB47">
        <v>1.0184999148362377</v>
      </c>
      <c r="EC47">
        <v>1.5641571232330522</v>
      </c>
      <c r="ED47" s="10"/>
      <c r="EE47">
        <v>-3.2668352822941477E-2</v>
      </c>
      <c r="EF47" s="4">
        <v>1.0672212761641884E-3</v>
      </c>
      <c r="EG47" s="4">
        <v>-9.003234977330779E-2</v>
      </c>
      <c r="EH47" s="4">
        <v>1.6892000000000005</v>
      </c>
      <c r="EI47">
        <v>0.96733164717705855</v>
      </c>
      <c r="EJ47">
        <v>1.0597768713107196</v>
      </c>
      <c r="EK47" s="10"/>
      <c r="EL47">
        <v>-0.12227343127350494</v>
      </c>
      <c r="EM47" s="4">
        <v>1.4950791995396536E-2</v>
      </c>
      <c r="EN47" s="4">
        <v>-0.17963742822387124</v>
      </c>
      <c r="EO47" s="4">
        <v>1.4830000000000001</v>
      </c>
      <c r="EP47">
        <v>0.87772656872649502</v>
      </c>
      <c r="EQ47">
        <v>1.3744487700792034</v>
      </c>
      <c r="ER47" s="10"/>
      <c r="ES47">
        <v>-7.7824966079965288E-3</v>
      </c>
      <c r="ET47" s="4">
        <v>6.0567253453477476E-5</v>
      </c>
      <c r="EU47" s="4">
        <v>-6.5146493558362842E-2</v>
      </c>
      <c r="EV47" s="4">
        <v>18.997599999999998</v>
      </c>
      <c r="EW47">
        <v>0.99221750339200343</v>
      </c>
      <c r="EX47">
        <v>1.4869263378507167</v>
      </c>
      <c r="EY47" s="10"/>
      <c r="EZ47">
        <v>-1.2094555515464454E-2</v>
      </c>
      <c r="FA47" s="4">
        <v>1.4627827311665165E-4</v>
      </c>
      <c r="FB47" s="4">
        <v>-6.9458552465830756E-2</v>
      </c>
      <c r="FC47" s="4">
        <v>1.0389999999999997</v>
      </c>
      <c r="FD47">
        <v>0.98790544448453554</v>
      </c>
      <c r="FE47">
        <v>1.3453776313416839</v>
      </c>
      <c r="FF47" s="10"/>
      <c r="FG47">
        <v>2.3086893596518592E-2</v>
      </c>
      <c r="FH47" s="4">
        <v>0</v>
      </c>
      <c r="FI47" s="4">
        <v>-3.4277103353847718E-2</v>
      </c>
      <c r="FJ47" s="4">
        <v>18.801200000000001</v>
      </c>
      <c r="FK47">
        <v>1.0230868935965185</v>
      </c>
      <c r="FL47">
        <v>2.4912887733378506</v>
      </c>
      <c r="FM47" s="10"/>
      <c r="FN47">
        <v>2.6857250534268927E-2</v>
      </c>
      <c r="FO47" s="4">
        <v>0</v>
      </c>
      <c r="FP47" s="4">
        <v>-3.050674641609738E-2</v>
      </c>
      <c r="FQ47" s="4">
        <v>18.930800000000001</v>
      </c>
      <c r="FR47">
        <v>1.026857250534269</v>
      </c>
      <c r="FS47">
        <v>1.6083458687932317</v>
      </c>
      <c r="FT47" s="10"/>
    </row>
    <row r="48" spans="1:176" x14ac:dyDescent="0.2">
      <c r="A48" s="2">
        <v>47</v>
      </c>
      <c r="B48" s="3">
        <v>40118</v>
      </c>
      <c r="C48">
        <v>2009</v>
      </c>
      <c r="D48" s="4">
        <v>5.7324840764331073E-2</v>
      </c>
      <c r="E48" s="4">
        <v>0</v>
      </c>
      <c r="F48" s="9">
        <v>1.057324840764331</v>
      </c>
      <c r="G48">
        <v>0.87767363614515748</v>
      </c>
      <c r="H48" s="10"/>
      <c r="I48">
        <v>-1.1772514626410303E-2</v>
      </c>
      <c r="J48" s="4">
        <v>1.3859210062904453E-4</v>
      </c>
      <c r="K48" s="4">
        <v>-2.9543112364697678E-2</v>
      </c>
      <c r="L48" s="4">
        <v>1.0934000000000001</v>
      </c>
      <c r="M48">
        <v>0.98822748537358973</v>
      </c>
      <c r="N48">
        <v>2.1296560909917339</v>
      </c>
      <c r="O48" s="10"/>
      <c r="P48">
        <v>-8.0583743597550678E-3</v>
      </c>
      <c r="Q48" s="4">
        <v>6.4937397321957905E-5</v>
      </c>
      <c r="R48" s="4">
        <v>-2.5828972098042441E-2</v>
      </c>
      <c r="S48" s="4">
        <v>1.1499999999999999</v>
      </c>
      <c r="T48">
        <v>0.99194162564024491</v>
      </c>
      <c r="U48">
        <v>1.8354915048329421</v>
      </c>
      <c r="V48" s="10"/>
      <c r="W48">
        <v>1.5833043466279565E-2</v>
      </c>
      <c r="X48" s="4">
        <v>0</v>
      </c>
      <c r="Y48" s="4">
        <v>-1.9375542720078097E-3</v>
      </c>
      <c r="Z48" s="4">
        <v>-8.5000000000000034E-2</v>
      </c>
      <c r="AA48">
        <v>1.0158330434662797</v>
      </c>
      <c r="AB48">
        <v>0.65402282551168522</v>
      </c>
      <c r="AC48" s="10"/>
      <c r="AD48">
        <v>-4.7714019743390151E-2</v>
      </c>
      <c r="AE48" s="4">
        <v>2.2766276800726252E-3</v>
      </c>
      <c r="AF48" s="4">
        <v>-6.5484617481677526E-2</v>
      </c>
      <c r="AG48" s="4">
        <v>0.20340000000000008</v>
      </c>
      <c r="AH48">
        <v>0.95228598025660982</v>
      </c>
      <c r="AI48">
        <v>0.61576290914808696</v>
      </c>
      <c r="AJ48" s="10"/>
      <c r="AK48">
        <v>3.8968555988121364E-2</v>
      </c>
      <c r="AL48" s="4">
        <v>0</v>
      </c>
      <c r="AM48" s="4">
        <v>2.119795824983399E-2</v>
      </c>
      <c r="AN48" s="4">
        <v>21.9312</v>
      </c>
      <c r="AO48">
        <v>1.0389685559881214</v>
      </c>
      <c r="AP48">
        <v>1.782131152586208</v>
      </c>
      <c r="AQ48" s="10"/>
      <c r="AR48">
        <v>-0.15439301398577901</v>
      </c>
      <c r="AS48" s="4">
        <v>2.3837202767612954E-2</v>
      </c>
      <c r="AT48" s="4">
        <v>-0.17216361172406638</v>
      </c>
      <c r="AU48" s="4">
        <v>1.7061999999999997</v>
      </c>
      <c r="AV48">
        <v>0.84560698601422102</v>
      </c>
      <c r="AW48">
        <v>1.2404153570120522</v>
      </c>
      <c r="AX48" s="10"/>
      <c r="AY48">
        <v>8.1609761715854226E-2</v>
      </c>
      <c r="AZ48" s="4">
        <v>0</v>
      </c>
      <c r="BA48" s="4">
        <v>6.3839163977566851E-2</v>
      </c>
      <c r="BB48" s="4">
        <v>0.99680000000000024</v>
      </c>
      <c r="BC48">
        <v>1.0816097617158542</v>
      </c>
      <c r="BD48">
        <v>0.98402874196838397</v>
      </c>
      <c r="BE48" s="10"/>
      <c r="BF48">
        <v>-2.4824740925482206E-2</v>
      </c>
      <c r="BG48" s="4">
        <v>6.1626776201731111E-4</v>
      </c>
      <c r="BH48" s="4">
        <v>-4.2595338663769577E-2</v>
      </c>
      <c r="BI48" s="4">
        <v>0.99420000000000019</v>
      </c>
      <c r="BJ48">
        <v>0.97517525907451774</v>
      </c>
      <c r="BK48">
        <v>2.0684660569003657</v>
      </c>
      <c r="BL48" s="10"/>
      <c r="BM48">
        <v>7.6698867427352241E-2</v>
      </c>
      <c r="BN48" s="4">
        <v>0</v>
      </c>
      <c r="BO48" s="4">
        <v>5.8928269689064866E-2</v>
      </c>
      <c r="BP48" s="4">
        <v>0.92679999999999962</v>
      </c>
      <c r="BQ48">
        <v>1.0766988674273523</v>
      </c>
      <c r="BR48">
        <v>0.89479403049452766</v>
      </c>
      <c r="BS48" s="10"/>
      <c r="BT48">
        <v>7.4672478251550184E-2</v>
      </c>
      <c r="BU48" s="4">
        <v>0</v>
      </c>
      <c r="BV48" s="4">
        <v>5.6901880513262809E-2</v>
      </c>
      <c r="BW48" s="4">
        <v>2.2299999999999995</v>
      </c>
      <c r="BX48">
        <v>1.0746724782515502</v>
      </c>
      <c r="BY48">
        <v>0.99010901121355677</v>
      </c>
      <c r="BZ48" s="10"/>
      <c r="CA48">
        <v>-0.14569880611587238</v>
      </c>
      <c r="CB48" s="4">
        <v>2.1228142103590572E-2</v>
      </c>
      <c r="CC48" s="4">
        <v>-0.16346940385415976</v>
      </c>
      <c r="CD48" s="4">
        <v>1.3295999999999999</v>
      </c>
      <c r="CE48">
        <v>0.85430119388412762</v>
      </c>
      <c r="CF48">
        <v>1.6531461507833689</v>
      </c>
      <c r="CG48" s="10"/>
      <c r="CH48">
        <v>5.2531103277745059E-2</v>
      </c>
      <c r="CI48" s="4">
        <v>0</v>
      </c>
      <c r="CJ48" s="4">
        <v>3.4760505539457684E-2</v>
      </c>
      <c r="CK48" s="4">
        <v>1.2282</v>
      </c>
      <c r="CL48">
        <v>1.0525311032777451</v>
      </c>
      <c r="CM48">
        <v>0.69579805070048639</v>
      </c>
      <c r="CN48" s="10"/>
      <c r="CO48">
        <v>5.1126199862289036E-2</v>
      </c>
      <c r="CP48" s="4">
        <v>0</v>
      </c>
      <c r="CQ48" s="4">
        <v>3.3355602124001661E-2</v>
      </c>
      <c r="CR48" s="4">
        <v>20.051200000000005</v>
      </c>
      <c r="CS48">
        <v>1.0511261998622889</v>
      </c>
      <c r="CT48">
        <v>1.3110900881584642</v>
      </c>
      <c r="CU48" s="10"/>
      <c r="CV48">
        <v>6.2881770841048679E-2</v>
      </c>
      <c r="CW48" s="4">
        <v>0</v>
      </c>
      <c r="CX48" s="4">
        <v>4.5111173102761304E-2</v>
      </c>
      <c r="CY48" s="4">
        <v>1.2834000000000001</v>
      </c>
      <c r="CZ48">
        <v>1.0628817708410487</v>
      </c>
      <c r="DA48">
        <v>0.75128017330847974</v>
      </c>
      <c r="DB48" s="10"/>
      <c r="DC48">
        <v>-1.1632931616086209E-2</v>
      </c>
      <c r="DD48" s="4">
        <v>1.353250979845381E-4</v>
      </c>
      <c r="DE48" s="4">
        <v>-2.9403529354373584E-2</v>
      </c>
      <c r="DF48" s="4">
        <v>1.3837999999999997</v>
      </c>
      <c r="DG48">
        <v>0.98836706838391375</v>
      </c>
      <c r="DH48">
        <v>0.71685275519029035</v>
      </c>
      <c r="DI48" s="10"/>
      <c r="DJ48">
        <v>4.833347559463709E-2</v>
      </c>
      <c r="DK48" s="4">
        <v>0</v>
      </c>
      <c r="DL48" s="4">
        <v>3.0562877856349716E-2</v>
      </c>
      <c r="DM48" s="4">
        <v>0.872</v>
      </c>
      <c r="DN48">
        <v>1.0483334755946372</v>
      </c>
      <c r="DO48">
        <v>1.1076563909926325</v>
      </c>
      <c r="DP48" s="10"/>
      <c r="DQ48">
        <v>-8.9514322909726822E-3</v>
      </c>
      <c r="DR48" s="4">
        <v>8.0128140059868437E-5</v>
      </c>
      <c r="DS48" s="4">
        <v>-2.6722030029260057E-2</v>
      </c>
      <c r="DT48" s="4">
        <v>1.173</v>
      </c>
      <c r="DU48">
        <v>0.99104856770902727</v>
      </c>
      <c r="DV48">
        <v>0.92970832511185986</v>
      </c>
      <c r="DW48" s="10"/>
      <c r="DX48">
        <v>5.3490183110362813E-2</v>
      </c>
      <c r="DY48" s="4">
        <v>0</v>
      </c>
      <c r="DZ48" s="4">
        <v>3.5719585372075438E-2</v>
      </c>
      <c r="EA48" s="4">
        <v>19.615999999999996</v>
      </c>
      <c r="EB48">
        <v>1.0534901831103629</v>
      </c>
      <c r="EC48">
        <v>1.6478241741681667</v>
      </c>
      <c r="ED48" s="10"/>
      <c r="EE48">
        <v>3.286230146980966E-2</v>
      </c>
      <c r="EF48" s="4">
        <v>0</v>
      </c>
      <c r="EG48" s="4">
        <v>1.5091703731522285E-2</v>
      </c>
      <c r="EH48" s="4">
        <v>1.6371999999999998</v>
      </c>
      <c r="EI48">
        <v>1.0328623014698097</v>
      </c>
      <c r="EJ48">
        <v>1.0946035783464643</v>
      </c>
      <c r="EK48" s="10"/>
      <c r="EL48">
        <v>-3.4089126013878354E-2</v>
      </c>
      <c r="EM48" s="4">
        <v>1.1620685123900779E-3</v>
      </c>
      <c r="EN48" s="4">
        <v>-5.1859723752165729E-2</v>
      </c>
      <c r="EO48" s="4">
        <v>1.1669999999999998</v>
      </c>
      <c r="EP48">
        <v>0.96591087398612163</v>
      </c>
      <c r="EQ48">
        <v>1.3275950127563534</v>
      </c>
      <c r="ER48" s="10"/>
      <c r="ES48">
        <v>1.9154795742304095E-2</v>
      </c>
      <c r="ET48" s="4">
        <v>0</v>
      </c>
      <c r="EU48" s="4">
        <v>1.3841980040167207E-3</v>
      </c>
      <c r="EV48" s="4">
        <v>1.7976000000000001</v>
      </c>
      <c r="EW48">
        <v>1.0191547957423042</v>
      </c>
      <c r="EX48">
        <v>1.5154081081360995</v>
      </c>
      <c r="EY48" s="10"/>
      <c r="EZ48">
        <v>-7.0036062758092932E-2</v>
      </c>
      <c r="FA48" s="4">
        <v>4.9050500866555319E-3</v>
      </c>
      <c r="FB48" s="4">
        <v>-8.7806660496380307E-2</v>
      </c>
      <c r="FC48" s="4">
        <v>1.2208000000000001</v>
      </c>
      <c r="FD48">
        <v>0.92996393724190707</v>
      </c>
      <c r="FE48">
        <v>1.2511526791197032</v>
      </c>
      <c r="FF48" s="10"/>
      <c r="FG48">
        <v>-1.4389212833841147E-2</v>
      </c>
      <c r="FH48" s="4">
        <v>2.0704944597757879E-4</v>
      </c>
      <c r="FI48" s="4">
        <v>-3.2159810572128522E-2</v>
      </c>
      <c r="FJ48" s="4">
        <v>19.800600000000003</v>
      </c>
      <c r="FK48">
        <v>0.9856107871661588</v>
      </c>
      <c r="FL48">
        <v>2.4554410889477332</v>
      </c>
      <c r="FM48" s="10"/>
      <c r="FN48">
        <v>-1.2729833586136424E-3</v>
      </c>
      <c r="FO48" s="4">
        <v>1.6204866313072691E-6</v>
      </c>
      <c r="FP48" s="4">
        <v>-1.9043581096901019E-2</v>
      </c>
      <c r="FQ48" s="4">
        <v>19.941600000000005</v>
      </c>
      <c r="FR48">
        <v>0.99872701664138641</v>
      </c>
      <c r="FS48">
        <v>1.6062984712673629</v>
      </c>
      <c r="FT48" s="10"/>
    </row>
    <row r="49" spans="1:176" x14ac:dyDescent="0.2">
      <c r="A49" s="2">
        <v>48</v>
      </c>
      <c r="B49" s="3">
        <v>40148</v>
      </c>
      <c r="C49">
        <v>2009</v>
      </c>
      <c r="D49" s="4">
        <v>1.7798466593647318E-2</v>
      </c>
      <c r="E49" s="4">
        <v>0</v>
      </c>
      <c r="F49" s="9">
        <v>1.0177984665936473</v>
      </c>
      <c r="G49">
        <v>0.89329488103821197</v>
      </c>
      <c r="H49" s="10">
        <v>0.23461027457927303</v>
      </c>
      <c r="I49">
        <v>7.356454586509012E-2</v>
      </c>
      <c r="J49" s="4">
        <v>0</v>
      </c>
      <c r="K49" s="4">
        <v>0.11053880826308132</v>
      </c>
      <c r="L49" s="4">
        <v>18.328799999999998</v>
      </c>
      <c r="M49">
        <v>1.0735645458650902</v>
      </c>
      <c r="N49">
        <v>2.286323274174364</v>
      </c>
      <c r="O49" s="10">
        <v>1.2055104855580221</v>
      </c>
      <c r="P49">
        <v>8.1120653463766249E-2</v>
      </c>
      <c r="Q49" s="4">
        <v>0</v>
      </c>
      <c r="R49" s="4">
        <v>0.11809491586175744</v>
      </c>
      <c r="S49" s="4">
        <v>18.300400000000003</v>
      </c>
      <c r="T49">
        <v>1.0811206534637663</v>
      </c>
      <c r="U49">
        <v>1.9843877751321821</v>
      </c>
      <c r="V49" s="10">
        <v>1.1589164565271932</v>
      </c>
      <c r="W49">
        <v>5.3236762055269338E-2</v>
      </c>
      <c r="X49" s="4">
        <v>0</v>
      </c>
      <c r="Y49" s="4">
        <v>9.0211024453260541E-2</v>
      </c>
      <c r="Z49" s="4">
        <v>-0.08</v>
      </c>
      <c r="AA49">
        <v>1.0532367620552694</v>
      </c>
      <c r="AB49">
        <v>0.68884088305216573</v>
      </c>
      <c r="AC49" s="10">
        <v>0.81249998484576547</v>
      </c>
      <c r="AD49">
        <v>4.7013470026947876E-2</v>
      </c>
      <c r="AE49" s="4">
        <v>0</v>
      </c>
      <c r="AF49" s="4">
        <v>8.3987732424939066E-2</v>
      </c>
      <c r="AG49" s="4">
        <v>0.1628</v>
      </c>
      <c r="AH49">
        <v>1.0470134700269478</v>
      </c>
      <c r="AI49">
        <v>0.64471206022102667</v>
      </c>
      <c r="AJ49" s="10">
        <v>0.11321806171229039</v>
      </c>
      <c r="AK49">
        <v>7.8438671315473274E-2</v>
      </c>
      <c r="AL49" s="4">
        <v>0</v>
      </c>
      <c r="AM49" s="4">
        <v>0.11541293371346448</v>
      </c>
      <c r="AN49" s="4">
        <v>20.944600000000001</v>
      </c>
      <c r="AO49">
        <v>1.0784386713154732</v>
      </c>
      <c r="AP49">
        <v>1.921919152304983</v>
      </c>
      <c r="AQ49" s="10">
        <v>1.7774162068169013</v>
      </c>
      <c r="AR49">
        <v>0.11687323382124902</v>
      </c>
      <c r="AS49" s="4">
        <v>0</v>
      </c>
      <c r="AT49" s="4">
        <v>0.15384749621924021</v>
      </c>
      <c r="AU49" s="4">
        <v>1.4887999999999999</v>
      </c>
      <c r="AV49">
        <v>1.116873233821249</v>
      </c>
      <c r="AW49">
        <v>1.3853867110675899</v>
      </c>
      <c r="AX49" s="10">
        <v>1.8017947798176674</v>
      </c>
      <c r="AY49">
        <v>7.7537401623511103E-3</v>
      </c>
      <c r="AZ49" s="4">
        <v>0</v>
      </c>
      <c r="BA49" s="4">
        <v>4.4728002560342303E-2</v>
      </c>
      <c r="BB49" s="4">
        <v>1.0358000000000001</v>
      </c>
      <c r="BC49">
        <v>1.0077537401623511</v>
      </c>
      <c r="BD49">
        <v>0.99165864514589208</v>
      </c>
      <c r="BE49" s="10">
        <v>0.34957960456203224</v>
      </c>
      <c r="BF49">
        <v>1.9412351744911814E-2</v>
      </c>
      <c r="BG49" s="4">
        <v>0</v>
      </c>
      <c r="BH49" s="4">
        <v>5.638661414290301E-2</v>
      </c>
      <c r="BI49" s="4">
        <v>1.3697999999999999</v>
      </c>
      <c r="BJ49">
        <v>1.0194123517449118</v>
      </c>
      <c r="BK49">
        <v>2.1086198475693263</v>
      </c>
      <c r="BL49" s="10">
        <v>1.6576844344000694</v>
      </c>
      <c r="BM49">
        <v>-2.0462199689911388E-3</v>
      </c>
      <c r="BN49" s="4">
        <v>4.1870161614980973E-6</v>
      </c>
      <c r="BO49" s="4">
        <v>3.4928042429000057E-2</v>
      </c>
      <c r="BP49" s="4">
        <v>0.92500000000000027</v>
      </c>
      <c r="BQ49">
        <v>0.99795378003100887</v>
      </c>
      <c r="BR49">
        <v>0.89296308508119571</v>
      </c>
      <c r="BS49" s="10">
        <v>0.19276219029568381</v>
      </c>
      <c r="BT49">
        <v>7.5474773430746323E-2</v>
      </c>
      <c r="BU49" s="4">
        <v>0</v>
      </c>
      <c r="BV49" s="4">
        <v>0.11244903582873753</v>
      </c>
      <c r="BW49" s="4">
        <v>2.4172000000000007</v>
      </c>
      <c r="BX49">
        <v>1.0754747734307464</v>
      </c>
      <c r="BY49">
        <v>1.0648372645066402</v>
      </c>
      <c r="BZ49" s="10">
        <v>0.19401916983824868</v>
      </c>
      <c r="CA49">
        <v>5.1706506558977482E-2</v>
      </c>
      <c r="CB49" s="4">
        <v>0</v>
      </c>
      <c r="CC49" s="4">
        <v>8.8680768956968678E-2</v>
      </c>
      <c r="CD49" s="4">
        <v>1.3752000000000002</v>
      </c>
      <c r="CE49">
        <v>1.0517065065589775</v>
      </c>
      <c r="CF49">
        <v>1.7386245630717976</v>
      </c>
      <c r="CG49" s="10">
        <v>2.0524316617845733</v>
      </c>
      <c r="CH49">
        <v>1.5253451379911354E-2</v>
      </c>
      <c r="CI49" s="4">
        <v>0</v>
      </c>
      <c r="CJ49" s="4">
        <v>5.222771377790255E-2</v>
      </c>
      <c r="CK49" s="4">
        <v>1.1596000000000002</v>
      </c>
      <c r="CL49">
        <v>1.0152534513799114</v>
      </c>
      <c r="CM49">
        <v>0.70641137243708341</v>
      </c>
      <c r="CN49" s="10">
        <v>0.76458898020047195</v>
      </c>
      <c r="CO49">
        <v>6.6048325656098653E-2</v>
      </c>
      <c r="CP49" s="4">
        <v>0</v>
      </c>
      <c r="CQ49" s="4">
        <v>0.10302258805408984</v>
      </c>
      <c r="CR49" s="4">
        <v>18.962599999999995</v>
      </c>
      <c r="CS49">
        <v>1.0660483256560986</v>
      </c>
      <c r="CT49">
        <v>1.3976853932656375</v>
      </c>
      <c r="CU49" s="10">
        <v>2.2359725720076664</v>
      </c>
      <c r="CV49">
        <v>4.5085877424194806E-3</v>
      </c>
      <c r="CW49" s="4">
        <v>0</v>
      </c>
      <c r="CX49" s="4">
        <v>4.1482850140410678E-2</v>
      </c>
      <c r="CY49" s="4">
        <v>1.2425999999999997</v>
      </c>
      <c r="CZ49">
        <v>1.0045085877424196</v>
      </c>
      <c r="DA49">
        <v>0.75466738588898119</v>
      </c>
      <c r="DB49" s="10">
        <v>0.53303061092759296</v>
      </c>
      <c r="DC49">
        <v>4.892936249960133E-2</v>
      </c>
      <c r="DD49" s="4">
        <v>0</v>
      </c>
      <c r="DE49" s="4">
        <v>8.5903624897592526E-2</v>
      </c>
      <c r="DF49" s="4">
        <v>1.4945999999999997</v>
      </c>
      <c r="DG49">
        <v>1.0489293624996012</v>
      </c>
      <c r="DH49">
        <v>0.75192790350783401</v>
      </c>
      <c r="DI49" s="10">
        <v>1.146085327369583</v>
      </c>
      <c r="DJ49">
        <v>3.3524083267985297E-2</v>
      </c>
      <c r="DK49" s="4">
        <v>0</v>
      </c>
      <c r="DL49" s="4">
        <v>7.0498345665976486E-2</v>
      </c>
      <c r="DM49" s="4">
        <v>0.90339999999999987</v>
      </c>
      <c r="DN49">
        <v>1.0335240832679853</v>
      </c>
      <c r="DO49">
        <v>1.1447895560765855</v>
      </c>
      <c r="DP49" s="10">
        <v>0.36482596711579263</v>
      </c>
      <c r="DQ49">
        <v>3.307112440398479E-2</v>
      </c>
      <c r="DR49" s="4">
        <v>0</v>
      </c>
      <c r="DS49" s="4">
        <v>7.0045386801975987E-2</v>
      </c>
      <c r="DT49" s="4">
        <v>1.075</v>
      </c>
      <c r="DU49">
        <v>1.0330711244039847</v>
      </c>
      <c r="DV49">
        <v>0.96045482479105448</v>
      </c>
      <c r="DW49" s="10">
        <v>0.84742490758697353</v>
      </c>
      <c r="DX49">
        <v>5.0675257583416525E-2</v>
      </c>
      <c r="DY49" s="4">
        <v>0</v>
      </c>
      <c r="DZ49" s="4">
        <v>8.7649519981407714E-2</v>
      </c>
      <c r="EA49" s="4">
        <v>18.5548</v>
      </c>
      <c r="EB49">
        <v>1.0506752575834166</v>
      </c>
      <c r="EC49">
        <v>1.7313280886463194</v>
      </c>
      <c r="ED49" s="10">
        <v>0.85371895388686159</v>
      </c>
      <c r="EE49">
        <v>8.4454311306702778E-2</v>
      </c>
      <c r="EF49" s="4">
        <v>0</v>
      </c>
      <c r="EG49" s="4">
        <v>0.12142857370469398</v>
      </c>
      <c r="EH49" s="4">
        <v>1.6489999999999998</v>
      </c>
      <c r="EI49">
        <v>1.0844543113067027</v>
      </c>
      <c r="EJ49">
        <v>1.1870475697095673</v>
      </c>
      <c r="EK49" s="10">
        <v>2.6439415847637457</v>
      </c>
      <c r="EL49">
        <v>4.5311967495745051E-2</v>
      </c>
      <c r="EM49" s="4">
        <v>0</v>
      </c>
      <c r="EN49" s="4">
        <v>8.228622989373624E-2</v>
      </c>
      <c r="EO49" s="4">
        <v>1.4401999999999999</v>
      </c>
      <c r="EP49">
        <v>1.045311967495745</v>
      </c>
      <c r="EQ49">
        <v>1.3877509548218825</v>
      </c>
      <c r="ER49" s="10">
        <v>1.6847348985291111</v>
      </c>
      <c r="ES49">
        <v>6.7696705296872661E-2</v>
      </c>
      <c r="ET49" s="4">
        <v>0</v>
      </c>
      <c r="EU49" s="4">
        <v>0.10467096769486386</v>
      </c>
      <c r="EV49" s="4">
        <v>1.9138000000000002</v>
      </c>
      <c r="EW49">
        <v>1.0676967052968727</v>
      </c>
      <c r="EX49">
        <v>1.6179962442370803</v>
      </c>
      <c r="EY49" s="10">
        <v>0.77664690413354098</v>
      </c>
      <c r="EZ49">
        <v>-2.1598118726530786E-2</v>
      </c>
      <c r="FA49" s="4">
        <v>4.6647873252531985E-4</v>
      </c>
      <c r="FB49" s="4">
        <v>1.537614367146041E-2</v>
      </c>
      <c r="FC49" s="4">
        <v>1.0381999999999996</v>
      </c>
      <c r="FD49">
        <v>0.97840188127346917</v>
      </c>
      <c r="FE49">
        <v>1.2241301350110587</v>
      </c>
      <c r="FF49" s="10">
        <v>0.88735999449726377</v>
      </c>
      <c r="FG49">
        <v>8.2080185627425278E-2</v>
      </c>
      <c r="FH49" s="4">
        <v>0</v>
      </c>
      <c r="FI49" s="4">
        <v>0.11905444802541648</v>
      </c>
      <c r="FJ49" s="4">
        <v>18.618199999999998</v>
      </c>
      <c r="FK49">
        <v>1.0820801856274254</v>
      </c>
      <c r="FL49">
        <v>2.6569841493257704</v>
      </c>
      <c r="FM49" s="10">
        <v>2.1371252553815516</v>
      </c>
      <c r="FN49">
        <v>0.10484640900037742</v>
      </c>
      <c r="FO49" s="4">
        <v>0</v>
      </c>
      <c r="FP49" s="4">
        <v>0.14182067139836863</v>
      </c>
      <c r="FQ49" s="4">
        <v>18.611000000000001</v>
      </c>
      <c r="FR49">
        <v>1.1048464090003773</v>
      </c>
      <c r="FS49">
        <v>1.7747130977625418</v>
      </c>
      <c r="FT49" s="10">
        <v>2.6020391512811156</v>
      </c>
    </row>
    <row r="50" spans="1:176" x14ac:dyDescent="0.2">
      <c r="A50" s="2">
        <v>49</v>
      </c>
      <c r="B50" s="3">
        <v>40179</v>
      </c>
      <c r="C50">
        <v>2010</v>
      </c>
      <c r="D50" s="4">
        <v>-3.6947358981257124E-2</v>
      </c>
      <c r="E50" s="4">
        <v>1.3651073356898814E-3</v>
      </c>
      <c r="F50" s="9">
        <v>0.96305264101874288</v>
      </c>
      <c r="G50">
        <v>0.86028999439237375</v>
      </c>
      <c r="H50" s="10"/>
      <c r="I50">
        <v>3.0811615045520098E-3</v>
      </c>
      <c r="J50" s="4">
        <v>0</v>
      </c>
      <c r="K50" s="4">
        <v>-2.543253195927522E-2</v>
      </c>
      <c r="L50" s="4">
        <v>1.2204000000000004</v>
      </c>
      <c r="M50">
        <v>1.0030811615045521</v>
      </c>
      <c r="N50">
        <v>2.2933678054337117</v>
      </c>
      <c r="O50" s="10"/>
      <c r="P50">
        <v>6.5963355083197492E-3</v>
      </c>
      <c r="Q50" s="4">
        <v>0</v>
      </c>
      <c r="R50" s="4">
        <v>-2.1917357955507481E-2</v>
      </c>
      <c r="S50" s="4">
        <v>1.0870000000000004</v>
      </c>
      <c r="T50">
        <v>1.0065963355083198</v>
      </c>
      <c r="U50">
        <v>1.9974774626755623</v>
      </c>
      <c r="V50" s="10"/>
      <c r="W50">
        <v>3.3348880639175175E-2</v>
      </c>
      <c r="X50" s="4">
        <v>0</v>
      </c>
      <c r="Y50" s="4">
        <v>4.8351871753479457E-3</v>
      </c>
      <c r="Z50" s="4">
        <v>-9.0200000000000002E-2</v>
      </c>
      <c r="AA50">
        <v>1.0333488806391751</v>
      </c>
      <c r="AB50">
        <v>0.71181295544045631</v>
      </c>
      <c r="AC50" s="10"/>
      <c r="AD50">
        <v>0.10407593649937766</v>
      </c>
      <c r="AE50" s="4">
        <v>0</v>
      </c>
      <c r="AF50" s="4">
        <v>7.5562243035550425E-2</v>
      </c>
      <c r="AG50" s="4">
        <v>0.15679999999999999</v>
      </c>
      <c r="AH50">
        <v>1.1040759364993777</v>
      </c>
      <c r="AI50">
        <v>0.71181107166097324</v>
      </c>
      <c r="AJ50" s="10"/>
      <c r="AK50">
        <v>5.6842458247592591E-2</v>
      </c>
      <c r="AL50" s="4">
        <v>0</v>
      </c>
      <c r="AM50" s="4">
        <v>2.8328764783765361E-2</v>
      </c>
      <c r="AN50" s="4">
        <v>3.6388000000000007</v>
      </c>
      <c r="AO50">
        <v>1.0568424582475926</v>
      </c>
      <c r="AP50">
        <v>2.0311657614751275</v>
      </c>
      <c r="AQ50" s="10"/>
      <c r="AR50">
        <v>0.2568303108917902</v>
      </c>
      <c r="AS50" s="4">
        <v>0</v>
      </c>
      <c r="AT50" s="4">
        <v>0.22831661742796297</v>
      </c>
      <c r="AU50" s="4">
        <v>1.8035999999999996</v>
      </c>
      <c r="AV50">
        <v>1.2568303108917902</v>
      </c>
      <c r="AW50">
        <v>1.7411960107764337</v>
      </c>
      <c r="AX50" s="10"/>
      <c r="AY50">
        <v>-4.1108458340579773E-2</v>
      </c>
      <c r="AZ50" s="4">
        <v>1.6899053471391826E-3</v>
      </c>
      <c r="BA50" s="4">
        <v>-6.9622151804407006E-2</v>
      </c>
      <c r="BB50" s="4">
        <v>1.0559999999999998</v>
      </c>
      <c r="BC50">
        <v>0.95889154165942025</v>
      </c>
      <c r="BD50">
        <v>0.95089308704383646</v>
      </c>
      <c r="BE50" s="10"/>
      <c r="BF50">
        <v>0.15925748089001743</v>
      </c>
      <c r="BG50" s="4">
        <v>0</v>
      </c>
      <c r="BH50" s="4">
        <v>0.13074378742619019</v>
      </c>
      <c r="BI50" s="4">
        <v>1.2392000000000001</v>
      </c>
      <c r="BJ50">
        <v>1.1592574808900173</v>
      </c>
      <c r="BK50">
        <v>2.4444333326479097</v>
      </c>
      <c r="BL50" s="10"/>
      <c r="BM50">
        <v>-2.726623720725484E-2</v>
      </c>
      <c r="BN50" s="4">
        <v>7.4344769144228824E-4</v>
      </c>
      <c r="BO50" s="4">
        <v>-5.577993067108207E-2</v>
      </c>
      <c r="BP50" s="4">
        <v>0.93640000000000001</v>
      </c>
      <c r="BQ50">
        <v>0.97273376279274515</v>
      </c>
      <c r="BR50">
        <v>0.86861534178604971</v>
      </c>
      <c r="BS50" s="10"/>
      <c r="BT50">
        <v>1.0359868188746511E-2</v>
      </c>
      <c r="BU50" s="4">
        <v>0</v>
      </c>
      <c r="BV50" s="4">
        <v>-1.8153825275080721E-2</v>
      </c>
      <c r="BW50" s="4">
        <v>2.2058</v>
      </c>
      <c r="BX50">
        <v>1.0103598681887465</v>
      </c>
      <c r="BY50">
        <v>1.0758688382093944</v>
      </c>
      <c r="BZ50" s="10"/>
      <c r="CA50">
        <v>0.24814748533020112</v>
      </c>
      <c r="CB50" s="4">
        <v>0</v>
      </c>
      <c r="CC50" s="4">
        <v>0.21963379186637388</v>
      </c>
      <c r="CD50" s="4">
        <v>1.5287999999999999</v>
      </c>
      <c r="CE50">
        <v>1.248147485330201</v>
      </c>
      <c r="CF50">
        <v>2.1700598763313836</v>
      </c>
      <c r="CG50" s="10"/>
      <c r="CH50">
        <v>7.2738928830896107E-3</v>
      </c>
      <c r="CI50" s="4">
        <v>0</v>
      </c>
      <c r="CJ50" s="4">
        <v>-2.1239800580737621E-2</v>
      </c>
      <c r="CK50" s="4">
        <v>1.2413999999999998</v>
      </c>
      <c r="CL50">
        <v>1.0072738928830895</v>
      </c>
      <c r="CM50">
        <v>0.71154973309158698</v>
      </c>
      <c r="CN50" s="10"/>
      <c r="CO50">
        <v>7.6039530349157308E-2</v>
      </c>
      <c r="CP50" s="4">
        <v>0</v>
      </c>
      <c r="CQ50" s="4">
        <v>4.7525836885330075E-2</v>
      </c>
      <c r="CR50" s="4">
        <v>1.5946</v>
      </c>
      <c r="CS50">
        <v>1.0760395303491572</v>
      </c>
      <c r="CT50">
        <v>1.5039647341454336</v>
      </c>
      <c r="CU50" s="10"/>
      <c r="CV50">
        <v>-1.8644334377361921E-2</v>
      </c>
      <c r="CW50" s="4">
        <v>3.4761120437487954E-4</v>
      </c>
      <c r="CX50" s="4">
        <v>-4.7158027841189151E-2</v>
      </c>
      <c r="CY50" s="4">
        <v>1.2596000000000003</v>
      </c>
      <c r="CZ50">
        <v>0.9813556656226381</v>
      </c>
      <c r="DA50">
        <v>0.74059711480277746</v>
      </c>
      <c r="DB50" s="10"/>
      <c r="DC50">
        <v>8.5123605682200731E-2</v>
      </c>
      <c r="DD50" s="4">
        <v>0</v>
      </c>
      <c r="DE50" s="4">
        <v>5.6609912218373498E-2</v>
      </c>
      <c r="DF50" s="4">
        <v>1.4250000000000003</v>
      </c>
      <c r="DG50">
        <v>1.0851236056822007</v>
      </c>
      <c r="DH50">
        <v>0.81593471786747873</v>
      </c>
      <c r="DI50" s="10"/>
      <c r="DJ50">
        <v>1.1219869919263067E-3</v>
      </c>
      <c r="DK50" s="4">
        <v>0</v>
      </c>
      <c r="DL50" s="4">
        <v>-2.7391706471900923E-2</v>
      </c>
      <c r="DM50" s="4">
        <v>0.93299999999999994</v>
      </c>
      <c r="DN50">
        <v>1.0011219869919263</v>
      </c>
      <c r="DO50">
        <v>1.1460739950669965</v>
      </c>
      <c r="DP50" s="10"/>
      <c r="DQ50">
        <v>5.2295699997121019E-2</v>
      </c>
      <c r="DR50" s="4">
        <v>0</v>
      </c>
      <c r="DS50" s="4">
        <v>2.3782006533293789E-2</v>
      </c>
      <c r="DT50" s="4">
        <v>1.1657999999999999</v>
      </c>
      <c r="DU50">
        <v>1.0522956999971209</v>
      </c>
      <c r="DV50">
        <v>1.0106824821691147</v>
      </c>
      <c r="DW50" s="10"/>
      <c r="DX50">
        <v>1.0527197306868847E-2</v>
      </c>
      <c r="DY50" s="4">
        <v>0</v>
      </c>
      <c r="DZ50" s="4">
        <v>-1.7986496156958381E-2</v>
      </c>
      <c r="EA50" s="4">
        <v>1.2104000000000001</v>
      </c>
      <c r="EB50">
        <v>1.0105271973068688</v>
      </c>
      <c r="EC50">
        <v>1.7495541210384231</v>
      </c>
      <c r="ED50" s="10"/>
      <c r="EE50">
        <v>3.8868736636133147E-2</v>
      </c>
      <c r="EF50" s="4">
        <v>0</v>
      </c>
      <c r="EG50" s="4">
        <v>1.0355043172305917E-2</v>
      </c>
      <c r="EH50" s="4">
        <v>2.012</v>
      </c>
      <c r="EI50">
        <v>1.0388687366361331</v>
      </c>
      <c r="EJ50">
        <v>1.2331866090711703</v>
      </c>
      <c r="EK50" s="10"/>
      <c r="EL50">
        <v>0.19729584662532892</v>
      </c>
      <c r="EM50" s="4">
        <v>0</v>
      </c>
      <c r="EN50" s="4">
        <v>0.16878215316150169</v>
      </c>
      <c r="EO50" s="4">
        <v>1.2607999999999999</v>
      </c>
      <c r="EP50">
        <v>1.197295846625329</v>
      </c>
      <c r="EQ50">
        <v>1.6615484543585743</v>
      </c>
      <c r="ER50" s="10"/>
      <c r="ES50">
        <v>9.8609946011815608E-2</v>
      </c>
      <c r="ET50" s="4">
        <v>0</v>
      </c>
      <c r="EU50" s="4">
        <v>7.0096252547988375E-2</v>
      </c>
      <c r="EV50" s="4">
        <v>1.6807999999999998</v>
      </c>
      <c r="EW50">
        <v>1.0986099460118157</v>
      </c>
      <c r="EX50">
        <v>1.7775467665286193</v>
      </c>
      <c r="EY50" s="10"/>
      <c r="EZ50">
        <v>0.10161637684979542</v>
      </c>
      <c r="FA50" s="4">
        <v>0</v>
      </c>
      <c r="FB50" s="4">
        <v>7.310268338596819E-2</v>
      </c>
      <c r="FC50" s="4">
        <v>1.0531999999999997</v>
      </c>
      <c r="FD50">
        <v>1.1016163768497955</v>
      </c>
      <c r="FE50">
        <v>1.3485218041235336</v>
      </c>
      <c r="FF50" s="10"/>
      <c r="FG50">
        <v>5.1739969729548134E-2</v>
      </c>
      <c r="FH50" s="4">
        <v>0</v>
      </c>
      <c r="FI50" s="4">
        <v>2.3226276265720904E-2</v>
      </c>
      <c r="FJ50" s="4">
        <v>1.4773999999999998</v>
      </c>
      <c r="FK50">
        <v>1.0517399697295482</v>
      </c>
      <c r="FL50">
        <v>2.794456428783775</v>
      </c>
      <c r="FM50" s="10"/>
      <c r="FN50">
        <v>6.9750121427256187E-2</v>
      </c>
      <c r="FO50" s="4">
        <v>0</v>
      </c>
      <c r="FP50" s="4">
        <v>4.1236427963428954E-2</v>
      </c>
      <c r="FQ50" s="4">
        <v>1.5219999999999994</v>
      </c>
      <c r="FR50">
        <v>1.0697501214272562</v>
      </c>
      <c r="FS50">
        <v>1.8984995518300212</v>
      </c>
      <c r="FT50" s="10"/>
    </row>
    <row r="51" spans="1:176" x14ac:dyDescent="0.2">
      <c r="A51" s="2">
        <v>50</v>
      </c>
      <c r="B51" s="3">
        <v>40210</v>
      </c>
      <c r="C51">
        <v>2010</v>
      </c>
      <c r="D51" s="4">
        <v>2.8494273209795983E-2</v>
      </c>
      <c r="E51" s="4">
        <v>0</v>
      </c>
      <c r="F51" s="9">
        <v>1.0284942732097959</v>
      </c>
      <c r="G51">
        <v>0.88480333253224386</v>
      </c>
      <c r="H51" s="10"/>
      <c r="I51">
        <v>4.8878857929365464E-2</v>
      </c>
      <c r="J51" s="4">
        <v>0</v>
      </c>
      <c r="K51" s="4">
        <v>-9.9175096248903735E-3</v>
      </c>
      <c r="L51" s="4">
        <v>18.904799999999994</v>
      </c>
      <c r="M51">
        <v>1.0488788579293655</v>
      </c>
      <c r="N51">
        <v>2.4054650045752868</v>
      </c>
      <c r="O51" s="10"/>
      <c r="P51">
        <v>5.7356025306916664E-2</v>
      </c>
      <c r="Q51" s="4">
        <v>0</v>
      </c>
      <c r="R51" s="4">
        <v>-1.4403422473391742E-3</v>
      </c>
      <c r="S51" s="4">
        <v>18.849599999999999</v>
      </c>
      <c r="T51">
        <v>1.0573560253069167</v>
      </c>
      <c r="U51">
        <v>2.1120448305747779</v>
      </c>
      <c r="V51" s="10"/>
      <c r="W51">
        <v>1.489520023442739E-2</v>
      </c>
      <c r="X51" s="4">
        <v>0</v>
      </c>
      <c r="Y51" s="4">
        <v>-4.3901167319828446E-2</v>
      </c>
      <c r="Z51" s="4">
        <v>-0.16620000000000004</v>
      </c>
      <c r="AA51">
        <v>1.0148952002344274</v>
      </c>
      <c r="AB51">
        <v>0.72241555194120144</v>
      </c>
      <c r="AC51" s="10"/>
      <c r="AD51">
        <v>1.2695616145943273E-2</v>
      </c>
      <c r="AE51" s="4">
        <v>0</v>
      </c>
      <c r="AF51" s="4">
        <v>-4.6100751408312567E-2</v>
      </c>
      <c r="AG51" s="4">
        <v>0.15899999999999997</v>
      </c>
      <c r="AH51">
        <v>1.0126956161459433</v>
      </c>
      <c r="AI51">
        <v>0.72084795179521344</v>
      </c>
      <c r="AJ51" s="10"/>
      <c r="AK51">
        <v>8.2491568718508101E-2</v>
      </c>
      <c r="AL51" s="4">
        <v>0</v>
      </c>
      <c r="AM51" s="4">
        <v>2.3695201164252264E-2</v>
      </c>
      <c r="AN51" s="4">
        <v>21.501600000000003</v>
      </c>
      <c r="AO51">
        <v>1.0824915687185082</v>
      </c>
      <c r="AP51">
        <v>2.1987198114665341</v>
      </c>
      <c r="AQ51" s="10"/>
      <c r="AR51">
        <v>-1.730635638874985E-2</v>
      </c>
      <c r="AS51" s="4">
        <v>2.9950997145442276E-4</v>
      </c>
      <c r="AT51" s="4">
        <v>-7.6102723943005685E-2</v>
      </c>
      <c r="AU51" s="4">
        <v>1.6852</v>
      </c>
      <c r="AV51">
        <v>0.98269364361125011</v>
      </c>
      <c r="AW51">
        <v>1.7110622520712671</v>
      </c>
      <c r="AX51" s="10"/>
      <c r="AY51">
        <v>2.5442350934395765E-2</v>
      </c>
      <c r="AZ51" s="4">
        <v>0</v>
      </c>
      <c r="BA51" s="4">
        <v>-3.3354016619860073E-2</v>
      </c>
      <c r="BB51" s="4">
        <v>1.0451999999999999</v>
      </c>
      <c r="BC51">
        <v>1.0254423509343957</v>
      </c>
      <c r="BD51">
        <v>0.9750860426654967</v>
      </c>
      <c r="BE51" s="10"/>
      <c r="BF51">
        <v>-4.4194624524376225E-2</v>
      </c>
      <c r="BG51" s="4">
        <v>1.9531648368505965E-3</v>
      </c>
      <c r="BH51" s="4">
        <v>-0.10299099207863206</v>
      </c>
      <c r="BI51" s="4">
        <v>1.2265999999999997</v>
      </c>
      <c r="BJ51">
        <v>0.95580537547562372</v>
      </c>
      <c r="BK51">
        <v>2.3364025193366658</v>
      </c>
      <c r="BL51" s="10"/>
      <c r="BM51">
        <v>1.486270949530784E-2</v>
      </c>
      <c r="BN51" s="4">
        <v>0</v>
      </c>
      <c r="BO51" s="4">
        <v>-4.3933658058948E-2</v>
      </c>
      <c r="BP51" s="4">
        <v>0.90480000000000016</v>
      </c>
      <c r="BQ51">
        <v>1.0148627094953078</v>
      </c>
      <c r="BR51">
        <v>0.88152531927418321</v>
      </c>
      <c r="BS51" s="10"/>
      <c r="BT51">
        <v>7.9917121912885955E-2</v>
      </c>
      <c r="BU51" s="4">
        <v>0</v>
      </c>
      <c r="BV51" s="4">
        <v>2.1120754358630117E-2</v>
      </c>
      <c r="BW51" s="4">
        <v>2.7529999999999997</v>
      </c>
      <c r="BX51">
        <v>1.079917121912886</v>
      </c>
      <c r="BY51">
        <v>1.1618491793148495</v>
      </c>
      <c r="BZ51" s="10"/>
      <c r="CA51">
        <v>-6.2721921247284651E-2</v>
      </c>
      <c r="CB51" s="4">
        <v>3.9340394049505777E-3</v>
      </c>
      <c r="CC51" s="4">
        <v>-0.12151828880154049</v>
      </c>
      <c r="CD51" s="4">
        <v>1.1160000000000001</v>
      </c>
      <c r="CE51">
        <v>0.93727807875271529</v>
      </c>
      <c r="CF51">
        <v>2.0339495516662343</v>
      </c>
      <c r="CG51" s="10"/>
      <c r="CH51">
        <v>3.9073099198951501E-2</v>
      </c>
      <c r="CI51" s="4">
        <v>0</v>
      </c>
      <c r="CJ51" s="4">
        <v>-1.9723268355304337E-2</v>
      </c>
      <c r="CK51" s="4">
        <v>1.3290000000000004</v>
      </c>
      <c r="CL51">
        <v>1.0390730991989514</v>
      </c>
      <c r="CM51">
        <v>0.73935218639766198</v>
      </c>
      <c r="CN51" s="10"/>
      <c r="CO51">
        <v>9.6503284429916326E-3</v>
      </c>
      <c r="CP51" s="4">
        <v>0</v>
      </c>
      <c r="CQ51" s="4">
        <v>-4.9146039111264209E-2</v>
      </c>
      <c r="CR51" s="4">
        <v>19.2318</v>
      </c>
      <c r="CS51">
        <v>1.0096503284429916</v>
      </c>
      <c r="CT51">
        <v>1.5184784877966138</v>
      </c>
      <c r="CU51" s="10"/>
      <c r="CV51">
        <v>3.7850685589417836E-2</v>
      </c>
      <c r="CW51" s="4">
        <v>0</v>
      </c>
      <c r="CX51" s="4">
        <v>-2.0945681964838002E-2</v>
      </c>
      <c r="CY51" s="4">
        <v>1.2907999999999999</v>
      </c>
      <c r="CZ51">
        <v>1.0378506855894178</v>
      </c>
      <c r="DA51">
        <v>0.76862922334360739</v>
      </c>
      <c r="DB51" s="10"/>
      <c r="DC51">
        <v>6.601681964600945E-3</v>
      </c>
      <c r="DD51" s="4">
        <v>0</v>
      </c>
      <c r="DE51" s="4">
        <v>-5.2194685589654892E-2</v>
      </c>
      <c r="DF51" s="4">
        <v>1.3266</v>
      </c>
      <c r="DG51">
        <v>1.0066016819646009</v>
      </c>
      <c r="DH51">
        <v>0.82132125937871614</v>
      </c>
      <c r="DI51" s="10"/>
      <c r="DJ51">
        <v>6.3440539275475091E-2</v>
      </c>
      <c r="DK51" s="4">
        <v>0</v>
      </c>
      <c r="DL51" s="4">
        <v>4.6441717212192535E-3</v>
      </c>
      <c r="DM51" s="4">
        <v>1.0217999999999996</v>
      </c>
      <c r="DN51">
        <v>1.0634405392754751</v>
      </c>
      <c r="DO51">
        <v>1.218781547363645</v>
      </c>
      <c r="DP51" s="10"/>
      <c r="DQ51">
        <v>3.1956720524592558E-2</v>
      </c>
      <c r="DR51" s="4">
        <v>0</v>
      </c>
      <c r="DS51" s="4">
        <v>-2.683964702966328E-2</v>
      </c>
      <c r="DT51" s="4">
        <v>1.1877999999999997</v>
      </c>
      <c r="DU51">
        <v>1.0319567205245925</v>
      </c>
      <c r="DV51">
        <v>1.0429805797908946</v>
      </c>
      <c r="DW51" s="10"/>
      <c r="DX51">
        <v>1.243885355897296E-2</v>
      </c>
      <c r="DY51" s="4">
        <v>0</v>
      </c>
      <c r="DZ51" s="4">
        <v>-4.635751399528288E-2</v>
      </c>
      <c r="EA51" s="4">
        <v>18.890600000000003</v>
      </c>
      <c r="EB51">
        <v>1.012438853558973</v>
      </c>
      <c r="EC51">
        <v>1.7713165685435177</v>
      </c>
      <c r="ED51" s="10"/>
      <c r="EE51">
        <v>4.1618605313080793E-2</v>
      </c>
      <c r="EF51" s="4">
        <v>0</v>
      </c>
      <c r="EG51" s="4">
        <v>-1.7177762241175044E-2</v>
      </c>
      <c r="EH51" s="4">
        <v>1.9003999999999999</v>
      </c>
      <c r="EI51">
        <v>1.0416186053130807</v>
      </c>
      <c r="EJ51">
        <v>1.2845101158314796</v>
      </c>
      <c r="EK51" s="10"/>
      <c r="EL51">
        <v>-6.7579792599804483E-2</v>
      </c>
      <c r="EM51" s="4">
        <v>4.5670283678325889E-3</v>
      </c>
      <c r="EN51" s="4">
        <v>-0.12637616015406034</v>
      </c>
      <c r="EO51" s="4">
        <v>1.2447999999999999</v>
      </c>
      <c r="EP51">
        <v>0.93242020740019549</v>
      </c>
      <c r="EQ51">
        <v>1.5492613544184961</v>
      </c>
      <c r="ER51" s="10"/>
      <c r="ES51">
        <v>1.5626880261199439E-3</v>
      </c>
      <c r="ET51" s="4">
        <v>0</v>
      </c>
      <c r="EU51" s="4">
        <v>-5.7233679528135892E-2</v>
      </c>
      <c r="EV51" s="4">
        <v>1.6390000000000002</v>
      </c>
      <c r="EW51">
        <v>1.0015626880261199</v>
      </c>
      <c r="EX51">
        <v>1.7803245175765419</v>
      </c>
      <c r="EY51" s="10"/>
      <c r="EZ51">
        <v>2.6255331887648739E-2</v>
      </c>
      <c r="FA51" s="4">
        <v>0</v>
      </c>
      <c r="FB51" s="4">
        <v>-3.2541035666607099E-2</v>
      </c>
      <c r="FC51" s="4">
        <v>1.0356000000000001</v>
      </c>
      <c r="FD51">
        <v>1.0262553318876488</v>
      </c>
      <c r="FE51">
        <v>1.3839276916485279</v>
      </c>
      <c r="FF51" s="10"/>
      <c r="FG51">
        <v>2.8437605713902331E-2</v>
      </c>
      <c r="FH51" s="4">
        <v>0</v>
      </c>
      <c r="FI51" s="4">
        <v>-3.0358761840353507E-2</v>
      </c>
      <c r="FJ51" s="4">
        <v>19.075800000000001</v>
      </c>
      <c r="FK51">
        <v>1.0284376057139024</v>
      </c>
      <c r="FL51">
        <v>2.8739240788902078</v>
      </c>
      <c r="FM51" s="10"/>
      <c r="FN51">
        <v>3.0806403453707051E-2</v>
      </c>
      <c r="FO51" s="4">
        <v>0</v>
      </c>
      <c r="FP51" s="4">
        <v>-2.7989964100548787E-2</v>
      </c>
      <c r="FQ51" s="4">
        <v>19.068999999999999</v>
      </c>
      <c r="FR51">
        <v>1.030806403453707</v>
      </c>
      <c r="FS51">
        <v>1.9569854949803787</v>
      </c>
      <c r="FT51" s="10"/>
    </row>
    <row r="52" spans="1:176" x14ac:dyDescent="0.2">
      <c r="A52" s="2">
        <v>51</v>
      </c>
      <c r="B52" s="3">
        <v>40238</v>
      </c>
      <c r="C52">
        <v>2010</v>
      </c>
      <c r="D52" s="4">
        <v>5.8759619737437839E-2</v>
      </c>
      <c r="E52" s="4">
        <v>0</v>
      </c>
      <c r="F52" s="9">
        <v>1.0587596197374378</v>
      </c>
      <c r="G52">
        <v>0.93679403989425625</v>
      </c>
      <c r="H52" s="10"/>
      <c r="I52">
        <v>0.1009700534415747</v>
      </c>
      <c r="J52" s="4">
        <v>0</v>
      </c>
      <c r="K52" s="4">
        <v>8.6210726247984662E-2</v>
      </c>
      <c r="L52" s="4">
        <v>18.156799999999997</v>
      </c>
      <c r="M52">
        <v>1.1009700534415747</v>
      </c>
      <c r="N52">
        <v>2.6483449346390913</v>
      </c>
      <c r="O52" s="10"/>
      <c r="P52">
        <v>0.11851530495229134</v>
      </c>
      <c r="Q52" s="4">
        <v>0</v>
      </c>
      <c r="R52" s="4">
        <v>0.10375597775870131</v>
      </c>
      <c r="S52" s="4">
        <v>18.302</v>
      </c>
      <c r="T52">
        <v>1.1185153049522913</v>
      </c>
      <c r="U52">
        <v>2.3623544677432582</v>
      </c>
      <c r="V52" s="10"/>
      <c r="W52">
        <v>9.4438020365737535E-2</v>
      </c>
      <c r="X52" s="4">
        <v>0</v>
      </c>
      <c r="Y52" s="4">
        <v>7.9678693172147499E-2</v>
      </c>
      <c r="Z52" s="4">
        <v>-0.16940000000000005</v>
      </c>
      <c r="AA52">
        <v>1.0944380203657376</v>
      </c>
      <c r="AB52">
        <v>0.79063904654795014</v>
      </c>
      <c r="AC52" s="10"/>
      <c r="AD52">
        <v>5.5930712527161808E-2</v>
      </c>
      <c r="AE52" s="4">
        <v>0</v>
      </c>
      <c r="AF52" s="4">
        <v>4.1171385333571772E-2</v>
      </c>
      <c r="AG52" s="4">
        <v>0.15620000000000001</v>
      </c>
      <c r="AH52">
        <v>1.0559307125271618</v>
      </c>
      <c r="AI52">
        <v>0.76116549136286482</v>
      </c>
      <c r="AJ52" s="10"/>
      <c r="AK52">
        <v>0.18995137526384351</v>
      </c>
      <c r="AL52" s="4">
        <v>0</v>
      </c>
      <c r="AM52" s="4">
        <v>0.17519204807025346</v>
      </c>
      <c r="AN52" s="4">
        <v>20.314800000000002</v>
      </c>
      <c r="AO52">
        <v>1.1899513752638435</v>
      </c>
      <c r="AP52">
        <v>2.6163696634744609</v>
      </c>
      <c r="AQ52" s="10"/>
      <c r="AR52">
        <v>9.2469365739516821E-2</v>
      </c>
      <c r="AS52" s="4">
        <v>0</v>
      </c>
      <c r="AT52" s="4">
        <v>7.7710038545926785E-2</v>
      </c>
      <c r="AU52" s="4">
        <v>1.2127999999999997</v>
      </c>
      <c r="AV52">
        <v>1.0924693657395168</v>
      </c>
      <c r="AW52">
        <v>1.8692830932611264</v>
      </c>
      <c r="AX52" s="10"/>
      <c r="AY52">
        <v>5.7858501775436964E-2</v>
      </c>
      <c r="AZ52" s="4">
        <v>0</v>
      </c>
      <c r="BA52" s="4">
        <v>4.3099174581846929E-2</v>
      </c>
      <c r="BB52" s="4">
        <v>1.0290000000000001</v>
      </c>
      <c r="BC52">
        <v>1.0578585017754369</v>
      </c>
      <c r="BD52">
        <v>1.031503060196262</v>
      </c>
      <c r="BE52" s="10"/>
      <c r="BF52">
        <v>8.0157890605153645E-2</v>
      </c>
      <c r="BG52" s="4">
        <v>0</v>
      </c>
      <c r="BH52" s="4">
        <v>6.5398563411563609E-2</v>
      </c>
      <c r="BI52" s="4">
        <v>0.97939999999999994</v>
      </c>
      <c r="BJ52">
        <v>1.0801578906051537</v>
      </c>
      <c r="BK52">
        <v>2.5236836168912595</v>
      </c>
      <c r="BL52" s="10"/>
      <c r="BM52">
        <v>6.6862128571745408E-2</v>
      </c>
      <c r="BN52" s="4">
        <v>0</v>
      </c>
      <c r="BO52" s="4">
        <v>5.2102801378155372E-2</v>
      </c>
      <c r="BP52" s="4">
        <v>0.90939999999999988</v>
      </c>
      <c r="BQ52">
        <v>1.0668621285717454</v>
      </c>
      <c r="BR52">
        <v>0.94046597851074265</v>
      </c>
      <c r="BS52" s="10"/>
      <c r="BT52">
        <v>0.13040334071134102</v>
      </c>
      <c r="BU52" s="4">
        <v>0</v>
      </c>
      <c r="BV52" s="4">
        <v>0.11564401351775098</v>
      </c>
      <c r="BW52" s="4">
        <v>2.9584000000000001</v>
      </c>
      <c r="BX52">
        <v>1.130403340711341</v>
      </c>
      <c r="BY52">
        <v>1.3133581937002357</v>
      </c>
      <c r="BZ52" s="10"/>
      <c r="CA52">
        <v>5.5723822741442018E-2</v>
      </c>
      <c r="CB52" s="4">
        <v>0</v>
      </c>
      <c r="CC52" s="4">
        <v>4.0964495547851983E-2</v>
      </c>
      <c r="CD52" s="4">
        <v>0.6</v>
      </c>
      <c r="CE52">
        <v>1.0557238227414421</v>
      </c>
      <c r="CF52">
        <v>2.147288995948319</v>
      </c>
      <c r="CG52" s="10"/>
      <c r="CH52">
        <v>6.8308261400486875E-2</v>
      </c>
      <c r="CI52" s="4">
        <v>0</v>
      </c>
      <c r="CJ52" s="4">
        <v>5.3548934206896839E-2</v>
      </c>
      <c r="CK52" s="4">
        <v>1.1001999999999998</v>
      </c>
      <c r="CL52">
        <v>1.0683082614004868</v>
      </c>
      <c r="CM52">
        <v>0.78985604881313498</v>
      </c>
      <c r="CN52" s="10"/>
      <c r="CO52">
        <v>8.5801991769588137E-2</v>
      </c>
      <c r="CP52" s="4">
        <v>0</v>
      </c>
      <c r="CQ52" s="4">
        <v>7.1042664575998102E-2</v>
      </c>
      <c r="CR52" s="4">
        <v>18.587600000000005</v>
      </c>
      <c r="CS52">
        <v>1.0858019917695882</v>
      </c>
      <c r="CT52">
        <v>1.6487669665088356</v>
      </c>
      <c r="CU52" s="10"/>
      <c r="CV52">
        <v>7.8479665203495502E-2</v>
      </c>
      <c r="CW52" s="4">
        <v>0</v>
      </c>
      <c r="CX52" s="4">
        <v>6.3720338009905467E-2</v>
      </c>
      <c r="CY52" s="4">
        <v>1.1141999999999996</v>
      </c>
      <c r="CZ52">
        <v>1.0784796652034956</v>
      </c>
      <c r="DA52">
        <v>0.8289509874572365</v>
      </c>
      <c r="DB52" s="10"/>
      <c r="DC52">
        <v>5.4108990023984005E-2</v>
      </c>
      <c r="DD52" s="4">
        <v>0</v>
      </c>
      <c r="DE52" s="4">
        <v>3.9349662830393969E-2</v>
      </c>
      <c r="DF52" s="4">
        <v>1.3723999999999998</v>
      </c>
      <c r="DG52">
        <v>1.0541089900239839</v>
      </c>
      <c r="DH52">
        <v>0.86576212320892498</v>
      </c>
      <c r="DI52" s="10"/>
      <c r="DJ52">
        <v>5.7963445622291582E-2</v>
      </c>
      <c r="DK52" s="4">
        <v>0</v>
      </c>
      <c r="DL52" s="4">
        <v>4.3204118428701546E-2</v>
      </c>
      <c r="DM52" s="4">
        <v>1.0544000000000002</v>
      </c>
      <c r="DN52">
        <v>1.0579634456222915</v>
      </c>
      <c r="DO52">
        <v>1.2894263253097098</v>
      </c>
      <c r="DP52" s="10"/>
      <c r="DQ52">
        <v>0.10275414251490471</v>
      </c>
      <c r="DR52" s="4">
        <v>0</v>
      </c>
      <c r="DS52" s="4">
        <v>8.7994815321314673E-2</v>
      </c>
      <c r="DT52" s="4">
        <v>1.056</v>
      </c>
      <c r="DU52">
        <v>1.1027541425149048</v>
      </c>
      <c r="DV52">
        <v>1.1501511549270063</v>
      </c>
      <c r="DW52" s="10"/>
      <c r="DX52">
        <v>9.2601872496719265E-2</v>
      </c>
      <c r="DY52" s="4">
        <v>0</v>
      </c>
      <c r="DZ52" s="4">
        <v>7.7842545303129229E-2</v>
      </c>
      <c r="EA52" s="4">
        <v>18.161799999999999</v>
      </c>
      <c r="EB52">
        <v>1.0926018724967193</v>
      </c>
      <c r="EC52">
        <v>1.9353437995751108</v>
      </c>
      <c r="ED52" s="10"/>
      <c r="EE52">
        <v>0.10103772497358689</v>
      </c>
      <c r="EF52" s="4">
        <v>0</v>
      </c>
      <c r="EG52" s="4">
        <v>8.6278397779996852E-2</v>
      </c>
      <c r="EH52" s="4">
        <v>1.4072000000000002</v>
      </c>
      <c r="EI52">
        <v>1.101037724973587</v>
      </c>
      <c r="EJ52">
        <v>1.4142940956406509</v>
      </c>
      <c r="EK52" s="10"/>
      <c r="EL52">
        <v>3.601804975617335E-2</v>
      </c>
      <c r="EM52" s="4">
        <v>0</v>
      </c>
      <c r="EN52" s="4">
        <v>2.1258722562583314E-2</v>
      </c>
      <c r="EO52" s="4">
        <v>1.0331999999999999</v>
      </c>
      <c r="EP52">
        <v>1.0360180497561733</v>
      </c>
      <c r="EQ52">
        <v>1.6050627269672579</v>
      </c>
      <c r="ER52" s="10"/>
      <c r="ES52">
        <v>0.16228154905163517</v>
      </c>
      <c r="ET52" s="4">
        <v>0</v>
      </c>
      <c r="EU52" s="4">
        <v>0.14752222185804514</v>
      </c>
      <c r="EV52" s="4">
        <v>1.6802000000000001</v>
      </c>
      <c r="EW52">
        <v>1.1622815490516352</v>
      </c>
      <c r="EX52">
        <v>2.0692383381034682</v>
      </c>
      <c r="EY52" s="10"/>
      <c r="EZ52">
        <v>0.11131822884495579</v>
      </c>
      <c r="FA52" s="4">
        <v>0</v>
      </c>
      <c r="FB52" s="4">
        <v>9.6558901651365756E-2</v>
      </c>
      <c r="FC52" s="4">
        <v>1.0017999999999996</v>
      </c>
      <c r="FD52">
        <v>1.1113182288449557</v>
      </c>
      <c r="FE52">
        <v>1.53798407113233</v>
      </c>
      <c r="FF52" s="10"/>
      <c r="FG52">
        <v>0.16533430733751081</v>
      </c>
      <c r="FH52" s="4">
        <v>0</v>
      </c>
      <c r="FI52" s="4">
        <v>0.15057498014392079</v>
      </c>
      <c r="FJ52" s="4">
        <v>18.347599999999993</v>
      </c>
      <c r="FK52">
        <v>1.1653343073375109</v>
      </c>
      <c r="FL52">
        <v>3.3490823258141145</v>
      </c>
      <c r="FM52" s="10"/>
      <c r="FN52">
        <v>0.13881615230731886</v>
      </c>
      <c r="FO52" s="4">
        <v>0</v>
      </c>
      <c r="FP52" s="4">
        <v>0.12405682511372883</v>
      </c>
      <c r="FQ52" s="4">
        <v>18.290799999999997</v>
      </c>
      <c r="FR52">
        <v>1.1388161523073188</v>
      </c>
      <c r="FS52">
        <v>2.2286466915147884</v>
      </c>
      <c r="FT52" s="10"/>
    </row>
    <row r="53" spans="1:176" x14ac:dyDescent="0.2">
      <c r="A53" s="2">
        <v>52</v>
      </c>
      <c r="B53" s="3">
        <v>40269</v>
      </c>
      <c r="C53">
        <v>2010</v>
      </c>
      <c r="D53" s="4">
        <v>1.4793911407559392E-2</v>
      </c>
      <c r="E53" s="4">
        <v>0</v>
      </c>
      <c r="F53" s="9">
        <v>1.0147939114075595</v>
      </c>
      <c r="G53">
        <v>0.95065288792758162</v>
      </c>
      <c r="H53" s="10"/>
      <c r="I53">
        <v>0.12777901420229909</v>
      </c>
      <c r="J53" s="4">
        <v>0</v>
      </c>
      <c r="K53" s="4">
        <v>0.20975493040619397</v>
      </c>
      <c r="L53" s="4">
        <v>1.0580000000000001</v>
      </c>
      <c r="M53">
        <v>1.1277790142022992</v>
      </c>
      <c r="N53">
        <v>2.9867478396549267</v>
      </c>
      <c r="O53" s="10"/>
      <c r="P53">
        <v>0.12270514935791862</v>
      </c>
      <c r="Q53" s="4">
        <v>0</v>
      </c>
      <c r="R53" s="4">
        <v>0.20468106556181348</v>
      </c>
      <c r="S53" s="4">
        <v>1.2425999999999995</v>
      </c>
      <c r="T53">
        <v>1.1227051493579185</v>
      </c>
      <c r="U53">
        <v>2.6522275255440411</v>
      </c>
      <c r="V53" s="10"/>
      <c r="W53">
        <v>0.10418667698313103</v>
      </c>
      <c r="X53" s="4">
        <v>0</v>
      </c>
      <c r="Y53" s="4">
        <v>0.18616259318702588</v>
      </c>
      <c r="Z53" s="4">
        <v>-0.15860000000000005</v>
      </c>
      <c r="AA53">
        <v>1.104186676983131</v>
      </c>
      <c r="AB53">
        <v>0.87301310150089206</v>
      </c>
      <c r="AC53" s="10"/>
      <c r="AD53">
        <v>0.16631210937042559</v>
      </c>
      <c r="AE53" s="4">
        <v>0</v>
      </c>
      <c r="AF53" s="4">
        <v>0.24828802557432045</v>
      </c>
      <c r="AG53" s="4">
        <v>0.13700000000000007</v>
      </c>
      <c r="AH53">
        <v>1.1663121093704256</v>
      </c>
      <c r="AI53">
        <v>0.88775652981139941</v>
      </c>
      <c r="AJ53" s="10"/>
      <c r="AK53">
        <v>0.11649736030006792</v>
      </c>
      <c r="AL53" s="4">
        <v>0</v>
      </c>
      <c r="AM53" s="4">
        <v>0.19847327650396279</v>
      </c>
      <c r="AN53" s="4">
        <v>19.110400000000006</v>
      </c>
      <c r="AO53">
        <v>1.1164973603000679</v>
      </c>
      <c r="AP53">
        <v>2.9211698228384124</v>
      </c>
      <c r="AQ53" s="10"/>
      <c r="AR53">
        <v>0.32348390852598419</v>
      </c>
      <c r="AS53" s="4">
        <v>0</v>
      </c>
      <c r="AT53" s="4">
        <v>0.40545982472987907</v>
      </c>
      <c r="AU53" s="4">
        <v>1.1854000000000002</v>
      </c>
      <c r="AV53">
        <v>1.3234839085259842</v>
      </c>
      <c r="AW53">
        <v>2.4739660944107773</v>
      </c>
      <c r="AX53" s="10"/>
      <c r="AY53">
        <v>8.9381004973359303E-3</v>
      </c>
      <c r="AZ53" s="4">
        <v>0</v>
      </c>
      <c r="BA53" s="4">
        <v>9.0914016701230796E-2</v>
      </c>
      <c r="BB53" s="4">
        <v>1.0534000000000001</v>
      </c>
      <c r="BC53">
        <v>1.0089381004973359</v>
      </c>
      <c r="BD53">
        <v>1.0407227382116058</v>
      </c>
      <c r="BE53" s="10"/>
      <c r="BF53">
        <v>0.25705425229483309</v>
      </c>
      <c r="BG53" s="4">
        <v>0</v>
      </c>
      <c r="BH53" s="4">
        <v>0.33903016849872797</v>
      </c>
      <c r="BI53" s="4">
        <v>0.82460000000000011</v>
      </c>
      <c r="BJ53">
        <v>1.2570542522948331</v>
      </c>
      <c r="BK53">
        <v>3.1724072220599622</v>
      </c>
      <c r="BL53" s="10"/>
      <c r="BM53">
        <v>-1.041691483589847E-3</v>
      </c>
      <c r="BN53" s="4">
        <v>1.0851211469836164E-6</v>
      </c>
      <c r="BO53" s="4">
        <v>8.0934224720305023E-2</v>
      </c>
      <c r="BP53" s="4">
        <v>0.92879999999999996</v>
      </c>
      <c r="BQ53">
        <v>0.9989583085164101</v>
      </c>
      <c r="BR53">
        <v>0.939486303110322</v>
      </c>
      <c r="BS53" s="10"/>
      <c r="BT53">
        <v>0.12065949320421053</v>
      </c>
      <c r="BU53" s="4">
        <v>0</v>
      </c>
      <c r="BV53" s="4">
        <v>0.2026354094081054</v>
      </c>
      <c r="BW53" s="4">
        <v>2.6877999999999997</v>
      </c>
      <c r="BX53">
        <v>1.1206594932042104</v>
      </c>
      <c r="BY53">
        <v>1.4718273277477034</v>
      </c>
      <c r="BZ53" s="10"/>
      <c r="CA53">
        <v>0.31555297788099851</v>
      </c>
      <c r="CB53" s="4">
        <v>0</v>
      </c>
      <c r="CC53" s="4">
        <v>0.39752889408489339</v>
      </c>
      <c r="CD53" s="4">
        <v>0.68999999999999972</v>
      </c>
      <c r="CE53">
        <v>1.3155529778809985</v>
      </c>
      <c r="CF53">
        <v>2.8248724329909103</v>
      </c>
      <c r="CG53" s="10"/>
      <c r="CH53">
        <v>1.6613936350074965E-2</v>
      </c>
      <c r="CI53" s="4">
        <v>0</v>
      </c>
      <c r="CJ53" s="4">
        <v>9.8589852553969834E-2</v>
      </c>
      <c r="CK53" s="4">
        <v>1.1219999999999997</v>
      </c>
      <c r="CL53">
        <v>1.016613936350075</v>
      </c>
      <c r="CM53">
        <v>0.80297866693383813</v>
      </c>
      <c r="CN53" s="10"/>
      <c r="CO53">
        <v>0.18252247012386774</v>
      </c>
      <c r="CP53" s="4">
        <v>0</v>
      </c>
      <c r="CQ53" s="4">
        <v>0.26449838632776262</v>
      </c>
      <c r="CR53" s="4">
        <v>1.3858000000000004</v>
      </c>
      <c r="CS53">
        <v>1.1825224701238677</v>
      </c>
      <c r="CT53">
        <v>1.9497039858946645</v>
      </c>
      <c r="CU53" s="10"/>
      <c r="CV53">
        <v>1.5272233870496832E-2</v>
      </c>
      <c r="CW53" s="4">
        <v>0</v>
      </c>
      <c r="CX53" s="4">
        <v>9.7248150074391707E-2</v>
      </c>
      <c r="CY53" s="4">
        <v>1.1552000000000002</v>
      </c>
      <c r="CZ53">
        <v>1.0152722338704969</v>
      </c>
      <c r="DA53">
        <v>0.84161092080486277</v>
      </c>
      <c r="DB53" s="10"/>
      <c r="DC53">
        <v>0.15724283579855422</v>
      </c>
      <c r="DD53" s="4">
        <v>0</v>
      </c>
      <c r="DE53" s="4">
        <v>0.23921875200244908</v>
      </c>
      <c r="DF53" s="4">
        <v>1.3336000000000001</v>
      </c>
      <c r="DG53">
        <v>1.1572428357985542</v>
      </c>
      <c r="DH53">
        <v>1.0018970145892736</v>
      </c>
      <c r="DI53" s="10"/>
      <c r="DJ53">
        <v>3.3960168945092073E-2</v>
      </c>
      <c r="DK53" s="4">
        <v>0</v>
      </c>
      <c r="DL53" s="4">
        <v>0.11593608514898694</v>
      </c>
      <c r="DM53" s="4">
        <v>1.1743999999999999</v>
      </c>
      <c r="DN53">
        <v>1.0339601689450921</v>
      </c>
      <c r="DO53">
        <v>1.3332154611594769</v>
      </c>
      <c r="DP53" s="10"/>
      <c r="DQ53">
        <v>0.11772485331340327</v>
      </c>
      <c r="DR53" s="4">
        <v>0</v>
      </c>
      <c r="DS53" s="4">
        <v>0.19970076951729815</v>
      </c>
      <c r="DT53" s="4">
        <v>0.81099999999999983</v>
      </c>
      <c r="DU53">
        <v>1.1177248533134032</v>
      </c>
      <c r="DV53">
        <v>1.2855525309290294</v>
      </c>
      <c r="DW53" s="10"/>
      <c r="DX53">
        <v>2.6208232341448073E-2</v>
      </c>
      <c r="DY53" s="4">
        <v>0</v>
      </c>
      <c r="DZ53" s="4">
        <v>0.10818414854534295</v>
      </c>
      <c r="EA53" s="4">
        <v>17.111800000000002</v>
      </c>
      <c r="EB53">
        <v>1.0262082323414481</v>
      </c>
      <c r="EC53">
        <v>1.9860657395349564</v>
      </c>
      <c r="ED53" s="10"/>
      <c r="EE53">
        <v>0.15885310443285086</v>
      </c>
      <c r="EF53" s="4">
        <v>0</v>
      </c>
      <c r="EG53" s="4">
        <v>0.24082902063674572</v>
      </c>
      <c r="EH53" s="4">
        <v>1.4622000000000002</v>
      </c>
      <c r="EI53">
        <v>1.1588531044328509</v>
      </c>
      <c r="EJ53">
        <v>1.6389591033142197</v>
      </c>
      <c r="EK53" s="10"/>
      <c r="EL53">
        <v>0.29490572618747984</v>
      </c>
      <c r="EM53" s="4">
        <v>0</v>
      </c>
      <c r="EN53" s="4">
        <v>0.37688164239137473</v>
      </c>
      <c r="EO53" s="4">
        <v>0.81120000000000014</v>
      </c>
      <c r="EP53">
        <v>1.2949057261874799</v>
      </c>
      <c r="EQ53">
        <v>2.078404916039994</v>
      </c>
      <c r="ER53" s="10"/>
      <c r="ES53">
        <v>0.16235504946823842</v>
      </c>
      <c r="ET53" s="4">
        <v>0</v>
      </c>
      <c r="EU53" s="4">
        <v>0.2443309656721333</v>
      </c>
      <c r="EV53" s="4">
        <v>1.4707999999999999</v>
      </c>
      <c r="EW53">
        <v>1.1623550494682384</v>
      </c>
      <c r="EX53">
        <v>2.4051896308478322</v>
      </c>
      <c r="EY53" s="10"/>
      <c r="EZ53">
        <v>0.13929779914228435</v>
      </c>
      <c r="FA53" s="4">
        <v>0</v>
      </c>
      <c r="FB53" s="4">
        <v>0.22127371534617923</v>
      </c>
      <c r="FC53" s="4">
        <v>0.94819999999999982</v>
      </c>
      <c r="FD53">
        <v>1.1392977991422844</v>
      </c>
      <c r="FE53">
        <v>1.7522218673569541</v>
      </c>
      <c r="FF53" s="10"/>
      <c r="FG53">
        <v>9.9517500177121757E-2</v>
      </c>
      <c r="FH53" s="4">
        <v>0</v>
      </c>
      <c r="FI53" s="4">
        <v>0.18149341638101663</v>
      </c>
      <c r="FJ53" s="4">
        <v>17.2834</v>
      </c>
      <c r="FK53">
        <v>1.0995175001771218</v>
      </c>
      <c r="FL53">
        <v>3.6823746267665163</v>
      </c>
      <c r="FM53" s="10"/>
      <c r="FN53">
        <v>9.8100290674114687E-2</v>
      </c>
      <c r="FO53" s="4">
        <v>0</v>
      </c>
      <c r="FP53" s="4">
        <v>0.18007620687800957</v>
      </c>
      <c r="FQ53" s="4">
        <v>17.261799999999997</v>
      </c>
      <c r="FR53">
        <v>1.0981002906741146</v>
      </c>
      <c r="FS53">
        <v>2.447277579762293</v>
      </c>
      <c r="FT53" s="10"/>
    </row>
    <row r="54" spans="1:176" x14ac:dyDescent="0.2">
      <c r="A54" s="2">
        <v>53</v>
      </c>
      <c r="B54" s="3">
        <v>40299</v>
      </c>
      <c r="C54">
        <v>2010</v>
      </c>
      <c r="D54" s="4">
        <v>-8.1992078874188884E-2</v>
      </c>
      <c r="E54" s="4">
        <v>6.7227009981112107E-3</v>
      </c>
      <c r="F54" s="9">
        <v>0.91800792112581109</v>
      </c>
      <c r="G54">
        <v>0.87270688135864793</v>
      </c>
      <c r="H54" s="10"/>
      <c r="I54">
        <v>-1.585538456807787E-2</v>
      </c>
      <c r="J54" s="4">
        <v>2.5139321980164188E-4</v>
      </c>
      <c r="K54" s="4">
        <v>3.8026992131236441E-2</v>
      </c>
      <c r="L54" s="4">
        <v>1.0356000000000001</v>
      </c>
      <c r="M54">
        <v>0.98414461543192211</v>
      </c>
      <c r="N54">
        <v>2.9393918040493219</v>
      </c>
      <c r="O54" s="10"/>
      <c r="P54">
        <v>-4.6472923447679053E-2</v>
      </c>
      <c r="Q54" s="4">
        <v>2.1597326137738375E-3</v>
      </c>
      <c r="R54" s="4">
        <v>7.4094532516352576E-3</v>
      </c>
      <c r="S54" s="4">
        <v>1.294</v>
      </c>
      <c r="T54">
        <v>0.95352707655232094</v>
      </c>
      <c r="U54">
        <v>2.5289707587836054</v>
      </c>
      <c r="V54" s="10"/>
      <c r="W54">
        <v>4.8566025585653448E-2</v>
      </c>
      <c r="X54" s="4">
        <v>0</v>
      </c>
      <c r="Y54" s="4">
        <v>0.10244840228496777</v>
      </c>
      <c r="Z54" s="4">
        <v>-0.18440000000000004</v>
      </c>
      <c r="AA54">
        <v>1.0485660255856535</v>
      </c>
      <c r="AB54">
        <v>0.91541187812499514</v>
      </c>
      <c r="AC54" s="10"/>
      <c r="AD54">
        <v>-8.224299351279378E-2</v>
      </c>
      <c r="AE54" s="4">
        <v>6.7639099819454401E-3</v>
      </c>
      <c r="AF54" s="4">
        <v>-2.836061681347947E-2</v>
      </c>
      <c r="AG54" s="4">
        <v>0.13120000000000004</v>
      </c>
      <c r="AH54">
        <v>0.91775700648720626</v>
      </c>
      <c r="AI54">
        <v>0.81474477528918021</v>
      </c>
      <c r="AJ54" s="10"/>
      <c r="AK54">
        <v>-0.15822041873078604</v>
      </c>
      <c r="AL54" s="4">
        <v>2.5033700903345273E-2</v>
      </c>
      <c r="AM54" s="4">
        <v>-0.10433804203147173</v>
      </c>
      <c r="AN54" s="4">
        <v>19.697200000000002</v>
      </c>
      <c r="AO54">
        <v>0.84177958126921393</v>
      </c>
      <c r="AP54">
        <v>2.4589811102851828</v>
      </c>
      <c r="AQ54" s="10"/>
      <c r="AR54">
        <v>-6.3249026010193235E-2</v>
      </c>
      <c r="AS54" s="4">
        <v>4.0004392912381002E-3</v>
      </c>
      <c r="AT54" s="4">
        <v>-9.3666493108789245E-3</v>
      </c>
      <c r="AU54" s="4">
        <v>1.3761999999999999</v>
      </c>
      <c r="AV54">
        <v>0.93675097398980678</v>
      </c>
      <c r="AW54">
        <v>2.317490148557054</v>
      </c>
      <c r="AX54" s="10"/>
      <c r="AY54">
        <v>-8.5509777789387731E-2</v>
      </c>
      <c r="AZ54" s="4">
        <v>7.3119220975904672E-3</v>
      </c>
      <c r="BA54" s="4">
        <v>-3.162740109007342E-2</v>
      </c>
      <c r="BB54" s="4">
        <v>1.0613999999999999</v>
      </c>
      <c r="BC54">
        <v>0.91449022221061227</v>
      </c>
      <c r="BD54">
        <v>0.95173076812676827</v>
      </c>
      <c r="BE54" s="10"/>
      <c r="BF54">
        <v>-8.5842052972843336E-2</v>
      </c>
      <c r="BG54" s="4">
        <v>7.3688580585924415E-3</v>
      </c>
      <c r="BH54" s="4">
        <v>-3.1959676273529025E-2</v>
      </c>
      <c r="BI54" s="4">
        <v>0.90140000000000031</v>
      </c>
      <c r="BJ54">
        <v>0.91415794702715669</v>
      </c>
      <c r="BK54">
        <v>2.9000812732524603</v>
      </c>
      <c r="BL54" s="10"/>
      <c r="BM54">
        <v>-9.7904679541959749E-2</v>
      </c>
      <c r="BN54" s="4">
        <v>9.5853262762138312E-3</v>
      </c>
      <c r="BO54" s="4">
        <v>-4.4022302842645439E-2</v>
      </c>
      <c r="BP54" s="4">
        <v>0.95039999999999991</v>
      </c>
      <c r="BQ54">
        <v>0.9020953204580402</v>
      </c>
      <c r="BR54">
        <v>0.84750619767024538</v>
      </c>
      <c r="BS54" s="10"/>
      <c r="BT54">
        <v>-0.12556538067732065</v>
      </c>
      <c r="BU54" s="4">
        <v>1.5766664824640449E-2</v>
      </c>
      <c r="BV54" s="4">
        <v>-7.1683003978006338E-2</v>
      </c>
      <c r="BW54" s="4">
        <v>2.5193999999999996</v>
      </c>
      <c r="BX54">
        <v>0.8744346193226793</v>
      </c>
      <c r="BY54">
        <v>1.2870167690477794</v>
      </c>
      <c r="BZ54" s="10"/>
      <c r="CA54">
        <v>-0.20088543740656056</v>
      </c>
      <c r="CB54" s="4">
        <v>4.0354958962025164E-2</v>
      </c>
      <c r="CC54" s="4">
        <v>-0.14700306070724625</v>
      </c>
      <c r="CD54" s="4">
        <v>0.84640000000000004</v>
      </c>
      <c r="CE54">
        <v>0.79911456259343949</v>
      </c>
      <c r="CF54">
        <v>2.2573966986717964</v>
      </c>
      <c r="CG54" s="10"/>
      <c r="CH54">
        <v>-0.11055298244850313</v>
      </c>
      <c r="CI54" s="4">
        <v>1.2221961928259041E-2</v>
      </c>
      <c r="CJ54" s="4">
        <v>-5.6670605749188821E-2</v>
      </c>
      <c r="CK54" s="4">
        <v>1.1075999999999997</v>
      </c>
      <c r="CL54">
        <v>0.88944701755149691</v>
      </c>
      <c r="CM54">
        <v>0.71420698046177911</v>
      </c>
      <c r="CN54" s="10"/>
      <c r="CO54">
        <v>-0.16245449610344445</v>
      </c>
      <c r="CP54" s="4">
        <v>2.6391463304224049E-2</v>
      </c>
      <c r="CQ54" s="4">
        <v>-0.10857211940413014</v>
      </c>
      <c r="CR54" s="4">
        <v>1.5149999999999999</v>
      </c>
      <c r="CS54">
        <v>0.83754550389655558</v>
      </c>
      <c r="CT54">
        <v>1.6329658073152697</v>
      </c>
      <c r="CU54" s="10"/>
      <c r="CV54">
        <v>-7.7297542914964726E-2</v>
      </c>
      <c r="CW54" s="4">
        <v>5.9749101406908131E-3</v>
      </c>
      <c r="CX54" s="4">
        <v>-2.3415166215650415E-2</v>
      </c>
      <c r="CY54" s="4">
        <v>1.0528</v>
      </c>
      <c r="CZ54">
        <v>0.92270245708503529</v>
      </c>
      <c r="DA54">
        <v>0.77655646453624594</v>
      </c>
      <c r="DB54" s="10"/>
      <c r="DC54">
        <v>-0.18720390363102751</v>
      </c>
      <c r="DD54" s="4">
        <v>3.5045301534695039E-2</v>
      </c>
      <c r="DE54" s="4">
        <v>-0.1333215269317132</v>
      </c>
      <c r="DF54" s="4">
        <v>1.6545999999999998</v>
      </c>
      <c r="DG54">
        <v>0.81279609636897243</v>
      </c>
      <c r="DH54">
        <v>0.81433798242188904</v>
      </c>
      <c r="DI54" s="10"/>
      <c r="DJ54">
        <v>-8.1409719822618451E-2</v>
      </c>
      <c r="DK54" s="4">
        <v>6.6275424815972353E-3</v>
      </c>
      <c r="DL54" s="4">
        <v>-2.752734312330414E-2</v>
      </c>
      <c r="DM54" s="4">
        <v>1.1235999999999999</v>
      </c>
      <c r="DN54">
        <v>0.91859028017738154</v>
      </c>
      <c r="DO54">
        <v>1.2246787640033008</v>
      </c>
      <c r="DP54" s="10"/>
      <c r="DQ54">
        <v>-9.3991273305057396E-2</v>
      </c>
      <c r="DR54" s="4">
        <v>8.8343594575059949E-3</v>
      </c>
      <c r="DS54" s="4">
        <v>-4.0108896605743086E-2</v>
      </c>
      <c r="DT54" s="4">
        <v>0.64859999999999984</v>
      </c>
      <c r="DU54">
        <v>0.90600872669494259</v>
      </c>
      <c r="DV54">
        <v>1.1647218116464708</v>
      </c>
      <c r="DW54" s="10"/>
      <c r="DX54">
        <v>-7.3375291775767917E-2</v>
      </c>
      <c r="DY54" s="4">
        <v>5.3839334431790746E-3</v>
      </c>
      <c r="DZ54" s="4">
        <v>-1.9492915076453607E-2</v>
      </c>
      <c r="EA54" s="4">
        <v>17.70620000000001</v>
      </c>
      <c r="EB54">
        <v>0.92662470822423204</v>
      </c>
      <c r="EC54">
        <v>1.8403375864107225</v>
      </c>
      <c r="ED54" s="10"/>
      <c r="EE54">
        <v>-0.17107679511901111</v>
      </c>
      <c r="EF54" s="4">
        <v>2.9267269828192104E-2</v>
      </c>
      <c r="EG54" s="4">
        <v>-0.1171944184196968</v>
      </c>
      <c r="EH54" s="4">
        <v>1.4702000000000002</v>
      </c>
      <c r="EI54">
        <v>0.82892320488098892</v>
      </c>
      <c r="EJ54">
        <v>1.3585712325880948</v>
      </c>
      <c r="EK54" s="10"/>
      <c r="EL54">
        <v>-0.15025864121220869</v>
      </c>
      <c r="EM54" s="4">
        <v>2.2577659258939262E-2</v>
      </c>
      <c r="EN54" s="4">
        <v>-9.6376264512894383E-2</v>
      </c>
      <c r="EO54" s="4">
        <v>0.91080000000000028</v>
      </c>
      <c r="EP54">
        <v>0.84974135878779133</v>
      </c>
      <c r="EQ54">
        <v>1.7661066174670499</v>
      </c>
      <c r="ER54" s="10"/>
      <c r="ES54">
        <v>-8.3087175981491498E-2</v>
      </c>
      <c r="ET54" s="4">
        <v>6.9034788125793374E-3</v>
      </c>
      <c r="EU54" s="4">
        <v>-2.9204799282177188E-2</v>
      </c>
      <c r="EV54" s="4">
        <v>1.2336</v>
      </c>
      <c r="EW54">
        <v>0.91691282401850849</v>
      </c>
      <c r="EX54">
        <v>2.2053492167207196</v>
      </c>
      <c r="EY54" s="10"/>
      <c r="EZ54">
        <v>-6.6379089326371904E-2</v>
      </c>
      <c r="FA54" s="4">
        <v>4.4061834997984606E-3</v>
      </c>
      <c r="FB54" s="4">
        <v>-1.2496712627057593E-2</v>
      </c>
      <c r="FC54" s="4">
        <v>0.83159999999999978</v>
      </c>
      <c r="FD54">
        <v>0.93362091067362807</v>
      </c>
      <c r="FE54">
        <v>1.6359109755040446</v>
      </c>
      <c r="FF54" s="10"/>
      <c r="FG54">
        <v>-3.3333726828889042E-2</v>
      </c>
      <c r="FH54" s="4">
        <v>1.111137344302997E-3</v>
      </c>
      <c r="FI54" s="4">
        <v>2.0548649870425269E-2</v>
      </c>
      <c r="FJ54" s="4">
        <v>17.7088</v>
      </c>
      <c r="FK54">
        <v>0.96666627317111098</v>
      </c>
      <c r="FL54">
        <v>3.5596273568762489</v>
      </c>
      <c r="FM54" s="10"/>
      <c r="FN54">
        <v>5.8495745562000538E-2</v>
      </c>
      <c r="FO54" s="4">
        <v>0</v>
      </c>
      <c r="FP54" s="4">
        <v>0.11237812226131486</v>
      </c>
      <c r="FQ54" s="4">
        <v>17.841200000000001</v>
      </c>
      <c r="FR54">
        <v>1.0584957455620005</v>
      </c>
      <c r="FS54">
        <v>2.5904329063876568</v>
      </c>
      <c r="FT54" s="10"/>
    </row>
    <row r="55" spans="1:176" x14ac:dyDescent="0.2">
      <c r="A55" s="2">
        <v>54</v>
      </c>
      <c r="B55" s="3">
        <v>40330</v>
      </c>
      <c r="C55">
        <v>2010</v>
      </c>
      <c r="D55" s="4">
        <v>-5.388287130530571E-2</v>
      </c>
      <c r="E55" s="4">
        <v>2.9033638201041373E-3</v>
      </c>
      <c r="F55" s="9">
        <v>0.94611712869469433</v>
      </c>
      <c r="G55">
        <v>0.8256829287831452</v>
      </c>
      <c r="H55" s="10"/>
      <c r="I55">
        <v>-6.0738432646982685E-2</v>
      </c>
      <c r="J55" s="4">
        <v>3.6891572004120522E-3</v>
      </c>
      <c r="K55" s="4">
        <v>-0.12951626540304395</v>
      </c>
      <c r="L55" s="4">
        <v>1.1652000000000005</v>
      </c>
      <c r="M55">
        <v>0.93926156735301736</v>
      </c>
      <c r="N55">
        <v>2.7608577529359795</v>
      </c>
      <c r="O55" s="10"/>
      <c r="P55">
        <v>-5.023245937755455E-2</v>
      </c>
      <c r="Q55" s="4">
        <v>2.5232999751176682E-3</v>
      </c>
      <c r="R55" s="4">
        <v>-0.11901029213361583</v>
      </c>
      <c r="S55" s="4">
        <v>1.3697999999999997</v>
      </c>
      <c r="T55">
        <v>0.94976754062244551</v>
      </c>
      <c r="U55">
        <v>2.4019343378759848</v>
      </c>
      <c r="V55" s="10"/>
      <c r="W55">
        <v>-4.4961128253378745E-2</v>
      </c>
      <c r="X55" s="4">
        <v>2.0215030538167722E-3</v>
      </c>
      <c r="Y55" s="4">
        <v>-0.11373896100944003</v>
      </c>
      <c r="Z55" s="4">
        <v>-0.1444</v>
      </c>
      <c r="AA55">
        <v>0.95503887174662128</v>
      </c>
      <c r="AB55">
        <v>0.87425392726795093</v>
      </c>
      <c r="AC55" s="10"/>
      <c r="AD55">
        <v>-1.0043561564251357E-2</v>
      </c>
      <c r="AE55" s="4">
        <v>1.0087312889490717E-4</v>
      </c>
      <c r="AF55" s="4">
        <v>-7.882139432031264E-2</v>
      </c>
      <c r="AG55" s="4">
        <v>0.16020000000000001</v>
      </c>
      <c r="AH55">
        <v>0.98995643843574865</v>
      </c>
      <c r="AI55">
        <v>0.80656183597941122</v>
      </c>
      <c r="AJ55" s="10"/>
      <c r="AK55">
        <v>-0.10462385507853518</v>
      </c>
      <c r="AL55" s="4">
        <v>1.0946151051494331E-2</v>
      </c>
      <c r="AM55" s="4">
        <v>-0.17340168783459647</v>
      </c>
      <c r="AN55" s="4">
        <v>20.444400000000005</v>
      </c>
      <c r="AO55">
        <v>0.89537614492146478</v>
      </c>
      <c r="AP55">
        <v>2.2017130269618503</v>
      </c>
      <c r="AQ55" s="10"/>
      <c r="AR55">
        <v>-0.13840547422253954</v>
      </c>
      <c r="AS55" s="4">
        <v>1.9156075294766057E-2</v>
      </c>
      <c r="AT55" s="4">
        <v>-0.20718330697860082</v>
      </c>
      <c r="AU55" s="4">
        <v>1.6198000000000001</v>
      </c>
      <c r="AV55">
        <v>0.86159452577746043</v>
      </c>
      <c r="AW55">
        <v>1.9967368255399514</v>
      </c>
      <c r="AX55" s="10"/>
      <c r="AY55">
        <v>-2.4780409531816542E-2</v>
      </c>
      <c r="AZ55" s="4">
        <v>6.1406869656454417E-4</v>
      </c>
      <c r="BA55" s="4">
        <v>-9.3558242287877819E-2</v>
      </c>
      <c r="BB55" s="4">
        <v>1.0222</v>
      </c>
      <c r="BC55">
        <v>0.97521959046818341</v>
      </c>
      <c r="BD55">
        <v>0.92814648992855653</v>
      </c>
      <c r="BE55" s="10"/>
      <c r="BF55">
        <v>-6.6997568379406749E-2</v>
      </c>
      <c r="BG55" s="4">
        <v>4.4886741687532828E-3</v>
      </c>
      <c r="BH55" s="4">
        <v>-0.13577540113546804</v>
      </c>
      <c r="BI55" s="4">
        <v>0.84320000000000006</v>
      </c>
      <c r="BJ55">
        <v>0.93300243162059326</v>
      </c>
      <c r="BK55">
        <v>2.7057828798418915</v>
      </c>
      <c r="BL55" s="10"/>
      <c r="BM55">
        <v>-3.6105890541378534E-2</v>
      </c>
      <c r="BN55" s="4">
        <v>1.3036353317860078E-3</v>
      </c>
      <c r="BO55" s="4">
        <v>-0.10488372329743981</v>
      </c>
      <c r="BP55" s="4">
        <v>0.94059999999999999</v>
      </c>
      <c r="BQ55">
        <v>0.96389410945862142</v>
      </c>
      <c r="BR55">
        <v>0.81690623166402354</v>
      </c>
      <c r="BS55" s="10"/>
      <c r="BT55">
        <v>-7.3930827928223988E-2</v>
      </c>
      <c r="BU55" s="4">
        <v>5.4657673181526638E-3</v>
      </c>
      <c r="BV55" s="4">
        <v>-0.14270866068428528</v>
      </c>
      <c r="BW55" s="4">
        <v>2.3519999999999994</v>
      </c>
      <c r="BX55">
        <v>0.92606917207177597</v>
      </c>
      <c r="BY55">
        <v>1.1918665537545692</v>
      </c>
      <c r="BZ55" s="10"/>
      <c r="CA55">
        <v>-0.14160841526729523</v>
      </c>
      <c r="CB55" s="4">
        <v>2.0052943274514734E-2</v>
      </c>
      <c r="CC55" s="4">
        <v>-0.21038624802335651</v>
      </c>
      <c r="CD55" s="4">
        <v>1.1312000000000002</v>
      </c>
      <c r="CE55">
        <v>0.85839158473270483</v>
      </c>
      <c r="CF55">
        <v>1.9377303295432595</v>
      </c>
      <c r="CG55" s="10"/>
      <c r="CH55">
        <v>-1.8494058488681121E-2</v>
      </c>
      <c r="CI55" s="4">
        <v>3.4203019938275819E-4</v>
      </c>
      <c r="CJ55" s="4">
        <v>-8.7271891244742397E-2</v>
      </c>
      <c r="CK55" s="4">
        <v>1.0910000000000002</v>
      </c>
      <c r="CL55">
        <v>0.98150594151131887</v>
      </c>
      <c r="CM55">
        <v>0.70099839479209458</v>
      </c>
      <c r="CN55" s="10"/>
      <c r="CO55">
        <v>-8.289808625838041E-2</v>
      </c>
      <c r="CP55" s="4">
        <v>6.8720927053018792E-3</v>
      </c>
      <c r="CQ55" s="4">
        <v>-0.15167591901444169</v>
      </c>
      <c r="CR55" s="4">
        <v>1.4832000000000003</v>
      </c>
      <c r="CS55">
        <v>0.91710191374161965</v>
      </c>
      <c r="CT55">
        <v>1.4975960669634627</v>
      </c>
      <c r="CU55" s="10"/>
      <c r="CV55">
        <v>-4.8032200149515224E-2</v>
      </c>
      <c r="CW55" s="4">
        <v>2.3070922512030902E-3</v>
      </c>
      <c r="CX55" s="4">
        <v>-0.11681003290557651</v>
      </c>
      <c r="CY55" s="4">
        <v>1.153</v>
      </c>
      <c r="CZ55">
        <v>0.95196779985048474</v>
      </c>
      <c r="DA55">
        <v>0.73925674900424099</v>
      </c>
      <c r="DB55" s="10"/>
      <c r="DC55">
        <v>-0.10775465750547446</v>
      </c>
      <c r="DD55" s="4">
        <v>1.1611066214122103E-2</v>
      </c>
      <c r="DE55" s="4">
        <v>-0.17653249026153572</v>
      </c>
      <c r="DF55" s="4">
        <v>1.5501999999999998</v>
      </c>
      <c r="DG55">
        <v>0.89224534249452558</v>
      </c>
      <c r="DH55">
        <v>0.72658927203231938</v>
      </c>
      <c r="DI55" s="10"/>
      <c r="DJ55">
        <v>-4.3361920955354911E-2</v>
      </c>
      <c r="DK55" s="4">
        <v>1.8802561889384474E-3</v>
      </c>
      <c r="DL55" s="4">
        <v>-0.11213975371141618</v>
      </c>
      <c r="DM55" s="4">
        <v>1.1342000000000001</v>
      </c>
      <c r="DN55">
        <v>0.95663807904464504</v>
      </c>
      <c r="DO55">
        <v>1.1715743402428878</v>
      </c>
      <c r="DP55" s="10"/>
      <c r="DQ55">
        <v>-8.8515661861670494E-2</v>
      </c>
      <c r="DR55" s="4">
        <v>7.8350223948095883E-3</v>
      </c>
      <c r="DS55" s="4">
        <v>-0.15729349461773179</v>
      </c>
      <c r="DT55" s="4">
        <v>0.72319999999999984</v>
      </c>
      <c r="DU55">
        <v>0.91148433813832952</v>
      </c>
      <c r="DV55">
        <v>1.0616256896038596</v>
      </c>
      <c r="DW55" s="10"/>
      <c r="DX55">
        <v>-5.3992455748242518E-2</v>
      </c>
      <c r="DY55" s="4">
        <v>2.9151852777259267E-3</v>
      </c>
      <c r="DZ55" s="4">
        <v>-0.1227702885043038</v>
      </c>
      <c r="EA55" s="4">
        <v>18.536999999999995</v>
      </c>
      <c r="EB55">
        <v>0.94600754425175748</v>
      </c>
      <c r="EC55">
        <v>1.7409732407146141</v>
      </c>
      <c r="ED55" s="10"/>
      <c r="EE55">
        <v>-0.11652357532719515</v>
      </c>
      <c r="EF55" s="4">
        <v>1.3577743607032523E-2</v>
      </c>
      <c r="EG55" s="4">
        <v>-0.18530140808325643</v>
      </c>
      <c r="EH55" s="4">
        <v>1.3268</v>
      </c>
      <c r="EI55">
        <v>0.88347642467280485</v>
      </c>
      <c r="EJ55">
        <v>1.2002656552302555</v>
      </c>
      <c r="EK55" s="10"/>
      <c r="EL55">
        <v>-0.12286648246931584</v>
      </c>
      <c r="EM55" s="4">
        <v>1.5096172514382696E-2</v>
      </c>
      <c r="EN55" s="4">
        <v>-0.19164431522537712</v>
      </c>
      <c r="EO55" s="4">
        <v>0.90739999999999998</v>
      </c>
      <c r="EP55">
        <v>0.87713351753068414</v>
      </c>
      <c r="EQ55">
        <v>1.549111309713092</v>
      </c>
      <c r="ER55" s="10"/>
      <c r="ES55">
        <v>-8.7063432834978471E-2</v>
      </c>
      <c r="ET55" s="4">
        <v>7.5800413370108073E-3</v>
      </c>
      <c r="EU55" s="4">
        <v>-0.15584126559103975</v>
      </c>
      <c r="EV55" s="4">
        <v>1.4219999999999999</v>
      </c>
      <c r="EW55">
        <v>0.91293656716502158</v>
      </c>
      <c r="EX55">
        <v>2.0133439433130831</v>
      </c>
      <c r="EY55" s="10"/>
      <c r="EZ55">
        <v>-6.1940594789076264E-2</v>
      </c>
      <c r="FA55" s="4">
        <v>3.8366372828245415E-3</v>
      </c>
      <c r="FB55" s="4">
        <v>-0.13071842754513754</v>
      </c>
      <c r="FC55" s="4">
        <v>1.0946000000000005</v>
      </c>
      <c r="FD55">
        <v>0.93805940521092368</v>
      </c>
      <c r="FE55">
        <v>1.5345816766593461</v>
      </c>
      <c r="FF55" s="10"/>
      <c r="FG55">
        <v>-6.5312289656197731E-2</v>
      </c>
      <c r="FH55" s="4">
        <v>4.2656951801350734E-3</v>
      </c>
      <c r="FI55" s="4">
        <v>-0.13409012241225901</v>
      </c>
      <c r="FJ55" s="4">
        <v>18.5</v>
      </c>
      <c r="FK55">
        <v>0.93468771034380227</v>
      </c>
      <c r="FL55">
        <v>3.3271399438758218</v>
      </c>
      <c r="FM55" s="10"/>
      <c r="FN55">
        <v>-7.668209225147081E-2</v>
      </c>
      <c r="FO55" s="4">
        <v>5.8801432720630795E-3</v>
      </c>
      <c r="FP55" s="4">
        <v>-0.14545992500753208</v>
      </c>
      <c r="FQ55" s="4">
        <v>18.665800000000004</v>
      </c>
      <c r="FR55">
        <v>0.92331790774852918</v>
      </c>
      <c r="FS55">
        <v>2.3917930912887928</v>
      </c>
      <c r="FT55" s="10"/>
    </row>
    <row r="56" spans="1:176" x14ac:dyDescent="0.2">
      <c r="A56" s="2">
        <v>55</v>
      </c>
      <c r="B56" s="3">
        <v>40360</v>
      </c>
      <c r="C56">
        <v>2010</v>
      </c>
      <c r="D56" s="4">
        <v>6.8788202192684444E-2</v>
      </c>
      <c r="E56" s="4">
        <v>0</v>
      </c>
      <c r="F56" s="9">
        <v>1.0687882021926844</v>
      </c>
      <c r="G56">
        <v>0.88248017303532811</v>
      </c>
      <c r="H56" s="10"/>
      <c r="I56">
        <v>5.785963889665062E-2</v>
      </c>
      <c r="J56" s="4">
        <v>0</v>
      </c>
      <c r="K56" s="4">
        <v>0.10530880374777621</v>
      </c>
      <c r="L56" s="4">
        <v>1.0352000000000001</v>
      </c>
      <c r="M56">
        <v>1.0578596388966506</v>
      </c>
      <c r="N56">
        <v>2.9205999855658735</v>
      </c>
      <c r="O56" s="10"/>
      <c r="P56">
        <v>9.2481573289594776E-2</v>
      </c>
      <c r="Q56" s="4">
        <v>0</v>
      </c>
      <c r="R56" s="4">
        <v>0.13993073814072038</v>
      </c>
      <c r="S56" s="4">
        <v>1.3686</v>
      </c>
      <c r="T56">
        <v>1.0924815732895947</v>
      </c>
      <c r="U56">
        <v>2.6240690043810568</v>
      </c>
      <c r="V56" s="10"/>
      <c r="W56">
        <v>2.6461806704587591E-2</v>
      </c>
      <c r="X56" s="4">
        <v>0</v>
      </c>
      <c r="Y56" s="4">
        <v>7.3910971555713176E-2</v>
      </c>
      <c r="Z56" s="4">
        <v>-0.11739999999999999</v>
      </c>
      <c r="AA56">
        <v>1.0264618067045876</v>
      </c>
      <c r="AB56">
        <v>0.89738826570204211</v>
      </c>
      <c r="AC56" s="10"/>
      <c r="AD56">
        <v>1.8081318329589213E-2</v>
      </c>
      <c r="AE56" s="4">
        <v>0</v>
      </c>
      <c r="AF56" s="4">
        <v>6.5530483180714805E-2</v>
      </c>
      <c r="AG56" s="4">
        <v>0.19140000000000004</v>
      </c>
      <c r="AH56">
        <v>1.0180813183295891</v>
      </c>
      <c r="AI56">
        <v>0.82114553728825279</v>
      </c>
      <c r="AJ56" s="10"/>
      <c r="AK56">
        <v>9.1357369195089272E-2</v>
      </c>
      <c r="AL56" s="4">
        <v>0</v>
      </c>
      <c r="AM56" s="4">
        <v>0.13880653404621485</v>
      </c>
      <c r="AN56" s="4">
        <v>20.633600000000012</v>
      </c>
      <c r="AO56">
        <v>1.0913573691950893</v>
      </c>
      <c r="AP56">
        <v>2.4028557368276418</v>
      </c>
      <c r="AQ56" s="10"/>
      <c r="AR56">
        <v>7.1093137119491306E-2</v>
      </c>
      <c r="AS56" s="4">
        <v>0</v>
      </c>
      <c r="AT56" s="4">
        <v>0.1185423019706169</v>
      </c>
      <c r="AU56" s="4">
        <v>19.028200000000005</v>
      </c>
      <c r="AV56">
        <v>1.0710931371194914</v>
      </c>
      <c r="AW56">
        <v>2.1386911104696011</v>
      </c>
      <c r="AX56" s="10"/>
      <c r="AY56">
        <v>8.5540561746253699E-2</v>
      </c>
      <c r="AZ56" s="4">
        <v>0</v>
      </c>
      <c r="BA56" s="4">
        <v>0.13298972659737929</v>
      </c>
      <c r="BB56" s="4">
        <v>1.0642000000000003</v>
      </c>
      <c r="BC56">
        <v>1.0855405617462537</v>
      </c>
      <c r="BD56">
        <v>1.0075406620598588</v>
      </c>
      <c r="BE56" s="10"/>
      <c r="BF56">
        <v>-3.4725371197685706E-2</v>
      </c>
      <c r="BG56" s="4">
        <v>1.2058514048170601E-3</v>
      </c>
      <c r="BH56" s="4">
        <v>1.2723793653439883E-2</v>
      </c>
      <c r="BI56" s="4">
        <v>1.0078</v>
      </c>
      <c r="BJ56">
        <v>0.96527462880231429</v>
      </c>
      <c r="BK56">
        <v>2.6118235649590389</v>
      </c>
      <c r="BL56" s="10"/>
      <c r="BM56">
        <v>7.3658134852359322E-2</v>
      </c>
      <c r="BN56" s="4">
        <v>0</v>
      </c>
      <c r="BO56" s="4">
        <v>0.12110729970348491</v>
      </c>
      <c r="BP56" s="4">
        <v>0.92880000000000007</v>
      </c>
      <c r="BQ56">
        <v>1.0736581348523593</v>
      </c>
      <c r="BR56">
        <v>0.87707802103766486</v>
      </c>
      <c r="BS56" s="10"/>
      <c r="BT56">
        <v>9.1750534033313513E-2</v>
      </c>
      <c r="BU56" s="4">
        <v>0</v>
      </c>
      <c r="BV56" s="4">
        <v>0.13919969888443912</v>
      </c>
      <c r="BW56" s="4">
        <v>2.4936000000000003</v>
      </c>
      <c r="BX56">
        <v>1.0917505340333136</v>
      </c>
      <c r="BY56">
        <v>1.301220946557996</v>
      </c>
      <c r="BZ56" s="10"/>
      <c r="CA56">
        <v>3.08939360431707E-2</v>
      </c>
      <c r="CB56" s="4">
        <v>0</v>
      </c>
      <c r="CC56" s="4">
        <v>7.8343100894296289E-2</v>
      </c>
      <c r="CD56" s="4">
        <v>1.1406000000000001</v>
      </c>
      <c r="CE56">
        <v>1.0308939360431708</v>
      </c>
      <c r="CF56">
        <v>1.9975944464130813</v>
      </c>
      <c r="CG56" s="10"/>
      <c r="CH56">
        <v>5.8200495013610139E-2</v>
      </c>
      <c r="CI56" s="4">
        <v>0</v>
      </c>
      <c r="CJ56" s="4">
        <v>0.10564965986473573</v>
      </c>
      <c r="CK56" s="4">
        <v>1.1915999999999998</v>
      </c>
      <c r="CL56">
        <v>1.0582004950136101</v>
      </c>
      <c r="CM56">
        <v>0.74179684837274062</v>
      </c>
      <c r="CN56" s="10"/>
      <c r="CO56">
        <v>9.1433471307138955E-2</v>
      </c>
      <c r="CP56" s="4">
        <v>0</v>
      </c>
      <c r="CQ56" s="4">
        <v>0.13888263615826454</v>
      </c>
      <c r="CR56" s="4">
        <v>1.6216000000000002</v>
      </c>
      <c r="CS56">
        <v>1.091433471307139</v>
      </c>
      <c r="CT56">
        <v>1.6345264739818506</v>
      </c>
      <c r="CU56" s="10"/>
      <c r="CV56">
        <v>5.1958467399620872E-2</v>
      </c>
      <c r="CW56" s="4">
        <v>0</v>
      </c>
      <c r="CX56" s="4">
        <v>9.9407632250746461E-2</v>
      </c>
      <c r="CY56" s="4">
        <v>1.1876</v>
      </c>
      <c r="CZ56">
        <v>1.051958467399621</v>
      </c>
      <c r="DA56">
        <v>0.77766739669732765</v>
      </c>
      <c r="DB56" s="10"/>
      <c r="DC56">
        <v>7.1045482435322202E-2</v>
      </c>
      <c r="DD56" s="4">
        <v>0</v>
      </c>
      <c r="DE56" s="4">
        <v>0.11849464728644779</v>
      </c>
      <c r="DF56" s="4">
        <v>1.5264000000000004</v>
      </c>
      <c r="DG56">
        <v>1.0710454824353222</v>
      </c>
      <c r="DH56">
        <v>0.77821015739618504</v>
      </c>
      <c r="DI56" s="10"/>
      <c r="DJ56">
        <v>4.9190116354345649E-2</v>
      </c>
      <c r="DK56" s="4">
        <v>0</v>
      </c>
      <c r="DL56" s="4">
        <v>9.6639281205471245E-2</v>
      </c>
      <c r="DM56" s="4">
        <v>1.0011999999999999</v>
      </c>
      <c r="DN56">
        <v>1.0491901163543456</v>
      </c>
      <c r="DO56">
        <v>1.229204218357201</v>
      </c>
      <c r="DP56" s="10"/>
      <c r="DQ56">
        <v>2.5326301329905904E-2</v>
      </c>
      <c r="DR56" s="4">
        <v>0</v>
      </c>
      <c r="DS56" s="4">
        <v>7.2775466181031492E-2</v>
      </c>
      <c r="DT56" s="4">
        <v>0.87759999999999994</v>
      </c>
      <c r="DU56">
        <v>1.0253263013299059</v>
      </c>
      <c r="DV56">
        <v>1.088512741718336</v>
      </c>
      <c r="DW56" s="10"/>
      <c r="DX56">
        <v>7.0932226500370413E-2</v>
      </c>
      <c r="DY56" s="4">
        <v>0</v>
      </c>
      <c r="DZ56" s="4">
        <v>0.118381391351496</v>
      </c>
      <c r="EA56" s="4">
        <v>18.606799999999996</v>
      </c>
      <c r="EB56">
        <v>1.0709322265003705</v>
      </c>
      <c r="EC56">
        <v>1.8644643489560671</v>
      </c>
      <c r="ED56" s="10"/>
      <c r="EE56">
        <v>7.791337986720584E-2</v>
      </c>
      <c r="EF56" s="4">
        <v>0</v>
      </c>
      <c r="EG56" s="4">
        <v>0.12536254471833141</v>
      </c>
      <c r="EH56" s="4">
        <v>1.39</v>
      </c>
      <c r="EI56">
        <v>1.0779133798672058</v>
      </c>
      <c r="EJ56">
        <v>1.2937824091677712</v>
      </c>
      <c r="EK56" s="10"/>
      <c r="EL56">
        <v>-1.986589290476665E-2</v>
      </c>
      <c r="EM56" s="4">
        <v>3.9465370090365794E-4</v>
      </c>
      <c r="EN56" s="4">
        <v>2.7583271946358939E-2</v>
      </c>
      <c r="EO56" s="4">
        <v>18.363200000000003</v>
      </c>
      <c r="EP56">
        <v>0.9801341070952333</v>
      </c>
      <c r="EQ56">
        <v>1.5183368303367688</v>
      </c>
      <c r="ER56" s="10"/>
      <c r="ES56">
        <v>1.6790693973906957E-2</v>
      </c>
      <c r="ET56" s="4">
        <v>0</v>
      </c>
      <c r="EU56" s="4">
        <v>6.4239858825032553E-2</v>
      </c>
      <c r="EV56" s="4">
        <v>1.4950000000000001</v>
      </c>
      <c r="EW56">
        <v>1.0167906939739069</v>
      </c>
      <c r="EX56">
        <v>2.047149385329472</v>
      </c>
      <c r="EY56" s="10"/>
      <c r="EZ56">
        <v>2.6297395918179409E-2</v>
      </c>
      <c r="FA56" s="4">
        <v>0</v>
      </c>
      <c r="FB56" s="4">
        <v>7.3746560769304997E-2</v>
      </c>
      <c r="FC56" s="4">
        <v>1.0578000000000001</v>
      </c>
      <c r="FD56">
        <v>1.0262973959181794</v>
      </c>
      <c r="FE56">
        <v>1.5749371785792403</v>
      </c>
      <c r="FF56" s="10"/>
      <c r="FG56">
        <v>6.892278180183728E-2</v>
      </c>
      <c r="FH56" s="4">
        <v>0</v>
      </c>
      <c r="FI56" s="4">
        <v>0.11637194665296287</v>
      </c>
      <c r="FJ56" s="4">
        <v>18.546800000000001</v>
      </c>
      <c r="FK56">
        <v>1.0689227818018372</v>
      </c>
      <c r="FL56">
        <v>3.5564556842517518</v>
      </c>
      <c r="FM56" s="10"/>
      <c r="FN56">
        <v>0.10638458190673805</v>
      </c>
      <c r="FO56" s="4">
        <v>0</v>
      </c>
      <c r="FP56" s="4">
        <v>0.15383374675786365</v>
      </c>
      <c r="FQ56" s="4">
        <v>18.792600000000004</v>
      </c>
      <c r="FR56">
        <v>1.1063845819067382</v>
      </c>
      <c r="FS56">
        <v>2.6462429993129759</v>
      </c>
      <c r="FT56" s="10"/>
    </row>
    <row r="57" spans="1:176" x14ac:dyDescent="0.2">
      <c r="A57" s="2">
        <v>56</v>
      </c>
      <c r="B57" s="3">
        <v>40391</v>
      </c>
      <c r="C57">
        <v>2010</v>
      </c>
      <c r="D57" s="4">
        <v>-4.747639796659401E-2</v>
      </c>
      <c r="E57" s="4">
        <v>2.2540083638824117E-3</v>
      </c>
      <c r="F57" s="9">
        <v>0.95252360203340602</v>
      </c>
      <c r="G57">
        <v>0.84058319314267416</v>
      </c>
      <c r="H57" s="10"/>
      <c r="I57">
        <v>-7.6798852231237169E-2</v>
      </c>
      <c r="J57" s="4">
        <v>5.8980637040354023E-3</v>
      </c>
      <c r="K57" s="4">
        <v>-0.16434995626905174</v>
      </c>
      <c r="L57" s="4">
        <v>1.0822000000000001</v>
      </c>
      <c r="M57">
        <v>0.92320114776876283</v>
      </c>
      <c r="N57">
        <v>2.6963012588478468</v>
      </c>
      <c r="O57" s="10"/>
      <c r="P57">
        <v>-9.9720097004549882E-2</v>
      </c>
      <c r="Q57" s="4">
        <v>9.9440977465968389E-3</v>
      </c>
      <c r="R57" s="4">
        <v>-0.18727120104236447</v>
      </c>
      <c r="S57" s="4">
        <v>1.2914000000000001</v>
      </c>
      <c r="T57">
        <v>0.90027990299545013</v>
      </c>
      <c r="U57">
        <v>2.3623965887175453</v>
      </c>
      <c r="V57" s="10"/>
      <c r="W57">
        <v>-3.5716491820753191E-2</v>
      </c>
      <c r="X57" s="4">
        <v>1.2756677879819296E-3</v>
      </c>
      <c r="Y57" s="4">
        <v>-0.12326759585856778</v>
      </c>
      <c r="Z57" s="4">
        <v>-0.15620000000000003</v>
      </c>
      <c r="AA57">
        <v>0.9642835081792468</v>
      </c>
      <c r="AB57">
        <v>0.86533670505005522</v>
      </c>
      <c r="AC57" s="10"/>
      <c r="AD57">
        <v>-8.6631505798830024E-4</v>
      </c>
      <c r="AE57" s="4">
        <v>7.5050177969727196E-7</v>
      </c>
      <c r="AF57" s="4">
        <v>-8.841741909580289E-2</v>
      </c>
      <c r="AG57" s="4">
        <v>0.1588</v>
      </c>
      <c r="AH57">
        <v>0.99913368494201171</v>
      </c>
      <c r="AI57">
        <v>0.82043416654450008</v>
      </c>
      <c r="AJ57" s="10"/>
      <c r="AK57">
        <v>-7.2272733685530818E-2</v>
      </c>
      <c r="AL57" s="4">
        <v>5.2233480343796615E-3</v>
      </c>
      <c r="AM57" s="4">
        <v>-0.15982383772334541</v>
      </c>
      <c r="AN57" s="4">
        <v>18.985200000000003</v>
      </c>
      <c r="AO57">
        <v>0.92772726631446922</v>
      </c>
      <c r="AP57">
        <v>2.2291947840751476</v>
      </c>
      <c r="AQ57" s="10"/>
      <c r="AR57">
        <v>-6.6248688119209809E-2</v>
      </c>
      <c r="AS57" s="4">
        <v>4.3888886775163309E-3</v>
      </c>
      <c r="AT57" s="4">
        <v>-0.15379979215702438</v>
      </c>
      <c r="AU57" s="4">
        <v>17.135200000000001</v>
      </c>
      <c r="AV57">
        <v>0.93375131188079019</v>
      </c>
      <c r="AW57">
        <v>1.997005630108774</v>
      </c>
      <c r="AX57" s="10"/>
      <c r="AY57">
        <v>-1.0920709846525409E-2</v>
      </c>
      <c r="AZ57" s="4">
        <v>1.1926190355199704E-4</v>
      </c>
      <c r="BA57" s="4">
        <v>-9.8471813884339995E-2</v>
      </c>
      <c r="BB57" s="4">
        <v>1.1980000000000002</v>
      </c>
      <c r="BC57">
        <v>0.98907929015347462</v>
      </c>
      <c r="BD57">
        <v>0.99653760283092707</v>
      </c>
      <c r="BE57" s="10"/>
      <c r="BF57">
        <v>2.8850649163882224E-3</v>
      </c>
      <c r="BG57" s="4">
        <v>0</v>
      </c>
      <c r="BH57" s="4">
        <v>-8.4666039121426367E-2</v>
      </c>
      <c r="BI57" s="4">
        <v>1.2702</v>
      </c>
      <c r="BJ57">
        <v>1.0028850649163883</v>
      </c>
      <c r="BK57">
        <v>2.6193588454940984</v>
      </c>
      <c r="BL57" s="10"/>
      <c r="BM57">
        <v>-1.9364803401487427E-2</v>
      </c>
      <c r="BN57" s="4">
        <v>3.7499561077825901E-4</v>
      </c>
      <c r="BO57" s="4">
        <v>-0.10691590743930202</v>
      </c>
      <c r="BP57" s="4">
        <v>0.95400000000000018</v>
      </c>
      <c r="BQ57">
        <v>0.98063519659851262</v>
      </c>
      <c r="BR57">
        <v>0.86009357759250482</v>
      </c>
      <c r="BS57" s="10"/>
      <c r="BT57">
        <v>-8.0099950715226912E-3</v>
      </c>
      <c r="BU57" s="4">
        <v>6.4160021045817808E-5</v>
      </c>
      <c r="BV57" s="4">
        <v>-9.5561099109337286E-2</v>
      </c>
      <c r="BW57" s="4">
        <v>2.1452000000000004</v>
      </c>
      <c r="BX57">
        <v>0.99199000492847733</v>
      </c>
      <c r="BY57">
        <v>1.2907981731891045</v>
      </c>
      <c r="BZ57" s="10"/>
      <c r="CA57">
        <v>-4.6819800640928867E-2</v>
      </c>
      <c r="CB57" s="4">
        <v>2.1920937320563231E-3</v>
      </c>
      <c r="CC57" s="4">
        <v>-0.13437090467874346</v>
      </c>
      <c r="CD57" s="4">
        <v>1.1778</v>
      </c>
      <c r="CE57">
        <v>0.95318019935907117</v>
      </c>
      <c r="CF57">
        <v>1.9040674726705942</v>
      </c>
      <c r="CG57" s="10"/>
      <c r="CH57">
        <v>-2.4597880751297003E-2</v>
      </c>
      <c r="CI57" s="4">
        <v>6.0505573745502756E-4</v>
      </c>
      <c r="CJ57" s="4">
        <v>-0.11214898478911159</v>
      </c>
      <c r="CK57" s="4">
        <v>1.1955999999999998</v>
      </c>
      <c r="CL57">
        <v>0.97540211924870301</v>
      </c>
      <c r="CM57">
        <v>0.72355021795478003</v>
      </c>
      <c r="CN57" s="10"/>
      <c r="CO57">
        <v>-5.3343288854927992E-2</v>
      </c>
      <c r="CP57" s="4">
        <v>2.8455064658602851E-3</v>
      </c>
      <c r="CQ57" s="4">
        <v>-0.14089439289274258</v>
      </c>
      <c r="CR57" s="4">
        <v>1.8693999999999997</v>
      </c>
      <c r="CS57">
        <v>0.94665671114507199</v>
      </c>
      <c r="CT57">
        <v>1.5473354561392099</v>
      </c>
      <c r="CU57" s="10"/>
      <c r="CV57">
        <v>-1.4940260085088322E-2</v>
      </c>
      <c r="CW57" s="4">
        <v>2.2321137141008331E-4</v>
      </c>
      <c r="CX57" s="4">
        <v>-0.10249136412290291</v>
      </c>
      <c r="CY57" s="4">
        <v>1.0677999999999996</v>
      </c>
      <c r="CZ57">
        <v>0.98505973991491169</v>
      </c>
      <c r="DA57">
        <v>0.76604884353097602</v>
      </c>
      <c r="DB57" s="10"/>
      <c r="DC57">
        <v>-1.4285874344274606E-2</v>
      </c>
      <c r="DD57" s="4">
        <v>2.040862057804034E-4</v>
      </c>
      <c r="DE57" s="4">
        <v>-0.10183697838208919</v>
      </c>
      <c r="DF57" s="4">
        <v>1.4628000000000001</v>
      </c>
      <c r="DG57">
        <v>0.98571412565572536</v>
      </c>
      <c r="DH57">
        <v>0.767092744874185</v>
      </c>
      <c r="DI57" s="10"/>
      <c r="DJ57">
        <v>-1.943314798739107E-2</v>
      </c>
      <c r="DK57" s="4">
        <v>3.7764724069984157E-4</v>
      </c>
      <c r="DL57" s="4">
        <v>-0.10698425202520566</v>
      </c>
      <c r="DM57" s="4">
        <v>1.0899999999999996</v>
      </c>
      <c r="DN57">
        <v>0.98056685201260896</v>
      </c>
      <c r="DO57">
        <v>1.20531691087514</v>
      </c>
      <c r="DP57" s="10"/>
      <c r="DQ57">
        <v>-1.7431747128337043E-2</v>
      </c>
      <c r="DR57" s="4">
        <v>3.0386580794628676E-4</v>
      </c>
      <c r="DS57" s="4">
        <v>-0.10498285116615164</v>
      </c>
      <c r="DT57" s="4">
        <v>0.65820000000000012</v>
      </c>
      <c r="DU57">
        <v>0.98256825287166294</v>
      </c>
      <c r="DV57">
        <v>1.0695380628587292</v>
      </c>
      <c r="DW57" s="10"/>
      <c r="DX57">
        <v>-2.5558057729643938E-2</v>
      </c>
      <c r="DY57" s="4">
        <v>6.5321431491181217E-4</v>
      </c>
      <c r="DZ57" s="4">
        <v>-0.11310916176745853</v>
      </c>
      <c r="EA57" s="4">
        <v>16.799800000000001</v>
      </c>
      <c r="EB57">
        <v>0.97444194227035608</v>
      </c>
      <c r="EC57">
        <v>1.8168122614905848</v>
      </c>
      <c r="ED57" s="10"/>
      <c r="EE57">
        <v>-2.7497855488147496E-2</v>
      </c>
      <c r="EF57" s="4">
        <v>7.561320564470434E-4</v>
      </c>
      <c r="EG57" s="4">
        <v>-0.11504895952596209</v>
      </c>
      <c r="EH57" s="4">
        <v>1.4040000000000001</v>
      </c>
      <c r="EI57">
        <v>0.97250214451185246</v>
      </c>
      <c r="EJ57">
        <v>1.2582061674473686</v>
      </c>
      <c r="EK57" s="10"/>
      <c r="EL57">
        <v>-2.8456832799722859E-2</v>
      </c>
      <c r="EM57" s="4">
        <v>8.0979133299138276E-4</v>
      </c>
      <c r="EN57" s="4">
        <v>-0.11600793683753745</v>
      </c>
      <c r="EO57" s="4">
        <v>16.882199999999997</v>
      </c>
      <c r="EP57">
        <v>0.97154316720027711</v>
      </c>
      <c r="EQ57">
        <v>1.4751297730222142</v>
      </c>
      <c r="ER57" s="10"/>
      <c r="ES57">
        <v>-4.7149037668727252E-2</v>
      </c>
      <c r="ET57" s="4">
        <v>2.2230317530870613E-3</v>
      </c>
      <c r="EU57" s="4">
        <v>-0.13470014170654185</v>
      </c>
      <c r="EV57" s="4">
        <v>1.2314000000000001</v>
      </c>
      <c r="EW57">
        <v>0.95285096233127276</v>
      </c>
      <c r="EX57">
        <v>1.950628261847061</v>
      </c>
      <c r="EY57" s="10"/>
      <c r="EZ57">
        <v>-5.4362537790240341E-2</v>
      </c>
      <c r="FA57" s="4">
        <v>2.9552855149953092E-3</v>
      </c>
      <c r="FB57" s="4">
        <v>-0.14191364182805494</v>
      </c>
      <c r="FC57" s="4">
        <v>0.98</v>
      </c>
      <c r="FD57">
        <v>0.94563746220975964</v>
      </c>
      <c r="FE57">
        <v>1.4893195966914718</v>
      </c>
      <c r="FF57" s="10"/>
      <c r="FG57">
        <v>-5.1513177358976536E-2</v>
      </c>
      <c r="FH57" s="4">
        <v>2.653607441617373E-3</v>
      </c>
      <c r="FI57" s="4">
        <v>-0.13906428139679111</v>
      </c>
      <c r="FJ57" s="4">
        <v>16.822399999999988</v>
      </c>
      <c r="FK57">
        <v>0.94848682264102346</v>
      </c>
      <c r="FL57">
        <v>3.373251351819551</v>
      </c>
      <c r="FM57" s="10"/>
      <c r="FN57">
        <v>-4.871719041459336E-2</v>
      </c>
      <c r="FO57" s="4">
        <v>2.373364641891747E-3</v>
      </c>
      <c r="FP57" s="4">
        <v>-0.13626829445240796</v>
      </c>
      <c r="FQ57" s="4">
        <v>17.025800000000004</v>
      </c>
      <c r="FR57">
        <v>0.95128280958540667</v>
      </c>
      <c r="FS57">
        <v>2.5173254752321612</v>
      </c>
      <c r="FT57" s="10"/>
    </row>
    <row r="58" spans="1:176" x14ac:dyDescent="0.2">
      <c r="A58" s="2">
        <v>57</v>
      </c>
      <c r="B58" s="3">
        <v>40422</v>
      </c>
      <c r="C58">
        <v>2010</v>
      </c>
      <c r="D58" s="4">
        <v>8.7582197655580007E-2</v>
      </c>
      <c r="E58" s="4">
        <v>0</v>
      </c>
      <c r="F58" s="9">
        <v>1.08758219765558</v>
      </c>
      <c r="G58">
        <v>0.91420331651045439</v>
      </c>
      <c r="H58" s="10"/>
      <c r="I58">
        <v>2.455176358784663E-2</v>
      </c>
      <c r="J58" s="4">
        <v>0</v>
      </c>
      <c r="K58" s="4">
        <v>-1.2304177526769482E-2</v>
      </c>
      <c r="L58" s="4">
        <v>0.88700000000000001</v>
      </c>
      <c r="M58">
        <v>1.0245517635878467</v>
      </c>
      <c r="N58">
        <v>2.7625002099166927</v>
      </c>
      <c r="O58" s="10"/>
      <c r="P58">
        <v>6.5988168114818904E-2</v>
      </c>
      <c r="Q58" s="4">
        <v>0</v>
      </c>
      <c r="R58" s="4">
        <v>2.9132227000202793E-2</v>
      </c>
      <c r="S58" s="4">
        <v>1.2007999999999999</v>
      </c>
      <c r="T58">
        <v>1.0659881681148189</v>
      </c>
      <c r="U58">
        <v>2.5182868119677133</v>
      </c>
      <c r="V58" s="10"/>
      <c r="W58">
        <v>4.9915481890560581E-2</v>
      </c>
      <c r="X58" s="4">
        <v>0</v>
      </c>
      <c r="Y58" s="4">
        <v>1.305954077594447E-2</v>
      </c>
      <c r="Z58" s="4">
        <v>-0.12899999999999998</v>
      </c>
      <c r="AA58">
        <v>1.0499154818905605</v>
      </c>
      <c r="AB58">
        <v>0.90853040368021853</v>
      </c>
      <c r="AC58" s="10"/>
      <c r="AD58">
        <v>1.61728891028558E-2</v>
      </c>
      <c r="AE58" s="4">
        <v>0</v>
      </c>
      <c r="AF58" s="4">
        <v>-2.0683052011760312E-2</v>
      </c>
      <c r="AG58" s="4">
        <v>0.1678</v>
      </c>
      <c r="AH58">
        <v>1.0161728891028559</v>
      </c>
      <c r="AI58">
        <v>0.83370295733621824</v>
      </c>
      <c r="AJ58" s="10"/>
      <c r="AK58">
        <v>8.9847052089164811E-2</v>
      </c>
      <c r="AL58" s="4">
        <v>0</v>
      </c>
      <c r="AM58" s="4">
        <v>5.29911109745487E-2</v>
      </c>
      <c r="AN58" s="4">
        <v>19.267600000000002</v>
      </c>
      <c r="AO58">
        <v>1.0898470520891648</v>
      </c>
      <c r="AP58">
        <v>2.429481363956842</v>
      </c>
      <c r="AQ58" s="10"/>
      <c r="AR58">
        <v>0.14198866311993444</v>
      </c>
      <c r="AS58" s="4">
        <v>0</v>
      </c>
      <c r="AT58" s="4">
        <v>0.10513272200531833</v>
      </c>
      <c r="AU58" s="4">
        <v>1.5475999999999996</v>
      </c>
      <c r="AV58">
        <v>1.1419886631199345</v>
      </c>
      <c r="AW58">
        <v>2.2805577897709011</v>
      </c>
      <c r="AX58" s="10"/>
      <c r="AY58">
        <v>7.6243802442334113E-2</v>
      </c>
      <c r="AZ58" s="4">
        <v>0</v>
      </c>
      <c r="BA58" s="4">
        <v>3.9387861327718002E-2</v>
      </c>
      <c r="BB58" s="4">
        <v>1.1698000000000002</v>
      </c>
      <c r="BC58">
        <v>1.0762438024423342</v>
      </c>
      <c r="BD58">
        <v>1.0725174189475255</v>
      </c>
      <c r="BE58" s="10"/>
      <c r="BF58">
        <v>3.7186894564035289E-2</v>
      </c>
      <c r="BG58" s="4">
        <v>0</v>
      </c>
      <c r="BH58" s="4">
        <v>3.3095344941917737E-4</v>
      </c>
      <c r="BI58" s="4">
        <v>16.946200000000001</v>
      </c>
      <c r="BJ58">
        <v>1.0371868945640352</v>
      </c>
      <c r="BK58">
        <v>2.7167646667068603</v>
      </c>
      <c r="BL58" s="10"/>
      <c r="BM58">
        <v>5.9675022369563333E-2</v>
      </c>
      <c r="BN58" s="4">
        <v>0</v>
      </c>
      <c r="BO58" s="4">
        <v>2.2819081254947221E-2</v>
      </c>
      <c r="BP58" s="4">
        <v>0.95940000000000014</v>
      </c>
      <c r="BQ58">
        <v>1.0596750223695632</v>
      </c>
      <c r="BR58">
        <v>0.91141968107525517</v>
      </c>
      <c r="BS58" s="10"/>
      <c r="BT58">
        <v>4.8992852343622106E-2</v>
      </c>
      <c r="BU58" s="4">
        <v>0</v>
      </c>
      <c r="BV58" s="4">
        <v>1.2136911229005995E-2</v>
      </c>
      <c r="BW58" s="4">
        <v>2.0232000000000001</v>
      </c>
      <c r="BX58">
        <v>1.0489928523436221</v>
      </c>
      <c r="BY58">
        <v>1.3540380574935753</v>
      </c>
      <c r="BZ58" s="10"/>
      <c r="CA58">
        <v>0.11242177047756349</v>
      </c>
      <c r="CB58" s="4">
        <v>0</v>
      </c>
      <c r="CC58" s="4">
        <v>7.5565829362947382E-2</v>
      </c>
      <c r="CD58" s="4">
        <v>1.0702</v>
      </c>
      <c r="CE58">
        <v>1.1124217704775634</v>
      </c>
      <c r="CF58">
        <v>2.1181261090569619</v>
      </c>
      <c r="CG58" s="10"/>
      <c r="CH58">
        <v>7.2044185764046406E-2</v>
      </c>
      <c r="CI58" s="4">
        <v>0</v>
      </c>
      <c r="CJ58" s="4">
        <v>3.5188244649430295E-2</v>
      </c>
      <c r="CK58" s="4">
        <v>1.1480000000000001</v>
      </c>
      <c r="CL58">
        <v>1.0720441857640464</v>
      </c>
      <c r="CM58">
        <v>0.77567780426673039</v>
      </c>
      <c r="CN58" s="10"/>
      <c r="CO58">
        <v>7.7589771043625189E-2</v>
      </c>
      <c r="CP58" s="4">
        <v>0</v>
      </c>
      <c r="CQ58" s="4">
        <v>4.0733829929009077E-2</v>
      </c>
      <c r="CR58" s="4">
        <v>1.6744000000000006</v>
      </c>
      <c r="CS58">
        <v>1.0775897710436251</v>
      </c>
      <c r="CT58">
        <v>1.6673928599087344</v>
      </c>
      <c r="CU58" s="10"/>
      <c r="CV58">
        <v>6.2057269984499383E-2</v>
      </c>
      <c r="CW58" s="4">
        <v>0</v>
      </c>
      <c r="CX58" s="4">
        <v>2.5201328869883272E-2</v>
      </c>
      <c r="CY58" s="4">
        <v>1.0947999999999998</v>
      </c>
      <c r="CZ58">
        <v>1.0620572699844995</v>
      </c>
      <c r="DA58">
        <v>0.81358774343529139</v>
      </c>
      <c r="DB58" s="10"/>
      <c r="DC58">
        <v>9.0334107518413032E-2</v>
      </c>
      <c r="DD58" s="4">
        <v>0</v>
      </c>
      <c r="DE58" s="4">
        <v>5.347816640379692E-2</v>
      </c>
      <c r="DF58" s="4">
        <v>1.4051999999999998</v>
      </c>
      <c r="DG58">
        <v>1.090334107518413</v>
      </c>
      <c r="DH58">
        <v>0.83638738336624419</v>
      </c>
      <c r="DI58" s="10"/>
      <c r="DJ58">
        <v>6.7142054069825527E-2</v>
      </c>
      <c r="DK58" s="4">
        <v>0</v>
      </c>
      <c r="DL58" s="4">
        <v>3.0286112955209415E-2</v>
      </c>
      <c r="DM58" s="4">
        <v>1.1247999999999998</v>
      </c>
      <c r="DN58">
        <v>1.0671420540698255</v>
      </c>
      <c r="DO58">
        <v>1.2862443640763939</v>
      </c>
      <c r="DP58" s="10"/>
      <c r="DQ58">
        <v>5.073985954943934E-2</v>
      </c>
      <c r="DR58" s="4">
        <v>0</v>
      </c>
      <c r="DS58" s="4">
        <v>1.3883918434823228E-2</v>
      </c>
      <c r="DT58" s="4">
        <v>0.52539999999999987</v>
      </c>
      <c r="DU58">
        <v>1.0507398595494393</v>
      </c>
      <c r="DV58">
        <v>1.1238062739509604</v>
      </c>
      <c r="DW58" s="10"/>
      <c r="DX58">
        <v>8.1988417391096635E-2</v>
      </c>
      <c r="DY58" s="4">
        <v>0</v>
      </c>
      <c r="DZ58" s="4">
        <v>4.5132476276480524E-2</v>
      </c>
      <c r="EA58" s="4">
        <v>1.2131999999999998</v>
      </c>
      <c r="EB58">
        <v>1.0819884173910967</v>
      </c>
      <c r="EC58">
        <v>1.9657698235069374</v>
      </c>
      <c r="ED58" s="10"/>
      <c r="EE58">
        <v>0.10243344646421619</v>
      </c>
      <c r="EF58" s="4">
        <v>0</v>
      </c>
      <c r="EG58" s="4">
        <v>6.5577505349600079E-2</v>
      </c>
      <c r="EH58" s="4">
        <v>1.345</v>
      </c>
      <c r="EI58">
        <v>1.1024334464642163</v>
      </c>
      <c r="EJ58">
        <v>1.3870885615415354</v>
      </c>
      <c r="EK58" s="10"/>
      <c r="EL58">
        <v>7.1973324639029015E-2</v>
      </c>
      <c r="EM58" s="4">
        <v>0</v>
      </c>
      <c r="EN58" s="4">
        <v>3.5117383524412904E-2</v>
      </c>
      <c r="EO58" s="4">
        <v>17.053800000000003</v>
      </c>
      <c r="EP58">
        <v>1.0719733246390291</v>
      </c>
      <c r="EQ58">
        <v>1.5812997670606392</v>
      </c>
      <c r="ER58" s="10"/>
      <c r="ES58">
        <v>2.1626660822049035E-2</v>
      </c>
      <c r="ET58" s="4">
        <v>0</v>
      </c>
      <c r="EU58" s="4">
        <v>-1.5229280292567076E-2</v>
      </c>
      <c r="EV58" s="4">
        <v>1.1800000000000004</v>
      </c>
      <c r="EW58">
        <v>1.021626660822049</v>
      </c>
      <c r="EX58">
        <v>1.9928138376559303</v>
      </c>
      <c r="EY58" s="10"/>
      <c r="EZ58">
        <v>5.6519887534574875E-2</v>
      </c>
      <c r="FA58" s="4">
        <v>0</v>
      </c>
      <c r="FB58" s="4">
        <v>1.9663946419958764E-2</v>
      </c>
      <c r="FC58" s="4">
        <v>0.97760000000000036</v>
      </c>
      <c r="FD58">
        <v>1.0565198875345749</v>
      </c>
      <c r="FE58">
        <v>1.5734957727995122</v>
      </c>
      <c r="FF58" s="10"/>
      <c r="FG58">
        <v>9.1233999766227925E-2</v>
      </c>
      <c r="FH58" s="4">
        <v>0</v>
      </c>
      <c r="FI58" s="4">
        <v>5.4378058651611813E-2</v>
      </c>
      <c r="FJ58" s="4">
        <v>1.1976</v>
      </c>
      <c r="FK58">
        <v>1.0912339997662279</v>
      </c>
      <c r="FL58">
        <v>3.681006564862884</v>
      </c>
      <c r="FM58" s="10"/>
      <c r="FN58">
        <v>9.7638547191350927E-2</v>
      </c>
      <c r="FO58" s="4">
        <v>0</v>
      </c>
      <c r="FP58" s="4">
        <v>6.0782606076734816E-2</v>
      </c>
      <c r="FQ58" s="4">
        <v>1.3593999999999999</v>
      </c>
      <c r="FR58">
        <v>1.097638547191351</v>
      </c>
      <c r="FS58">
        <v>2.7631134774416068</v>
      </c>
      <c r="FT58" s="10"/>
    </row>
    <row r="59" spans="1:176" x14ac:dyDescent="0.2">
      <c r="A59" s="2">
        <v>58</v>
      </c>
      <c r="B59" s="3">
        <v>40452</v>
      </c>
      <c r="C59">
        <v>2010</v>
      </c>
      <c r="D59" s="4">
        <v>3.6890991938310469E-2</v>
      </c>
      <c r="E59" s="4">
        <v>0</v>
      </c>
      <c r="F59" s="9">
        <v>1.0368909919383105</v>
      </c>
      <c r="G59">
        <v>0.94792918368981827</v>
      </c>
      <c r="H59" s="10"/>
      <c r="I59">
        <v>3.301160512939047E-2</v>
      </c>
      <c r="J59" s="4">
        <v>0</v>
      </c>
      <c r="K59" s="4">
        <v>3.5301887907478152E-2</v>
      </c>
      <c r="L59" s="4">
        <v>0.87</v>
      </c>
      <c r="M59">
        <v>1.0330116051293905</v>
      </c>
      <c r="N59">
        <v>2.8536947760163209</v>
      </c>
      <c r="O59" s="10"/>
      <c r="P59">
        <v>1.5482335805771859E-2</v>
      </c>
      <c r="Q59" s="4">
        <v>0</v>
      </c>
      <c r="R59" s="4">
        <v>1.7772618583859544E-2</v>
      </c>
      <c r="S59" s="4">
        <v>1.0454000000000001</v>
      </c>
      <c r="T59">
        <v>1.0154823358057719</v>
      </c>
      <c r="U59">
        <v>2.5572757740458441</v>
      </c>
      <c r="V59" s="10"/>
      <c r="W59">
        <v>3.1967623384365249E-2</v>
      </c>
      <c r="X59" s="4">
        <v>0</v>
      </c>
      <c r="Y59" s="4">
        <v>3.4257906162452931E-2</v>
      </c>
      <c r="Z59" s="4">
        <v>-0.13639999999999999</v>
      </c>
      <c r="AA59">
        <v>1.0319676233843653</v>
      </c>
      <c r="AB59">
        <v>0.93757396145831318</v>
      </c>
      <c r="AC59" s="10"/>
      <c r="AD59">
        <v>5.5973295581066458E-3</v>
      </c>
      <c r="AE59" s="4">
        <v>0</v>
      </c>
      <c r="AF59" s="4">
        <v>7.8876123361943298E-3</v>
      </c>
      <c r="AG59" s="4">
        <v>0.18040000000000006</v>
      </c>
      <c r="AH59">
        <v>1.0055973295581067</v>
      </c>
      <c r="AI59">
        <v>0.83836946754199715</v>
      </c>
      <c r="AJ59" s="10"/>
      <c r="AK59">
        <v>3.7162578919615677E-2</v>
      </c>
      <c r="AL59" s="4">
        <v>0</v>
      </c>
      <c r="AM59" s="4">
        <v>3.9452861697703359E-2</v>
      </c>
      <c r="AN59" s="4">
        <v>17.8842</v>
      </c>
      <c r="AO59">
        <v>1.0371625789196157</v>
      </c>
      <c r="AP59">
        <v>2.5197671568786237</v>
      </c>
      <c r="AQ59" s="10"/>
      <c r="AR59">
        <v>4.1426551982891906E-2</v>
      </c>
      <c r="AS59" s="4">
        <v>0</v>
      </c>
      <c r="AT59" s="4">
        <v>4.3716834760979588E-2</v>
      </c>
      <c r="AU59" s="4">
        <v>16.087000000000003</v>
      </c>
      <c r="AV59">
        <v>1.0414265519828918</v>
      </c>
      <c r="AW59">
        <v>2.3750334355988341</v>
      </c>
      <c r="AX59" s="10"/>
      <c r="AY59">
        <v>4.3009803135713058E-2</v>
      </c>
      <c r="AZ59" s="4">
        <v>0</v>
      </c>
      <c r="BA59" s="4">
        <v>4.530008591380074E-2</v>
      </c>
      <c r="BB59" s="4">
        <v>1.0802000000000005</v>
      </c>
      <c r="BC59">
        <v>1.0430098031357131</v>
      </c>
      <c r="BD59">
        <v>1.1186461819960818</v>
      </c>
      <c r="BE59" s="10"/>
      <c r="BF59">
        <v>-4.9022403709901045E-3</v>
      </c>
      <c r="BG59" s="4">
        <v>2.4031960654965198E-5</v>
      </c>
      <c r="BH59" s="4">
        <v>-2.6119575929024201E-3</v>
      </c>
      <c r="BI59" s="4">
        <v>15.496800000000002</v>
      </c>
      <c r="BJ59">
        <v>0.99509775962900993</v>
      </c>
      <c r="BK59">
        <v>2.7034464332792507</v>
      </c>
      <c r="BL59" s="10"/>
      <c r="BM59">
        <v>2.7926073750302524E-2</v>
      </c>
      <c r="BN59" s="4">
        <v>0</v>
      </c>
      <c r="BO59" s="4">
        <v>3.021635652839021E-2</v>
      </c>
      <c r="BP59" s="4">
        <v>0.97199999999999998</v>
      </c>
      <c r="BQ59">
        <v>1.0279260737503024</v>
      </c>
      <c r="BR59">
        <v>0.93687205430643983</v>
      </c>
      <c r="BS59" s="10"/>
      <c r="BT59">
        <v>2.8216332758025934E-2</v>
      </c>
      <c r="BU59" s="4">
        <v>0</v>
      </c>
      <c r="BV59" s="4">
        <v>3.050661553611362E-2</v>
      </c>
      <c r="BW59" s="4">
        <v>1.9679999999999995</v>
      </c>
      <c r="BX59">
        <v>1.028216332758026</v>
      </c>
      <c r="BY59">
        <v>1.3922440458908452</v>
      </c>
      <c r="BZ59" s="10"/>
      <c r="CA59">
        <v>1.0743438330092094E-2</v>
      </c>
      <c r="CB59" s="4">
        <v>0</v>
      </c>
      <c r="CC59" s="4">
        <v>1.3033721108179777E-2</v>
      </c>
      <c r="CD59" s="4">
        <v>15.778199999999996</v>
      </c>
      <c r="CE59">
        <v>1.0107434383300922</v>
      </c>
      <c r="CF59">
        <v>2.1408820662849735</v>
      </c>
      <c r="CG59" s="10"/>
      <c r="CH59">
        <v>3.1489638341251652E-2</v>
      </c>
      <c r="CI59" s="4">
        <v>0</v>
      </c>
      <c r="CJ59" s="4">
        <v>3.3779921119339335E-2</v>
      </c>
      <c r="CK59" s="4">
        <v>1.1574000000000007</v>
      </c>
      <c r="CL59">
        <v>1.0314896383412517</v>
      </c>
      <c r="CM59">
        <v>0.800103617792426</v>
      </c>
      <c r="CN59" s="10"/>
      <c r="CO59">
        <v>-2.4691331138848156E-2</v>
      </c>
      <c r="CP59" s="4">
        <v>6.0966183340825251E-4</v>
      </c>
      <c r="CQ59" s="4">
        <v>-2.240104836076047E-2</v>
      </c>
      <c r="CR59" s="4">
        <v>1.6516000000000002</v>
      </c>
      <c r="CS59">
        <v>0.97530866886115186</v>
      </c>
      <c r="CT59">
        <v>1.6262227106661769</v>
      </c>
      <c r="CU59" s="10"/>
      <c r="CV59">
        <v>2.3727365921475858E-2</v>
      </c>
      <c r="CW59" s="4">
        <v>0</v>
      </c>
      <c r="CX59" s="4">
        <v>2.6017648699563543E-2</v>
      </c>
      <c r="CY59" s="4">
        <v>1.1070000000000002</v>
      </c>
      <c r="CZ59">
        <v>1.0237273659214758</v>
      </c>
      <c r="DA59">
        <v>0.83289203753300833</v>
      </c>
      <c r="DB59" s="10"/>
      <c r="DC59">
        <v>-2.1413894915326716E-2</v>
      </c>
      <c r="DD59" s="4">
        <v>4.585548954446554E-4</v>
      </c>
      <c r="DE59" s="4">
        <v>-1.9123612137239031E-2</v>
      </c>
      <c r="DF59" s="4">
        <v>1.4575999999999996</v>
      </c>
      <c r="DG59">
        <v>0.97858610508467325</v>
      </c>
      <c r="DH59">
        <v>0.81847707183033436</v>
      </c>
      <c r="DI59" s="10"/>
      <c r="DJ59">
        <v>2.0102496940915177E-2</v>
      </c>
      <c r="DK59" s="4">
        <v>0</v>
      </c>
      <c r="DL59" s="4">
        <v>2.2392779719002862E-2</v>
      </c>
      <c r="DM59" s="4">
        <v>1.1695999999999998</v>
      </c>
      <c r="DN59">
        <v>1.0201024969409151</v>
      </c>
      <c r="DO59">
        <v>1.312101087470509</v>
      </c>
      <c r="DP59" s="10"/>
      <c r="DQ59">
        <v>1.9333637293582659E-2</v>
      </c>
      <c r="DR59" s="4">
        <v>0</v>
      </c>
      <c r="DS59" s="4">
        <v>2.1623920071670345E-2</v>
      </c>
      <c r="DT59" s="4">
        <v>0.37080000000000007</v>
      </c>
      <c r="DU59">
        <v>1.0193336372935826</v>
      </c>
      <c r="DV59">
        <v>1.1455335368397808</v>
      </c>
      <c r="DW59" s="10"/>
      <c r="DX59">
        <v>2.6726680677341682E-2</v>
      </c>
      <c r="DY59" s="4">
        <v>0</v>
      </c>
      <c r="DZ59" s="4">
        <v>2.9016963455429368E-2</v>
      </c>
      <c r="EA59" s="4">
        <v>1.2990000000000002</v>
      </c>
      <c r="EB59">
        <v>1.0267266806773416</v>
      </c>
      <c r="EC59">
        <v>2.0183083258649614</v>
      </c>
      <c r="ED59" s="10"/>
      <c r="EE59">
        <v>-5.4025227141411558E-3</v>
      </c>
      <c r="EF59" s="4">
        <v>2.9187251676811119E-5</v>
      </c>
      <c r="EG59" s="4">
        <v>-3.1122399360534714E-3</v>
      </c>
      <c r="EH59" s="4">
        <v>15.9848</v>
      </c>
      <c r="EI59">
        <v>0.99459747728585879</v>
      </c>
      <c r="EJ59">
        <v>1.3795947840812817</v>
      </c>
      <c r="EK59" s="10"/>
      <c r="EL59">
        <v>-5.1954582473632471E-3</v>
      </c>
      <c r="EM59" s="4">
        <v>2.6992786400094785E-5</v>
      </c>
      <c r="EN59" s="4">
        <v>-2.9051754692755627E-3</v>
      </c>
      <c r="EO59" s="4">
        <v>15.721400000000001</v>
      </c>
      <c r="EP59">
        <v>0.99480454175263677</v>
      </c>
      <c r="EQ59">
        <v>1.5730841901443104</v>
      </c>
      <c r="ER59" s="10"/>
      <c r="ES59">
        <v>8.0468105634908544E-3</v>
      </c>
      <c r="ET59" s="4">
        <v>0</v>
      </c>
      <c r="EU59" s="4">
        <v>1.0337093341578538E-2</v>
      </c>
      <c r="EV59" s="4">
        <v>1.1670000000000003</v>
      </c>
      <c r="EW59">
        <v>1.0080468105634908</v>
      </c>
      <c r="EX59">
        <v>2.0088496330958505</v>
      </c>
      <c r="EY59" s="10"/>
      <c r="EZ59">
        <v>4.744238760681372E-2</v>
      </c>
      <c r="FA59" s="4">
        <v>0</v>
      </c>
      <c r="FB59" s="4">
        <v>4.9732670384901402E-2</v>
      </c>
      <c r="FC59" s="4">
        <v>1.0794000000000001</v>
      </c>
      <c r="FD59">
        <v>1.0474423876068137</v>
      </c>
      <c r="FE59">
        <v>1.6481461691503496</v>
      </c>
      <c r="FF59" s="10"/>
      <c r="FG59">
        <v>6.7662877133076893E-2</v>
      </c>
      <c r="FH59" s="4">
        <v>0</v>
      </c>
      <c r="FI59" s="4">
        <v>6.9953159911164575E-2</v>
      </c>
      <c r="FJ59" s="4">
        <v>1.3411999999999999</v>
      </c>
      <c r="FK59">
        <v>1.0676628771330769</v>
      </c>
      <c r="FL59">
        <v>3.930074059787251</v>
      </c>
      <c r="FM59" s="10"/>
      <c r="FN59">
        <v>5.0515777660874985E-2</v>
      </c>
      <c r="FO59" s="4">
        <v>0</v>
      </c>
      <c r="FP59" s="4">
        <v>5.2806060438962667E-2</v>
      </c>
      <c r="FQ59" s="4">
        <v>1.4535999999999998</v>
      </c>
      <c r="FR59">
        <v>1.0505157776608749</v>
      </c>
      <c r="FS59">
        <v>2.9026943035198141</v>
      </c>
      <c r="FT59" s="10"/>
    </row>
    <row r="60" spans="1:176" x14ac:dyDescent="0.2">
      <c r="A60" s="2">
        <v>59</v>
      </c>
      <c r="B60" s="3">
        <v>40483</v>
      </c>
      <c r="C60">
        <v>2010</v>
      </c>
      <c r="D60" s="4">
        <v>-2.3662638384179453E-3</v>
      </c>
      <c r="E60" s="4">
        <v>5.5992045530044279E-6</v>
      </c>
      <c r="F60" s="9">
        <v>0.99763373616158202</v>
      </c>
      <c r="G60">
        <v>0.94568613314107197</v>
      </c>
      <c r="H60" s="10"/>
      <c r="I60">
        <v>-1.2299052982273604E-2</v>
      </c>
      <c r="J60" s="4">
        <v>1.5126670426077323E-4</v>
      </c>
      <c r="K60" s="4">
        <v>-7.7599124982612594E-2</v>
      </c>
      <c r="L60" s="4">
        <v>0.81519999999999981</v>
      </c>
      <c r="M60">
        <v>0.98770094701772637</v>
      </c>
      <c r="N60">
        <v>2.8185970327708589</v>
      </c>
      <c r="O60" s="10"/>
      <c r="P60">
        <v>-3.4265831692820402E-2</v>
      </c>
      <c r="Q60" s="4">
        <v>1.174147221600695E-3</v>
      </c>
      <c r="R60" s="4">
        <v>-9.9565903693159402E-2</v>
      </c>
      <c r="S60" s="4">
        <v>1.0355999999999996</v>
      </c>
      <c r="T60">
        <v>0.96573416830717962</v>
      </c>
      <c r="U60">
        <v>2.4696485927802621</v>
      </c>
      <c r="V60" s="10"/>
      <c r="W60">
        <v>1.3166943475263643E-2</v>
      </c>
      <c r="X60" s="4">
        <v>0</v>
      </c>
      <c r="Y60" s="4">
        <v>-5.2133128525075352E-2</v>
      </c>
      <c r="Z60" s="4">
        <v>-0.1192</v>
      </c>
      <c r="AA60">
        <v>1.0131669434752637</v>
      </c>
      <c r="AB60">
        <v>0.94991894481271388</v>
      </c>
      <c r="AC60" s="10"/>
      <c r="AD60">
        <v>-1.1579039867280615E-3</v>
      </c>
      <c r="AE60" s="4">
        <v>1.3407416424807388E-6</v>
      </c>
      <c r="AF60" s="4">
        <v>-6.6457975987067056E-2</v>
      </c>
      <c r="AG60" s="4">
        <v>0.15660000000000004</v>
      </c>
      <c r="AH60">
        <v>0.9988420960132719</v>
      </c>
      <c r="AI60">
        <v>0.83739871619317918</v>
      </c>
      <c r="AJ60" s="10"/>
      <c r="AK60">
        <v>4.6484402351545162E-2</v>
      </c>
      <c r="AL60" s="4">
        <v>0</v>
      </c>
      <c r="AM60" s="4">
        <v>-1.8815669648793831E-2</v>
      </c>
      <c r="AN60" s="4">
        <v>3.2710000000000008</v>
      </c>
      <c r="AO60">
        <v>1.0464844023515452</v>
      </c>
      <c r="AP60">
        <v>2.6368970272311789</v>
      </c>
      <c r="AQ60" s="10"/>
      <c r="AR60">
        <v>-8.8015324114359916E-2</v>
      </c>
      <c r="AS60" s="4">
        <v>7.7466972789558258E-3</v>
      </c>
      <c r="AT60" s="4">
        <v>-0.15331539611469891</v>
      </c>
      <c r="AU60" s="4">
        <v>1.4496</v>
      </c>
      <c r="AV60">
        <v>0.91198467588564003</v>
      </c>
      <c r="AW60">
        <v>2.1659940979821606</v>
      </c>
      <c r="AX60" s="10"/>
      <c r="AY60">
        <v>2.0490668462897071E-2</v>
      </c>
      <c r="AZ60" s="4">
        <v>0</v>
      </c>
      <c r="BA60" s="4">
        <v>-4.4809403537441922E-2</v>
      </c>
      <c r="BB60" s="4">
        <v>1.1486000000000001</v>
      </c>
      <c r="BC60">
        <v>1.0204906684628972</v>
      </c>
      <c r="BD60">
        <v>1.1415679900386493</v>
      </c>
      <c r="BE60" s="10"/>
      <c r="BF60">
        <v>-7.9065297254747299E-2</v>
      </c>
      <c r="BG60" s="4">
        <v>6.251321229981551E-3</v>
      </c>
      <c r="BH60" s="4">
        <v>-0.14436536925508631</v>
      </c>
      <c r="BI60" s="4">
        <v>0.98800000000000043</v>
      </c>
      <c r="BJ60">
        <v>0.92093470274525269</v>
      </c>
      <c r="BK60">
        <v>2.4896976374197402</v>
      </c>
      <c r="BL60" s="10"/>
      <c r="BM60">
        <v>1.3005454083730415E-2</v>
      </c>
      <c r="BN60" s="4">
        <v>0</v>
      </c>
      <c r="BO60" s="4">
        <v>-5.2294617916608582E-2</v>
      </c>
      <c r="BP60" s="4">
        <v>0.97600000000000009</v>
      </c>
      <c r="BQ60">
        <v>1.0130054540837303</v>
      </c>
      <c r="BR60">
        <v>0.9490565007910523</v>
      </c>
      <c r="BS60" s="10"/>
      <c r="BT60">
        <v>4.936763968712473E-2</v>
      </c>
      <c r="BU60" s="4">
        <v>0</v>
      </c>
      <c r="BV60" s="4">
        <v>-1.5932432313214263E-2</v>
      </c>
      <c r="BW60" s="4">
        <v>2.0034000000000001</v>
      </c>
      <c r="BX60">
        <v>1.0493676396871248</v>
      </c>
      <c r="BY60">
        <v>1.4609758483049291</v>
      </c>
      <c r="BZ60" s="10"/>
      <c r="CA60">
        <v>5.1127710040080286E-3</v>
      </c>
      <c r="CB60" s="4">
        <v>0</v>
      </c>
      <c r="CC60" s="4">
        <v>-6.0187300996330961E-2</v>
      </c>
      <c r="CD60" s="4">
        <v>0.88299999999999979</v>
      </c>
      <c r="CE60">
        <v>1.005112771004008</v>
      </c>
      <c r="CF60">
        <v>2.151827906036476</v>
      </c>
      <c r="CG60" s="10"/>
      <c r="CH60">
        <v>3.8895901914071586E-2</v>
      </c>
      <c r="CI60" s="4">
        <v>0</v>
      </c>
      <c r="CJ60" s="4">
        <v>-2.6404170086267408E-2</v>
      </c>
      <c r="CK60" s="4">
        <v>1.0926</v>
      </c>
      <c r="CL60">
        <v>1.0388959019140716</v>
      </c>
      <c r="CM60">
        <v>0.83122436963117396</v>
      </c>
      <c r="CN60" s="10"/>
      <c r="CO60">
        <v>-5.4800126013567249E-2</v>
      </c>
      <c r="CP60" s="4">
        <v>3.0030538111028501E-3</v>
      </c>
      <c r="CQ60" s="4">
        <v>-0.12010019801390624</v>
      </c>
      <c r="CR60" s="4">
        <v>1.6089999999999998</v>
      </c>
      <c r="CS60">
        <v>0.94519987398643279</v>
      </c>
      <c r="CT60">
        <v>1.5371055011955455</v>
      </c>
      <c r="CU60" s="10"/>
      <c r="CV60">
        <v>3.3252132750495773E-2</v>
      </c>
      <c r="CW60" s="4">
        <v>0</v>
      </c>
      <c r="CX60" s="4">
        <v>-3.204793924984322E-2</v>
      </c>
      <c r="CY60" s="4">
        <v>1.1695999999999998</v>
      </c>
      <c r="CZ60">
        <v>1.0332521327504958</v>
      </c>
      <c r="DA60">
        <v>0.86058747413188685</v>
      </c>
      <c r="DB60" s="10"/>
      <c r="DC60">
        <v>5.1641545463515159E-3</v>
      </c>
      <c r="DD60" s="4">
        <v>0</v>
      </c>
      <c r="DE60" s="4">
        <v>-6.0135917453987477E-2</v>
      </c>
      <c r="DF60" s="4">
        <v>1.4378</v>
      </c>
      <c r="DG60">
        <v>1.0051641545463514</v>
      </c>
      <c r="DH60">
        <v>0.82270381392191139</v>
      </c>
      <c r="DI60" s="10"/>
      <c r="DJ60">
        <v>4.6624226087947335E-2</v>
      </c>
      <c r="DK60" s="4">
        <v>0</v>
      </c>
      <c r="DL60" s="4">
        <v>-1.8675845912391659E-2</v>
      </c>
      <c r="DM60" s="4">
        <v>1.2352000000000001</v>
      </c>
      <c r="DN60">
        <v>1.0466242260879473</v>
      </c>
      <c r="DO60">
        <v>1.3732767852229755</v>
      </c>
      <c r="DP60" s="10"/>
      <c r="DQ60">
        <v>1.5527373102742119E-2</v>
      </c>
      <c r="DR60" s="4">
        <v>0</v>
      </c>
      <c r="DS60" s="4">
        <v>-4.9772698897596876E-2</v>
      </c>
      <c r="DT60" s="4">
        <v>0.49980000000000002</v>
      </c>
      <c r="DU60">
        <v>1.0155273731027421</v>
      </c>
      <c r="DV60">
        <v>1.1633206634679958</v>
      </c>
      <c r="DW60" s="10"/>
      <c r="DX60">
        <v>5.359795759924503E-2</v>
      </c>
      <c r="DY60" s="4">
        <v>0</v>
      </c>
      <c r="DZ60" s="4">
        <v>-1.1702114401093963E-2</v>
      </c>
      <c r="EA60" s="4">
        <v>1.2844</v>
      </c>
      <c r="EB60">
        <v>1.0535979575992451</v>
      </c>
      <c r="EC60">
        <v>2.126485529936875</v>
      </c>
      <c r="ED60" s="10"/>
      <c r="EE60">
        <v>3.7780628037424875E-3</v>
      </c>
      <c r="EF60" s="4">
        <v>0</v>
      </c>
      <c r="EG60" s="4">
        <v>-6.1522009196596505E-2</v>
      </c>
      <c r="EH60" s="4">
        <v>1.45</v>
      </c>
      <c r="EI60">
        <v>1.0037780628037425</v>
      </c>
      <c r="EJ60">
        <v>1.3848069798192564</v>
      </c>
      <c r="EK60" s="10"/>
      <c r="EL60">
        <v>-0.110454474165279</v>
      </c>
      <c r="EM60" s="4">
        <v>1.2200190863128286E-2</v>
      </c>
      <c r="EN60" s="4">
        <v>-0.17575454616561798</v>
      </c>
      <c r="EO60" s="4">
        <v>1.0286000000000006</v>
      </c>
      <c r="EP60">
        <v>0.88954552583472102</v>
      </c>
      <c r="EQ60">
        <v>1.3993300031042069</v>
      </c>
      <c r="ER60" s="10"/>
      <c r="ES60">
        <v>1.5603249571173596E-3</v>
      </c>
      <c r="ET60" s="4">
        <v>0</v>
      </c>
      <c r="EU60" s="4">
        <v>-6.3739747043221634E-2</v>
      </c>
      <c r="EV60" s="4">
        <v>1.1596000000000002</v>
      </c>
      <c r="EW60">
        <v>1.0015603249571174</v>
      </c>
      <c r="EX60">
        <v>2.0119840913134661</v>
      </c>
      <c r="EY60" s="10"/>
      <c r="EZ60">
        <v>-4.6424614446437695E-2</v>
      </c>
      <c r="FA60" s="4">
        <v>2.1552448265003917E-3</v>
      </c>
      <c r="FB60" s="4">
        <v>-0.11172468644677669</v>
      </c>
      <c r="FC60" s="4">
        <v>0.97299999999999998</v>
      </c>
      <c r="FD60">
        <v>0.95357538555356225</v>
      </c>
      <c r="FE60">
        <v>1.5716316186961712</v>
      </c>
      <c r="FF60" s="10"/>
      <c r="FG60">
        <v>1.4703576451479039E-2</v>
      </c>
      <c r="FH60" s="4">
        <v>0</v>
      </c>
      <c r="FI60" s="4">
        <v>-5.0596495548859956E-2</v>
      </c>
      <c r="FJ60" s="4">
        <v>1.3307999999999998</v>
      </c>
      <c r="FK60">
        <v>1.0147035764514791</v>
      </c>
      <c r="FL60">
        <v>3.9878602041853077</v>
      </c>
      <c r="FM60" s="10"/>
      <c r="FN60">
        <v>8.2461203077516445E-3</v>
      </c>
      <c r="FO60" s="4">
        <v>0</v>
      </c>
      <c r="FP60" s="4">
        <v>-5.7053951692587347E-2</v>
      </c>
      <c r="FQ60" s="4">
        <v>1.4224000000000001</v>
      </c>
      <c r="FR60">
        <v>1.0082461203077517</v>
      </c>
      <c r="FS60">
        <v>2.926630269963264</v>
      </c>
      <c r="FT60" s="10"/>
    </row>
    <row r="61" spans="1:176" x14ac:dyDescent="0.2">
      <c r="A61" s="2">
        <v>60</v>
      </c>
      <c r="B61" s="3">
        <v>40513</v>
      </c>
      <c r="C61">
        <v>2010</v>
      </c>
      <c r="D61" s="4">
        <v>6.5311308767471335E-2</v>
      </c>
      <c r="E61" s="4">
        <v>0</v>
      </c>
      <c r="F61" s="9">
        <v>1.0653113087674713</v>
      </c>
      <c r="G61">
        <v>1.0074501321797644</v>
      </c>
      <c r="H61" s="10">
        <v>0.12779122948614466</v>
      </c>
      <c r="I61">
        <v>6.766959740190219E-2</v>
      </c>
      <c r="J61" s="4">
        <v>0</v>
      </c>
      <c r="K61" s="4">
        <v>4.5024007248917419E-2</v>
      </c>
      <c r="L61" s="4">
        <v>0.8974000000000002</v>
      </c>
      <c r="M61">
        <v>1.0676695974019021</v>
      </c>
      <c r="N61">
        <v>3.0093303592166589</v>
      </c>
      <c r="O61" s="10">
        <v>0.31623134541347259</v>
      </c>
      <c r="P61">
        <v>7.9916270453805102E-2</v>
      </c>
      <c r="Q61" s="4">
        <v>0</v>
      </c>
      <c r="R61" s="4">
        <v>5.7270680300820331E-2</v>
      </c>
      <c r="S61" s="4">
        <v>1.1522000000000003</v>
      </c>
      <c r="T61">
        <v>1.079916270453805</v>
      </c>
      <c r="U61">
        <v>2.6670136976467482</v>
      </c>
      <c r="V61" s="10">
        <v>0.3439982502760055</v>
      </c>
      <c r="W61">
        <v>0.10902022808689235</v>
      </c>
      <c r="X61" s="4">
        <v>0</v>
      </c>
      <c r="Y61" s="4">
        <v>8.637463793390758E-2</v>
      </c>
      <c r="Z61" s="4">
        <v>-0.1082</v>
      </c>
      <c r="AA61">
        <v>1.1090202280868924</v>
      </c>
      <c r="AB61">
        <v>1.0534793248402561</v>
      </c>
      <c r="AC61" s="10">
        <v>0.52935075539132359</v>
      </c>
      <c r="AD61">
        <v>4.8708246175940516E-2</v>
      </c>
      <c r="AE61" s="4">
        <v>0</v>
      </c>
      <c r="AF61" s="4">
        <v>2.6062656022955741E-2</v>
      </c>
      <c r="AG61" s="4">
        <v>0.16339999999999996</v>
      </c>
      <c r="AH61">
        <v>1.0487082461759405</v>
      </c>
      <c r="AI61">
        <v>0.87818693900893308</v>
      </c>
      <c r="AJ61" s="10">
        <v>0.36213822137570095</v>
      </c>
      <c r="AK61">
        <v>7.549618682853268E-2</v>
      </c>
      <c r="AL61" s="4">
        <v>0</v>
      </c>
      <c r="AM61" s="4">
        <v>5.2850596675547909E-2</v>
      </c>
      <c r="AN61" s="4">
        <v>3.4008000000000012</v>
      </c>
      <c r="AO61">
        <v>1.0754961868285327</v>
      </c>
      <c r="AP61">
        <v>2.8359726978466262</v>
      </c>
      <c r="AQ61" s="10">
        <v>0.47559417077737465</v>
      </c>
      <c r="AR61">
        <v>7.2851849051052395E-2</v>
      </c>
      <c r="AS61" s="4">
        <v>0</v>
      </c>
      <c r="AT61" s="4">
        <v>5.0206258898067624E-2</v>
      </c>
      <c r="AU61" s="4">
        <v>1.6636000000000002</v>
      </c>
      <c r="AV61">
        <v>1.0728518490510524</v>
      </c>
      <c r="AW61">
        <v>2.3237907730538274</v>
      </c>
      <c r="AX61" s="10">
        <v>0.67735893125688773</v>
      </c>
      <c r="AY61">
        <v>1.7803308783871947E-2</v>
      </c>
      <c r="AZ61" s="4">
        <v>0</v>
      </c>
      <c r="BA61" s="4">
        <v>-4.8422813691128275E-3</v>
      </c>
      <c r="BB61" s="4">
        <v>1.1218000000000001</v>
      </c>
      <c r="BC61">
        <v>1.017803308783872</v>
      </c>
      <c r="BD61">
        <v>1.1618916774630914</v>
      </c>
      <c r="BE61" s="10">
        <v>0.17166495058605047</v>
      </c>
      <c r="BF61">
        <v>1.0607164059692453E-2</v>
      </c>
      <c r="BG61" s="4">
        <v>0</v>
      </c>
      <c r="BH61" s="4">
        <v>-1.2038426093292321E-2</v>
      </c>
      <c r="BI61" s="4">
        <v>1.1428000000000003</v>
      </c>
      <c r="BJ61">
        <v>1.0106071640596925</v>
      </c>
      <c r="BK61">
        <v>2.5161062687188802</v>
      </c>
      <c r="BL61" s="10">
        <v>0.19324793021334621</v>
      </c>
      <c r="BM61">
        <v>4.6202218061833007E-2</v>
      </c>
      <c r="BN61" s="4">
        <v>0</v>
      </c>
      <c r="BO61" s="4">
        <v>2.3556627908848233E-2</v>
      </c>
      <c r="BP61" s="4">
        <v>0.96459999999999979</v>
      </c>
      <c r="BQ61">
        <v>1.0462022180618331</v>
      </c>
      <c r="BR61">
        <v>0.99290501619360083</v>
      </c>
      <c r="BS61" s="10">
        <v>0.11192168274606511</v>
      </c>
      <c r="BT61">
        <v>5.948232707753362E-2</v>
      </c>
      <c r="BU61" s="4">
        <v>0</v>
      </c>
      <c r="BV61" s="4">
        <v>3.6836736924548849E-2</v>
      </c>
      <c r="BW61" s="4">
        <v>1.8818000000000001</v>
      </c>
      <c r="BX61">
        <v>1.0594823270775335</v>
      </c>
      <c r="BY61">
        <v>1.5478780915661798</v>
      </c>
      <c r="BZ61" s="10">
        <v>0.45362877799298457</v>
      </c>
      <c r="CA61">
        <v>8.0375972616608185E-2</v>
      </c>
      <c r="CB61" s="4">
        <v>0</v>
      </c>
      <c r="CC61" s="4">
        <v>5.7730382463623414E-2</v>
      </c>
      <c r="CD61" s="4">
        <v>1.3543999999999996</v>
      </c>
      <c r="CE61">
        <v>1.0803759726166082</v>
      </c>
      <c r="CF61">
        <v>2.324783166887717</v>
      </c>
      <c r="CG61" s="10">
        <v>0.33713926299321106</v>
      </c>
      <c r="CH61">
        <v>2.4676258843684754E-2</v>
      </c>
      <c r="CI61" s="4">
        <v>0</v>
      </c>
      <c r="CJ61" s="4">
        <v>2.0306686906999792E-3</v>
      </c>
      <c r="CK61" s="4">
        <v>1.1107999999999998</v>
      </c>
      <c r="CL61">
        <v>1.0246762588436849</v>
      </c>
      <c r="CM61">
        <v>0.85173587733337164</v>
      </c>
      <c r="CN61" s="10">
        <v>0.20572220460569041</v>
      </c>
      <c r="CO61">
        <v>6.2149782855453445E-2</v>
      </c>
      <c r="CP61" s="4">
        <v>0</v>
      </c>
      <c r="CQ61" s="4">
        <v>3.9504192702468674E-2</v>
      </c>
      <c r="CR61" s="4">
        <v>1.6463999999999999</v>
      </c>
      <c r="CS61">
        <v>1.0621497828554534</v>
      </c>
      <c r="CT61">
        <v>1.6326362743207714</v>
      </c>
      <c r="CU61" s="10">
        <v>0.16809997599401133</v>
      </c>
      <c r="CV61">
        <v>3.2745722196183769E-2</v>
      </c>
      <c r="CW61" s="4">
        <v>0</v>
      </c>
      <c r="CX61" s="4">
        <v>1.0100132043198994E-2</v>
      </c>
      <c r="CY61" s="4">
        <v>1.0668000000000004</v>
      </c>
      <c r="CZ61">
        <v>1.0327457221961838</v>
      </c>
      <c r="DA61">
        <v>0.8887680324853251</v>
      </c>
      <c r="DB61" s="10">
        <v>0.1776950337377789</v>
      </c>
      <c r="DC61">
        <v>0.10175186498282236</v>
      </c>
      <c r="DD61" s="4">
        <v>0</v>
      </c>
      <c r="DE61" s="4">
        <v>7.9106274829837592E-2</v>
      </c>
      <c r="DF61" s="4">
        <v>1.2748000000000004</v>
      </c>
      <c r="DG61">
        <v>1.1017518649828224</v>
      </c>
      <c r="DH61">
        <v>0.90641546131694672</v>
      </c>
      <c r="DI61" s="10">
        <v>0.20545527980596237</v>
      </c>
      <c r="DJ61">
        <v>4.0601603765192389E-2</v>
      </c>
      <c r="DK61" s="4">
        <v>0</v>
      </c>
      <c r="DL61" s="4">
        <v>1.7956013612207614E-2</v>
      </c>
      <c r="DM61" s="4">
        <v>1.1534</v>
      </c>
      <c r="DN61">
        <v>1.0406016037651924</v>
      </c>
      <c r="DO61">
        <v>1.4290340251165359</v>
      </c>
      <c r="DP61" s="10">
        <v>0.24829407949362411</v>
      </c>
      <c r="DQ61">
        <v>3.4764200700492728E-2</v>
      </c>
      <c r="DR61" s="4">
        <v>0</v>
      </c>
      <c r="DS61" s="4">
        <v>1.2118610547507954E-2</v>
      </c>
      <c r="DT61" s="4">
        <v>0.47100000000000003</v>
      </c>
      <c r="DU61">
        <v>1.0347642007004927</v>
      </c>
      <c r="DV61">
        <v>1.2037625764918276</v>
      </c>
      <c r="DW61" s="10">
        <v>0.2533255551646631</v>
      </c>
      <c r="DX61">
        <v>5.5752395018111994E-2</v>
      </c>
      <c r="DY61" s="4">
        <v>0</v>
      </c>
      <c r="DZ61" s="4">
        <v>3.3106804865127223E-2</v>
      </c>
      <c r="EA61" s="4">
        <v>1.1931999999999998</v>
      </c>
      <c r="EB61">
        <v>1.055752395018112</v>
      </c>
      <c r="EC61">
        <v>2.2450421912022152</v>
      </c>
      <c r="ED61" s="10">
        <v>0.29671678402535218</v>
      </c>
      <c r="EE61">
        <v>0.11540096633165385</v>
      </c>
      <c r="EF61" s="4">
        <v>0</v>
      </c>
      <c r="EG61" s="4">
        <v>9.275537617866908E-2</v>
      </c>
      <c r="EH61" s="4">
        <v>1.5282000000000002</v>
      </c>
      <c r="EI61">
        <v>1.1154009663316538</v>
      </c>
      <c r="EJ61">
        <v>1.5446150434732175</v>
      </c>
      <c r="EK61" s="10">
        <v>0.30122421618801315</v>
      </c>
      <c r="EL61">
        <v>5.0860523116598319E-2</v>
      </c>
      <c r="EM61" s="4">
        <v>0</v>
      </c>
      <c r="EN61" s="4">
        <v>2.8214932963613545E-2</v>
      </c>
      <c r="EO61" s="4">
        <v>1.2256000000000002</v>
      </c>
      <c r="EP61">
        <v>1.0508605231165984</v>
      </c>
      <c r="EQ61">
        <v>1.470500659074838</v>
      </c>
      <c r="ER61" s="10">
        <v>5.9628641555196316E-2</v>
      </c>
      <c r="ES61">
        <v>2.9650943789934377E-2</v>
      </c>
      <c r="ET61" s="4">
        <v>0</v>
      </c>
      <c r="EU61" s="4">
        <v>7.0053536369496031E-3</v>
      </c>
      <c r="EV61" s="4">
        <v>1.0802</v>
      </c>
      <c r="EW61">
        <v>1.0296509437899344</v>
      </c>
      <c r="EX61">
        <v>2.0716413185112441</v>
      </c>
      <c r="EY61" s="10">
        <v>0.28037461513890416</v>
      </c>
      <c r="EZ61">
        <v>4.8797079748614428E-2</v>
      </c>
      <c r="FA61" s="4">
        <v>0</v>
      </c>
      <c r="FB61" s="4">
        <v>2.6151489595629653E-2</v>
      </c>
      <c r="FC61" s="4">
        <v>0.94220000000000004</v>
      </c>
      <c r="FD61">
        <v>1.0487970797486144</v>
      </c>
      <c r="FE61">
        <v>1.6483226521291321</v>
      </c>
      <c r="FF61" s="10">
        <v>0.3465256715653367</v>
      </c>
      <c r="FG61">
        <v>5.3165362957474357E-2</v>
      </c>
      <c r="FH61" s="4">
        <v>0</v>
      </c>
      <c r="FI61" s="4">
        <v>3.0519772804489583E-2</v>
      </c>
      <c r="FJ61" s="4">
        <v>1.3411999999999997</v>
      </c>
      <c r="FK61">
        <v>1.0531653629574744</v>
      </c>
      <c r="FL61">
        <v>4.199876239364488</v>
      </c>
      <c r="FM61" s="10">
        <v>0.58069299752135817</v>
      </c>
      <c r="FN61">
        <v>7.7197458934395294E-2</v>
      </c>
      <c r="FO61" s="4">
        <v>0</v>
      </c>
      <c r="FP61" s="4">
        <v>5.4551868781410523E-2</v>
      </c>
      <c r="FQ61" s="4">
        <v>1.3361999999999994</v>
      </c>
      <c r="FR61">
        <v>1.0771974589343953</v>
      </c>
      <c r="FS61">
        <v>3.1525586900449114</v>
      </c>
      <c r="FT61" s="10">
        <v>0.77637652757478359</v>
      </c>
    </row>
    <row r="62" spans="1:176" x14ac:dyDescent="0.2">
      <c r="A62" s="2">
        <v>61</v>
      </c>
      <c r="B62" s="3">
        <v>40544</v>
      </c>
      <c r="C62">
        <v>2011</v>
      </c>
      <c r="D62" s="4">
        <v>2.2662213740458018E-2</v>
      </c>
      <c r="E62" s="4">
        <v>0</v>
      </c>
      <c r="F62" s="9">
        <v>1.022662213740458</v>
      </c>
      <c r="G62">
        <v>1.0302811824080749</v>
      </c>
      <c r="H62" s="10"/>
      <c r="I62">
        <v>0.11946858060904431</v>
      </c>
      <c r="J62" s="4">
        <v>0</v>
      </c>
      <c r="K62" s="4">
        <v>8.751199801955023E-2</v>
      </c>
      <c r="L62" s="4">
        <v>0.83779999999999999</v>
      </c>
      <c r="M62">
        <v>1.1194685806090443</v>
      </c>
      <c r="N62">
        <v>3.3688507858159786</v>
      </c>
      <c r="O62" s="10"/>
      <c r="P62">
        <v>0.11555712430870631</v>
      </c>
      <c r="Q62" s="4">
        <v>0</v>
      </c>
      <c r="R62" s="4">
        <v>8.3600541719212218E-2</v>
      </c>
      <c r="S62" s="4">
        <v>1.0880000000000001</v>
      </c>
      <c r="T62">
        <v>1.1155571243087063</v>
      </c>
      <c r="U62">
        <v>2.9752061310387359</v>
      </c>
      <c r="V62" s="10"/>
      <c r="W62">
        <v>2.1478314725125455E-2</v>
      </c>
      <c r="X62" s="4">
        <v>0</v>
      </c>
      <c r="Y62" s="4">
        <v>-1.0478267864368628E-2</v>
      </c>
      <c r="Z62" s="4">
        <v>-9.0400000000000008E-2</v>
      </c>
      <c r="AA62">
        <v>1.0214783147251254</v>
      </c>
      <c r="AB62">
        <v>1.0761062853355878</v>
      </c>
      <c r="AC62" s="10"/>
      <c r="AD62">
        <v>6.7938533733692241E-2</v>
      </c>
      <c r="AE62" s="4">
        <v>0</v>
      </c>
      <c r="AF62" s="4">
        <v>3.5981951144198158E-2</v>
      </c>
      <c r="AG62" s="4">
        <v>0.15280000000000005</v>
      </c>
      <c r="AH62">
        <v>1.0679385337336922</v>
      </c>
      <c r="AI62">
        <v>0.93784967198927938</v>
      </c>
      <c r="AJ62" s="10"/>
      <c r="AK62">
        <v>-3.7556458328374988E-3</v>
      </c>
      <c r="AL62" s="4">
        <v>1.410487562170967E-5</v>
      </c>
      <c r="AM62" s="4">
        <v>-3.5712228422331585E-2</v>
      </c>
      <c r="AN62" s="4">
        <v>3.3001999999999998</v>
      </c>
      <c r="AO62">
        <v>0.9962443541671625</v>
      </c>
      <c r="AP62">
        <v>2.8253217888019178</v>
      </c>
      <c r="AQ62" s="10"/>
      <c r="AR62">
        <v>0.10853304487883507</v>
      </c>
      <c r="AS62" s="4">
        <v>0</v>
      </c>
      <c r="AT62" s="4">
        <v>7.657646228934098E-2</v>
      </c>
      <c r="AU62" s="4">
        <v>1.4324000000000003</v>
      </c>
      <c r="AV62">
        <v>1.1085330448788351</v>
      </c>
      <c r="AW62">
        <v>2.5759988613147011</v>
      </c>
      <c r="AX62" s="10"/>
      <c r="AY62">
        <v>2.2764461252523151E-2</v>
      </c>
      <c r="AZ62" s="4">
        <v>0</v>
      </c>
      <c r="BA62" s="4">
        <v>-9.1921213369709313E-3</v>
      </c>
      <c r="BB62" s="4">
        <v>1.0946</v>
      </c>
      <c r="BC62">
        <v>1.0227644612525231</v>
      </c>
      <c r="BD62">
        <v>1.1883415155343291</v>
      </c>
      <c r="BE62" s="10"/>
      <c r="BF62">
        <v>0.18246241045141035</v>
      </c>
      <c r="BG62" s="4">
        <v>0</v>
      </c>
      <c r="BH62" s="4">
        <v>0.15050582786191627</v>
      </c>
      <c r="BI62" s="4">
        <v>0.86140000000000028</v>
      </c>
      <c r="BJ62">
        <v>1.1824624104514103</v>
      </c>
      <c r="BK62">
        <v>2.975201083461231</v>
      </c>
      <c r="BL62" s="10"/>
      <c r="BM62">
        <v>2.8464598290972646E-2</v>
      </c>
      <c r="BN62" s="4">
        <v>0</v>
      </c>
      <c r="BO62" s="4">
        <v>-3.4919842985214368E-3</v>
      </c>
      <c r="BP62" s="4">
        <v>0.96100000000000008</v>
      </c>
      <c r="BQ62">
        <v>1.0284645982909726</v>
      </c>
      <c r="BR62">
        <v>1.0211676586206433</v>
      </c>
      <c r="BS62" s="10"/>
      <c r="BT62">
        <v>2.9850155062398874E-2</v>
      </c>
      <c r="BU62" s="4">
        <v>0</v>
      </c>
      <c r="BV62" s="4">
        <v>-2.1064275270952088E-3</v>
      </c>
      <c r="BW62" s="4">
        <v>1.7860000000000003</v>
      </c>
      <c r="BX62">
        <v>1.0298501550623989</v>
      </c>
      <c r="BY62">
        <v>1.5940824926171202</v>
      </c>
      <c r="BZ62" s="10"/>
      <c r="CA62">
        <v>0.12580839703523217</v>
      </c>
      <c r="CB62" s="4">
        <v>0</v>
      </c>
      <c r="CC62" s="4">
        <v>9.3851814445738091E-2</v>
      </c>
      <c r="CD62" s="4">
        <v>1.3512</v>
      </c>
      <c r="CE62">
        <v>1.1258083970352322</v>
      </c>
      <c r="CF62">
        <v>2.6172604105683512</v>
      </c>
      <c r="CG62" s="10"/>
      <c r="CH62">
        <v>2.1453556170478637E-2</v>
      </c>
      <c r="CI62" s="4">
        <v>0</v>
      </c>
      <c r="CJ62" s="4">
        <v>-1.0503026419015446E-2</v>
      </c>
      <c r="CK62" s="4">
        <v>1.1948000000000003</v>
      </c>
      <c r="CL62">
        <v>1.0214535561704787</v>
      </c>
      <c r="CM62">
        <v>0.87000864082015505</v>
      </c>
      <c r="CN62" s="10"/>
      <c r="CO62">
        <v>3.7205038012533255E-2</v>
      </c>
      <c r="CP62" s="4">
        <v>0</v>
      </c>
      <c r="CQ62" s="4">
        <v>5.2484554230391722E-3</v>
      </c>
      <c r="CR62" s="4">
        <v>1.5810000000000002</v>
      </c>
      <c r="CS62">
        <v>1.0372050380125333</v>
      </c>
      <c r="CT62">
        <v>1.6933785689675165</v>
      </c>
      <c r="CU62" s="10"/>
      <c r="CV62">
        <v>3.387454648534121E-2</v>
      </c>
      <c r="CW62" s="4">
        <v>0</v>
      </c>
      <c r="CX62" s="4">
        <v>1.9179638958471273E-3</v>
      </c>
      <c r="CY62" s="4">
        <v>1.1321999999999999</v>
      </c>
      <c r="CZ62">
        <v>1.0338745464853412</v>
      </c>
      <c r="DA62">
        <v>0.91887464651643447</v>
      </c>
      <c r="DB62" s="10"/>
      <c r="DC62">
        <v>7.0038271751266534E-2</v>
      </c>
      <c r="DD62" s="4">
        <v>0</v>
      </c>
      <c r="DE62" s="4">
        <v>3.8081689161772452E-2</v>
      </c>
      <c r="DF62" s="4">
        <v>1.3874000000000002</v>
      </c>
      <c r="DG62">
        <v>1.0700382717512666</v>
      </c>
      <c r="DH62">
        <v>0.96989923371621278</v>
      </c>
      <c r="DI62" s="10"/>
      <c r="DJ62">
        <v>2.1191050974805257E-2</v>
      </c>
      <c r="DK62" s="4">
        <v>0</v>
      </c>
      <c r="DL62" s="4">
        <v>-1.0765531614688826E-2</v>
      </c>
      <c r="DM62" s="4">
        <v>1.1000000000000001</v>
      </c>
      <c r="DN62">
        <v>1.0211910509748052</v>
      </c>
      <c r="DO62">
        <v>1.4593167579875115</v>
      </c>
      <c r="DP62" s="10"/>
      <c r="DQ62">
        <v>-5.5908777012110148E-3</v>
      </c>
      <c r="DR62" s="4">
        <v>3.1257913469898561E-5</v>
      </c>
      <c r="DS62" s="4">
        <v>-3.7547460290705097E-2</v>
      </c>
      <c r="DT62" s="4">
        <v>0.36259999999999998</v>
      </c>
      <c r="DU62">
        <v>0.99440912229878897</v>
      </c>
      <c r="DV62">
        <v>1.197032487145367</v>
      </c>
      <c r="DW62" s="10"/>
      <c r="DX62">
        <v>3.1499321688542588E-2</v>
      </c>
      <c r="DY62" s="4">
        <v>0</v>
      </c>
      <c r="DZ62" s="4">
        <v>-4.5726090095149496E-4</v>
      </c>
      <c r="EA62" s="4">
        <v>1.1854</v>
      </c>
      <c r="EB62">
        <v>1.0314993216885426</v>
      </c>
      <c r="EC62">
        <v>2.3157594973872442</v>
      </c>
      <c r="ED62" s="10"/>
      <c r="EE62">
        <v>2.9163071256312508E-2</v>
      </c>
      <c r="EF62" s="4">
        <v>0</v>
      </c>
      <c r="EG62" s="4">
        <v>-2.7935113331815746E-3</v>
      </c>
      <c r="EH62" s="4">
        <v>1.2056000000000004</v>
      </c>
      <c r="EI62">
        <v>1.0291630712563125</v>
      </c>
      <c r="EJ62">
        <v>1.5896607620495991</v>
      </c>
      <c r="EK62" s="10"/>
      <c r="EL62">
        <v>0.17171248643899337</v>
      </c>
      <c r="EM62" s="4">
        <v>0</v>
      </c>
      <c r="EN62" s="4">
        <v>0.13975590384949929</v>
      </c>
      <c r="EO62" s="4">
        <v>0.89780000000000015</v>
      </c>
      <c r="EP62">
        <v>1.1717124864389934</v>
      </c>
      <c r="EQ62">
        <v>1.7230039835547568</v>
      </c>
      <c r="ER62" s="10"/>
      <c r="ES62">
        <v>9.3510429236208489E-2</v>
      </c>
      <c r="ET62" s="4">
        <v>0</v>
      </c>
      <c r="EU62" s="4">
        <v>6.1553846646714407E-2</v>
      </c>
      <c r="EV62" s="4">
        <v>0.91820000000000013</v>
      </c>
      <c r="EW62">
        <v>1.0935104292362086</v>
      </c>
      <c r="EX62">
        <v>2.2653613874286957</v>
      </c>
      <c r="EY62" s="10"/>
      <c r="EZ62">
        <v>8.5829751441944352E-2</v>
      </c>
      <c r="FA62" s="4">
        <v>0</v>
      </c>
      <c r="FB62" s="4">
        <v>5.3873168852450269E-2</v>
      </c>
      <c r="FC62" s="4">
        <v>0.9079999999999997</v>
      </c>
      <c r="FD62">
        <v>1.0858297514419444</v>
      </c>
      <c r="FE62">
        <v>1.7897977756575021</v>
      </c>
      <c r="FF62" s="10"/>
      <c r="FG62">
        <v>6.0407681096300167E-2</v>
      </c>
      <c r="FH62" s="4">
        <v>0</v>
      </c>
      <c r="FI62" s="4">
        <v>2.8451098506806084E-2</v>
      </c>
      <c r="FJ62" s="4">
        <v>1.2307999999999999</v>
      </c>
      <c r="FK62">
        <v>1.0604076810963001</v>
      </c>
      <c r="FL62">
        <v>4.4535810238759463</v>
      </c>
      <c r="FM62" s="10"/>
      <c r="FN62">
        <v>4.4095138123496642E-2</v>
      </c>
      <c r="FO62" s="4">
        <v>0</v>
      </c>
      <c r="FP62" s="4">
        <v>1.213855553400256E-2</v>
      </c>
      <c r="FQ62" s="4">
        <v>1.3004</v>
      </c>
      <c r="FR62">
        <v>1.0440951381234966</v>
      </c>
      <c r="FS62">
        <v>3.2915712009248712</v>
      </c>
      <c r="FT62" s="10"/>
    </row>
    <row r="63" spans="1:176" x14ac:dyDescent="0.2">
      <c r="A63" s="2">
        <v>62</v>
      </c>
      <c r="B63" s="3">
        <v>40575</v>
      </c>
      <c r="C63">
        <v>2011</v>
      </c>
      <c r="D63" s="4">
        <v>3.1957079542803933E-2</v>
      </c>
      <c r="E63" s="4">
        <v>0</v>
      </c>
      <c r="F63" s="9">
        <v>1.0319570795428039</v>
      </c>
      <c r="G63">
        <v>1.0632059601057438</v>
      </c>
      <c r="H63" s="10"/>
      <c r="I63">
        <v>3.3669062951968753E-2</v>
      </c>
      <c r="J63" s="4">
        <v>0</v>
      </c>
      <c r="K63" s="4">
        <v>3.4716364831084576E-2</v>
      </c>
      <c r="L63" s="4">
        <v>0.89359999999999995</v>
      </c>
      <c r="M63">
        <v>1.0336690629519687</v>
      </c>
      <c r="N63">
        <v>3.4822768349994062</v>
      </c>
      <c r="O63" s="10"/>
      <c r="P63">
        <v>7.5114340741090441E-2</v>
      </c>
      <c r="Q63" s="4">
        <v>0</v>
      </c>
      <c r="R63" s="4">
        <v>7.6161642620206263E-2</v>
      </c>
      <c r="S63" s="4">
        <v>1.1545999999999996</v>
      </c>
      <c r="T63">
        <v>1.0751143407410904</v>
      </c>
      <c r="U63">
        <v>3.1986867781405608</v>
      </c>
      <c r="V63" s="10"/>
      <c r="W63">
        <v>-1.4143456638178889E-2</v>
      </c>
      <c r="X63" s="4">
        <v>2.0003736567604646E-4</v>
      </c>
      <c r="Y63" s="4">
        <v>-1.3096154759063066E-2</v>
      </c>
      <c r="Z63" s="4">
        <v>-7.3399999999999979E-2</v>
      </c>
      <c r="AA63">
        <v>0.98585654336182116</v>
      </c>
      <c r="AB63">
        <v>1.0608864227508723</v>
      </c>
      <c r="AC63" s="10"/>
      <c r="AD63">
        <v>3.0898674836920433E-2</v>
      </c>
      <c r="AE63" s="4">
        <v>0</v>
      </c>
      <c r="AF63" s="4">
        <v>3.1945976716036252E-2</v>
      </c>
      <c r="AG63" s="4">
        <v>0.15899999999999997</v>
      </c>
      <c r="AH63">
        <v>1.0308986748369204</v>
      </c>
      <c r="AI63">
        <v>0.9668279840499886</v>
      </c>
      <c r="AJ63" s="10"/>
      <c r="AK63">
        <v>-1.3434207830138494E-3</v>
      </c>
      <c r="AL63" s="4">
        <v>1.8047794002335442E-6</v>
      </c>
      <c r="AM63" s="4">
        <v>-2.9611890389802755E-4</v>
      </c>
      <c r="AN63" s="4">
        <v>3.2012000000000005</v>
      </c>
      <c r="AO63">
        <v>0.99865657921698614</v>
      </c>
      <c r="AP63">
        <v>2.8215261927921396</v>
      </c>
      <c r="AQ63" s="10"/>
      <c r="AR63">
        <v>-1.2119020380940171E-2</v>
      </c>
      <c r="AS63" s="4">
        <v>1.4687065499364326E-4</v>
      </c>
      <c r="AT63" s="4">
        <v>-1.1071718501824349E-2</v>
      </c>
      <c r="AU63" s="4">
        <v>1.3342000000000005</v>
      </c>
      <c r="AV63">
        <v>0.98788097961905985</v>
      </c>
      <c r="AW63">
        <v>2.5447802786131497</v>
      </c>
      <c r="AX63" s="10"/>
      <c r="AY63">
        <v>-7.7720704376664394E-3</v>
      </c>
      <c r="AZ63" s="4">
        <v>6.0405078888048602E-5</v>
      </c>
      <c r="BA63" s="4">
        <v>-6.724768558550618E-3</v>
      </c>
      <c r="BB63" s="4">
        <v>1.0868000000000002</v>
      </c>
      <c r="BC63">
        <v>0.99222792956233352</v>
      </c>
      <c r="BD63">
        <v>1.179105641571593</v>
      </c>
      <c r="BE63" s="10"/>
      <c r="BF63">
        <v>-3.296961841807982E-2</v>
      </c>
      <c r="BG63" s="4">
        <v>1.0869957386337881E-3</v>
      </c>
      <c r="BH63" s="4">
        <v>-3.1922316538963998E-2</v>
      </c>
      <c r="BI63" s="4">
        <v>0.91760000000000008</v>
      </c>
      <c r="BJ63">
        <v>0.96703038158192023</v>
      </c>
      <c r="BK63">
        <v>2.8771098390224568</v>
      </c>
      <c r="BL63" s="10"/>
      <c r="BM63">
        <v>-7.5470047404951855E-3</v>
      </c>
      <c r="BN63" s="4">
        <v>5.6957280553056803E-5</v>
      </c>
      <c r="BO63" s="4">
        <v>-6.4997028613793632E-3</v>
      </c>
      <c r="BP63" s="4">
        <v>1.0313999999999997</v>
      </c>
      <c r="BQ63">
        <v>0.99245299525950481</v>
      </c>
      <c r="BR63">
        <v>1.013460901460193</v>
      </c>
      <c r="BS63" s="10"/>
      <c r="BT63">
        <v>4.478449938288423E-2</v>
      </c>
      <c r="BU63" s="4">
        <v>0</v>
      </c>
      <c r="BV63" s="4">
        <v>4.5831801262000052E-2</v>
      </c>
      <c r="BW63" s="4">
        <v>2.1422000000000003</v>
      </c>
      <c r="BX63">
        <v>1.0447844993828843</v>
      </c>
      <c r="BY63">
        <v>1.6654726790239982</v>
      </c>
      <c r="BZ63" s="10"/>
      <c r="CA63">
        <v>-2.9125614237163689E-2</v>
      </c>
      <c r="CB63" s="4">
        <v>8.4830140469207215E-4</v>
      </c>
      <c r="CC63" s="4">
        <v>-2.8078312358047867E-2</v>
      </c>
      <c r="CD63" s="4">
        <v>1.1261999999999999</v>
      </c>
      <c r="CE63">
        <v>0.97087438576283636</v>
      </c>
      <c r="CF63">
        <v>2.5410310934919371</v>
      </c>
      <c r="CG63" s="10"/>
      <c r="CH63">
        <v>2.4113418693244479E-3</v>
      </c>
      <c r="CI63" s="4">
        <v>0</v>
      </c>
      <c r="CJ63" s="4">
        <v>3.4586437484402698E-3</v>
      </c>
      <c r="CK63" s="4">
        <v>1.1030000000000002</v>
      </c>
      <c r="CL63">
        <v>1.0024113418693243</v>
      </c>
      <c r="CM63">
        <v>0.87210652908243869</v>
      </c>
      <c r="CN63" s="10"/>
      <c r="CO63">
        <v>-1.6437953387715937E-3</v>
      </c>
      <c r="CP63" s="4">
        <v>2.7020631157672184E-6</v>
      </c>
      <c r="CQ63" s="4">
        <v>-5.964934596557718E-4</v>
      </c>
      <c r="CR63" s="4">
        <v>1.4210000000000003</v>
      </c>
      <c r="CS63">
        <v>0.99835620466122843</v>
      </c>
      <c r="CT63">
        <v>1.690595001169072</v>
      </c>
      <c r="CU63" s="10"/>
      <c r="CV63">
        <v>-3.4482423927389562E-3</v>
      </c>
      <c r="CW63" s="4">
        <v>1.1890375599082082E-5</v>
      </c>
      <c r="CX63" s="4">
        <v>-2.4009405136231343E-3</v>
      </c>
      <c r="CY63" s="4">
        <v>1.0966</v>
      </c>
      <c r="CZ63">
        <v>0.996551757607261</v>
      </c>
      <c r="DA63">
        <v>0.91570614400670347</v>
      </c>
      <c r="DB63" s="10"/>
      <c r="DC63">
        <v>2.1886607425236449E-2</v>
      </c>
      <c r="DD63" s="4">
        <v>0</v>
      </c>
      <c r="DE63" s="4">
        <v>2.2933909304352271E-2</v>
      </c>
      <c r="DF63" s="4">
        <v>1.4727999999999997</v>
      </c>
      <c r="DG63">
        <v>1.0218866074252364</v>
      </c>
      <c r="DH63">
        <v>0.99112703748659714</v>
      </c>
      <c r="DI63" s="10"/>
      <c r="DJ63">
        <v>2.5270643763074429E-2</v>
      </c>
      <c r="DK63" s="4">
        <v>0</v>
      </c>
      <c r="DL63" s="4">
        <v>2.6317945642190251E-2</v>
      </c>
      <c r="DM63" s="4">
        <v>1.0748</v>
      </c>
      <c r="DN63">
        <v>1.0252706437630745</v>
      </c>
      <c r="DO63">
        <v>1.4961946319160988</v>
      </c>
      <c r="DP63" s="10"/>
      <c r="DQ63">
        <v>-1.919101751635123E-2</v>
      </c>
      <c r="DR63" s="4">
        <v>3.6829515331289974E-4</v>
      </c>
      <c r="DS63" s="4">
        <v>-1.8143715637235408E-2</v>
      </c>
      <c r="DT63" s="4">
        <v>0.2336</v>
      </c>
      <c r="DU63">
        <v>0.98080898248364878</v>
      </c>
      <c r="DV63">
        <v>1.1740602157169189</v>
      </c>
      <c r="DW63" s="10"/>
      <c r="DX63">
        <v>-9.4800384111927202E-3</v>
      </c>
      <c r="DY63" s="4">
        <v>8.9871128277689395E-5</v>
      </c>
      <c r="DZ63" s="4">
        <v>-8.4327365320768979E-3</v>
      </c>
      <c r="EA63" s="4">
        <v>1.2497999999999998</v>
      </c>
      <c r="EB63">
        <v>0.99051996158880729</v>
      </c>
      <c r="EC63">
        <v>2.2938060084009289</v>
      </c>
      <c r="ED63" s="10"/>
      <c r="EE63">
        <v>-1.7058691464852442E-2</v>
      </c>
      <c r="EF63" s="4">
        <v>2.9099895449302953E-4</v>
      </c>
      <c r="EG63" s="4">
        <v>-1.601138958573662E-2</v>
      </c>
      <c r="EH63" s="4">
        <v>1.1892000000000003</v>
      </c>
      <c r="EI63">
        <v>0.98294130853514761</v>
      </c>
      <c r="EJ63">
        <v>1.5625432295760129</v>
      </c>
      <c r="EK63" s="10"/>
      <c r="EL63">
        <v>-8.0555903522982614E-3</v>
      </c>
      <c r="EM63" s="4">
        <v>6.4892535924040824E-5</v>
      </c>
      <c r="EN63" s="4">
        <v>-7.0082884731824391E-3</v>
      </c>
      <c r="EO63" s="4">
        <v>0.90380000000000027</v>
      </c>
      <c r="EP63">
        <v>0.9919444096477017</v>
      </c>
      <c r="EQ63">
        <v>1.7091241692878616</v>
      </c>
      <c r="ER63" s="10"/>
      <c r="ES63">
        <v>6.5592996577718166E-2</v>
      </c>
      <c r="ET63" s="4">
        <v>0</v>
      </c>
      <c r="EU63" s="4">
        <v>6.6640298456833988E-2</v>
      </c>
      <c r="EV63" s="4">
        <v>0.95819999999999994</v>
      </c>
      <c r="EW63">
        <v>1.0655929965777182</v>
      </c>
      <c r="EX63">
        <v>2.413953229161601</v>
      </c>
      <c r="EY63" s="10"/>
      <c r="EZ63">
        <v>6.0868731157583328E-4</v>
      </c>
      <c r="FA63" s="4">
        <v>0</v>
      </c>
      <c r="FB63" s="4">
        <v>1.6559891906916552E-3</v>
      </c>
      <c r="FC63" s="4">
        <v>0.97939999999999983</v>
      </c>
      <c r="FD63">
        <v>1.0006086873115758</v>
      </c>
      <c r="FE63">
        <v>1.7908872028538314</v>
      </c>
      <c r="FF63" s="10"/>
      <c r="FG63">
        <v>6.9129144359372827E-2</v>
      </c>
      <c r="FH63" s="4">
        <v>0</v>
      </c>
      <c r="FI63" s="4">
        <v>7.0176446238488649E-2</v>
      </c>
      <c r="FJ63" s="4">
        <v>1.2383999999999997</v>
      </c>
      <c r="FK63">
        <v>1.0691291443593729</v>
      </c>
      <c r="FL63">
        <v>4.7614532693916303</v>
      </c>
      <c r="FM63" s="10"/>
      <c r="FN63">
        <v>5.0290082136213277E-2</v>
      </c>
      <c r="FO63" s="4">
        <v>0</v>
      </c>
      <c r="FP63" s="4">
        <v>5.1337384015329099E-2</v>
      </c>
      <c r="FQ63" s="4">
        <v>1.4881999999999997</v>
      </c>
      <c r="FR63">
        <v>1.0502900821362133</v>
      </c>
      <c r="FS63">
        <v>3.4571045869765773</v>
      </c>
      <c r="FT63" s="10"/>
    </row>
    <row r="64" spans="1:176" x14ac:dyDescent="0.2">
      <c r="A64" s="2">
        <v>63</v>
      </c>
      <c r="B64" s="3">
        <v>40603</v>
      </c>
      <c r="C64">
        <v>2011</v>
      </c>
      <c r="D64" s="4">
        <v>-1.0548523206751739E-3</v>
      </c>
      <c r="E64" s="4">
        <v>1.1127134184338E-6</v>
      </c>
      <c r="F64" s="9">
        <v>0.99894514767932485</v>
      </c>
      <c r="G64">
        <v>1.0620844348313705</v>
      </c>
      <c r="H64" s="10"/>
      <c r="I64">
        <v>-1.0725509913922572E-3</v>
      </c>
      <c r="J64" s="4">
        <v>1.1503656291365137E-6</v>
      </c>
      <c r="K64" s="4">
        <v>-2.9567908616427122E-2</v>
      </c>
      <c r="L64" s="4">
        <v>0.84980000000000022</v>
      </c>
      <c r="M64">
        <v>0.99892744900860775</v>
      </c>
      <c r="N64">
        <v>3.4785419155277255</v>
      </c>
      <c r="O64" s="10"/>
      <c r="P64">
        <v>-1.2799717062446583E-2</v>
      </c>
      <c r="Q64" s="4">
        <v>1.6383275687868618E-4</v>
      </c>
      <c r="R64" s="4">
        <v>-4.1295074687481448E-2</v>
      </c>
      <c r="S64" s="4">
        <v>1.1215999999999999</v>
      </c>
      <c r="T64">
        <v>0.98720028293755346</v>
      </c>
      <c r="U64">
        <v>3.1577444924089728</v>
      </c>
      <c r="V64" s="10"/>
      <c r="W64">
        <v>2.1981742183700272E-2</v>
      </c>
      <c r="X64" s="4">
        <v>0</v>
      </c>
      <c r="Y64" s="4">
        <v>-6.5136154413345908E-3</v>
      </c>
      <c r="Z64" s="4">
        <v>-7.8199999999999992E-2</v>
      </c>
      <c r="AA64">
        <v>1.0219817421837003</v>
      </c>
      <c r="AB64">
        <v>1.0842065545819701</v>
      </c>
      <c r="AC64" s="10"/>
      <c r="AD64">
        <v>7.2856713795997792E-3</v>
      </c>
      <c r="AE64" s="4">
        <v>0</v>
      </c>
      <c r="AF64" s="4">
        <v>-2.1209686245435084E-2</v>
      </c>
      <c r="AG64" s="4">
        <v>0.16120000000000004</v>
      </c>
      <c r="AH64">
        <v>1.0072856713795997</v>
      </c>
      <c r="AI64">
        <v>0.97387197502237766</v>
      </c>
      <c r="AJ64" s="10"/>
      <c r="AK64">
        <v>2.8037779534235169E-2</v>
      </c>
      <c r="AL64" s="4">
        <v>0</v>
      </c>
      <c r="AM64" s="4">
        <v>-4.575780907996943E-4</v>
      </c>
      <c r="AN64" s="4">
        <v>3.1779999999999999</v>
      </c>
      <c r="AO64">
        <v>1.0280377795342353</v>
      </c>
      <c r="AP64">
        <v>2.9006355221357158</v>
      </c>
      <c r="AQ64" s="10"/>
      <c r="AR64">
        <v>-3.8181493070786929E-2</v>
      </c>
      <c r="AS64" s="4">
        <v>1.4578264131145503E-3</v>
      </c>
      <c r="AT64" s="4">
        <v>-6.6676850695821799E-2</v>
      </c>
      <c r="AU64" s="4">
        <v>1.3661999999999994</v>
      </c>
      <c r="AV64">
        <v>0.96181850692921311</v>
      </c>
      <c r="AW64">
        <v>2.4476167680386065</v>
      </c>
      <c r="AX64" s="10"/>
      <c r="AY64">
        <v>1.8882095959787043E-2</v>
      </c>
      <c r="AZ64" s="4">
        <v>0</v>
      </c>
      <c r="BA64" s="4">
        <v>-9.6132616652478201E-3</v>
      </c>
      <c r="BB64" s="4">
        <v>1.0824</v>
      </c>
      <c r="BC64">
        <v>1.0188820959597871</v>
      </c>
      <c r="BD64">
        <v>1.2013696274424741</v>
      </c>
      <c r="BE64" s="10"/>
      <c r="BF64">
        <v>-3.2257737071654677E-2</v>
      </c>
      <c r="BG64" s="4">
        <v>1.0405616009840045E-3</v>
      </c>
      <c r="BH64" s="4">
        <v>-6.075309469668954E-2</v>
      </c>
      <c r="BI64" s="4">
        <v>1.0295999999999998</v>
      </c>
      <c r="BJ64">
        <v>0.96774226292834531</v>
      </c>
      <c r="BK64">
        <v>2.7843007863089997</v>
      </c>
      <c r="BL64" s="10"/>
      <c r="BM64">
        <v>1.500007896295869E-2</v>
      </c>
      <c r="BN64" s="4">
        <v>0</v>
      </c>
      <c r="BO64" s="4">
        <v>-1.3495278662076173E-2</v>
      </c>
      <c r="BP64" s="4">
        <v>1.0451999999999999</v>
      </c>
      <c r="BQ64">
        <v>1.0150000789629587</v>
      </c>
      <c r="BR64">
        <v>1.0286628950079673</v>
      </c>
      <c r="BS64" s="10"/>
      <c r="BT64">
        <v>1.729842837242394E-2</v>
      </c>
      <c r="BU64" s="4">
        <v>0</v>
      </c>
      <c r="BV64" s="4">
        <v>-1.1196929252610923E-2</v>
      </c>
      <c r="BW64" s="4">
        <v>1.7727999999999999</v>
      </c>
      <c r="BX64">
        <v>1.017298428372424</v>
      </c>
      <c r="BY64">
        <v>1.6942827388683239</v>
      </c>
      <c r="BZ64" s="10"/>
      <c r="CA64">
        <v>-3.0991496519038417E-2</v>
      </c>
      <c r="CB64" s="4">
        <v>9.6047285648957032E-4</v>
      </c>
      <c r="CC64" s="4">
        <v>-5.948685414407328E-2</v>
      </c>
      <c r="CD64" s="4">
        <v>1.1201999999999999</v>
      </c>
      <c r="CE64">
        <v>0.96900850348096157</v>
      </c>
      <c r="CF64">
        <v>2.4622807372032134</v>
      </c>
      <c r="CG64" s="10"/>
      <c r="CH64">
        <v>1.3398990225829703E-2</v>
      </c>
      <c r="CI64" s="4">
        <v>0</v>
      </c>
      <c r="CJ64" s="4">
        <v>-1.509636739920516E-2</v>
      </c>
      <c r="CK64" s="4">
        <v>1.1027999999999998</v>
      </c>
      <c r="CL64">
        <v>1.0133989902258298</v>
      </c>
      <c r="CM64">
        <v>0.88379187594149666</v>
      </c>
      <c r="CN64" s="10"/>
      <c r="CO64">
        <v>2.4540492280189861E-2</v>
      </c>
      <c r="CP64" s="4">
        <v>0</v>
      </c>
      <c r="CQ64" s="4">
        <v>-3.9548653448450016E-3</v>
      </c>
      <c r="CR64" s="4">
        <v>1.4469999999999998</v>
      </c>
      <c r="CS64">
        <v>1.02454049228019</v>
      </c>
      <c r="CT64">
        <v>1.7320830347441893</v>
      </c>
      <c r="CU64" s="10"/>
      <c r="CV64">
        <v>1.1460073578967601E-2</v>
      </c>
      <c r="CW64" s="4">
        <v>0</v>
      </c>
      <c r="CX64" s="4">
        <v>-1.7035284046067262E-2</v>
      </c>
      <c r="CY64" s="4">
        <v>1.0568</v>
      </c>
      <c r="CZ64">
        <v>1.0114600735789676</v>
      </c>
      <c r="DA64">
        <v>0.92620020379373302</v>
      </c>
      <c r="DB64" s="10"/>
      <c r="DC64">
        <v>-2.0588386326908584E-2</v>
      </c>
      <c r="DD64" s="4">
        <v>4.2388165154603634E-4</v>
      </c>
      <c r="DE64" s="4">
        <v>-4.9083743951943447E-2</v>
      </c>
      <c r="DF64" s="4">
        <v>1.4323999999999995</v>
      </c>
      <c r="DG64">
        <v>0.97941161367309137</v>
      </c>
      <c r="DH64">
        <v>0.97072133113977865</v>
      </c>
      <c r="DI64" s="10"/>
      <c r="DJ64">
        <v>1.7922413356548195E-2</v>
      </c>
      <c r="DK64" s="4">
        <v>0</v>
      </c>
      <c r="DL64" s="4">
        <v>-1.0572944268486668E-2</v>
      </c>
      <c r="DM64" s="4">
        <v>1.1841999999999999</v>
      </c>
      <c r="DN64">
        <v>1.0179224133565481</v>
      </c>
      <c r="DO64">
        <v>1.5230100505711475</v>
      </c>
      <c r="DP64" s="10"/>
      <c r="DQ64">
        <v>1.3969226580953165E-2</v>
      </c>
      <c r="DR64" s="4">
        <v>0</v>
      </c>
      <c r="DS64" s="4">
        <v>-1.4526131044081698E-2</v>
      </c>
      <c r="DT64" s="4">
        <v>0.58160000000000001</v>
      </c>
      <c r="DU64">
        <v>1.0139692265809532</v>
      </c>
      <c r="DV64">
        <v>1.1904609288899513</v>
      </c>
      <c r="DW64" s="10"/>
      <c r="DX64">
        <v>7.598795787844722E-3</v>
      </c>
      <c r="DY64" s="4">
        <v>0</v>
      </c>
      <c r="DZ64" s="4">
        <v>-2.0896561837190141E-2</v>
      </c>
      <c r="EA64" s="4">
        <v>1.3185999999999998</v>
      </c>
      <c r="EB64">
        <v>1.0075987957878447</v>
      </c>
      <c r="EC64">
        <v>2.3112361718356986</v>
      </c>
      <c r="ED64" s="10"/>
      <c r="EE64">
        <v>1.6755602669946541E-2</v>
      </c>
      <c r="EF64" s="4">
        <v>0</v>
      </c>
      <c r="EG64" s="4">
        <v>-1.1739754955088322E-2</v>
      </c>
      <c r="EH64" s="4">
        <v>1.2964000000000002</v>
      </c>
      <c r="EI64">
        <v>1.0167556026699465</v>
      </c>
      <c r="EJ64">
        <v>1.5887245830854035</v>
      </c>
      <c r="EK64" s="10"/>
      <c r="EL64">
        <v>-4.0425627535024954E-2</v>
      </c>
      <c r="EM64" s="4">
        <v>1.6342313616005677E-3</v>
      </c>
      <c r="EN64" s="4">
        <v>-6.8920985160059817E-2</v>
      </c>
      <c r="EO64" s="4">
        <v>1.0125999999999999</v>
      </c>
      <c r="EP64">
        <v>0.95957437246497501</v>
      </c>
      <c r="EQ64">
        <v>1.6400317522091215</v>
      </c>
      <c r="ER64" s="10"/>
      <c r="ES64">
        <v>-1.5613602073273154E-2</v>
      </c>
      <c r="ET64" s="4">
        <v>2.4378456970251973E-4</v>
      </c>
      <c r="EU64" s="4">
        <v>-4.4108959698308019E-2</v>
      </c>
      <c r="EV64" s="4">
        <v>0.90680000000000005</v>
      </c>
      <c r="EW64">
        <v>0.98438639792672689</v>
      </c>
      <c r="EX64">
        <v>2.376262724017979</v>
      </c>
      <c r="EY64" s="10"/>
      <c r="EZ64">
        <v>-1.6171496174440258E-2</v>
      </c>
      <c r="FA64" s="4">
        <v>2.6151728851993587E-4</v>
      </c>
      <c r="FB64" s="4">
        <v>-4.4666853799475117E-2</v>
      </c>
      <c r="FC64" s="4">
        <v>0.98659999999999981</v>
      </c>
      <c r="FD64">
        <v>0.98382850382555975</v>
      </c>
      <c r="FE64">
        <v>1.7619258773040267</v>
      </c>
      <c r="FF64" s="10"/>
      <c r="FG64">
        <v>-3.3155297140321741E-2</v>
      </c>
      <c r="FH64" s="4">
        <v>1.0992737284630269E-3</v>
      </c>
      <c r="FI64" s="4">
        <v>-6.1650654765356604E-2</v>
      </c>
      <c r="FJ64" s="4">
        <v>1.1061999999999999</v>
      </c>
      <c r="FK64">
        <v>0.96684470285967827</v>
      </c>
      <c r="FL64">
        <v>4.603585871425194</v>
      </c>
      <c r="FM64" s="10"/>
      <c r="FN64">
        <v>-2.3508011585702746E-2</v>
      </c>
      <c r="FO64" s="4">
        <v>5.5262660871353451E-4</v>
      </c>
      <c r="FP64" s="4">
        <v>-5.2003369210737609E-2</v>
      </c>
      <c r="FQ64" s="4">
        <v>1.3706</v>
      </c>
      <c r="FR64">
        <v>0.9764919884142973</v>
      </c>
      <c r="FS64">
        <v>3.3758349322929462</v>
      </c>
      <c r="FT64" s="10"/>
    </row>
    <row r="65" spans="1:176" x14ac:dyDescent="0.2">
      <c r="A65" s="2">
        <v>64</v>
      </c>
      <c r="B65" s="3">
        <v>40634</v>
      </c>
      <c r="C65">
        <v>2011</v>
      </c>
      <c r="D65" s="4">
        <v>2.8511087645195322E-2</v>
      </c>
      <c r="E65" s="4">
        <v>0</v>
      </c>
      <c r="F65" s="9">
        <v>1.0285110876451953</v>
      </c>
      <c r="G65">
        <v>1.0923656172394454</v>
      </c>
      <c r="H65" s="10"/>
      <c r="I65">
        <v>2.6984432988663095E-2</v>
      </c>
      <c r="J65" s="4">
        <v>0</v>
      </c>
      <c r="K65" s="4">
        <v>4.0485360673264886E-2</v>
      </c>
      <c r="L65" s="4">
        <v>0.68619999999999992</v>
      </c>
      <c r="M65">
        <v>1.026984432988663</v>
      </c>
      <c r="N65">
        <v>3.5724083967455389</v>
      </c>
      <c r="O65" s="10"/>
      <c r="P65">
        <v>2.4816206769217961E-2</v>
      </c>
      <c r="Q65" s="4">
        <v>0</v>
      </c>
      <c r="R65" s="4">
        <v>3.8317134453819748E-2</v>
      </c>
      <c r="S65" s="4">
        <v>1.0590000000000002</v>
      </c>
      <c r="T65">
        <v>1.0248162067692179</v>
      </c>
      <c r="U65">
        <v>3.236107732656953</v>
      </c>
      <c r="V65" s="10"/>
      <c r="W65">
        <v>2.7331255457180733E-2</v>
      </c>
      <c r="X65" s="4">
        <v>0</v>
      </c>
      <c r="Y65" s="4">
        <v>4.0832183141782524E-2</v>
      </c>
      <c r="Z65" s="4">
        <v>-0.36340000000000011</v>
      </c>
      <c r="AA65">
        <v>1.0273312554571807</v>
      </c>
      <c r="AB65">
        <v>1.1138392808935997</v>
      </c>
      <c r="AC65" s="10"/>
      <c r="AD65">
        <v>-1.17321614567273E-2</v>
      </c>
      <c r="AE65" s="4">
        <v>1.3764361244671765E-4</v>
      </c>
      <c r="AF65" s="4">
        <v>1.7687662278744916E-3</v>
      </c>
      <c r="AG65" s="4">
        <v>0.15419999999999998</v>
      </c>
      <c r="AH65">
        <v>0.98826783854327271</v>
      </c>
      <c r="AI65">
        <v>0.96244635177323323</v>
      </c>
      <c r="AJ65" s="10"/>
      <c r="AK65">
        <v>-1.4229535783271961E-2</v>
      </c>
      <c r="AL65" s="4">
        <v>2.0247968860741719E-4</v>
      </c>
      <c r="AM65" s="4">
        <v>-7.2860809867016964E-4</v>
      </c>
      <c r="AN65" s="4">
        <v>3.1467999999999994</v>
      </c>
      <c r="AO65">
        <v>0.98577046421672809</v>
      </c>
      <c r="AP65">
        <v>2.8593608251792562</v>
      </c>
      <c r="AQ65" s="10"/>
      <c r="AR65">
        <v>-1.5566252207306232E-2</v>
      </c>
      <c r="AS65" s="4">
        <v>2.4230820778146613E-4</v>
      </c>
      <c r="AT65" s="4">
        <v>-2.0653245227044408E-3</v>
      </c>
      <c r="AU65" s="4">
        <v>1.0388000000000002</v>
      </c>
      <c r="AV65">
        <v>0.98443374779269377</v>
      </c>
      <c r="AW65">
        <v>2.4095165481204859</v>
      </c>
      <c r="AX65" s="10"/>
      <c r="AY65">
        <v>2.5926867770068949E-2</v>
      </c>
      <c r="AZ65" s="4">
        <v>0</v>
      </c>
      <c r="BA65" s="4">
        <v>3.942779545467074E-2</v>
      </c>
      <c r="BB65" s="4">
        <v>1.0963999999999998</v>
      </c>
      <c r="BC65">
        <v>1.025926867770069</v>
      </c>
      <c r="BD65">
        <v>1.2325173789161523</v>
      </c>
      <c r="BE65" s="10"/>
      <c r="BF65">
        <v>7.57955137026433E-3</v>
      </c>
      <c r="BG65" s="4">
        <v>0</v>
      </c>
      <c r="BH65" s="4">
        <v>2.1080479054866121E-2</v>
      </c>
      <c r="BI65" s="4">
        <v>0.6080000000000001</v>
      </c>
      <c r="BJ65">
        <v>1.0075795513702643</v>
      </c>
      <c r="BK65">
        <v>2.8054045371490961</v>
      </c>
      <c r="BL65" s="10"/>
      <c r="BM65">
        <v>2.3356898461890069E-2</v>
      </c>
      <c r="BN65" s="4">
        <v>0</v>
      </c>
      <c r="BO65" s="4">
        <v>3.6857826146491857E-2</v>
      </c>
      <c r="BP65" s="4">
        <v>1.0477999999999998</v>
      </c>
      <c r="BQ65">
        <v>1.0233568984618902</v>
      </c>
      <c r="BR65">
        <v>1.0526892697981822</v>
      </c>
      <c r="BS65" s="10"/>
      <c r="BT65">
        <v>2.2216447215512133E-2</v>
      </c>
      <c r="BU65" s="4">
        <v>0</v>
      </c>
      <c r="BV65" s="4">
        <v>3.5717374900113924E-2</v>
      </c>
      <c r="BW65" s="4">
        <v>1.4933999999999994</v>
      </c>
      <c r="BX65">
        <v>1.0222164472155122</v>
      </c>
      <c r="BY65">
        <v>1.7319236819045454</v>
      </c>
      <c r="BZ65" s="10"/>
      <c r="CA65">
        <v>-2.3539375294925068E-2</v>
      </c>
      <c r="CB65" s="4">
        <v>5.5410218927532859E-4</v>
      </c>
      <c r="CC65" s="4">
        <v>-1.0038447610323277E-2</v>
      </c>
      <c r="CD65" s="4">
        <v>1.0089999999999999</v>
      </c>
      <c r="CE65">
        <v>0.97646062470507489</v>
      </c>
      <c r="CF65">
        <v>2.4043201868487221</v>
      </c>
      <c r="CG65" s="10"/>
      <c r="CH65">
        <v>1.3374916124119249E-3</v>
      </c>
      <c r="CI65" s="4">
        <v>0</v>
      </c>
      <c r="CJ65" s="4">
        <v>1.4838419297013716E-2</v>
      </c>
      <c r="CK65" s="4">
        <v>1.0042</v>
      </c>
      <c r="CL65">
        <v>1.001337491612412</v>
      </c>
      <c r="CM65">
        <v>0.88497394016268627</v>
      </c>
      <c r="CN65" s="10"/>
      <c r="CO65">
        <v>9.1707093117648457E-3</v>
      </c>
      <c r="CP65" s="4">
        <v>0</v>
      </c>
      <c r="CQ65" s="4">
        <v>2.2671636996366637E-2</v>
      </c>
      <c r="CR65" s="4">
        <v>1.4452</v>
      </c>
      <c r="CS65">
        <v>1.0091707093117648</v>
      </c>
      <c r="CT65">
        <v>1.7479674647596677</v>
      </c>
      <c r="CU65" s="10"/>
      <c r="CV65">
        <v>2.4008806734273681E-2</v>
      </c>
      <c r="CW65" s="4">
        <v>0</v>
      </c>
      <c r="CX65" s="4">
        <v>3.7509734418875472E-2</v>
      </c>
      <c r="CY65" s="4">
        <v>1.1173999999999997</v>
      </c>
      <c r="CZ65">
        <v>1.0240088067342736</v>
      </c>
      <c r="DA65">
        <v>0.94843716548386159</v>
      </c>
      <c r="DB65" s="10"/>
      <c r="DC65">
        <v>-1.974666923821336E-2</v>
      </c>
      <c r="DD65" s="4">
        <v>3.8993094600340178E-4</v>
      </c>
      <c r="DE65" s="4">
        <v>-6.2457415536115689E-3</v>
      </c>
      <c r="DF65" s="4">
        <v>1.3928</v>
      </c>
      <c r="DG65">
        <v>0.98025333076178667</v>
      </c>
      <c r="DH65">
        <v>0.95155281809128334</v>
      </c>
      <c r="DI65" s="10"/>
      <c r="DJ65">
        <v>3.0898755768515449E-2</v>
      </c>
      <c r="DK65" s="4">
        <v>0</v>
      </c>
      <c r="DL65" s="4">
        <v>4.439968345311724E-2</v>
      </c>
      <c r="DM65" s="4">
        <v>1.1950000000000001</v>
      </c>
      <c r="DN65">
        <v>1.0308987557685154</v>
      </c>
      <c r="DO65">
        <v>1.5700691661567396</v>
      </c>
      <c r="DP65" s="10"/>
      <c r="DQ65">
        <v>9.666916802756477E-3</v>
      </c>
      <c r="DR65" s="4">
        <v>0</v>
      </c>
      <c r="DS65" s="4">
        <v>2.3167844487358268E-2</v>
      </c>
      <c r="DT65" s="4">
        <v>0.40840000000000004</v>
      </c>
      <c r="DU65">
        <v>1.0096669168027566</v>
      </c>
      <c r="DV65">
        <v>1.2019690156464626</v>
      </c>
      <c r="DW65" s="10"/>
      <c r="DX65">
        <v>1.3646977509575092E-2</v>
      </c>
      <c r="DY65" s="4">
        <v>0</v>
      </c>
      <c r="DZ65" s="4">
        <v>2.7147905194176883E-2</v>
      </c>
      <c r="EA65" s="4">
        <v>0.95460000000000023</v>
      </c>
      <c r="EB65">
        <v>1.0136469775095751</v>
      </c>
      <c r="EC65">
        <v>2.342777559892057</v>
      </c>
      <c r="ED65" s="10"/>
      <c r="EE65">
        <v>-1.2483915292657789E-2</v>
      </c>
      <c r="EF65" s="4">
        <v>1.5584814103425501E-4</v>
      </c>
      <c r="EG65" s="4">
        <v>1.0170123919440027E-3</v>
      </c>
      <c r="EH65" s="4">
        <v>1.3823999999999999</v>
      </c>
      <c r="EI65">
        <v>0.9875160847073422</v>
      </c>
      <c r="EJ65">
        <v>1.5688910799668023</v>
      </c>
      <c r="EK65" s="10"/>
      <c r="EL65">
        <v>6.5471844851978684E-4</v>
      </c>
      <c r="EM65" s="4">
        <v>0</v>
      </c>
      <c r="EN65" s="4">
        <v>1.4155646133121579E-2</v>
      </c>
      <c r="EO65" s="4">
        <v>0.56479999999999997</v>
      </c>
      <c r="EP65">
        <v>1.0006547184485197</v>
      </c>
      <c r="EQ65">
        <v>1.6411055112534509</v>
      </c>
      <c r="ER65" s="10"/>
      <c r="ES65">
        <v>1.359204625485046E-2</v>
      </c>
      <c r="ET65" s="4">
        <v>0</v>
      </c>
      <c r="EU65" s="4">
        <v>2.7092973939452251E-2</v>
      </c>
      <c r="EV65" s="4">
        <v>0.94000000000000017</v>
      </c>
      <c r="EW65">
        <v>1.0135920462548504</v>
      </c>
      <c r="EX65">
        <v>2.4085609968765085</v>
      </c>
      <c r="EY65" s="10"/>
      <c r="EZ65">
        <v>-3.3245144166933029E-3</v>
      </c>
      <c r="FA65" s="4">
        <v>1.1052396106801612E-5</v>
      </c>
      <c r="FB65" s="4">
        <v>1.0176413267908489E-2</v>
      </c>
      <c r="FC65" s="4">
        <v>0.93619999999999992</v>
      </c>
      <c r="FD65">
        <v>0.99667548558330665</v>
      </c>
      <c r="FE65">
        <v>1.7560683293237844</v>
      </c>
      <c r="FF65" s="10"/>
      <c r="FG65">
        <v>-7.8873199476142547E-3</v>
      </c>
      <c r="FH65" s="4">
        <v>6.2209815956033724E-5</v>
      </c>
      <c r="FI65" s="4">
        <v>5.6136077369875366E-3</v>
      </c>
      <c r="FJ65" s="4">
        <v>0.91840000000000022</v>
      </c>
      <c r="FK65">
        <v>0.99211268005238573</v>
      </c>
      <c r="FL65">
        <v>4.5672759167509467</v>
      </c>
      <c r="FM65" s="10"/>
      <c r="FN65">
        <v>1.7038406556315272E-3</v>
      </c>
      <c r="FO65" s="4">
        <v>0</v>
      </c>
      <c r="FP65" s="4">
        <v>1.5204768340233318E-2</v>
      </c>
      <c r="FQ65" s="4">
        <v>1.0771999999999999</v>
      </c>
      <c r="FR65">
        <v>1.0017038406556316</v>
      </c>
      <c r="FS65">
        <v>3.381586817097288</v>
      </c>
      <c r="FT65" s="10"/>
    </row>
    <row r="66" spans="1:176" x14ac:dyDescent="0.2">
      <c r="A66" s="2">
        <v>65</v>
      </c>
      <c r="B66" s="3">
        <v>40664</v>
      </c>
      <c r="C66">
        <v>2011</v>
      </c>
      <c r="D66" s="4">
        <v>-1.3493693165150972E-2</v>
      </c>
      <c r="E66" s="4">
        <v>1.8207975523524205E-4</v>
      </c>
      <c r="F66" s="9">
        <v>0.98650630683484908</v>
      </c>
      <c r="G66">
        <v>1.0776255707762556</v>
      </c>
      <c r="H66" s="10"/>
      <c r="I66">
        <v>-1.5837083303227851E-2</v>
      </c>
      <c r="J66" s="4">
        <v>2.5081320755337836E-4</v>
      </c>
      <c r="K66" s="4">
        <v>2.4204248739948496E-3</v>
      </c>
      <c r="L66" s="4">
        <v>0.78280000000000005</v>
      </c>
      <c r="M66">
        <v>0.98416291669677214</v>
      </c>
      <c r="N66">
        <v>3.5158318673731292</v>
      </c>
      <c r="O66" s="10"/>
      <c r="P66">
        <v>-9.564497779636057E-3</v>
      </c>
      <c r="Q66" s="4">
        <v>9.147961777666306E-5</v>
      </c>
      <c r="R66" s="4">
        <v>8.6930103975866434E-3</v>
      </c>
      <c r="S66" s="4">
        <v>1.0008000000000001</v>
      </c>
      <c r="T66">
        <v>0.99043550222036392</v>
      </c>
      <c r="U66">
        <v>3.2051559874332924</v>
      </c>
      <c r="V66" s="10"/>
      <c r="W66">
        <v>-3.9579815454599585E-2</v>
      </c>
      <c r="X66" s="4">
        <v>1.56656179142016E-3</v>
      </c>
      <c r="Y66" s="4">
        <v>-2.1322307277376884E-2</v>
      </c>
      <c r="Z66" s="4">
        <v>-0.14219999999999999</v>
      </c>
      <c r="AA66">
        <v>0.96042018454540046</v>
      </c>
      <c r="AB66">
        <v>1.0697537277097473</v>
      </c>
      <c r="AC66" s="10"/>
      <c r="AD66">
        <v>-2.4871480767027398E-2</v>
      </c>
      <c r="AE66" s="4">
        <v>6.1859055554461381E-4</v>
      </c>
      <c r="AF66" s="4">
        <v>-6.6139725898046973E-3</v>
      </c>
      <c r="AG66" s="4">
        <v>0.16759999999999997</v>
      </c>
      <c r="AH66">
        <v>0.97512851923297261</v>
      </c>
      <c r="AI66">
        <v>0.9385088858458096</v>
      </c>
      <c r="AJ66" s="10"/>
      <c r="AK66">
        <v>-4.846160522621238E-2</v>
      </c>
      <c r="AL66" s="4">
        <v>2.3485271811012551E-3</v>
      </c>
      <c r="AM66" s="4">
        <v>-3.020409704898968E-2</v>
      </c>
      <c r="AN66" s="4">
        <v>3.1844000000000006</v>
      </c>
      <c r="AO66">
        <v>0.95153839477378765</v>
      </c>
      <c r="AP66">
        <v>2.7207916096701221</v>
      </c>
      <c r="AQ66" s="10"/>
      <c r="AR66">
        <v>-7.6951403794303458E-2</v>
      </c>
      <c r="AS66" s="4">
        <v>5.9215185459139405E-3</v>
      </c>
      <c r="AT66" s="4">
        <v>-5.8693895617080757E-2</v>
      </c>
      <c r="AU66" s="4">
        <v>1.1524000000000001</v>
      </c>
      <c r="AV66">
        <v>0.92304859620569657</v>
      </c>
      <c r="AW66">
        <v>2.2241008672770102</v>
      </c>
      <c r="AX66" s="10"/>
      <c r="AY66">
        <v>-3.1040148785973835E-2</v>
      </c>
      <c r="AZ66" s="4">
        <v>9.6349083665539298E-4</v>
      </c>
      <c r="BA66" s="4">
        <v>-1.2782640608751134E-2</v>
      </c>
      <c r="BB66" s="4">
        <v>1.0610000000000002</v>
      </c>
      <c r="BC66">
        <v>0.96895985121402617</v>
      </c>
      <c r="BD66">
        <v>1.1942598560932964</v>
      </c>
      <c r="BE66" s="10"/>
      <c r="BF66">
        <v>-6.9803874419710921E-2</v>
      </c>
      <c r="BG66" s="4">
        <v>4.8725808840027725E-3</v>
      </c>
      <c r="BH66" s="4">
        <v>-5.154636624248822E-2</v>
      </c>
      <c r="BI66" s="4">
        <v>0.75579999999999981</v>
      </c>
      <c r="BJ66">
        <v>0.93019612558028908</v>
      </c>
      <c r="BK66">
        <v>2.6095764311414533</v>
      </c>
      <c r="BL66" s="10"/>
      <c r="BM66">
        <v>-4.1982174555257795E-2</v>
      </c>
      <c r="BN66" s="4">
        <v>1.762502980388135E-3</v>
      </c>
      <c r="BO66" s="4">
        <v>-2.3724666378035095E-2</v>
      </c>
      <c r="BP66" s="4">
        <v>1.0968</v>
      </c>
      <c r="BQ66">
        <v>0.95801782544474223</v>
      </c>
      <c r="BR66">
        <v>1.0084950851210681</v>
      </c>
      <c r="BS66" s="10"/>
      <c r="BT66">
        <v>-6.1137550060282687E-2</v>
      </c>
      <c r="BU66" s="4">
        <v>3.7378000273735716E-3</v>
      </c>
      <c r="BV66" s="4">
        <v>-4.2880041883059987E-2</v>
      </c>
      <c r="BW66" s="4">
        <v>1.6642000000000001</v>
      </c>
      <c r="BX66">
        <v>0.93886244993971735</v>
      </c>
      <c r="BY66">
        <v>1.6260381111015172</v>
      </c>
      <c r="BZ66" s="10"/>
      <c r="CA66">
        <v>-0.13022600188317607</v>
      </c>
      <c r="CB66" s="4">
        <v>1.6958811566476977E-2</v>
      </c>
      <c r="CC66" s="4">
        <v>-0.11196849370595337</v>
      </c>
      <c r="CD66" s="4">
        <v>1.1399999999999999</v>
      </c>
      <c r="CE66">
        <v>0.86977399811682399</v>
      </c>
      <c r="CF66">
        <v>2.0912151816684021</v>
      </c>
      <c r="CG66" s="10"/>
      <c r="CH66">
        <v>-2.910871547959332E-2</v>
      </c>
      <c r="CI66" s="4">
        <v>8.4731731687191574E-4</v>
      </c>
      <c r="CJ66" s="4">
        <v>-1.085120730237062E-2</v>
      </c>
      <c r="CK66" s="4">
        <v>0.97199999999999998</v>
      </c>
      <c r="CL66">
        <v>0.97089128452040663</v>
      </c>
      <c r="CM66">
        <v>0.8592134855316359</v>
      </c>
      <c r="CN66" s="10"/>
      <c r="CO66">
        <v>-0.10129254056730104</v>
      </c>
      <c r="CP66" s="4">
        <v>1.0260178774578327E-2</v>
      </c>
      <c r="CQ66" s="4">
        <v>-8.3035032390078339E-2</v>
      </c>
      <c r="CR66" s="4">
        <v>1.4495999999999996</v>
      </c>
      <c r="CS66">
        <v>0.89870745943269892</v>
      </c>
      <c r="CT66">
        <v>1.5709113994251767</v>
      </c>
      <c r="CU66" s="10"/>
      <c r="CV66">
        <v>-9.3666633404158733E-3</v>
      </c>
      <c r="CW66" s="4">
        <v>8.7734382132690641E-5</v>
      </c>
      <c r="CX66" s="4">
        <v>8.8908448368068271E-3</v>
      </c>
      <c r="CY66" s="4">
        <v>1.0874000000000001</v>
      </c>
      <c r="CZ66">
        <v>0.99063333665958409</v>
      </c>
      <c r="DA66">
        <v>0.93955347385523591</v>
      </c>
      <c r="DB66" s="10"/>
      <c r="DC66">
        <v>-8.5975593033131098E-2</v>
      </c>
      <c r="DD66" s="4">
        <v>7.3918025973985805E-3</v>
      </c>
      <c r="DE66" s="4">
        <v>-6.7718084855908398E-2</v>
      </c>
      <c r="DF66" s="4">
        <v>1.4889999999999994</v>
      </c>
      <c r="DG66">
        <v>0.91402440696686893</v>
      </c>
      <c r="DH66">
        <v>0.86974250025353816</v>
      </c>
      <c r="DI66" s="10"/>
      <c r="DJ66">
        <v>-5.3165393283495933E-2</v>
      </c>
      <c r="DK66" s="4">
        <v>2.8265590429887946E-3</v>
      </c>
      <c r="DL66" s="4">
        <v>-3.4907885106273233E-2</v>
      </c>
      <c r="DM66" s="4">
        <v>1.2329999999999997</v>
      </c>
      <c r="DN66">
        <v>0.9468346067165041</v>
      </c>
      <c r="DO66">
        <v>1.486595821455726</v>
      </c>
      <c r="DP66" s="10"/>
      <c r="DQ66">
        <v>-5.2817302174917161E-2</v>
      </c>
      <c r="DR66" s="4">
        <v>2.7896674090365091E-3</v>
      </c>
      <c r="DS66" s="4">
        <v>-3.455979399769446E-2</v>
      </c>
      <c r="DT66" s="4">
        <v>0.4758</v>
      </c>
      <c r="DU66">
        <v>0.9471826978250828</v>
      </c>
      <c r="DV66">
        <v>1.1384842549421756</v>
      </c>
      <c r="DW66" s="10"/>
      <c r="DX66">
        <v>-5.1982878412657786E-2</v>
      </c>
      <c r="DY66" s="4">
        <v>2.7022196480651628E-3</v>
      </c>
      <c r="DZ66" s="4">
        <v>-3.3725370235435086E-2</v>
      </c>
      <c r="EA66" s="4">
        <v>1.1642000000000001</v>
      </c>
      <c r="EB66">
        <v>0.94801712158734219</v>
      </c>
      <c r="EC66">
        <v>2.2209932388482851</v>
      </c>
      <c r="ED66" s="10"/>
      <c r="EE66">
        <v>-8.4530146877905457E-2</v>
      </c>
      <c r="EF66" s="4">
        <v>7.1453457312002696E-3</v>
      </c>
      <c r="EG66" s="4">
        <v>-6.6272638700682757E-2</v>
      </c>
      <c r="EH66" s="4">
        <v>1.2799999999999998</v>
      </c>
      <c r="EI66">
        <v>0.9154698531220945</v>
      </c>
      <c r="EJ66">
        <v>1.4362724865417726</v>
      </c>
      <c r="EK66" s="10"/>
      <c r="EL66">
        <v>-6.6970832777902944E-2</v>
      </c>
      <c r="EM66" s="4">
        <v>4.4850924429658398E-3</v>
      </c>
      <c r="EN66" s="4">
        <v>-4.8713324600680244E-2</v>
      </c>
      <c r="EO66" s="4">
        <v>0.7387999999999999</v>
      </c>
      <c r="EP66">
        <v>0.93302916722209706</v>
      </c>
      <c r="EQ66">
        <v>1.5311993084884012</v>
      </c>
      <c r="ER66" s="10"/>
      <c r="ES66">
        <v>-3.1911179843909572E-2</v>
      </c>
      <c r="ET66" s="4">
        <v>1.0183233990303405E-3</v>
      </c>
      <c r="EU66" s="4">
        <v>-1.3653671666686872E-2</v>
      </c>
      <c r="EV66" s="4">
        <v>1.1639999999999999</v>
      </c>
      <c r="EW66">
        <v>0.96808882015609043</v>
      </c>
      <c r="EX66">
        <v>2.3317009737401562</v>
      </c>
      <c r="EY66" s="10"/>
      <c r="EZ66">
        <v>-4.1020180675633108E-2</v>
      </c>
      <c r="FA66" s="4">
        <v>1.682655222661584E-3</v>
      </c>
      <c r="FB66" s="4">
        <v>-2.2762672498410408E-2</v>
      </c>
      <c r="FC66" s="4">
        <v>0.8014</v>
      </c>
      <c r="FD66">
        <v>0.95897981932436693</v>
      </c>
      <c r="FE66">
        <v>1.6840340891761656</v>
      </c>
      <c r="FF66" s="10"/>
      <c r="FG66">
        <v>-6.4197250280444124E-2</v>
      </c>
      <c r="FH66" s="4">
        <v>4.1212869435699835E-3</v>
      </c>
      <c r="FI66" s="4">
        <v>-4.5939742103221423E-2</v>
      </c>
      <c r="FJ66" s="4">
        <v>1.0429999999999999</v>
      </c>
      <c r="FK66">
        <v>0.9358027497195559</v>
      </c>
      <c r="FL66">
        <v>4.2740693616234413</v>
      </c>
      <c r="FM66" s="10"/>
      <c r="FN66">
        <v>-5.2464583576730908E-2</v>
      </c>
      <c r="FO66" s="4">
        <v>2.7525325298797827E-3</v>
      </c>
      <c r="FP66" s="4">
        <v>-3.4207075399508208E-2</v>
      </c>
      <c r="FQ66" s="4">
        <v>1.1239999999999997</v>
      </c>
      <c r="FR66">
        <v>0.94753541642326911</v>
      </c>
      <c r="FS66">
        <v>3.2041732729097161</v>
      </c>
      <c r="FT66" s="10"/>
    </row>
    <row r="67" spans="1:176" x14ac:dyDescent="0.2">
      <c r="A67" s="2">
        <v>66</v>
      </c>
      <c r="B67" s="3">
        <v>40695</v>
      </c>
      <c r="C67">
        <v>2011</v>
      </c>
      <c r="D67" s="4">
        <v>-1.8287243532560313E-2</v>
      </c>
      <c r="E67" s="4">
        <v>3.3442327601916903E-4</v>
      </c>
      <c r="F67" s="9">
        <v>0.98171275646743972</v>
      </c>
      <c r="G67">
        <v>1.0579187695265559</v>
      </c>
      <c r="H67" s="10"/>
      <c r="I67">
        <v>-9.7661419579110828E-3</v>
      </c>
      <c r="J67" s="4">
        <v>9.5377528742071317E-5</v>
      </c>
      <c r="K67" s="4">
        <v>1.1708294678871189E-2</v>
      </c>
      <c r="L67" s="4">
        <v>1.0659999999999998</v>
      </c>
      <c r="M67">
        <v>0.99023385804208897</v>
      </c>
      <c r="N67">
        <v>3.4814957542562159</v>
      </c>
      <c r="O67" s="10"/>
      <c r="P67">
        <v>-1.0443477290666555E-2</v>
      </c>
      <c r="Q67" s="4">
        <v>1.0906621792066804E-4</v>
      </c>
      <c r="R67" s="4">
        <v>1.1030959346115718E-2</v>
      </c>
      <c r="S67" s="4">
        <v>0.99740000000000006</v>
      </c>
      <c r="T67">
        <v>0.98955652270933347</v>
      </c>
      <c r="U67">
        <v>3.171683013665489</v>
      </c>
      <c r="V67" s="10"/>
      <c r="W67">
        <v>9.4215981794368939E-3</v>
      </c>
      <c r="X67" s="4">
        <v>0</v>
      </c>
      <c r="Y67" s="4">
        <v>3.0896034816219164E-2</v>
      </c>
      <c r="Z67" s="4">
        <v>-0.10359999999999997</v>
      </c>
      <c r="AA67">
        <v>1.009421598179437</v>
      </c>
      <c r="AB67">
        <v>1.0798325174831833</v>
      </c>
      <c r="AC67" s="10"/>
      <c r="AD67">
        <v>5.0959090353844064E-3</v>
      </c>
      <c r="AE67" s="4">
        <v>0</v>
      </c>
      <c r="AF67" s="4">
        <v>2.6570345672166679E-2</v>
      </c>
      <c r="AG67" s="4">
        <v>0.1628</v>
      </c>
      <c r="AH67">
        <v>1.0050959090353844</v>
      </c>
      <c r="AI67">
        <v>0.94329144175697976</v>
      </c>
      <c r="AJ67" s="10"/>
      <c r="AK67">
        <v>-1.3665474154861594E-2</v>
      </c>
      <c r="AL67" s="4">
        <v>1.8674518387719021E-4</v>
      </c>
      <c r="AM67" s="4">
        <v>7.8089624819206779E-3</v>
      </c>
      <c r="AN67" s="4">
        <v>3.5072000000000001</v>
      </c>
      <c r="AO67">
        <v>0.98633452584513837</v>
      </c>
      <c r="AP67">
        <v>2.6836107022474107</v>
      </c>
      <c r="AQ67" s="10"/>
      <c r="AR67">
        <v>-6.5436420498006954E-3</v>
      </c>
      <c r="AS67" s="4">
        <v>4.2819251275919849E-5</v>
      </c>
      <c r="AT67" s="4">
        <v>1.4930794586981577E-2</v>
      </c>
      <c r="AU67" s="4">
        <v>1.4888000000000003</v>
      </c>
      <c r="AV67">
        <v>0.99345635795019926</v>
      </c>
      <c r="AW67">
        <v>2.2095471473188981</v>
      </c>
      <c r="AX67" s="10"/>
      <c r="AY67">
        <v>2.7671980853828083E-2</v>
      </c>
      <c r="AZ67" s="4">
        <v>0</v>
      </c>
      <c r="BA67" s="4">
        <v>4.9146417490610356E-2</v>
      </c>
      <c r="BB67" s="4">
        <v>1.0531999999999999</v>
      </c>
      <c r="BC67">
        <v>1.0276719808538282</v>
      </c>
      <c r="BD67">
        <v>1.2273073919656057</v>
      </c>
      <c r="BE67" s="10"/>
      <c r="BF67">
        <v>-5.1801958065710793E-2</v>
      </c>
      <c r="BG67" s="4">
        <v>2.6834428594416596E-3</v>
      </c>
      <c r="BH67" s="4">
        <v>-3.0327521428928521E-2</v>
      </c>
      <c r="BI67" s="4">
        <v>1.0933999999999997</v>
      </c>
      <c r="BJ67">
        <v>0.94819804193428925</v>
      </c>
      <c r="BK67">
        <v>2.4743952622861967</v>
      </c>
      <c r="BL67" s="10"/>
      <c r="BM67">
        <v>1.9484247532116094E-2</v>
      </c>
      <c r="BN67" s="4">
        <v>0</v>
      </c>
      <c r="BO67" s="4">
        <v>4.0958684168898363E-2</v>
      </c>
      <c r="BP67" s="4">
        <v>1.1046</v>
      </c>
      <c r="BQ67">
        <v>1.0194842475321162</v>
      </c>
      <c r="BR67">
        <v>1.0281448529944897</v>
      </c>
      <c r="BS67" s="10"/>
      <c r="BT67">
        <v>-1.4952142403524877E-2</v>
      </c>
      <c r="BU67" s="4">
        <v>2.2356656245528669E-4</v>
      </c>
      <c r="BV67" s="4">
        <v>6.5222942332573957E-3</v>
      </c>
      <c r="BW67" s="4">
        <v>2.0082000000000009</v>
      </c>
      <c r="BX67">
        <v>0.98504785759647517</v>
      </c>
      <c r="BY67">
        <v>1.6017253577107688</v>
      </c>
      <c r="BZ67" s="10"/>
      <c r="CA67">
        <v>-2.4814709020697361E-2</v>
      </c>
      <c r="CB67" s="4">
        <v>6.1576978378187898E-4</v>
      </c>
      <c r="CC67" s="4">
        <v>-3.340272383915089E-3</v>
      </c>
      <c r="CD67" s="4">
        <v>1.2968000000000002</v>
      </c>
      <c r="CE67">
        <v>0.97518529097930262</v>
      </c>
      <c r="CF67">
        <v>2.0393222854356359</v>
      </c>
      <c r="CG67" s="10"/>
      <c r="CH67">
        <v>1.0469678092967156E-3</v>
      </c>
      <c r="CI67" s="4">
        <v>0</v>
      </c>
      <c r="CJ67" s="4">
        <v>2.2521404446078988E-2</v>
      </c>
      <c r="CK67" s="4">
        <v>0.99419999999999997</v>
      </c>
      <c r="CL67">
        <v>1.0010469678092968</v>
      </c>
      <c r="CM67">
        <v>0.86011305439230124</v>
      </c>
      <c r="CN67" s="10"/>
      <c r="CO67">
        <v>-6.6056388566860927E-2</v>
      </c>
      <c r="CP67" s="4">
        <v>4.3634464704961151E-3</v>
      </c>
      <c r="CQ67" s="4">
        <v>-4.4581951930078655E-2</v>
      </c>
      <c r="CR67" s="4">
        <v>1.9066000000000003</v>
      </c>
      <c r="CS67">
        <v>0.93394361143313909</v>
      </c>
      <c r="CT67">
        <v>1.4671426656206359</v>
      </c>
      <c r="CU67" s="10"/>
      <c r="CV67">
        <v>9.7002047169070897E-3</v>
      </c>
      <c r="CW67" s="4">
        <v>0</v>
      </c>
      <c r="CX67" s="4">
        <v>3.1174641353689362E-2</v>
      </c>
      <c r="CY67" s="4">
        <v>1.0338000000000001</v>
      </c>
      <c r="CZ67">
        <v>1.009700204716907</v>
      </c>
      <c r="DA67">
        <v>0.94866733489411281</v>
      </c>
      <c r="DB67" s="10"/>
      <c r="DC67">
        <v>-7.9859589257645636E-2</v>
      </c>
      <c r="DD67" s="4">
        <v>6.3775539963998699E-3</v>
      </c>
      <c r="DE67" s="4">
        <v>-5.8385152620863363E-2</v>
      </c>
      <c r="DF67" s="4">
        <v>1.9017999999999997</v>
      </c>
      <c r="DG67">
        <v>0.92014041074235431</v>
      </c>
      <c r="DH67">
        <v>0.80028522142337277</v>
      </c>
      <c r="DI67" s="10"/>
      <c r="DJ67">
        <v>1.792340481485593E-2</v>
      </c>
      <c r="DK67" s="4">
        <v>0</v>
      </c>
      <c r="DL67" s="4">
        <v>3.9397841451638202E-2</v>
      </c>
      <c r="DM67" s="4">
        <v>1.1835999999999995</v>
      </c>
      <c r="DN67">
        <v>1.017923404814856</v>
      </c>
      <c r="DO67">
        <v>1.5132406801597504</v>
      </c>
      <c r="DP67" s="10"/>
      <c r="DQ67">
        <v>-2.0513356580383498E-2</v>
      </c>
      <c r="DR67" s="4">
        <v>4.2079779819396295E-4</v>
      </c>
      <c r="DS67" s="4">
        <v>9.6108005639877411E-4</v>
      </c>
      <c r="DT67" s="4">
        <v>0.22719999999999999</v>
      </c>
      <c r="DU67">
        <v>0.97948664341961655</v>
      </c>
      <c r="DV67">
        <v>1.1151301214593947</v>
      </c>
      <c r="DW67" s="10"/>
      <c r="DX67">
        <v>-2.2214746938899018E-2</v>
      </c>
      <c r="DY67" s="4">
        <v>4.9349498155932332E-4</v>
      </c>
      <c r="DZ67" s="4">
        <v>-7.4031030211674578E-4</v>
      </c>
      <c r="EA67" s="4">
        <v>1.1252000000000002</v>
      </c>
      <c r="EB67">
        <v>0.97778525306110098</v>
      </c>
      <c r="EC67">
        <v>2.1716544360942649</v>
      </c>
      <c r="ED67" s="10"/>
      <c r="EE67">
        <v>-3.4317569099950242E-2</v>
      </c>
      <c r="EF67" s="4">
        <v>1.1776955489298596E-3</v>
      </c>
      <c r="EG67" s="4">
        <v>-1.2843132463167969E-2</v>
      </c>
      <c r="EH67" s="4">
        <v>1.7247999999999992</v>
      </c>
      <c r="EI67">
        <v>0.96568243090004979</v>
      </c>
      <c r="EJ67">
        <v>1.3869831062385181</v>
      </c>
      <c r="EK67" s="10"/>
      <c r="EL67">
        <v>-1.9904052938877391E-2</v>
      </c>
      <c r="EM67" s="4">
        <v>3.9617132339363372E-4</v>
      </c>
      <c r="EN67" s="4">
        <v>1.5703836979048813E-3</v>
      </c>
      <c r="EO67" s="4">
        <v>0.9548000000000002</v>
      </c>
      <c r="EP67">
        <v>0.98009594706112257</v>
      </c>
      <c r="EQ67">
        <v>1.5007222363922756</v>
      </c>
      <c r="ER67" s="10"/>
      <c r="ES67">
        <v>-3.1330135977162919E-3</v>
      </c>
      <c r="ET67" s="4">
        <v>9.8157742034751819E-6</v>
      </c>
      <c r="EU67" s="4">
        <v>1.8341423039065982E-2</v>
      </c>
      <c r="EV67" s="4">
        <v>1.335</v>
      </c>
      <c r="EW67">
        <v>0.99686698640228366</v>
      </c>
      <c r="EX67">
        <v>2.3243957228836196</v>
      </c>
      <c r="EY67" s="10"/>
      <c r="EZ67">
        <v>2.3214917150128508E-2</v>
      </c>
      <c r="FA67" s="4">
        <v>0</v>
      </c>
      <c r="FB67" s="4">
        <v>4.4689353786910781E-2</v>
      </c>
      <c r="FC67" s="4">
        <v>0.90080000000000038</v>
      </c>
      <c r="FD67">
        <v>1.0232149171501286</v>
      </c>
      <c r="FE67">
        <v>1.7231288010343826</v>
      </c>
      <c r="FF67" s="10"/>
      <c r="FG67">
        <v>-3.5509074137282215E-2</v>
      </c>
      <c r="FH67" s="4">
        <v>1.2608943460870046E-3</v>
      </c>
      <c r="FI67" s="4">
        <v>-1.4034637500499943E-2</v>
      </c>
      <c r="FJ67" s="4">
        <v>1.1720000000000004</v>
      </c>
      <c r="FK67">
        <v>0.96449092586271779</v>
      </c>
      <c r="FL67">
        <v>4.1223011157936682</v>
      </c>
      <c r="FM67" s="10"/>
      <c r="FN67">
        <v>-2.6771052106551447E-3</v>
      </c>
      <c r="FO67" s="4">
        <v>7.1668923089169271E-6</v>
      </c>
      <c r="FP67" s="4">
        <v>1.8797331426127127E-2</v>
      </c>
      <c r="FQ67" s="4">
        <v>1.2497999999999998</v>
      </c>
      <c r="FR67">
        <v>0.99732289478934488</v>
      </c>
      <c r="FS67">
        <v>3.1955953639449675</v>
      </c>
      <c r="FT67" s="10"/>
    </row>
    <row r="68" spans="1:176" x14ac:dyDescent="0.2">
      <c r="A68" s="2">
        <v>67</v>
      </c>
      <c r="B68" s="3">
        <v>40725</v>
      </c>
      <c r="C68">
        <v>2011</v>
      </c>
      <c r="D68" s="4">
        <v>-2.142965318794484E-2</v>
      </c>
      <c r="E68" s="4">
        <v>4.5923003575559443E-4</v>
      </c>
      <c r="F68" s="9">
        <v>0.97857034681205513</v>
      </c>
      <c r="G68">
        <v>1.0352479371945844</v>
      </c>
      <c r="H68" s="10"/>
      <c r="I68">
        <v>8.7764895193839475E-3</v>
      </c>
      <c r="J68" s="4">
        <v>0</v>
      </c>
      <c r="K68" s="4">
        <v>6.5567587423862747E-2</v>
      </c>
      <c r="L68" s="4">
        <v>0.96639999999999981</v>
      </c>
      <c r="M68">
        <v>1.008776489519384</v>
      </c>
      <c r="N68">
        <v>3.5120510652552257</v>
      </c>
      <c r="O68" s="10"/>
      <c r="P68">
        <v>-1.8635994265587714E-2</v>
      </c>
      <c r="Q68" s="4">
        <v>3.4730028226701818E-4</v>
      </c>
      <c r="R68" s="4">
        <v>3.8155103638891082E-2</v>
      </c>
      <c r="S68" s="4">
        <v>1.1145999999999996</v>
      </c>
      <c r="T68">
        <v>0.98136400573441229</v>
      </c>
      <c r="U68">
        <v>3.112575547210557</v>
      </c>
      <c r="V68" s="10"/>
      <c r="W68">
        <v>-4.0154832914333492E-2</v>
      </c>
      <c r="X68" s="4">
        <v>1.6124106063780403E-3</v>
      </c>
      <c r="Y68" s="4">
        <v>1.6636264990145304E-2</v>
      </c>
      <c r="Z68" s="4">
        <v>-7.3599999999999985E-2</v>
      </c>
      <c r="AA68">
        <v>0.95984516708566647</v>
      </c>
      <c r="AB68">
        <v>1.0364720231681819</v>
      </c>
      <c r="AC68" s="10"/>
      <c r="AD68">
        <v>1.4215878904879953E-2</v>
      </c>
      <c r="AE68" s="4">
        <v>0</v>
      </c>
      <c r="AF68" s="4">
        <v>7.1006976809358746E-2</v>
      </c>
      <c r="AG68" s="4">
        <v>0.14780000000000007</v>
      </c>
      <c r="AH68">
        <v>1.0142158789048799</v>
      </c>
      <c r="AI68">
        <v>0.95670115866500649</v>
      </c>
      <c r="AJ68" s="10"/>
      <c r="AK68">
        <v>-4.0902077217601501E-2</v>
      </c>
      <c r="AL68" s="4">
        <v>1.6729799207146358E-3</v>
      </c>
      <c r="AM68" s="4">
        <v>1.5889020686877295E-2</v>
      </c>
      <c r="AN68" s="4">
        <v>3.3437999999999999</v>
      </c>
      <c r="AO68">
        <v>0.95909792278239847</v>
      </c>
      <c r="AP68">
        <v>2.5738454500821053</v>
      </c>
      <c r="AQ68" s="10"/>
      <c r="AR68">
        <v>0.21518869639974397</v>
      </c>
      <c r="AS68" s="4">
        <v>0</v>
      </c>
      <c r="AT68" s="4">
        <v>0.27197979430422276</v>
      </c>
      <c r="AU68" s="4">
        <v>1.6589999999999996</v>
      </c>
      <c r="AV68">
        <v>1.215188696399744</v>
      </c>
      <c r="AW68">
        <v>2.685016717584225</v>
      </c>
      <c r="AX68" s="10"/>
      <c r="AY68">
        <v>-2.5695048179020255E-2</v>
      </c>
      <c r="AZ68" s="4">
        <v>6.6023550092217213E-4</v>
      </c>
      <c r="BA68" s="4">
        <v>3.1096049725458541E-2</v>
      </c>
      <c r="BB68" s="4">
        <v>1.0829999999999995</v>
      </c>
      <c r="BC68">
        <v>0.97430495182097976</v>
      </c>
      <c r="BD68">
        <v>1.1957716693985818</v>
      </c>
      <c r="BE68" s="10"/>
      <c r="BF68">
        <v>3.5040211080493021E-3</v>
      </c>
      <c r="BG68" s="4">
        <v>0</v>
      </c>
      <c r="BH68" s="4">
        <v>6.0295119012528098E-2</v>
      </c>
      <c r="BI68" s="4">
        <v>0.92339999999999989</v>
      </c>
      <c r="BJ68">
        <v>1.0035040211080493</v>
      </c>
      <c r="BK68">
        <v>2.4830655955149048</v>
      </c>
      <c r="BL68" s="10"/>
      <c r="BM68">
        <v>-3.5588848241158877E-2</v>
      </c>
      <c r="BN68" s="4">
        <v>1.2665661191322373E-3</v>
      </c>
      <c r="BO68" s="4">
        <v>2.1202249663319919E-2</v>
      </c>
      <c r="BP68" s="4">
        <v>1.1028</v>
      </c>
      <c r="BQ68">
        <v>0.96441115175884118</v>
      </c>
      <c r="BR68">
        <v>0.99155436185134027</v>
      </c>
      <c r="BS68" s="10"/>
      <c r="BT68">
        <v>-4.2757407471120681E-2</v>
      </c>
      <c r="BU68" s="4">
        <v>1.8281958936514466E-3</v>
      </c>
      <c r="BV68" s="4">
        <v>1.4033690433358115E-2</v>
      </c>
      <c r="BW68" s="4">
        <v>1.8569999999999995</v>
      </c>
      <c r="BX68">
        <v>0.95724259252887933</v>
      </c>
      <c r="BY68">
        <v>1.5332397339343029</v>
      </c>
      <c r="BZ68" s="10"/>
      <c r="CA68">
        <v>6.3630482918556955E-2</v>
      </c>
      <c r="CB68" s="4">
        <v>0</v>
      </c>
      <c r="CC68" s="4">
        <v>0.12042158082303575</v>
      </c>
      <c r="CD68" s="4">
        <v>1.2573999999999999</v>
      </c>
      <c r="CE68">
        <v>1.063630482918557</v>
      </c>
      <c r="CF68">
        <v>2.1690853472844807</v>
      </c>
      <c r="CG68" s="10"/>
      <c r="CH68">
        <v>-4.2664681246347303E-3</v>
      </c>
      <c r="CI68" s="4">
        <v>1.8202750258524194E-5</v>
      </c>
      <c r="CJ68" s="4">
        <v>5.2524629779844068E-2</v>
      </c>
      <c r="CK68" s="4">
        <v>0.96899999999999964</v>
      </c>
      <c r="CL68">
        <v>0.99573353187536529</v>
      </c>
      <c r="CM68">
        <v>0.85644340946215425</v>
      </c>
      <c r="CN68" s="10"/>
      <c r="CO68">
        <v>0.17515816043347091</v>
      </c>
      <c r="CP68" s="4">
        <v>0</v>
      </c>
      <c r="CQ68" s="4">
        <v>0.23194925833794972</v>
      </c>
      <c r="CR68" s="4">
        <v>1.8593999999999999</v>
      </c>
      <c r="CS68">
        <v>1.1751581604334709</v>
      </c>
      <c r="CT68">
        <v>1.7241246760242053</v>
      </c>
      <c r="CU68" s="10"/>
      <c r="CV68">
        <v>-5.1051274284147387E-2</v>
      </c>
      <c r="CW68" s="4">
        <v>2.6062326060352485E-3</v>
      </c>
      <c r="CX68" s="4">
        <v>5.7398236203314093E-3</v>
      </c>
      <c r="CY68" s="4">
        <v>1.034</v>
      </c>
      <c r="CZ68">
        <v>0.94894872571585265</v>
      </c>
      <c r="DA68">
        <v>0.90023665857602242</v>
      </c>
      <c r="DB68" s="10"/>
      <c r="DC68">
        <v>0.2026082071370649</v>
      </c>
      <c r="DD68" s="4">
        <v>0</v>
      </c>
      <c r="DE68" s="4">
        <v>0.25939930504154368</v>
      </c>
      <c r="DF68" s="4">
        <v>1.6675999999999993</v>
      </c>
      <c r="DG68">
        <v>1.202608207137065</v>
      </c>
      <c r="DH68">
        <v>0.96242957533425133</v>
      </c>
      <c r="DI68" s="10"/>
      <c r="DJ68">
        <v>-2.8660565353241959E-2</v>
      </c>
      <c r="DK68" s="4">
        <v>8.2142800636745335E-4</v>
      </c>
      <c r="DL68" s="4">
        <v>2.8130532551236837E-2</v>
      </c>
      <c r="DM68" s="4">
        <v>1.2677999999999998</v>
      </c>
      <c r="DN68">
        <v>0.97133943464675809</v>
      </c>
      <c r="DO68">
        <v>1.4698703467508476</v>
      </c>
      <c r="DP68" s="10"/>
      <c r="DQ68">
        <v>-4.8739946934371031E-2</v>
      </c>
      <c r="DR68" s="4">
        <v>2.3755824271653042E-3</v>
      </c>
      <c r="DS68" s="4">
        <v>8.0511509701077649E-3</v>
      </c>
      <c r="DT68" s="4">
        <v>0.17519999999999999</v>
      </c>
      <c r="DU68">
        <v>0.951260053065629</v>
      </c>
      <c r="DV68">
        <v>1.0607787385145451</v>
      </c>
      <c r="DW68" s="10"/>
      <c r="DX68">
        <v>2.1118361223841281E-2</v>
      </c>
      <c r="DY68" s="4">
        <v>0</v>
      </c>
      <c r="DZ68" s="4">
        <v>7.7909459128320077E-2</v>
      </c>
      <c r="EA68" s="4">
        <v>1.1142000000000001</v>
      </c>
      <c r="EB68">
        <v>1.0211183612238413</v>
      </c>
      <c r="EC68">
        <v>2.2175162189290609</v>
      </c>
      <c r="ED68" s="10"/>
      <c r="EE68">
        <v>0.1995902127875091</v>
      </c>
      <c r="EF68" s="4">
        <v>0</v>
      </c>
      <c r="EG68" s="4">
        <v>0.25638131069198788</v>
      </c>
      <c r="EH68" s="4">
        <v>1.5903999999999998</v>
      </c>
      <c r="EI68">
        <v>1.1995902127875091</v>
      </c>
      <c r="EJ68">
        <v>1.6638113595453443</v>
      </c>
      <c r="EK68" s="10"/>
      <c r="EL68">
        <v>0.17157827606047726</v>
      </c>
      <c r="EM68" s="4">
        <v>0</v>
      </c>
      <c r="EN68" s="4">
        <v>0.22836937396495605</v>
      </c>
      <c r="EO68" s="4">
        <v>0.97559999999999991</v>
      </c>
      <c r="EP68">
        <v>1.1715782760604774</v>
      </c>
      <c r="EQ68">
        <v>1.7582135705580866</v>
      </c>
      <c r="ER68" s="10"/>
      <c r="ES68">
        <v>-1.0157624435934954E-2</v>
      </c>
      <c r="ET68" s="4">
        <v>1.0317733418150288E-4</v>
      </c>
      <c r="EU68" s="4">
        <v>4.6633473468543844E-2</v>
      </c>
      <c r="EV68" s="4">
        <v>1.1576</v>
      </c>
      <c r="EW68">
        <v>0.98984237556406507</v>
      </c>
      <c r="EX68">
        <v>2.3007853840900743</v>
      </c>
      <c r="EY68" s="10"/>
      <c r="EZ68">
        <v>-1.861763944662416E-2</v>
      </c>
      <c r="FA68" s="4">
        <v>3.4661649856449595E-4</v>
      </c>
      <c r="FB68" s="4">
        <v>3.8173458457854637E-2</v>
      </c>
      <c r="FC68" s="4">
        <v>0.93399999999999972</v>
      </c>
      <c r="FD68">
        <v>0.9813823605533758</v>
      </c>
      <c r="FE68">
        <v>1.6910482102966307</v>
      </c>
      <c r="FF68" s="10"/>
      <c r="FG68">
        <v>3.6417225558726257E-2</v>
      </c>
      <c r="FH68" s="4">
        <v>0</v>
      </c>
      <c r="FI68" s="4">
        <v>9.3208323463205053E-2</v>
      </c>
      <c r="FJ68" s="4">
        <v>1.1589999999999998</v>
      </c>
      <c r="FK68">
        <v>1.0364172255587263</v>
      </c>
      <c r="FL68">
        <v>4.2724238853485152</v>
      </c>
      <c r="FM68" s="10"/>
      <c r="FN68">
        <v>3.5664093854694816E-2</v>
      </c>
      <c r="FO68" s="4">
        <v>0</v>
      </c>
      <c r="FP68" s="4">
        <v>9.2455191759173605E-2</v>
      </c>
      <c r="FQ68" s="4">
        <v>1.2990000000000002</v>
      </c>
      <c r="FR68">
        <v>1.0356640938546948</v>
      </c>
      <c r="FS68">
        <v>3.3095633769263286</v>
      </c>
      <c r="FT68" s="10"/>
    </row>
    <row r="69" spans="1:176" x14ac:dyDescent="0.2">
      <c r="A69" s="2">
        <v>68</v>
      </c>
      <c r="B69" s="3">
        <v>40756</v>
      </c>
      <c r="C69">
        <v>2011</v>
      </c>
      <c r="D69" s="4">
        <v>-5.6797957130697102E-2</v>
      </c>
      <c r="E69" s="4">
        <v>3.226007934220506E-3</v>
      </c>
      <c r="F69" s="9">
        <v>0.94320204286930287</v>
      </c>
      <c r="G69">
        <v>0.97644796923816379</v>
      </c>
      <c r="H69" s="10"/>
      <c r="I69">
        <v>-7.4970073048763256E-2</v>
      </c>
      <c r="J69" s="4">
        <v>5.620511852936899E-3</v>
      </c>
      <c r="K69" s="4">
        <v>-3.2080600697413086E-3</v>
      </c>
      <c r="L69" s="4">
        <v>0.76939999999999986</v>
      </c>
      <c r="M69">
        <v>0.92502992695123676</v>
      </c>
      <c r="N69">
        <v>3.2487523403420546</v>
      </c>
      <c r="O69" s="10"/>
      <c r="P69">
        <v>-0.11092087298384051</v>
      </c>
      <c r="Q69" s="4">
        <v>1.2303440063497281E-2</v>
      </c>
      <c r="R69" s="4">
        <v>-3.9158860004818566E-2</v>
      </c>
      <c r="S69" s="4">
        <v>1.0718000000000001</v>
      </c>
      <c r="T69">
        <v>0.88907912701615954</v>
      </c>
      <c r="U69">
        <v>2.767325950285807</v>
      </c>
      <c r="V69" s="10"/>
      <c r="W69">
        <v>-6.467395044523197E-2</v>
      </c>
      <c r="X69" s="4">
        <v>4.1827198661923207E-3</v>
      </c>
      <c r="Y69" s="4">
        <v>7.0880625337899766E-3</v>
      </c>
      <c r="Z69" s="4">
        <v>-6.7599999999999993E-2</v>
      </c>
      <c r="AA69">
        <v>0.93532604955476806</v>
      </c>
      <c r="AB69">
        <v>0.96943928290393355</v>
      </c>
      <c r="AC69" s="10"/>
      <c r="AD69">
        <v>-7.4822560694939311E-2</v>
      </c>
      <c r="AE69" s="4">
        <v>5.5984155889478773E-3</v>
      </c>
      <c r="AF69" s="4">
        <v>-3.0605477159173639E-3</v>
      </c>
      <c r="AG69" s="4">
        <v>0.1482</v>
      </c>
      <c r="AH69">
        <v>0.92517743930506069</v>
      </c>
      <c r="AI69">
        <v>0.88511832815387526</v>
      </c>
      <c r="AJ69" s="10"/>
      <c r="AK69">
        <v>-0.16143247917123132</v>
      </c>
      <c r="AL69" s="4">
        <v>2.6060445331370037E-2</v>
      </c>
      <c r="AM69" s="4">
        <v>-8.9670466192209378E-2</v>
      </c>
      <c r="AN69" s="4">
        <v>3.3314000000000008</v>
      </c>
      <c r="AO69">
        <v>0.83856752082876862</v>
      </c>
      <c r="AP69">
        <v>2.1583431980717571</v>
      </c>
      <c r="AQ69" s="10"/>
      <c r="AR69">
        <v>1.3179286788290305E-2</v>
      </c>
      <c r="AS69" s="4">
        <v>0</v>
      </c>
      <c r="AT69" s="4">
        <v>8.4941299767312253E-2</v>
      </c>
      <c r="AU69" s="4">
        <v>1.4326000000000001</v>
      </c>
      <c r="AV69">
        <v>1.0131792867882903</v>
      </c>
      <c r="AW69">
        <v>2.7204033229366211</v>
      </c>
      <c r="AX69" s="10"/>
      <c r="AY69">
        <v>-3.8864478978604483E-2</v>
      </c>
      <c r="AZ69" s="4">
        <v>1.5104477262783897E-3</v>
      </c>
      <c r="BA69" s="4">
        <v>3.2897534000417464E-2</v>
      </c>
      <c r="BB69" s="4">
        <v>1.0658000000000001</v>
      </c>
      <c r="BC69">
        <v>0.96113552102139554</v>
      </c>
      <c r="BD69">
        <v>1.1492986264900298</v>
      </c>
      <c r="BE69" s="10"/>
      <c r="BF69">
        <v>-2.2738049776560097E-2</v>
      </c>
      <c r="BG69" s="4">
        <v>5.1701890764132468E-4</v>
      </c>
      <c r="BH69" s="4">
        <v>4.902396320246185E-2</v>
      </c>
      <c r="BI69" s="4">
        <v>0.69639999999999991</v>
      </c>
      <c r="BJ69">
        <v>0.97726195022343987</v>
      </c>
      <c r="BK69">
        <v>2.426605526405623</v>
      </c>
      <c r="BL69" s="10"/>
      <c r="BM69">
        <v>-6.8817603989536597E-2</v>
      </c>
      <c r="BN69" s="4">
        <v>4.7358626188606836E-3</v>
      </c>
      <c r="BO69" s="4">
        <v>2.9444089894853503E-3</v>
      </c>
      <c r="BP69" s="4">
        <v>1.115</v>
      </c>
      <c r="BQ69">
        <v>0.93118239601046338</v>
      </c>
      <c r="BR69">
        <v>0.92331796644335706</v>
      </c>
      <c r="BS69" s="10"/>
      <c r="BT69">
        <v>-0.12072802517040879</v>
      </c>
      <c r="BU69" s="4">
        <v>1.4575256061546858E-2</v>
      </c>
      <c r="BV69" s="4">
        <v>-4.896601219138684E-2</v>
      </c>
      <c r="BW69" s="4">
        <v>1.6630000000000007</v>
      </c>
      <c r="BX69">
        <v>0.87927197482959119</v>
      </c>
      <c r="BY69">
        <v>1.3481347287436114</v>
      </c>
      <c r="BZ69" s="10"/>
      <c r="CA69">
        <v>-5.4572865292609282E-2</v>
      </c>
      <c r="CB69" s="4">
        <v>2.9781976262452789E-3</v>
      </c>
      <c r="CC69" s="4">
        <v>1.7189147686412665E-2</v>
      </c>
      <c r="CD69" s="4">
        <v>1.2475999999999998</v>
      </c>
      <c r="CE69">
        <v>0.9454271347073907</v>
      </c>
      <c r="CF69">
        <v>2.0507121448189523</v>
      </c>
      <c r="CG69" s="10"/>
      <c r="CH69">
        <v>-7.132782098773903E-2</v>
      </c>
      <c r="CI69" s="4">
        <v>5.0876580468589448E-3</v>
      </c>
      <c r="CJ69" s="4">
        <v>4.341919912829173E-4</v>
      </c>
      <c r="CK69" s="4">
        <v>1.0497999999999998</v>
      </c>
      <c r="CL69">
        <v>0.92867217901226096</v>
      </c>
      <c r="CM69">
        <v>0.79535516726590882</v>
      </c>
      <c r="CN69" s="10"/>
      <c r="CO69">
        <v>-0.13648568555514967</v>
      </c>
      <c r="CP69" s="4">
        <v>1.8628342361459192E-2</v>
      </c>
      <c r="CQ69" s="4">
        <v>-6.4723672576127725E-2</v>
      </c>
      <c r="CR69" s="4">
        <v>1.6414000000000002</v>
      </c>
      <c r="CS69">
        <v>0.86351431444485027</v>
      </c>
      <c r="CT69">
        <v>1.4888063376344911</v>
      </c>
      <c r="CU69" s="10"/>
      <c r="CV69">
        <v>-7.4928707021457111E-2</v>
      </c>
      <c r="CW69" s="4">
        <v>5.614311135907356E-3</v>
      </c>
      <c r="CX69" s="4">
        <v>-3.1666940424351642E-3</v>
      </c>
      <c r="CY69" s="4">
        <v>1.0310000000000001</v>
      </c>
      <c r="CZ69">
        <v>0.92507129297854285</v>
      </c>
      <c r="DA69">
        <v>0.83278308973560411</v>
      </c>
      <c r="DB69" s="10"/>
      <c r="DC69">
        <v>-0.10897922993514884</v>
      </c>
      <c r="DD69" s="4">
        <v>1.1876472557258043E-2</v>
      </c>
      <c r="DE69" s="4">
        <v>-3.7217216956126897E-2</v>
      </c>
      <c r="DF69" s="4">
        <v>1.6432</v>
      </c>
      <c r="DG69">
        <v>0.89102077006485114</v>
      </c>
      <c r="DH69">
        <v>0.85754474134751224</v>
      </c>
      <c r="DI69" s="10"/>
      <c r="DJ69">
        <v>-7.7758623152704043E-2</v>
      </c>
      <c r="DK69" s="4">
        <v>6.046403474604241E-3</v>
      </c>
      <c r="DL69" s="4">
        <v>-5.9966101736820959E-3</v>
      </c>
      <c r="DM69" s="4">
        <v>1.1634000000000002</v>
      </c>
      <c r="DN69">
        <v>0.9222413768472959</v>
      </c>
      <c r="DO69">
        <v>1.3555752523745139</v>
      </c>
      <c r="DP69" s="10"/>
      <c r="DQ69">
        <v>-8.3933186588873596E-2</v>
      </c>
      <c r="DR69" s="4">
        <v>7.0447798109626704E-3</v>
      </c>
      <c r="DS69" s="4">
        <v>-1.2171173609851649E-2</v>
      </c>
      <c r="DT69" s="4">
        <v>0.30920000000000003</v>
      </c>
      <c r="DU69">
        <v>0.91606681341112639</v>
      </c>
      <c r="DV69">
        <v>0.97174419872529383</v>
      </c>
      <c r="DW69" s="10"/>
      <c r="DX69">
        <v>-0.13462324580044913</v>
      </c>
      <c r="DY69" s="4">
        <v>1.8123418309848142E-2</v>
      </c>
      <c r="DZ69" s="4">
        <v>-6.2861232821427179E-2</v>
      </c>
      <c r="EA69" s="4">
        <v>1.1503999999999999</v>
      </c>
      <c r="EB69">
        <v>0.86537675419955085</v>
      </c>
      <c r="EC69">
        <v>1.9189869879216914</v>
      </c>
      <c r="ED69" s="10"/>
      <c r="EE69">
        <v>-0.14240059981321082</v>
      </c>
      <c r="EF69" s="4">
        <v>2.0277930827162217E-2</v>
      </c>
      <c r="EG69" s="4">
        <v>-7.0638586834188874E-2</v>
      </c>
      <c r="EH69" s="4">
        <v>1.4329999999999996</v>
      </c>
      <c r="EI69">
        <v>0.85759940018678915</v>
      </c>
      <c r="EJ69">
        <v>1.4268836239700535</v>
      </c>
      <c r="EK69" s="10"/>
      <c r="EL69">
        <v>-1.184729934937535E-2</v>
      </c>
      <c r="EM69" s="4">
        <v>1.403585018737096E-4</v>
      </c>
      <c r="EN69" s="4">
        <v>5.9914713629646593E-2</v>
      </c>
      <c r="EO69" s="4">
        <v>0.83999999999999952</v>
      </c>
      <c r="EP69">
        <v>0.98815270065062466</v>
      </c>
      <c r="EQ69">
        <v>1.7373834880675509</v>
      </c>
      <c r="ER69" s="10"/>
      <c r="ES69">
        <v>-7.3841314487961676E-2</v>
      </c>
      <c r="ET69" s="4">
        <v>5.4525397253100587E-3</v>
      </c>
      <c r="EU69" s="4">
        <v>-2.0793015089397293E-3</v>
      </c>
      <c r="EV69" s="4">
        <v>1.0505999999999998</v>
      </c>
      <c r="EW69">
        <v>0.92615868551203828</v>
      </c>
      <c r="EX69">
        <v>2.1308923669741735</v>
      </c>
      <c r="EY69" s="10"/>
      <c r="EZ69">
        <v>-8.4556698641486155E-2</v>
      </c>
      <c r="FA69" s="4">
        <v>7.1498352851471067E-3</v>
      </c>
      <c r="FB69" s="4">
        <v>-1.2794685662464209E-2</v>
      </c>
      <c r="FC69" s="4">
        <v>0.92699999999999994</v>
      </c>
      <c r="FD69">
        <v>0.91544330135851382</v>
      </c>
      <c r="FE69">
        <v>1.5480587563903538</v>
      </c>
      <c r="FF69" s="10"/>
      <c r="FG69">
        <v>4.4516997291646878E-3</v>
      </c>
      <c r="FH69" s="4">
        <v>0</v>
      </c>
      <c r="FI69" s="4">
        <v>7.6213712708186637E-2</v>
      </c>
      <c r="FJ69" s="4">
        <v>1.1177999999999999</v>
      </c>
      <c r="FK69">
        <v>1.0044516997291646</v>
      </c>
      <c r="FL69">
        <v>4.2914434336017973</v>
      </c>
      <c r="FM69" s="10"/>
      <c r="FN69">
        <v>-2.6572827868257719E-2</v>
      </c>
      <c r="FO69" s="4">
        <v>7.0611518091605405E-4</v>
      </c>
      <c r="FP69" s="4">
        <v>4.5189185110764224E-2</v>
      </c>
      <c r="FQ69" s="4">
        <v>1.1913999999999998</v>
      </c>
      <c r="FR69">
        <v>0.97342717213174224</v>
      </c>
      <c r="FS69">
        <v>3.2216189189921756</v>
      </c>
      <c r="FT69" s="10"/>
    </row>
    <row r="70" spans="1:176" x14ac:dyDescent="0.2">
      <c r="A70" s="2">
        <v>69</v>
      </c>
      <c r="B70" s="3">
        <v>40787</v>
      </c>
      <c r="C70">
        <v>2011</v>
      </c>
      <c r="D70" s="4">
        <v>-7.1786036590368363E-2</v>
      </c>
      <c r="E70" s="4">
        <v>5.1532350493537051E-3</v>
      </c>
      <c r="F70" s="9">
        <v>0.92821396340963158</v>
      </c>
      <c r="G70">
        <v>0.90635263958984202</v>
      </c>
      <c r="H70" s="10"/>
      <c r="I70">
        <v>-8.0636373394081959E-2</v>
      </c>
      <c r="J70" s="4">
        <v>6.5022247141498088E-3</v>
      </c>
      <c r="K70" s="4">
        <v>-0.18835941169992759</v>
      </c>
      <c r="L70" s="4">
        <v>0.9029999999999998</v>
      </c>
      <c r="M70">
        <v>0.91936362660591808</v>
      </c>
      <c r="N70">
        <v>2.9867847335613353</v>
      </c>
      <c r="O70" s="10"/>
      <c r="P70">
        <v>-0.11915203214448138</v>
      </c>
      <c r="Q70" s="4">
        <v>1.4197206764159523E-2</v>
      </c>
      <c r="R70" s="4">
        <v>-0.22687507045032701</v>
      </c>
      <c r="S70" s="4">
        <v>1.2382</v>
      </c>
      <c r="T70">
        <v>0.88084796785551867</v>
      </c>
      <c r="U70">
        <v>2.4375934397030949</v>
      </c>
      <c r="V70" s="10"/>
      <c r="W70">
        <v>-8.286453013820537E-2</v>
      </c>
      <c r="X70" s="4">
        <v>6.8665303550255463E-3</v>
      </c>
      <c r="Y70" s="4">
        <v>-0.190587568444051</v>
      </c>
      <c r="Z70" s="4">
        <v>-0.13739999999999999</v>
      </c>
      <c r="AA70">
        <v>0.91713546986179462</v>
      </c>
      <c r="AB70">
        <v>0.88910715222858039</v>
      </c>
      <c r="AC70" s="10"/>
      <c r="AD70">
        <v>-5.5803570094910701E-2</v>
      </c>
      <c r="AE70" s="4">
        <v>3.1140384353376118E-3</v>
      </c>
      <c r="AF70" s="4">
        <v>-0.16352660840075633</v>
      </c>
      <c r="AG70" s="4">
        <v>0.16200000000000003</v>
      </c>
      <c r="AH70">
        <v>0.94419642990508934</v>
      </c>
      <c r="AI70">
        <v>0.83572556548645038</v>
      </c>
      <c r="AJ70" s="10"/>
      <c r="AK70">
        <v>-0.13530310000054308</v>
      </c>
      <c r="AL70" s="4">
        <v>1.8306928869756961E-2</v>
      </c>
      <c r="AM70" s="4">
        <v>-0.24302613830638872</v>
      </c>
      <c r="AN70" s="4">
        <v>3.4918000000000005</v>
      </c>
      <c r="AO70">
        <v>0.86469689999945687</v>
      </c>
      <c r="AP70">
        <v>1.8663126725075621</v>
      </c>
      <c r="AQ70" s="10"/>
      <c r="AR70">
        <v>-0.14066657014918205</v>
      </c>
      <c r="AS70" s="4">
        <v>1.9787083957534753E-2</v>
      </c>
      <c r="AT70" s="4">
        <v>-0.24838960845502769</v>
      </c>
      <c r="AU70" s="4">
        <v>1.3902000000000001</v>
      </c>
      <c r="AV70">
        <v>0.85933342985081795</v>
      </c>
      <c r="AW70">
        <v>2.3377335180766892</v>
      </c>
      <c r="AX70" s="10"/>
      <c r="AY70">
        <v>-6.6045980197463286E-2</v>
      </c>
      <c r="AZ70" s="4">
        <v>4.3620715002437123E-3</v>
      </c>
      <c r="BA70" s="4">
        <v>-0.17376901850330895</v>
      </c>
      <c r="BB70" s="4">
        <v>1.0218</v>
      </c>
      <c r="BC70">
        <v>0.93395401980253667</v>
      </c>
      <c r="BD70">
        <v>1.0733920721638974</v>
      </c>
      <c r="BE70" s="10"/>
      <c r="BF70">
        <v>-0.12839106085653218</v>
      </c>
      <c r="BG70" s="4">
        <v>1.6484264507865751E-2</v>
      </c>
      <c r="BH70" s="4">
        <v>-0.23611409916237783</v>
      </c>
      <c r="BI70" s="4">
        <v>0.69559999999999989</v>
      </c>
      <c r="BJ70">
        <v>0.87160893914346782</v>
      </c>
      <c r="BK70">
        <v>2.1150510685900814</v>
      </c>
      <c r="BL70" s="10"/>
      <c r="BM70">
        <v>-5.5804124118367382E-2</v>
      </c>
      <c r="BN70" s="4">
        <v>3.1141002686181523E-3</v>
      </c>
      <c r="BO70" s="4">
        <v>-0.16352716242421303</v>
      </c>
      <c r="BP70" s="4">
        <v>1.0595999999999999</v>
      </c>
      <c r="BQ70">
        <v>0.94419587588163267</v>
      </c>
      <c r="BR70">
        <v>0.87179301604323345</v>
      </c>
      <c r="BS70" s="10"/>
      <c r="BT70">
        <v>-0.10141212821804219</v>
      </c>
      <c r="BU70" s="4">
        <v>1.0284419749712628E-2</v>
      </c>
      <c r="BV70" s="4">
        <v>-0.20913516652388783</v>
      </c>
      <c r="BW70" s="4">
        <v>1.6586000000000001</v>
      </c>
      <c r="BX70">
        <v>0.89858787178195776</v>
      </c>
      <c r="BY70">
        <v>1.2114175167770687</v>
      </c>
      <c r="BZ70" s="10"/>
      <c r="CA70">
        <v>-0.15717105260554828</v>
      </c>
      <c r="CB70" s="4">
        <v>2.4702739777136027E-2</v>
      </c>
      <c r="CC70" s="4">
        <v>-0.26489409091139393</v>
      </c>
      <c r="CD70" s="4">
        <v>1.2635999999999998</v>
      </c>
      <c r="CE70">
        <v>0.84282894739445169</v>
      </c>
      <c r="CF70">
        <v>1.728399558426776</v>
      </c>
      <c r="CG70" s="10"/>
      <c r="CH70">
        <v>-0.11722756046267863</v>
      </c>
      <c r="CI70" s="4">
        <v>1.3742300932030972E-2</v>
      </c>
      <c r="CJ70" s="4">
        <v>-0.22495059876852427</v>
      </c>
      <c r="CK70" s="4">
        <v>1.0581999999999996</v>
      </c>
      <c r="CL70">
        <v>0.88277243953732132</v>
      </c>
      <c r="CM70">
        <v>0.70211762130594058</v>
      </c>
      <c r="CN70" s="10"/>
      <c r="CO70">
        <v>-0.12005033521740381</v>
      </c>
      <c r="CP70" s="4">
        <v>1.4412082985811026E-2</v>
      </c>
      <c r="CQ70" s="4">
        <v>-0.22777337352324944</v>
      </c>
      <c r="CR70" s="4">
        <v>1.8982000000000001</v>
      </c>
      <c r="CS70">
        <v>0.87994966478259617</v>
      </c>
      <c r="CT70">
        <v>1.3100746377276751</v>
      </c>
      <c r="CU70" s="10"/>
      <c r="CV70">
        <v>-3.015143752306762E-2</v>
      </c>
      <c r="CW70" s="4">
        <v>9.0910918470745003E-4</v>
      </c>
      <c r="CX70" s="4">
        <v>-0.13787447582891327</v>
      </c>
      <c r="CY70" s="4">
        <v>1.0279999999999996</v>
      </c>
      <c r="CZ70">
        <v>0.96984856247693241</v>
      </c>
      <c r="DA70">
        <v>0.8076734824351739</v>
      </c>
      <c r="DB70" s="10"/>
      <c r="DC70">
        <v>-0.15007717815905061</v>
      </c>
      <c r="DD70" s="4">
        <v>2.2523159404183417E-2</v>
      </c>
      <c r="DE70" s="4">
        <v>-0.25780021646489626</v>
      </c>
      <c r="DF70" s="4">
        <v>1.5981999999999998</v>
      </c>
      <c r="DG70">
        <v>0.84992282184094936</v>
      </c>
      <c r="DH70">
        <v>0.72884684642094466</v>
      </c>
      <c r="DI70" s="10"/>
      <c r="DJ70">
        <v>-5.4830901327699015E-2</v>
      </c>
      <c r="DK70" s="4">
        <v>3.0064277404078655E-3</v>
      </c>
      <c r="DL70" s="4">
        <v>-0.16255393963354467</v>
      </c>
      <c r="DM70" s="4">
        <v>1.2397999999999998</v>
      </c>
      <c r="DN70">
        <v>0.94516909867230103</v>
      </c>
      <c r="DO70">
        <v>1.2812478394692963</v>
      </c>
      <c r="DP70" s="10"/>
      <c r="DQ70">
        <v>-9.3446713836949677E-2</v>
      </c>
      <c r="DR70" s="4">
        <v>8.7322883269247628E-3</v>
      </c>
      <c r="DS70" s="4">
        <v>-0.20116975214279531</v>
      </c>
      <c r="DT70" s="4">
        <v>0.41539999999999999</v>
      </c>
      <c r="DU70">
        <v>0.90655328616305031</v>
      </c>
      <c r="DV70">
        <v>0.88093789666429534</v>
      </c>
      <c r="DW70" s="10"/>
      <c r="DX70">
        <v>-8.1816989217969968E-2</v>
      </c>
      <c r="DY70" s="4">
        <v>6.6940197246934136E-3</v>
      </c>
      <c r="DZ70" s="4">
        <v>-0.1895400275238156</v>
      </c>
      <c r="EA70" s="4">
        <v>1.4554</v>
      </c>
      <c r="EB70">
        <v>0.91818301078203002</v>
      </c>
      <c r="EC70">
        <v>1.7619812502214778</v>
      </c>
      <c r="ED70" s="10"/>
      <c r="EE70">
        <v>-0.1300556860320034</v>
      </c>
      <c r="EF70" s="4">
        <v>1.6914481469255047E-2</v>
      </c>
      <c r="EG70" s="4">
        <v>-0.23777872433784905</v>
      </c>
      <c r="EH70" s="4">
        <v>1.5548</v>
      </c>
      <c r="EI70">
        <v>0.86994431396799654</v>
      </c>
      <c r="EJ70">
        <v>1.241309295366797</v>
      </c>
      <c r="EK70" s="10"/>
      <c r="EL70">
        <v>-0.13682296049830367</v>
      </c>
      <c r="EM70" s="4">
        <v>1.8720522519520368E-2</v>
      </c>
      <c r="EN70" s="4">
        <v>-0.24454599880414932</v>
      </c>
      <c r="EO70" s="4">
        <v>0.68820000000000026</v>
      </c>
      <c r="EP70">
        <v>0.86317703950169633</v>
      </c>
      <c r="EQ70">
        <v>1.4996695357092793</v>
      </c>
      <c r="ER70" s="10"/>
      <c r="ES70">
        <v>-8.8862866713542571E-2</v>
      </c>
      <c r="ET70" s="4">
        <v>7.8966090805488321E-3</v>
      </c>
      <c r="EU70" s="4">
        <v>-0.19658590501938822</v>
      </c>
      <c r="EV70" s="4">
        <v>1.1618000000000002</v>
      </c>
      <c r="EW70">
        <v>0.9111371332864574</v>
      </c>
      <c r="EX70">
        <v>1.9415351625868422</v>
      </c>
      <c r="EY70" s="10"/>
      <c r="EZ70">
        <v>-8.0195646296155235E-2</v>
      </c>
      <c r="FA70" s="4">
        <v>6.4313416848580367E-3</v>
      </c>
      <c r="FB70" s="4">
        <v>-0.1879186846020009</v>
      </c>
      <c r="FC70" s="4">
        <v>0.89160000000000006</v>
      </c>
      <c r="FD70">
        <v>0.91980435370384472</v>
      </c>
      <c r="FE70">
        <v>1.4239111839172069</v>
      </c>
      <c r="FF70" s="10"/>
      <c r="FG70">
        <v>-9.3843502468758139E-2</v>
      </c>
      <c r="FH70" s="4">
        <v>8.806602955603815E-3</v>
      </c>
      <c r="FI70" s="4">
        <v>-0.20156654077460379</v>
      </c>
      <c r="FJ70" s="4">
        <v>1.3754000000000002</v>
      </c>
      <c r="FK70">
        <v>0.90615649753124183</v>
      </c>
      <c r="FL70">
        <v>3.8887193511460509</v>
      </c>
      <c r="FM70" s="10"/>
      <c r="FN70">
        <v>-9.6323840198865723E-2</v>
      </c>
      <c r="FO70" s="4">
        <v>9.2782821906566195E-3</v>
      </c>
      <c r="FP70" s="4">
        <v>-0.20404687850471137</v>
      </c>
      <c r="FQ70" s="4">
        <v>1.3979999999999999</v>
      </c>
      <c r="FR70">
        <v>0.90367615980113425</v>
      </c>
      <c r="FS70">
        <v>2.9113002130575305</v>
      </c>
      <c r="FT70" s="10"/>
    </row>
    <row r="71" spans="1:176" x14ac:dyDescent="0.2">
      <c r="A71" s="2">
        <v>70</v>
      </c>
      <c r="B71" s="3">
        <v>40817</v>
      </c>
      <c r="C71">
        <v>2011</v>
      </c>
      <c r="D71" s="4">
        <v>0.1077426197631252</v>
      </c>
      <c r="E71" s="4">
        <v>0</v>
      </c>
      <c r="F71" s="9">
        <v>1.1077426197631253</v>
      </c>
      <c r="G71">
        <v>1.0040054474084752</v>
      </c>
      <c r="H71" s="10"/>
      <c r="I71">
        <v>1.369698052461852E-2</v>
      </c>
      <c r="J71" s="4">
        <v>0</v>
      </c>
      <c r="K71" s="4">
        <v>1.8755625701351884E-2</v>
      </c>
      <c r="L71" s="4">
        <v>0.8742000000000002</v>
      </c>
      <c r="M71">
        <v>1.0136969805246185</v>
      </c>
      <c r="N71">
        <v>3.0276946658881529</v>
      </c>
      <c r="O71" s="10"/>
      <c r="P71">
        <v>5.6505048698645338E-2</v>
      </c>
      <c r="Q71" s="4">
        <v>0</v>
      </c>
      <c r="R71" s="4">
        <v>6.1563693875378703E-2</v>
      </c>
      <c r="S71" s="4">
        <v>1.2830000000000001</v>
      </c>
      <c r="T71">
        <v>1.0565050486986454</v>
      </c>
      <c r="U71">
        <v>2.5753297757210167</v>
      </c>
      <c r="V71" s="10"/>
      <c r="W71">
        <v>6.3440406566391147E-2</v>
      </c>
      <c r="X71" s="4">
        <v>0</v>
      </c>
      <c r="Y71" s="4">
        <v>6.8499051743124512E-2</v>
      </c>
      <c r="Z71" s="4">
        <v>-0.26600000000000001</v>
      </c>
      <c r="AA71">
        <v>1.0634404065663912</v>
      </c>
      <c r="AB71">
        <v>0.94551247144704775</v>
      </c>
      <c r="AC71" s="10"/>
      <c r="AD71">
        <v>3.7503490990471689E-3</v>
      </c>
      <c r="AE71" s="4">
        <v>0</v>
      </c>
      <c r="AF71" s="4">
        <v>8.8089942757805326E-3</v>
      </c>
      <c r="AG71" s="4">
        <v>0.20799999999999991</v>
      </c>
      <c r="AH71">
        <v>1.0037503490990471</v>
      </c>
      <c r="AI71">
        <v>0.83885982810802318</v>
      </c>
      <c r="AJ71" s="10"/>
      <c r="AK71">
        <v>0.14021776679798653</v>
      </c>
      <c r="AL71" s="4">
        <v>0</v>
      </c>
      <c r="AM71" s="4">
        <v>0.14527641197471988</v>
      </c>
      <c r="AN71" s="4">
        <v>3.4516000000000004</v>
      </c>
      <c r="AO71">
        <v>1.1402177667979865</v>
      </c>
      <c r="AP71">
        <v>2.1280028675933544</v>
      </c>
      <c r="AQ71" s="10"/>
      <c r="AR71">
        <v>1.5227505382848587E-2</v>
      </c>
      <c r="AS71" s="4">
        <v>0</v>
      </c>
      <c r="AT71" s="4">
        <v>2.028615055958195E-2</v>
      </c>
      <c r="AU71" s="4">
        <v>1.4794000000000005</v>
      </c>
      <c r="AV71">
        <v>1.0152275053828486</v>
      </c>
      <c r="AW71">
        <v>2.3733313678068675</v>
      </c>
      <c r="AX71" s="10"/>
      <c r="AY71">
        <v>8.6640421672112056E-2</v>
      </c>
      <c r="AZ71" s="4">
        <v>0</v>
      </c>
      <c r="BA71" s="4">
        <v>9.169906684884542E-2</v>
      </c>
      <c r="BB71" s="4">
        <v>0.98980000000000001</v>
      </c>
      <c r="BC71">
        <v>1.0866404216721119</v>
      </c>
      <c r="BD71">
        <v>1.1663912139156796</v>
      </c>
      <c r="BE71" s="10"/>
      <c r="BF71">
        <v>8.3939820517031222E-3</v>
      </c>
      <c r="BG71" s="4">
        <v>0</v>
      </c>
      <c r="BH71" s="4">
        <v>1.3452627228436487E-2</v>
      </c>
      <c r="BI71" s="4">
        <v>0.83420000000000016</v>
      </c>
      <c r="BJ71">
        <v>1.0083939820517032</v>
      </c>
      <c r="BK71">
        <v>2.1328047692982621</v>
      </c>
      <c r="BL71" s="10"/>
      <c r="BM71">
        <v>6.3696747030924594E-2</v>
      </c>
      <c r="BN71" s="4">
        <v>0</v>
      </c>
      <c r="BO71" s="4">
        <v>6.8755392207657959E-2</v>
      </c>
      <c r="BP71" s="4">
        <v>1.0326</v>
      </c>
      <c r="BQ71">
        <v>1.0636967470309246</v>
      </c>
      <c r="BR71">
        <v>0.92732339524946616</v>
      </c>
      <c r="BS71" s="10"/>
      <c r="BT71">
        <v>3.9278842408207247E-2</v>
      </c>
      <c r="BU71" s="4">
        <v>0</v>
      </c>
      <c r="BV71" s="4">
        <v>4.4337487584940612E-2</v>
      </c>
      <c r="BW71" s="4">
        <v>1.3759999999999999</v>
      </c>
      <c r="BX71">
        <v>1.0392788424082073</v>
      </c>
      <c r="BY71">
        <v>1.259000594509097</v>
      </c>
      <c r="BZ71" s="10"/>
      <c r="CA71">
        <v>6.7426417371582156E-2</v>
      </c>
      <c r="CB71" s="4">
        <v>0</v>
      </c>
      <c r="CC71" s="4">
        <v>7.2485062548315521E-2</v>
      </c>
      <c r="CD71" s="4">
        <v>1.5482</v>
      </c>
      <c r="CE71">
        <v>1.0674264173715822</v>
      </c>
      <c r="CF71">
        <v>1.844939348438118</v>
      </c>
      <c r="CG71" s="10"/>
      <c r="CH71">
        <v>5.1600086982777696E-2</v>
      </c>
      <c r="CI71" s="4">
        <v>0</v>
      </c>
      <c r="CJ71" s="4">
        <v>5.665873215951106E-2</v>
      </c>
      <c r="CK71" s="4">
        <v>0.87239999999999995</v>
      </c>
      <c r="CL71">
        <v>1.0516000869827777</v>
      </c>
      <c r="CM71">
        <v>0.73834695163746811</v>
      </c>
      <c r="CN71" s="10"/>
      <c r="CO71">
        <v>0.1065810225552826</v>
      </c>
      <c r="CP71" s="4">
        <v>0</v>
      </c>
      <c r="CQ71" s="4">
        <v>0.11163966773201596</v>
      </c>
      <c r="CR71" s="4">
        <v>2.0028000000000006</v>
      </c>
      <c r="CS71">
        <v>1.1065810225552826</v>
      </c>
      <c r="CT71">
        <v>1.449703732240432</v>
      </c>
      <c r="CU71" s="10"/>
      <c r="CV71">
        <v>6.4520570671758246E-2</v>
      </c>
      <c r="CW71" s="4">
        <v>0</v>
      </c>
      <c r="CX71" s="4">
        <v>6.957921584849161E-2</v>
      </c>
      <c r="CY71" s="4">
        <v>1.0557999999999998</v>
      </c>
      <c r="CZ71">
        <v>1.0645205706717582</v>
      </c>
      <c r="DA71">
        <v>0.85978503643833759</v>
      </c>
      <c r="DB71" s="10"/>
      <c r="DC71">
        <v>0.11692266485452758</v>
      </c>
      <c r="DD71" s="4">
        <v>0</v>
      </c>
      <c r="DE71" s="4">
        <v>0.12198131003126095</v>
      </c>
      <c r="DF71" s="4">
        <v>1.5853999999999997</v>
      </c>
      <c r="DG71">
        <v>1.1169226648545276</v>
      </c>
      <c r="DH71">
        <v>0.81406556197530011</v>
      </c>
      <c r="DI71" s="10"/>
      <c r="DJ71">
        <v>9.5422082238239461E-2</v>
      </c>
      <c r="DK71" s="4">
        <v>0</v>
      </c>
      <c r="DL71" s="4">
        <v>0.10048072741497283</v>
      </c>
      <c r="DM71" s="4">
        <v>1.1666000000000001</v>
      </c>
      <c r="DN71">
        <v>1.0954220822382394</v>
      </c>
      <c r="DO71">
        <v>1.4035071761747022</v>
      </c>
      <c r="DP71" s="10"/>
      <c r="DQ71">
        <v>4.2338023198494827E-2</v>
      </c>
      <c r="DR71" s="4">
        <v>0</v>
      </c>
      <c r="DS71" s="4">
        <v>4.7396668375228192E-2</v>
      </c>
      <c r="DT71" s="4">
        <v>0.23679999999999995</v>
      </c>
      <c r="DU71">
        <v>1.0423380231984949</v>
      </c>
      <c r="DV71">
        <v>0.9182350657697016</v>
      </c>
      <c r="DW71" s="10"/>
      <c r="DX71">
        <v>9.0790135978769324E-2</v>
      </c>
      <c r="DY71" s="4">
        <v>0</v>
      </c>
      <c r="DZ71" s="4">
        <v>9.5848781155502688E-2</v>
      </c>
      <c r="EA71" s="4">
        <v>1.3653999999999999</v>
      </c>
      <c r="EB71">
        <v>1.0907901359787693</v>
      </c>
      <c r="EC71">
        <v>1.9219517675211277</v>
      </c>
      <c r="ED71" s="10"/>
      <c r="EE71">
        <v>5.664263539581469E-2</v>
      </c>
      <c r="EF71" s="4">
        <v>0</v>
      </c>
      <c r="EG71" s="4">
        <v>6.1701280572548055E-2</v>
      </c>
      <c r="EH71" s="4">
        <v>1.5993999999999997</v>
      </c>
      <c r="EI71">
        <v>1.0566426353958147</v>
      </c>
      <c r="EJ71">
        <v>1.3116203251976941</v>
      </c>
      <c r="EK71" s="10"/>
      <c r="EL71">
        <v>-1.848456082749322E-2</v>
      </c>
      <c r="EM71" s="4">
        <v>3.4167898898529686E-4</v>
      </c>
      <c r="EN71" s="4">
        <v>-1.3425915650759856E-2</v>
      </c>
      <c r="EO71" s="4">
        <v>0.84540000000000004</v>
      </c>
      <c r="EP71">
        <v>0.98151543917250683</v>
      </c>
      <c r="EQ71">
        <v>1.4719488029553227</v>
      </c>
      <c r="ER71" s="10"/>
      <c r="ES71">
        <v>3.8202823970507516E-3</v>
      </c>
      <c r="ET71" s="4">
        <v>0</v>
      </c>
      <c r="EU71" s="4">
        <v>8.8789275737841157E-3</v>
      </c>
      <c r="EV71" s="4">
        <v>1.105</v>
      </c>
      <c r="EW71">
        <v>1.0038202823970508</v>
      </c>
      <c r="EX71">
        <v>1.9489523751917279</v>
      </c>
      <c r="EY71" s="10"/>
      <c r="EZ71">
        <v>2.3683268469030939E-2</v>
      </c>
      <c r="FA71" s="4">
        <v>0</v>
      </c>
      <c r="FB71" s="4">
        <v>2.8741913645764304E-2</v>
      </c>
      <c r="FC71" s="4">
        <v>1.1292000000000002</v>
      </c>
      <c r="FD71">
        <v>1.0236832684690309</v>
      </c>
      <c r="FE71">
        <v>1.4576340547619737</v>
      </c>
      <c r="FF71" s="10"/>
      <c r="FG71">
        <v>2.5062280491695076E-2</v>
      </c>
      <c r="FH71" s="4">
        <v>0</v>
      </c>
      <c r="FI71" s="4">
        <v>3.0120925668428441E-2</v>
      </c>
      <c r="FJ71" s="4">
        <v>1.3373999999999997</v>
      </c>
      <c r="FK71">
        <v>1.0250622804916951</v>
      </c>
      <c r="FL71">
        <v>3.9861795262779558</v>
      </c>
      <c r="FM71" s="10"/>
      <c r="FN71">
        <v>6.2136388074318274E-2</v>
      </c>
      <c r="FO71" s="4">
        <v>0</v>
      </c>
      <c r="FP71" s="4">
        <v>6.7195033251051639E-2</v>
      </c>
      <c r="FQ71" s="4">
        <v>1.3659999999999999</v>
      </c>
      <c r="FR71">
        <v>1.0621363880743182</v>
      </c>
      <c r="FS71">
        <v>3.0921978928969187</v>
      </c>
      <c r="FT71" s="10"/>
    </row>
    <row r="72" spans="1:176" x14ac:dyDescent="0.2">
      <c r="A72" s="2">
        <v>71</v>
      </c>
      <c r="B72" s="3">
        <v>40848</v>
      </c>
      <c r="C72">
        <v>2011</v>
      </c>
      <c r="D72" s="4">
        <v>-5.0267294342934291E-3</v>
      </c>
      <c r="E72" s="4">
        <v>2.5268008805591936E-5</v>
      </c>
      <c r="F72" s="9">
        <v>0.99497327056570661</v>
      </c>
      <c r="G72">
        <v>0.99895858367379609</v>
      </c>
      <c r="H72" s="10"/>
      <c r="I72">
        <v>0.17691571390250121</v>
      </c>
      <c r="J72" s="4">
        <v>0</v>
      </c>
      <c r="K72" s="4">
        <v>0.1683829622504836</v>
      </c>
      <c r="L72" s="4">
        <v>0.70799999999999996</v>
      </c>
      <c r="M72">
        <v>1.1769157139025013</v>
      </c>
      <c r="N72">
        <v>3.5633414291825507</v>
      </c>
      <c r="O72" s="10"/>
      <c r="P72">
        <v>0.21723729060351521</v>
      </c>
      <c r="Q72" s="4">
        <v>0</v>
      </c>
      <c r="R72" s="4">
        <v>0.2087045389514976</v>
      </c>
      <c r="S72" s="4">
        <v>1.0233999999999999</v>
      </c>
      <c r="T72">
        <v>1.2172372906035152</v>
      </c>
      <c r="U72">
        <v>3.1347874386092087</v>
      </c>
      <c r="V72" s="10"/>
      <c r="W72">
        <v>0.2011292715668315</v>
      </c>
      <c r="X72" s="4">
        <v>0</v>
      </c>
      <c r="Y72" s="4">
        <v>0.19259651991481389</v>
      </c>
      <c r="Z72" s="4">
        <v>-0.23300000000000001</v>
      </c>
      <c r="AA72">
        <v>1.2011292715668316</v>
      </c>
      <c r="AB72">
        <v>1.1356827060865471</v>
      </c>
      <c r="AC72" s="10"/>
      <c r="AD72">
        <v>1.2095981029863785E-2</v>
      </c>
      <c r="AE72" s="4">
        <v>0</v>
      </c>
      <c r="AF72" s="4">
        <v>3.5632293778461756E-3</v>
      </c>
      <c r="AG72" s="4">
        <v>0.18839999999999993</v>
      </c>
      <c r="AH72">
        <v>1.0120959810298638</v>
      </c>
      <c r="AI72">
        <v>0.84900666067553254</v>
      </c>
      <c r="AJ72" s="10"/>
      <c r="AK72">
        <v>1.4565459070495832E-2</v>
      </c>
      <c r="AL72" s="4">
        <v>0</v>
      </c>
      <c r="AM72" s="4">
        <v>6.0327074184782226E-3</v>
      </c>
      <c r="AN72" s="4">
        <v>3.5208000000000008</v>
      </c>
      <c r="AO72">
        <v>1.0145654590704958</v>
      </c>
      <c r="AP72">
        <v>2.158998206263183</v>
      </c>
      <c r="AQ72" s="10"/>
      <c r="AR72">
        <v>0.11277336893566922</v>
      </c>
      <c r="AS72" s="4">
        <v>0</v>
      </c>
      <c r="AT72" s="4">
        <v>0.10424061728365161</v>
      </c>
      <c r="AU72" s="4">
        <v>1.1656</v>
      </c>
      <c r="AV72">
        <v>1.1127733689356691</v>
      </c>
      <c r="AW72">
        <v>2.6409799417551478</v>
      </c>
      <c r="AX72" s="10"/>
      <c r="AY72">
        <v>2.3693930130227369E-2</v>
      </c>
      <c r="AZ72" s="4">
        <v>0</v>
      </c>
      <c r="BA72" s="4">
        <v>1.5161178478209759E-2</v>
      </c>
      <c r="BB72" s="4">
        <v>0.99420000000000031</v>
      </c>
      <c r="BC72">
        <v>1.0236939301302275</v>
      </c>
      <c r="BD72">
        <v>1.1940276058427088</v>
      </c>
      <c r="BE72" s="10"/>
      <c r="BF72">
        <v>0.23233000997941253</v>
      </c>
      <c r="BG72" s="4">
        <v>0</v>
      </c>
      <c r="BH72" s="4">
        <v>0.22379725832739492</v>
      </c>
      <c r="BI72" s="4">
        <v>0.58879999999999999</v>
      </c>
      <c r="BJ72">
        <v>1.2323300099794126</v>
      </c>
      <c r="BK72">
        <v>2.628319322633466</v>
      </c>
      <c r="BL72" s="10"/>
      <c r="BM72">
        <v>2.4352766343652833E-2</v>
      </c>
      <c r="BN72" s="4">
        <v>0</v>
      </c>
      <c r="BO72" s="4">
        <v>1.5820014691635222E-2</v>
      </c>
      <c r="BP72" s="4">
        <v>1.0355999999999996</v>
      </c>
      <c r="BQ72">
        <v>1.0243527663436529</v>
      </c>
      <c r="BR72">
        <v>0.94990628521897935</v>
      </c>
      <c r="BS72" s="10"/>
      <c r="BT72">
        <v>6.1541981190067615E-3</v>
      </c>
      <c r="BU72" s="4">
        <v>0</v>
      </c>
      <c r="BV72" s="4">
        <v>-2.3785535330108484E-3</v>
      </c>
      <c r="BW72" s="4">
        <v>1.2621999999999998</v>
      </c>
      <c r="BX72">
        <v>1.0061541981190067</v>
      </c>
      <c r="BY72">
        <v>1.2667487335996532</v>
      </c>
      <c r="BZ72" s="10"/>
      <c r="CA72">
        <v>0.21645141563242143</v>
      </c>
      <c r="CB72" s="4">
        <v>0</v>
      </c>
      <c r="CC72" s="4">
        <v>0.20791866398040382</v>
      </c>
      <c r="CD72" s="4">
        <v>1.425</v>
      </c>
      <c r="CE72">
        <v>1.2164514156324215</v>
      </c>
      <c r="CF72">
        <v>2.2442790821635059</v>
      </c>
      <c r="CG72" s="10"/>
      <c r="CH72">
        <v>4.9149345918502452E-2</v>
      </c>
      <c r="CI72" s="4">
        <v>0</v>
      </c>
      <c r="CJ72" s="4">
        <v>4.061659426648484E-2</v>
      </c>
      <c r="CK72" s="4">
        <v>1.0048000000000001</v>
      </c>
      <c r="CL72">
        <v>1.0491493459185024</v>
      </c>
      <c r="CM72">
        <v>0.77463622137136978</v>
      </c>
      <c r="CN72" s="10"/>
      <c r="CO72">
        <v>0.25769469004609824</v>
      </c>
      <c r="CP72" s="4">
        <v>0</v>
      </c>
      <c r="CQ72" s="4">
        <v>0.24916193839408063</v>
      </c>
      <c r="CR72" s="4">
        <v>2.0469999999999997</v>
      </c>
      <c r="CS72">
        <v>1.2576946900460984</v>
      </c>
      <c r="CT72">
        <v>1.8232846861788021</v>
      </c>
      <c r="CU72" s="10"/>
      <c r="CV72">
        <v>1.115966966934159E-2</v>
      </c>
      <c r="CW72" s="4">
        <v>0</v>
      </c>
      <c r="CX72" s="4">
        <v>2.6269180173239797E-3</v>
      </c>
      <c r="CY72" s="4">
        <v>1.0494000000000001</v>
      </c>
      <c r="CZ72">
        <v>1.0111596696693417</v>
      </c>
      <c r="DA72">
        <v>0.86937995343163232</v>
      </c>
      <c r="DB72" s="10"/>
      <c r="DC72">
        <v>2.3011536958224069E-2</v>
      </c>
      <c r="DD72" s="4">
        <v>0</v>
      </c>
      <c r="DE72" s="4">
        <v>1.4478785306206459E-2</v>
      </c>
      <c r="DF72" s="4">
        <v>1.5804</v>
      </c>
      <c r="DG72">
        <v>1.023011536958224</v>
      </c>
      <c r="DH72">
        <v>0.83279846174111216</v>
      </c>
      <c r="DI72" s="10"/>
      <c r="DJ72">
        <v>2.5068956314892889E-2</v>
      </c>
      <c r="DK72" s="4">
        <v>0</v>
      </c>
      <c r="DL72" s="4">
        <v>1.6536204662875281E-2</v>
      </c>
      <c r="DM72" s="4">
        <v>1.1432</v>
      </c>
      <c r="DN72">
        <v>1.0250689563148929</v>
      </c>
      <c r="DO72">
        <v>1.4386916362618645</v>
      </c>
      <c r="DP72" s="10"/>
      <c r="DQ72">
        <v>-3.968788042702532E-2</v>
      </c>
      <c r="DR72" s="4">
        <v>1.5751278527898595E-3</v>
      </c>
      <c r="DS72" s="4">
        <v>-4.8220632079042931E-2</v>
      </c>
      <c r="DT72" s="4">
        <v>0.29619999999999996</v>
      </c>
      <c r="DU72">
        <v>0.96031211957297469</v>
      </c>
      <c r="DV72">
        <v>0.88179226227553198</v>
      </c>
      <c r="DW72" s="10"/>
      <c r="DX72">
        <v>-1.1335346256212034E-2</v>
      </c>
      <c r="DY72" s="4">
        <v>1.2849007474822018E-4</v>
      </c>
      <c r="DZ72" s="4">
        <v>-1.9868097908229645E-2</v>
      </c>
      <c r="EA72" s="4">
        <v>1.3460000000000003</v>
      </c>
      <c r="EB72">
        <v>0.98866465374378798</v>
      </c>
      <c r="EC72">
        <v>1.9001657787485371</v>
      </c>
      <c r="ED72" s="10"/>
      <c r="EE72">
        <v>-2.2627533011731437E-2</v>
      </c>
      <c r="EF72" s="4">
        <v>5.1200525019699599E-4</v>
      </c>
      <c r="EG72" s="4">
        <v>-3.1160284663749045E-2</v>
      </c>
      <c r="EH72" s="4">
        <v>1.4989999999999997</v>
      </c>
      <c r="EI72">
        <v>0.97737246698826852</v>
      </c>
      <c r="EJ72">
        <v>1.2819415929904252</v>
      </c>
      <c r="EK72" s="10"/>
      <c r="EL72">
        <v>0.26648081721074346</v>
      </c>
      <c r="EM72" s="4">
        <v>0</v>
      </c>
      <c r="EN72" s="4">
        <v>0.25794806555872585</v>
      </c>
      <c r="EO72" s="4">
        <v>0.61879999999999991</v>
      </c>
      <c r="EP72">
        <v>1.2664808172107436</v>
      </c>
      <c r="EQ72">
        <v>1.8641949228592329</v>
      </c>
      <c r="ER72" s="10"/>
      <c r="ES72">
        <v>-3.6484528822062962E-2</v>
      </c>
      <c r="ET72" s="4">
        <v>1.3311208433679428E-3</v>
      </c>
      <c r="EU72" s="4">
        <v>-4.5017280474080573E-2</v>
      </c>
      <c r="EV72" s="4">
        <v>0.9880000000000001</v>
      </c>
      <c r="EW72">
        <v>0.96351547117793701</v>
      </c>
      <c r="EX72">
        <v>1.8778457660862171</v>
      </c>
      <c r="EY72" s="10"/>
      <c r="EZ72">
        <v>3.3307825740420539E-3</v>
      </c>
      <c r="FA72" s="4">
        <v>0</v>
      </c>
      <c r="FB72" s="4">
        <v>-5.2019690779755556E-3</v>
      </c>
      <c r="FC72" s="4">
        <v>0.99780000000000002</v>
      </c>
      <c r="FD72">
        <v>1.0033307825740421</v>
      </c>
      <c r="FE72">
        <v>1.4624891168709051</v>
      </c>
      <c r="FF72" s="10"/>
      <c r="FG72">
        <v>-1.0135248175782971E-2</v>
      </c>
      <c r="FH72" s="4">
        <v>1.0272325558471204E-4</v>
      </c>
      <c r="FI72" s="4">
        <v>-1.8667999827800583E-2</v>
      </c>
      <c r="FJ72" s="4">
        <v>1.2470000000000001</v>
      </c>
      <c r="FK72">
        <v>0.98986475182421707</v>
      </c>
      <c r="FL72">
        <v>3.945778607505904</v>
      </c>
      <c r="FM72" s="10"/>
      <c r="FN72">
        <v>1.7516850744336344E-4</v>
      </c>
      <c r="FO72" s="4">
        <v>0</v>
      </c>
      <c r="FP72" s="4">
        <v>-8.3575831445742467E-3</v>
      </c>
      <c r="FQ72" s="4">
        <v>1.4046000000000001</v>
      </c>
      <c r="FR72">
        <v>1.0001751685074434</v>
      </c>
      <c r="FS72">
        <v>3.092739548586537</v>
      </c>
      <c r="FT72" s="10"/>
    </row>
    <row r="73" spans="1:176" x14ac:dyDescent="0.2">
      <c r="A73" s="2">
        <v>72</v>
      </c>
      <c r="B73" s="3">
        <v>40878</v>
      </c>
      <c r="C73">
        <v>2011</v>
      </c>
      <c r="D73" s="4">
        <v>8.5004009623094699E-3</v>
      </c>
      <c r="E73" s="4">
        <v>0</v>
      </c>
      <c r="F73" s="9">
        <v>1.0085004009623095</v>
      </c>
      <c r="G73">
        <v>1.0074501321797642</v>
      </c>
      <c r="H73" s="10">
        <v>-2.204025765966258E-16</v>
      </c>
      <c r="I73">
        <v>4.664176563924842E-2</v>
      </c>
      <c r="J73" s="4">
        <v>0</v>
      </c>
      <c r="K73" s="4">
        <v>3.0587503720726564E-3</v>
      </c>
      <c r="L73" s="4">
        <v>0.71260000000000001</v>
      </c>
      <c r="M73">
        <v>1.0466417656392484</v>
      </c>
      <c r="N73">
        <v>3.7295419650151076</v>
      </c>
      <c r="O73" s="10">
        <v>0.23932620212090064</v>
      </c>
      <c r="P73">
        <v>2.976323991912979E-2</v>
      </c>
      <c r="Q73" s="4">
        <v>0</v>
      </c>
      <c r="R73" s="4">
        <v>-1.3819775348045973E-2</v>
      </c>
      <c r="S73" s="4">
        <v>0.98740000000000006</v>
      </c>
      <c r="T73">
        <v>1.0297632399191299</v>
      </c>
      <c r="U73">
        <v>3.2280888692400094</v>
      </c>
      <c r="V73" s="10">
        <v>0.2103758117509214</v>
      </c>
      <c r="W73">
        <v>-2.2442217963272056E-2</v>
      </c>
      <c r="X73" s="4">
        <v>5.0365314711101094E-4</v>
      </c>
      <c r="Y73" s="4">
        <v>-6.6025233230447816E-2</v>
      </c>
      <c r="Z73" s="4">
        <v>-0.24339999999999995</v>
      </c>
      <c r="AA73">
        <v>0.97755778203672794</v>
      </c>
      <c r="AB73">
        <v>1.1101954672594341</v>
      </c>
      <c r="AC73" s="10">
        <v>5.3836977225706947E-2</v>
      </c>
      <c r="AD73">
        <v>1.2448082859187661E-2</v>
      </c>
      <c r="AE73" s="4">
        <v>0</v>
      </c>
      <c r="AF73" s="4">
        <v>-3.1134932407988102E-2</v>
      </c>
      <c r="AG73" s="4">
        <v>0.15440000000000001</v>
      </c>
      <c r="AH73">
        <v>1.0124480828591877</v>
      </c>
      <c r="AI73">
        <v>0.85957516593562389</v>
      </c>
      <c r="AJ73" s="10">
        <v>-2.1193406832391831E-2</v>
      </c>
      <c r="AK73">
        <v>2.5108391438961552E-2</v>
      </c>
      <c r="AL73" s="4">
        <v>0</v>
      </c>
      <c r="AM73" s="4">
        <v>-1.8474623828214212E-2</v>
      </c>
      <c r="AN73" s="4">
        <v>3.3753999999999991</v>
      </c>
      <c r="AO73">
        <v>1.0251083914389616</v>
      </c>
      <c r="AP73">
        <v>2.213207178342055</v>
      </c>
      <c r="AQ73" s="10">
        <v>-0.21959503347032971</v>
      </c>
      <c r="AR73">
        <v>1.4511577931269169E-2</v>
      </c>
      <c r="AS73" s="4">
        <v>0</v>
      </c>
      <c r="AT73" s="4">
        <v>-2.9071437335906593E-2</v>
      </c>
      <c r="AU73" s="4">
        <v>1.1349999999999998</v>
      </c>
      <c r="AV73">
        <v>1.0145115779312692</v>
      </c>
      <c r="AW73">
        <v>2.6793047279948463</v>
      </c>
      <c r="AX73" s="10">
        <v>0.15298879703951038</v>
      </c>
      <c r="AY73">
        <v>-5.761704407421883E-3</v>
      </c>
      <c r="AZ73" s="4">
        <v>3.3197237678504754E-5</v>
      </c>
      <c r="BA73" s="4">
        <v>-4.9344719674597644E-2</v>
      </c>
      <c r="BB73" s="4">
        <v>0.95340000000000047</v>
      </c>
      <c r="BC73">
        <v>0.99423829559257815</v>
      </c>
      <c r="BD73">
        <v>1.1871479717235416</v>
      </c>
      <c r="BE73" s="10">
        <v>2.1737219355590455E-2</v>
      </c>
      <c r="BF73">
        <v>5.7299837233994726E-2</v>
      </c>
      <c r="BG73" s="4">
        <v>0</v>
      </c>
      <c r="BH73" s="4">
        <v>1.3716821966818962E-2</v>
      </c>
      <c r="BI73" s="4">
        <v>0.66479999999999995</v>
      </c>
      <c r="BJ73">
        <v>1.0572998372339948</v>
      </c>
      <c r="BK73">
        <v>2.7789215920193269</v>
      </c>
      <c r="BL73" s="10">
        <v>0.10445318886879278</v>
      </c>
      <c r="BM73">
        <v>1.8847485842857729E-2</v>
      </c>
      <c r="BN73" s="4">
        <v>0</v>
      </c>
      <c r="BO73" s="4">
        <v>-2.4735529424318035E-2</v>
      </c>
      <c r="BP73" s="4">
        <v>1.0141999999999998</v>
      </c>
      <c r="BQ73">
        <v>1.0188474858428578</v>
      </c>
      <c r="BR73">
        <v>0.96780963048168567</v>
      </c>
      <c r="BS73" s="10">
        <v>-2.5274709365575364E-2</v>
      </c>
      <c r="BT73">
        <v>2.2850804893922317E-2</v>
      </c>
      <c r="BU73" s="4">
        <v>0</v>
      </c>
      <c r="BV73" s="4">
        <v>-2.0732210373253446E-2</v>
      </c>
      <c r="BW73" s="4">
        <v>1.0948</v>
      </c>
      <c r="BX73">
        <v>1.0228508048939222</v>
      </c>
      <c r="BY73">
        <v>1.295694961760762</v>
      </c>
      <c r="BZ73" s="10">
        <v>-0.16292182903774607</v>
      </c>
      <c r="CA73">
        <v>-6.7466919770043141E-2</v>
      </c>
      <c r="CB73" s="4">
        <v>4.5517852632574376E-3</v>
      </c>
      <c r="CC73" s="4">
        <v>-0.11104993503721891</v>
      </c>
      <c r="CD73" s="4">
        <v>1.1372000000000002</v>
      </c>
      <c r="CE73">
        <v>0.93253308022995685</v>
      </c>
      <c r="CF73">
        <v>2.0928644853855944</v>
      </c>
      <c r="CG73" s="10">
        <v>-9.9759274243456292E-2</v>
      </c>
      <c r="CH73">
        <v>-3.7873231144651208E-2</v>
      </c>
      <c r="CI73" s="4">
        <v>1.4343816373361782E-3</v>
      </c>
      <c r="CJ73" s="4">
        <v>-8.1456246411826971E-2</v>
      </c>
      <c r="CK73" s="4">
        <v>0.98340000000000027</v>
      </c>
      <c r="CL73">
        <v>0.96212676885534876</v>
      </c>
      <c r="CM73">
        <v>0.74529824470635264</v>
      </c>
      <c r="CN73" s="10">
        <v>-0.12496553856608184</v>
      </c>
      <c r="CO73">
        <v>-1.8055042334164616E-2</v>
      </c>
      <c r="CP73" s="4">
        <v>3.259845536884765E-4</v>
      </c>
      <c r="CQ73" s="4">
        <v>-6.1638057601340376E-2</v>
      </c>
      <c r="CR73" s="4">
        <v>1.9617999999999998</v>
      </c>
      <c r="CS73">
        <v>0.98194495766583534</v>
      </c>
      <c r="CT73">
        <v>1.7903652039826097</v>
      </c>
      <c r="CU73" s="10">
        <v>9.6609962759438575E-2</v>
      </c>
      <c r="CV73">
        <v>1.7923474460134089E-2</v>
      </c>
      <c r="CW73" s="4">
        <v>0</v>
      </c>
      <c r="CX73" s="4">
        <v>-2.5659540807041675E-2</v>
      </c>
      <c r="CY73" s="4">
        <v>0.98919999999999986</v>
      </c>
      <c r="CZ73">
        <v>1.017923474460134</v>
      </c>
      <c r="DA73">
        <v>0.88496226282311663</v>
      </c>
      <c r="DB73" s="10">
        <v>-4.2820730754301838E-3</v>
      </c>
      <c r="DC73">
        <v>-5.7931901331504658E-2</v>
      </c>
      <c r="DD73" s="4">
        <v>3.356105191883191E-3</v>
      </c>
      <c r="DE73" s="4">
        <v>-0.10151491659868042</v>
      </c>
      <c r="DF73" s="4">
        <v>1.6208</v>
      </c>
      <c r="DG73">
        <v>0.94206809866849539</v>
      </c>
      <c r="DH73">
        <v>0.78455286342649722</v>
      </c>
      <c r="DI73" s="10">
        <v>-0.13444452692079328</v>
      </c>
      <c r="DJ73">
        <v>-1.3846144150237807E-3</v>
      </c>
      <c r="DK73" s="4">
        <v>1.9171570782916466E-6</v>
      </c>
      <c r="DL73" s="4">
        <v>-4.4967629682199542E-2</v>
      </c>
      <c r="DM73" s="4">
        <v>1.0851999999999997</v>
      </c>
      <c r="DN73">
        <v>0.9986153855849762</v>
      </c>
      <c r="DO73">
        <v>1.4366996030835222</v>
      </c>
      <c r="DP73" s="10">
        <v>5.3641675651223105E-3</v>
      </c>
      <c r="DQ73">
        <v>8.4182266463321102E-3</v>
      </c>
      <c r="DR73" s="4">
        <v>0</v>
      </c>
      <c r="DS73" s="4">
        <v>-3.5164788620843657E-2</v>
      </c>
      <c r="DT73" s="4">
        <v>0.39020000000000005</v>
      </c>
      <c r="DU73">
        <v>1.0084182266463322</v>
      </c>
      <c r="DV73">
        <v>0.88921538939434941</v>
      </c>
      <c r="DW73" s="10">
        <v>-0.26130334439717789</v>
      </c>
      <c r="DX73">
        <v>-1.5611419233037518E-2</v>
      </c>
      <c r="DY73" s="4">
        <v>2.4371641046965373E-4</v>
      </c>
      <c r="DZ73" s="4">
        <v>-5.9194434500213278E-2</v>
      </c>
      <c r="EA73" s="4">
        <v>1.1442000000000001</v>
      </c>
      <c r="EB73">
        <v>0.98438858076696245</v>
      </c>
      <c r="EC73">
        <v>1.8705014941642224</v>
      </c>
      <c r="ED73" s="10">
        <v>-0.16683013731578339</v>
      </c>
      <c r="EE73">
        <v>-3.7811217563852632E-2</v>
      </c>
      <c r="EF73" s="4">
        <v>1.4296881736609978E-3</v>
      </c>
      <c r="EG73" s="4">
        <v>-8.1394232831028396E-2</v>
      </c>
      <c r="EH73" s="4">
        <v>1.4696000000000005</v>
      </c>
      <c r="EI73">
        <v>0.96218878243614736</v>
      </c>
      <c r="EJ73">
        <v>1.2334698205137125</v>
      </c>
      <c r="EK73" s="10">
        <v>-0.20143868485177038</v>
      </c>
      <c r="EL73">
        <v>5.3269544095388977E-2</v>
      </c>
      <c r="EM73" s="4">
        <v>0</v>
      </c>
      <c r="EN73" s="4">
        <v>9.6865288282132131E-3</v>
      </c>
      <c r="EO73" s="4">
        <v>0.7138000000000001</v>
      </c>
      <c r="EP73">
        <v>1.053269544095389</v>
      </c>
      <c r="EQ73">
        <v>1.9634997365048832</v>
      </c>
      <c r="ER73" s="10">
        <v>0.33525933795923252</v>
      </c>
      <c r="ES73">
        <v>6.4760531959360684E-2</v>
      </c>
      <c r="ET73" s="4">
        <v>0</v>
      </c>
      <c r="EU73" s="4">
        <v>2.1177516692184921E-2</v>
      </c>
      <c r="EV73" s="4">
        <v>0.9638000000000001</v>
      </c>
      <c r="EW73">
        <v>1.0647605319593607</v>
      </c>
      <c r="EX73">
        <v>1.9994560568355937</v>
      </c>
      <c r="EY73" s="10">
        <v>-3.4844478641469341E-2</v>
      </c>
      <c r="EZ73">
        <v>-4.2428760350687052E-2</v>
      </c>
      <c r="FA73" s="4">
        <v>1.8001997048960336E-3</v>
      </c>
      <c r="FB73" s="4">
        <v>-8.6011775617862815E-2</v>
      </c>
      <c r="FC73" s="4">
        <v>0.94159999999999999</v>
      </c>
      <c r="FD73">
        <v>0.9575712396493129</v>
      </c>
      <c r="FE73">
        <v>1.4004375166157015</v>
      </c>
      <c r="FF73" s="10">
        <v>-0.15038629432971654</v>
      </c>
      <c r="FG73">
        <v>-1.5465463503839786E-2</v>
      </c>
      <c r="FH73" s="4">
        <v>2.391805613886004E-4</v>
      </c>
      <c r="FI73" s="4">
        <v>-5.9048478771015551E-2</v>
      </c>
      <c r="FJ73" s="4">
        <v>1.1495999999999997</v>
      </c>
      <c r="FK73">
        <v>0.98453453649616018</v>
      </c>
      <c r="FL73">
        <v>3.8847553124572896</v>
      </c>
      <c r="FM73" s="10">
        <v>-7.5031003045671049E-2</v>
      </c>
      <c r="FN73">
        <v>-5.1637539665140314E-2</v>
      </c>
      <c r="FO73" s="4">
        <v>2.6664355026689394E-3</v>
      </c>
      <c r="FP73" s="4">
        <v>-9.522055493231607E-2</v>
      </c>
      <c r="FQ73" s="4">
        <v>1.2571999999999999</v>
      </c>
      <c r="FR73">
        <v>0.94836246033485971</v>
      </c>
      <c r="FS73">
        <v>2.9330380874724518</v>
      </c>
      <c r="FT73" s="10">
        <v>-6.9632518901442675E-2</v>
      </c>
    </row>
    <row r="74" spans="1:176" x14ac:dyDescent="0.2">
      <c r="A74" s="2">
        <v>73</v>
      </c>
      <c r="B74" s="3">
        <v>40909</v>
      </c>
      <c r="C74">
        <v>2012</v>
      </c>
      <c r="D74" s="4">
        <v>4.3575063613231699E-2</v>
      </c>
      <c r="E74" s="4">
        <v>0</v>
      </c>
      <c r="F74" s="9">
        <v>1.0435750636132317</v>
      </c>
      <c r="G74">
        <v>1.0513498357766562</v>
      </c>
      <c r="H74" s="10"/>
      <c r="I74">
        <v>8.6543657908238369E-2</v>
      </c>
      <c r="J74" s="4">
        <v>0</v>
      </c>
      <c r="K74" s="4">
        <v>4.5954207965004233E-2</v>
      </c>
      <c r="L74" s="4">
        <v>0.9116000000000003</v>
      </c>
      <c r="M74">
        <v>1.0865436579082384</v>
      </c>
      <c r="N74">
        <v>4.052310168989794</v>
      </c>
      <c r="O74" s="10"/>
      <c r="P74">
        <v>0.10109185197560375</v>
      </c>
      <c r="Q74" s="4">
        <v>0</v>
      </c>
      <c r="R74" s="4">
        <v>6.0502402032369611E-2</v>
      </c>
      <c r="S74" s="4">
        <v>1.1678000000000004</v>
      </c>
      <c r="T74">
        <v>1.1010918519756037</v>
      </c>
      <c r="U74">
        <v>3.5544223513733142</v>
      </c>
      <c r="V74" s="10"/>
      <c r="W74">
        <v>0.11771301117468325</v>
      </c>
      <c r="X74" s="4">
        <v>0</v>
      </c>
      <c r="Y74" s="4">
        <v>7.7123561231449117E-2</v>
      </c>
      <c r="Z74" s="4">
        <v>-0.46140000000000003</v>
      </c>
      <c r="AA74">
        <v>1.1177130111746831</v>
      </c>
      <c r="AB74">
        <v>1.2408799187030264</v>
      </c>
      <c r="AC74" s="10"/>
      <c r="AD74">
        <v>6.8610061403684974E-2</v>
      </c>
      <c r="AE74" s="4">
        <v>0</v>
      </c>
      <c r="AF74" s="4">
        <v>2.8020611460450838E-2</v>
      </c>
      <c r="AG74" s="4">
        <v>0.17020000000000002</v>
      </c>
      <c r="AH74">
        <v>1.0686100614036849</v>
      </c>
      <c r="AI74">
        <v>0.91855067085154962</v>
      </c>
      <c r="AJ74" s="10"/>
      <c r="AK74">
        <v>0.20369409089909493</v>
      </c>
      <c r="AL74" s="4">
        <v>0</v>
      </c>
      <c r="AM74" s="4">
        <v>0.1631046409558608</v>
      </c>
      <c r="AN74" s="4">
        <v>3.3995999999999991</v>
      </c>
      <c r="AO74">
        <v>1.203694090899095</v>
      </c>
      <c r="AP74">
        <v>2.6640244025057909</v>
      </c>
      <c r="AQ74" s="10"/>
      <c r="AR74">
        <v>0.17317264257087228</v>
      </c>
      <c r="AS74" s="4">
        <v>0</v>
      </c>
      <c r="AT74" s="4">
        <v>0.13258319262763815</v>
      </c>
      <c r="AU74" s="4">
        <v>1.0812000000000004</v>
      </c>
      <c r="AV74">
        <v>1.1731726425708722</v>
      </c>
      <c r="AW74">
        <v>3.1432870079943456</v>
      </c>
      <c r="AX74" s="10"/>
      <c r="AY74">
        <v>5.1410252103492031E-2</v>
      </c>
      <c r="AZ74" s="4">
        <v>0</v>
      </c>
      <c r="BA74" s="4">
        <v>1.0820802160257895E-2</v>
      </c>
      <c r="BB74" s="4">
        <v>0.89960000000000007</v>
      </c>
      <c r="BC74">
        <v>1.051410252103492</v>
      </c>
      <c r="BD74">
        <v>1.2481795482339981</v>
      </c>
      <c r="BE74" s="10"/>
      <c r="BF74">
        <v>0.148621668557573</v>
      </c>
      <c r="BG74" s="4">
        <v>0</v>
      </c>
      <c r="BH74" s="4">
        <v>0.10803221861433887</v>
      </c>
      <c r="BI74" s="4">
        <v>0.56820000000000004</v>
      </c>
      <c r="BJ74">
        <v>1.148621668557573</v>
      </c>
      <c r="BK74">
        <v>3.1919295558159062</v>
      </c>
      <c r="BL74" s="10"/>
      <c r="BM74">
        <v>4.6176032629973406E-2</v>
      </c>
      <c r="BN74" s="4">
        <v>0</v>
      </c>
      <c r="BO74" s="4">
        <v>5.5865826867392693E-3</v>
      </c>
      <c r="BP74" s="4">
        <v>1.0081999999999995</v>
      </c>
      <c r="BQ74">
        <v>1.0461760326299734</v>
      </c>
      <c r="BR74">
        <v>1.0124992395584105</v>
      </c>
      <c r="BS74" s="10"/>
      <c r="BT74">
        <v>4.8039185273354434E-2</v>
      </c>
      <c r="BU74" s="4">
        <v>0</v>
      </c>
      <c r="BV74" s="4">
        <v>7.4497353301202981E-3</v>
      </c>
      <c r="BW74" s="4">
        <v>1.0982000000000003</v>
      </c>
      <c r="BX74">
        <v>1.0480391852733544</v>
      </c>
      <c r="BY74">
        <v>1.3579390920865391</v>
      </c>
      <c r="BZ74" s="10"/>
      <c r="CA74">
        <v>0.29773321968094429</v>
      </c>
      <c r="CB74" s="4">
        <v>0</v>
      </c>
      <c r="CC74" s="4">
        <v>0.25714376973771014</v>
      </c>
      <c r="CD74" s="4">
        <v>1.3985999999999996</v>
      </c>
      <c r="CE74">
        <v>1.2977332196809443</v>
      </c>
      <c r="CF74">
        <v>2.7159797669753503</v>
      </c>
      <c r="CG74" s="10"/>
      <c r="CH74">
        <v>9.7108515872217055E-2</v>
      </c>
      <c r="CI74" s="4">
        <v>0</v>
      </c>
      <c r="CJ74" s="4">
        <v>5.6519065928982919E-2</v>
      </c>
      <c r="CK74" s="4">
        <v>0.91320000000000012</v>
      </c>
      <c r="CL74">
        <v>1.0971085158722171</v>
      </c>
      <c r="CM74">
        <v>0.8176730511319551</v>
      </c>
      <c r="CN74" s="10"/>
      <c r="CO74">
        <v>0.22012958922821782</v>
      </c>
      <c r="CP74" s="4">
        <v>0</v>
      </c>
      <c r="CQ74" s="4">
        <v>0.17954013928498369</v>
      </c>
      <c r="CR74" s="4">
        <v>1.9556</v>
      </c>
      <c r="CS74">
        <v>1.2201295892282178</v>
      </c>
      <c r="CT74">
        <v>2.1844775609037961</v>
      </c>
      <c r="CU74" s="10"/>
      <c r="CV74">
        <v>4.8365514590290759E-2</v>
      </c>
      <c r="CW74" s="4">
        <v>0</v>
      </c>
      <c r="CX74" s="4">
        <v>7.7760646470566228E-3</v>
      </c>
      <c r="CY74" s="4">
        <v>1.0084</v>
      </c>
      <c r="CZ74">
        <v>1.0483655145902908</v>
      </c>
      <c r="DA74">
        <v>0.92776391805754488</v>
      </c>
      <c r="DB74" s="10"/>
      <c r="DC74">
        <v>0.14616047213213934</v>
      </c>
      <c r="DD74" s="4">
        <v>0</v>
      </c>
      <c r="DE74" s="4">
        <v>0.10557102218890521</v>
      </c>
      <c r="DF74" s="4">
        <v>1.4785999999999999</v>
      </c>
      <c r="DG74">
        <v>1.1461604721321392</v>
      </c>
      <c r="DH74">
        <v>0.89922348035753574</v>
      </c>
      <c r="DI74" s="10"/>
      <c r="DJ74">
        <v>8.4121448790618294E-2</v>
      </c>
      <c r="DK74" s="4">
        <v>0</v>
      </c>
      <c r="DL74" s="4">
        <v>4.3531998847384158E-2</v>
      </c>
      <c r="DM74" s="4">
        <v>1.117</v>
      </c>
      <c r="DN74">
        <v>1.0841214487906183</v>
      </c>
      <c r="DO74">
        <v>1.5575568551718144</v>
      </c>
      <c r="DP74" s="10"/>
      <c r="DQ74">
        <v>0.10110714454427933</v>
      </c>
      <c r="DR74" s="4">
        <v>0</v>
      </c>
      <c r="DS74" s="4">
        <v>6.051769460104519E-2</v>
      </c>
      <c r="DT74" s="4">
        <v>0.35280000000000006</v>
      </c>
      <c r="DU74">
        <v>1.1011071445442793</v>
      </c>
      <c r="DV74">
        <v>0.97912141830084143</v>
      </c>
      <c r="DW74" s="10"/>
      <c r="DX74">
        <v>0.12294867247017946</v>
      </c>
      <c r="DY74" s="4">
        <v>0</v>
      </c>
      <c r="DZ74" s="4">
        <v>8.235922252694533E-2</v>
      </c>
      <c r="EA74" s="4">
        <v>1.1323999999999999</v>
      </c>
      <c r="EB74">
        <v>1.1229486724701794</v>
      </c>
      <c r="EC74">
        <v>2.1004771697252007</v>
      </c>
      <c r="ED74" s="10"/>
      <c r="EE74">
        <v>0.18700214642595214</v>
      </c>
      <c r="EF74" s="4">
        <v>0</v>
      </c>
      <c r="EG74" s="4">
        <v>0.14641269648271801</v>
      </c>
      <c r="EH74" s="4">
        <v>1.3523999999999998</v>
      </c>
      <c r="EI74">
        <v>1.1870021464259521</v>
      </c>
      <c r="EJ74">
        <v>1.4641313245014107</v>
      </c>
      <c r="EK74" s="10"/>
      <c r="EL74">
        <v>0.1600041229381739</v>
      </c>
      <c r="EM74" s="4">
        <v>0</v>
      </c>
      <c r="EN74" s="4">
        <v>0.11941467299493977</v>
      </c>
      <c r="EO74" s="4">
        <v>0.58160000000000001</v>
      </c>
      <c r="EP74">
        <v>1.1600041229381739</v>
      </c>
      <c r="EQ74">
        <v>2.2776677897336826</v>
      </c>
      <c r="ER74" s="10"/>
      <c r="ES74">
        <v>9.5463467357061696E-2</v>
      </c>
      <c r="ET74" s="4">
        <v>0</v>
      </c>
      <c r="EU74" s="4">
        <v>5.487401741382756E-2</v>
      </c>
      <c r="EV74" s="4">
        <v>0.87540000000000018</v>
      </c>
      <c r="EW74">
        <v>1.0954634673570618</v>
      </c>
      <c r="EX74">
        <v>2.190331064849198</v>
      </c>
      <c r="EY74" s="10"/>
      <c r="EZ74">
        <v>0.13356818086049674</v>
      </c>
      <c r="FA74" s="4">
        <v>0</v>
      </c>
      <c r="FB74" s="4">
        <v>9.2978730917262609E-2</v>
      </c>
      <c r="FC74" s="4">
        <v>0.92680000000000007</v>
      </c>
      <c r="FD74">
        <v>1.1335681808604967</v>
      </c>
      <c r="FE74">
        <v>1.5874914081188525</v>
      </c>
      <c r="FF74" s="10"/>
      <c r="FG74">
        <v>0.13603444892937838</v>
      </c>
      <c r="FH74" s="4">
        <v>0</v>
      </c>
      <c r="FI74" s="4">
        <v>9.5444998986144253E-2</v>
      </c>
      <c r="FJ74" s="4">
        <v>0.98439999999999994</v>
      </c>
      <c r="FK74">
        <v>1.1360344489293783</v>
      </c>
      <c r="FL74">
        <v>4.4132158606128922</v>
      </c>
      <c r="FM74" s="10"/>
      <c r="FN74">
        <v>0.13755517437900017</v>
      </c>
      <c r="FO74" s="4">
        <v>0</v>
      </c>
      <c r="FP74" s="4">
        <v>9.6965724435766038E-2</v>
      </c>
      <c r="FQ74" s="4">
        <v>1.0624</v>
      </c>
      <c r="FR74">
        <v>1.1375551743790002</v>
      </c>
      <c r="FS74">
        <v>3.3364926530549743</v>
      </c>
      <c r="FT74" s="10"/>
    </row>
    <row r="75" spans="1:176" x14ac:dyDescent="0.2">
      <c r="A75" s="2">
        <v>74</v>
      </c>
      <c r="B75" s="3">
        <v>40940</v>
      </c>
      <c r="C75">
        <v>2012</v>
      </c>
      <c r="D75" s="4">
        <v>4.0612618104236477E-2</v>
      </c>
      <c r="E75" s="4">
        <v>0</v>
      </c>
      <c r="F75" s="9">
        <v>1.0406126181042366</v>
      </c>
      <c r="G75">
        <v>1.0940479051510053</v>
      </c>
      <c r="H75" s="10"/>
      <c r="I75">
        <v>8.7451009240528274E-2</v>
      </c>
      <c r="J75" s="4">
        <v>0</v>
      </c>
      <c r="K75" s="4">
        <v>5.6118632695510477E-2</v>
      </c>
      <c r="L75" s="4">
        <v>0.66920000000000002</v>
      </c>
      <c r="M75">
        <v>1.0874510092405283</v>
      </c>
      <c r="N75">
        <v>4.4066887830236077</v>
      </c>
      <c r="O75" s="10"/>
      <c r="P75">
        <v>8.6619896459356915E-2</v>
      </c>
      <c r="Q75" s="4">
        <v>0</v>
      </c>
      <c r="R75" s="4">
        <v>5.5287519914339119E-2</v>
      </c>
      <c r="S75" s="4">
        <v>0.9927999999999999</v>
      </c>
      <c r="T75">
        <v>1.086619896459357</v>
      </c>
      <c r="U75">
        <v>3.8623060474220949</v>
      </c>
      <c r="V75" s="10"/>
      <c r="W75">
        <v>8.9603967882133026E-2</v>
      </c>
      <c r="X75" s="4">
        <v>0</v>
      </c>
      <c r="Y75" s="4">
        <v>5.8271591337115229E-2</v>
      </c>
      <c r="Z75" s="4">
        <v>-0.22039999999999998</v>
      </c>
      <c r="AA75">
        <v>1.089603967882133</v>
      </c>
      <c r="AB75">
        <v>1.3520676830840761</v>
      </c>
      <c r="AC75" s="10"/>
      <c r="AD75">
        <v>2.5374110932939481E-2</v>
      </c>
      <c r="AE75" s="4">
        <v>0</v>
      </c>
      <c r="AF75" s="4">
        <v>-5.9582656120783159E-3</v>
      </c>
      <c r="AG75" s="4">
        <v>0.16200000000000003</v>
      </c>
      <c r="AH75">
        <v>1.0253741109329395</v>
      </c>
      <c r="AI75">
        <v>0.94185807747126282</v>
      </c>
      <c r="AJ75" s="10"/>
      <c r="AK75">
        <v>3.1191328799168753E-2</v>
      </c>
      <c r="AL75" s="4">
        <v>0</v>
      </c>
      <c r="AM75" s="4">
        <v>-1.4104774584904403E-4</v>
      </c>
      <c r="AN75" s="4">
        <v>3.3228000000000004</v>
      </c>
      <c r="AO75">
        <v>1.0311913287991687</v>
      </c>
      <c r="AP75">
        <v>2.7471188635733581</v>
      </c>
      <c r="AQ75" s="10"/>
      <c r="AR75">
        <v>7.5120756589601323E-2</v>
      </c>
      <c r="AS75" s="4">
        <v>0</v>
      </c>
      <c r="AT75" s="4">
        <v>4.3788380044583526E-2</v>
      </c>
      <c r="AU75" s="4">
        <v>1.2444</v>
      </c>
      <c r="AV75">
        <v>1.0751207565896013</v>
      </c>
      <c r="AW75">
        <v>3.3794131062131449</v>
      </c>
      <c r="AX75" s="10"/>
      <c r="AY75">
        <v>3.2774670886500233E-2</v>
      </c>
      <c r="AZ75" s="4">
        <v>0</v>
      </c>
      <c r="BA75" s="4">
        <v>1.4422943414824363E-3</v>
      </c>
      <c r="BB75" s="4">
        <v>1.0076000000000001</v>
      </c>
      <c r="BC75">
        <v>1.0327746708865002</v>
      </c>
      <c r="BD75">
        <v>1.289088222134628</v>
      </c>
      <c r="BE75" s="10"/>
      <c r="BF75">
        <v>8.7249601467256424E-2</v>
      </c>
      <c r="BG75" s="4">
        <v>0</v>
      </c>
      <c r="BH75" s="4">
        <v>5.5917224922238627E-2</v>
      </c>
      <c r="BI75" s="4">
        <v>0.55979999999999996</v>
      </c>
      <c r="BJ75">
        <v>1.0872496014672564</v>
      </c>
      <c r="BK75">
        <v>3.4704241374724005</v>
      </c>
      <c r="BL75" s="10"/>
      <c r="BM75">
        <v>4.149383020604068E-2</v>
      </c>
      <c r="BN75" s="4">
        <v>0</v>
      </c>
      <c r="BO75" s="4">
        <v>1.0161453661022883E-2</v>
      </c>
      <c r="BP75" s="4">
        <v>1.0112000000000001</v>
      </c>
      <c r="BQ75">
        <v>1.0414938302060406</v>
      </c>
      <c r="BR75">
        <v>1.0545117110883924</v>
      </c>
      <c r="BS75" s="10"/>
      <c r="BT75">
        <v>4.8712038497573634E-2</v>
      </c>
      <c r="BU75" s="4">
        <v>0</v>
      </c>
      <c r="BV75" s="4">
        <v>1.7379661952555837E-2</v>
      </c>
      <c r="BW75" s="4">
        <v>1.0592000000000004</v>
      </c>
      <c r="BX75">
        <v>1.0487120384975737</v>
      </c>
      <c r="BY75">
        <v>1.4240870734176188</v>
      </c>
      <c r="BZ75" s="10"/>
      <c r="CA75">
        <v>5.1753648032013287E-2</v>
      </c>
      <c r="CB75" s="4">
        <v>0</v>
      </c>
      <c r="CC75" s="4">
        <v>2.042127148699549E-2</v>
      </c>
      <c r="CD75" s="4">
        <v>1.1867999999999999</v>
      </c>
      <c r="CE75">
        <v>1.0517536480320133</v>
      </c>
      <c r="CF75">
        <v>2.856541627897462</v>
      </c>
      <c r="CG75" s="10"/>
      <c r="CH75">
        <v>3.803619425685334E-2</v>
      </c>
      <c r="CI75" s="4">
        <v>0</v>
      </c>
      <c r="CJ75" s="4">
        <v>6.7038177118355427E-3</v>
      </c>
      <c r="CK75" s="4">
        <v>1.1214</v>
      </c>
      <c r="CL75">
        <v>1.0380361942568532</v>
      </c>
      <c r="CM75">
        <v>0.84877422214340403</v>
      </c>
      <c r="CN75" s="10"/>
      <c r="CO75">
        <v>3.2144957121410238E-2</v>
      </c>
      <c r="CP75" s="4">
        <v>0</v>
      </c>
      <c r="CQ75" s="4">
        <v>8.1258057639244097E-4</v>
      </c>
      <c r="CR75" s="4">
        <v>1.8096000000000001</v>
      </c>
      <c r="CS75">
        <v>1.0321449571214103</v>
      </c>
      <c r="CT75">
        <v>2.2546974984317316</v>
      </c>
      <c r="CU75" s="10"/>
      <c r="CV75">
        <v>2.2971770863229407E-2</v>
      </c>
      <c r="CW75" s="4">
        <v>0</v>
      </c>
      <c r="CX75" s="4">
        <v>-8.3606056817883898E-3</v>
      </c>
      <c r="CY75" s="4">
        <v>0.98539999999999994</v>
      </c>
      <c r="CZ75">
        <v>1.0229717708632293</v>
      </c>
      <c r="DA75">
        <v>0.94907629819833461</v>
      </c>
      <c r="DB75" s="10"/>
      <c r="DC75">
        <v>6.330286471747136E-2</v>
      </c>
      <c r="DD75" s="4">
        <v>0</v>
      </c>
      <c r="DE75" s="4">
        <v>3.1970488172453564E-2</v>
      </c>
      <c r="DF75" s="4">
        <v>1.4974000000000001</v>
      </c>
      <c r="DG75">
        <v>1.0633028647174714</v>
      </c>
      <c r="DH75">
        <v>0.9561469026853826</v>
      </c>
      <c r="DI75" s="10"/>
      <c r="DJ75">
        <v>4.6491015617117604E-2</v>
      </c>
      <c r="DK75" s="4">
        <v>0</v>
      </c>
      <c r="DL75" s="4">
        <v>1.5158639072099807E-2</v>
      </c>
      <c r="DM75" s="4">
        <v>1.2405999999999999</v>
      </c>
      <c r="DN75">
        <v>1.0464910156171177</v>
      </c>
      <c r="DO75">
        <v>1.6299692552501559</v>
      </c>
      <c r="DP75" s="10"/>
      <c r="DQ75">
        <v>5.1496086768120744E-2</v>
      </c>
      <c r="DR75" s="4">
        <v>0</v>
      </c>
      <c r="DS75" s="4">
        <v>2.0163710223102947E-2</v>
      </c>
      <c r="DT75" s="4">
        <v>0.47620000000000012</v>
      </c>
      <c r="DU75">
        <v>1.0514960867681207</v>
      </c>
      <c r="DV75">
        <v>1.029542339814187</v>
      </c>
      <c r="DW75" s="10"/>
      <c r="DX75">
        <v>3.4847389422994396E-2</v>
      </c>
      <c r="DY75" s="4">
        <v>0</v>
      </c>
      <c r="DZ75" s="4">
        <v>3.5150128779765991E-3</v>
      </c>
      <c r="EA75" s="4">
        <v>1.2673999999999999</v>
      </c>
      <c r="EB75">
        <v>1.0348473894229944</v>
      </c>
      <c r="EC75">
        <v>2.1736733156327239</v>
      </c>
      <c r="ED75" s="10"/>
      <c r="EE75">
        <v>2.3860385933242859E-2</v>
      </c>
      <c r="EF75" s="4">
        <v>0</v>
      </c>
      <c r="EG75" s="4">
        <v>-7.4719906117749375E-3</v>
      </c>
      <c r="EH75" s="4">
        <v>1.5316000000000003</v>
      </c>
      <c r="EI75">
        <v>1.0238603859332429</v>
      </c>
      <c r="EJ75">
        <v>1.4990660629609645</v>
      </c>
      <c r="EK75" s="10"/>
      <c r="EL75">
        <v>7.3900180426556911E-2</v>
      </c>
      <c r="EM75" s="4">
        <v>0</v>
      </c>
      <c r="EN75" s="4">
        <v>4.2567803881539114E-2</v>
      </c>
      <c r="EO75" s="4">
        <v>0.72580000000000011</v>
      </c>
      <c r="EP75">
        <v>1.0739001804265569</v>
      </c>
      <c r="EQ75">
        <v>2.4459878503467589</v>
      </c>
      <c r="ER75" s="10"/>
      <c r="ES75">
        <v>3.5155153623746577E-2</v>
      </c>
      <c r="ET75" s="4">
        <v>0</v>
      </c>
      <c r="EU75" s="4">
        <v>3.8227770787287799E-3</v>
      </c>
      <c r="EV75" s="4">
        <v>0.78139999999999998</v>
      </c>
      <c r="EW75">
        <v>1.0351551536237467</v>
      </c>
      <c r="EX75">
        <v>2.267332489920836</v>
      </c>
      <c r="EY75" s="10"/>
      <c r="EZ75">
        <v>5.2617197883730184E-2</v>
      </c>
      <c r="FA75" s="4">
        <v>0</v>
      </c>
      <c r="FB75" s="4">
        <v>2.1284821338712387E-2</v>
      </c>
      <c r="FC75" s="4">
        <v>0.98199999999999998</v>
      </c>
      <c r="FD75">
        <v>1.0526171978837302</v>
      </c>
      <c r="FE75">
        <v>1.6710207576785636</v>
      </c>
      <c r="FF75" s="10"/>
      <c r="FG75">
        <v>7.6496756078531056E-2</v>
      </c>
      <c r="FH75" s="4">
        <v>0</v>
      </c>
      <c r="FI75" s="4">
        <v>4.5164379533513259E-2</v>
      </c>
      <c r="FJ75" s="4">
        <v>1.0667999999999995</v>
      </c>
      <c r="FK75">
        <v>1.076496756078531</v>
      </c>
      <c r="FL75">
        <v>4.7508125578241005</v>
      </c>
      <c r="FM75" s="10"/>
      <c r="FN75">
        <v>6.0137333087460228E-2</v>
      </c>
      <c r="FO75" s="4">
        <v>0</v>
      </c>
      <c r="FP75" s="4">
        <v>2.8804956542442431E-2</v>
      </c>
      <c r="FQ75" s="4">
        <v>1.2576000000000001</v>
      </c>
      <c r="FR75">
        <v>1.0601373330874602</v>
      </c>
      <c r="FS75">
        <v>3.5371404230756052</v>
      </c>
      <c r="FT75" s="10"/>
    </row>
    <row r="76" spans="1:176" x14ac:dyDescent="0.2">
      <c r="A76" s="2">
        <v>75</v>
      </c>
      <c r="B76" s="3">
        <v>40969</v>
      </c>
      <c r="C76">
        <v>2012</v>
      </c>
      <c r="D76" s="4">
        <v>3.1339239950208653E-2</v>
      </c>
      <c r="E76" s="4">
        <v>0</v>
      </c>
      <c r="F76" s="9">
        <v>1.0313392399502086</v>
      </c>
      <c r="G76">
        <v>1.1283345349675558</v>
      </c>
      <c r="H76" s="10"/>
      <c r="I76">
        <v>0.1024001904053935</v>
      </c>
      <c r="J76" s="4">
        <v>0</v>
      </c>
      <c r="K76" s="4">
        <v>0.10989768768968067</v>
      </c>
      <c r="L76" s="4">
        <v>0.76200000000000012</v>
      </c>
      <c r="M76">
        <v>1.1024001904053935</v>
      </c>
      <c r="N76">
        <v>4.8579345534625364</v>
      </c>
      <c r="O76" s="10"/>
      <c r="P76">
        <v>0.1070650888811252</v>
      </c>
      <c r="Q76" s="4">
        <v>0</v>
      </c>
      <c r="R76" s="4">
        <v>0.11456258616541237</v>
      </c>
      <c r="S76" s="4">
        <v>1.0524</v>
      </c>
      <c r="T76">
        <v>1.1070650888811251</v>
      </c>
      <c r="U76">
        <v>4.2758241876754486</v>
      </c>
      <c r="V76" s="10"/>
      <c r="W76">
        <v>1.1639749743644455E-2</v>
      </c>
      <c r="X76" s="4">
        <v>0</v>
      </c>
      <c r="Y76" s="4">
        <v>1.9137247027931622E-2</v>
      </c>
      <c r="Z76" s="4">
        <v>-0.43979999999999997</v>
      </c>
      <c r="AA76">
        <v>1.0116397497436445</v>
      </c>
      <c r="AB76">
        <v>1.3678054125516439</v>
      </c>
      <c r="AC76" s="10"/>
      <c r="AD76">
        <v>6.8773288036306363E-2</v>
      </c>
      <c r="AE76" s="4">
        <v>0</v>
      </c>
      <c r="AF76" s="4">
        <v>7.6270785320593532E-2</v>
      </c>
      <c r="AG76" s="4">
        <v>0.13900000000000001</v>
      </c>
      <c r="AH76">
        <v>1.0687732880363063</v>
      </c>
      <c r="AI76">
        <v>1.0066327543225158</v>
      </c>
      <c r="AJ76" s="10"/>
      <c r="AK76">
        <v>1.4893492837627526E-2</v>
      </c>
      <c r="AL76" s="4">
        <v>0</v>
      </c>
      <c r="AM76" s="4">
        <v>2.2390990121914693E-2</v>
      </c>
      <c r="AN76" s="4">
        <v>3.3125999999999993</v>
      </c>
      <c r="AO76">
        <v>1.0148934928376274</v>
      </c>
      <c r="AP76">
        <v>2.7880330586920992</v>
      </c>
      <c r="AQ76" s="10"/>
      <c r="AR76">
        <v>9.7568799880014684E-2</v>
      </c>
      <c r="AS76" s="4">
        <v>0</v>
      </c>
      <c r="AT76" s="4">
        <v>0.10506629716430185</v>
      </c>
      <c r="AU76" s="4">
        <v>1.1828000000000001</v>
      </c>
      <c r="AV76">
        <v>1.0975687998800148</v>
      </c>
      <c r="AW76">
        <v>3.7091383872851544</v>
      </c>
      <c r="AX76" s="10"/>
      <c r="AY76">
        <v>3.5270640297015328E-2</v>
      </c>
      <c r="AZ76" s="4">
        <v>0</v>
      </c>
      <c r="BA76" s="4">
        <v>4.2768137581302497E-2</v>
      </c>
      <c r="BB76" s="4">
        <v>1.0019999999999998</v>
      </c>
      <c r="BC76">
        <v>1.0352706402970153</v>
      </c>
      <c r="BD76">
        <v>1.3345551891286576</v>
      </c>
      <c r="BE76" s="10"/>
      <c r="BF76">
        <v>0.12535790999265312</v>
      </c>
      <c r="BG76" s="4">
        <v>0</v>
      </c>
      <c r="BH76" s="4">
        <v>0.13285540727694028</v>
      </c>
      <c r="BI76" s="4">
        <v>0.57359999999999989</v>
      </c>
      <c r="BJ76">
        <v>1.1253579099926532</v>
      </c>
      <c r="BK76">
        <v>3.9054692541339966</v>
      </c>
      <c r="BL76" s="10"/>
      <c r="BM76">
        <v>2.9553792059690696E-2</v>
      </c>
      <c r="BN76" s="4">
        <v>0</v>
      </c>
      <c r="BO76" s="4">
        <v>3.7051289343977861E-2</v>
      </c>
      <c r="BP76" s="4">
        <v>1.0957999999999997</v>
      </c>
      <c r="BQ76">
        <v>1.0295537920596907</v>
      </c>
      <c r="BR76">
        <v>1.0856765309224072</v>
      </c>
      <c r="BS76" s="10"/>
      <c r="BT76">
        <v>5.7254032128207087E-2</v>
      </c>
      <c r="BU76" s="4">
        <v>0</v>
      </c>
      <c r="BV76" s="4">
        <v>6.4751529412494249E-2</v>
      </c>
      <c r="BW76" s="4">
        <v>0.99160000000000037</v>
      </c>
      <c r="BX76">
        <v>1.0572540321282071</v>
      </c>
      <c r="BY76">
        <v>1.5056218004724355</v>
      </c>
      <c r="BZ76" s="10"/>
      <c r="CA76">
        <v>-6.1050100106710132E-4</v>
      </c>
      <c r="CB76" s="4">
        <v>3.7271147230393284E-7</v>
      </c>
      <c r="CC76" s="4">
        <v>6.8869962832200666E-3</v>
      </c>
      <c r="CD76" s="4">
        <v>1.0390000000000001</v>
      </c>
      <c r="CE76">
        <v>0.99938949899893292</v>
      </c>
      <c r="CF76">
        <v>2.8547977063740411</v>
      </c>
      <c r="CG76" s="10"/>
      <c r="CH76">
        <v>2.0167103891129443E-2</v>
      </c>
      <c r="CI76" s="4">
        <v>0</v>
      </c>
      <c r="CJ76" s="4">
        <v>2.7664601175416612E-2</v>
      </c>
      <c r="CK76" s="4">
        <v>1.0905999999999996</v>
      </c>
      <c r="CL76">
        <v>1.0201671038911295</v>
      </c>
      <c r="CM76">
        <v>0.86589154006148272</v>
      </c>
      <c r="CN76" s="10"/>
      <c r="CO76">
        <v>2.7639529154742531E-2</v>
      </c>
      <c r="CP76" s="4">
        <v>0</v>
      </c>
      <c r="CQ76" s="4">
        <v>3.5137026439029696E-2</v>
      </c>
      <c r="CR76" s="4">
        <v>1.8577999999999997</v>
      </c>
      <c r="CS76">
        <v>1.0276395291547424</v>
      </c>
      <c r="CT76">
        <v>2.3170162756747601</v>
      </c>
      <c r="CU76" s="10"/>
      <c r="CV76">
        <v>1.349255084671229E-2</v>
      </c>
      <c r="CW76" s="4">
        <v>0</v>
      </c>
      <c r="CX76" s="4">
        <v>2.0990048130999459E-2</v>
      </c>
      <c r="CY76" s="4">
        <v>1.0397999999999996</v>
      </c>
      <c r="CZ76">
        <v>1.0134925508467123</v>
      </c>
      <c r="DA76">
        <v>0.96188175840918511</v>
      </c>
      <c r="DB76" s="10"/>
      <c r="DC76">
        <v>3.6206450386624428E-2</v>
      </c>
      <c r="DD76" s="4">
        <v>0</v>
      </c>
      <c r="DE76" s="4">
        <v>4.3703947670911597E-2</v>
      </c>
      <c r="DF76" s="4">
        <v>1.5956000000000004</v>
      </c>
      <c r="DG76">
        <v>1.0362064503866244</v>
      </c>
      <c r="DH76">
        <v>0.99076558807978554</v>
      </c>
      <c r="DI76" s="10"/>
      <c r="DJ76">
        <v>-5.423947454994674E-3</v>
      </c>
      <c r="DK76" s="4">
        <v>2.9419205994543201E-5</v>
      </c>
      <c r="DL76" s="4">
        <v>2.0735498292924941E-3</v>
      </c>
      <c r="DM76" s="4">
        <v>1.2290000000000001</v>
      </c>
      <c r="DN76">
        <v>0.99457605254500536</v>
      </c>
      <c r="DO76">
        <v>1.6211283876564224</v>
      </c>
      <c r="DP76" s="10"/>
      <c r="DQ76">
        <v>2.6351381088467907E-2</v>
      </c>
      <c r="DR76" s="4">
        <v>0</v>
      </c>
      <c r="DS76" s="4">
        <v>3.3848878372755076E-2</v>
      </c>
      <c r="DT76" s="4">
        <v>0.59840000000000004</v>
      </c>
      <c r="DU76">
        <v>1.0263513810884679</v>
      </c>
      <c r="DV76">
        <v>1.0566722023573436</v>
      </c>
      <c r="DW76" s="10"/>
      <c r="DX76">
        <v>-6.1623779096598042E-3</v>
      </c>
      <c r="DY76" s="4">
        <v>3.797490150146314E-5</v>
      </c>
      <c r="DZ76" s="4">
        <v>1.3351193746273639E-3</v>
      </c>
      <c r="EA76" s="4">
        <v>0.98199999999999998</v>
      </c>
      <c r="EB76">
        <v>0.99383762209034021</v>
      </c>
      <c r="EC76">
        <v>2.160278319209652</v>
      </c>
      <c r="ED76" s="10"/>
      <c r="EE76">
        <v>1.6073615767754842E-2</v>
      </c>
      <c r="EF76" s="4">
        <v>0</v>
      </c>
      <c r="EG76" s="4">
        <v>2.3571113052042011E-2</v>
      </c>
      <c r="EH76" s="4">
        <v>1.6304000000000005</v>
      </c>
      <c r="EI76">
        <v>1.0160736157677548</v>
      </c>
      <c r="EJ76">
        <v>1.52316147486748</v>
      </c>
      <c r="EK76" s="10"/>
      <c r="EL76">
        <v>0.11731701327336812</v>
      </c>
      <c r="EM76" s="4">
        <v>0</v>
      </c>
      <c r="EN76" s="4">
        <v>0.12481451055765529</v>
      </c>
      <c r="EO76" s="4">
        <v>0.62399999999999989</v>
      </c>
      <c r="EP76">
        <v>1.1173170132733681</v>
      </c>
      <c r="EQ76">
        <v>2.7329438394523868</v>
      </c>
      <c r="ER76" s="10"/>
      <c r="ES76">
        <v>0.1024907311524593</v>
      </c>
      <c r="ET76" s="4">
        <v>0</v>
      </c>
      <c r="EU76" s="4">
        <v>0.10998822843674647</v>
      </c>
      <c r="EV76" s="4">
        <v>0.51319999999999999</v>
      </c>
      <c r="EW76">
        <v>1.1024907311524592</v>
      </c>
      <c r="EX76">
        <v>2.4997130545785482</v>
      </c>
      <c r="EY76" s="10"/>
      <c r="EZ76">
        <v>6.3814322978920646E-2</v>
      </c>
      <c r="FA76" s="4">
        <v>0</v>
      </c>
      <c r="FB76" s="4">
        <v>7.1311820263207815E-2</v>
      </c>
      <c r="FC76" s="4">
        <v>0.99200000000000021</v>
      </c>
      <c r="FD76">
        <v>1.0638143229789208</v>
      </c>
      <c r="FE76">
        <v>1.7776558160135443</v>
      </c>
      <c r="FF76" s="10"/>
      <c r="FG76">
        <v>8.5598371761688788E-2</v>
      </c>
      <c r="FH76" s="4">
        <v>0</v>
      </c>
      <c r="FI76" s="4">
        <v>9.3095869045975957E-2</v>
      </c>
      <c r="FJ76" s="4">
        <v>0.88420000000000021</v>
      </c>
      <c r="FK76">
        <v>1.0855983717616888</v>
      </c>
      <c r="FL76">
        <v>5.1574743773188274</v>
      </c>
      <c r="FM76" s="10"/>
      <c r="FN76">
        <v>8.0529253880952667E-2</v>
      </c>
      <c r="FO76" s="4">
        <v>0</v>
      </c>
      <c r="FP76" s="4">
        <v>8.8026751165239836E-2</v>
      </c>
      <c r="FQ76" s="4">
        <v>1.046</v>
      </c>
      <c r="FR76">
        <v>1.0805292538809526</v>
      </c>
      <c r="FS76">
        <v>3.8219837022180405</v>
      </c>
      <c r="FT76" s="10"/>
    </row>
    <row r="77" spans="1:176" x14ac:dyDescent="0.2">
      <c r="A77" s="2">
        <v>76</v>
      </c>
      <c r="B77" s="3">
        <v>41000</v>
      </c>
      <c r="C77">
        <v>2012</v>
      </c>
      <c r="D77" s="4">
        <v>-7.5257365992189625E-3</v>
      </c>
      <c r="E77" s="4">
        <v>5.6636711360823794E-5</v>
      </c>
      <c r="F77" s="9">
        <v>0.99247426340078104</v>
      </c>
      <c r="G77">
        <v>1.1198429864615878</v>
      </c>
      <c r="H77" s="10"/>
      <c r="I77">
        <v>4.9948662426940418E-2</v>
      </c>
      <c r="J77" s="4">
        <v>0</v>
      </c>
      <c r="K77" s="4">
        <v>0.11259933378632693</v>
      </c>
      <c r="L77" s="4">
        <v>0.67779999999999996</v>
      </c>
      <c r="M77">
        <v>1.0499486624269405</v>
      </c>
      <c r="N77">
        <v>5.1005818865656067</v>
      </c>
      <c r="O77" s="10"/>
      <c r="P77">
        <v>4.7822785175445651E-2</v>
      </c>
      <c r="Q77" s="4">
        <v>0</v>
      </c>
      <c r="R77" s="4">
        <v>0.11047345653483216</v>
      </c>
      <c r="S77" s="4">
        <v>1.0940000000000003</v>
      </c>
      <c r="T77">
        <v>1.0478227851754456</v>
      </c>
      <c r="U77">
        <v>4.4803060092506257</v>
      </c>
      <c r="V77" s="10"/>
      <c r="W77">
        <v>5.2573284776427309E-2</v>
      </c>
      <c r="X77" s="4">
        <v>0</v>
      </c>
      <c r="Y77" s="4">
        <v>0.11522395613581382</v>
      </c>
      <c r="Z77" s="4">
        <v>-0.12599999999999997</v>
      </c>
      <c r="AA77">
        <v>1.0525732847764273</v>
      </c>
      <c r="AB77">
        <v>1.4397154360244602</v>
      </c>
      <c r="AC77" s="10"/>
      <c r="AD77">
        <v>1.0623076364406781E-2</v>
      </c>
      <c r="AE77" s="4">
        <v>0</v>
      </c>
      <c r="AF77" s="4">
        <v>7.3273747723793289E-2</v>
      </c>
      <c r="AG77" s="4">
        <v>0.14140000000000008</v>
      </c>
      <c r="AH77">
        <v>1.0106230763644068</v>
      </c>
      <c r="AI77">
        <v>1.0173262909425971</v>
      </c>
      <c r="AJ77" s="10"/>
      <c r="AK77">
        <v>-5.2947809930749212E-2</v>
      </c>
      <c r="AL77" s="4">
        <v>2.8034705764627449E-3</v>
      </c>
      <c r="AM77" s="4">
        <v>9.7028614286372994E-3</v>
      </c>
      <c r="AN77" s="4">
        <v>3.3685999999999994</v>
      </c>
      <c r="AO77">
        <v>0.94705219006925079</v>
      </c>
      <c r="AP77">
        <v>2.6404128142198244</v>
      </c>
      <c r="AQ77" s="10"/>
      <c r="AR77">
        <v>-1.653164968511938E-2</v>
      </c>
      <c r="AS77" s="4">
        <v>2.7329544131150769E-4</v>
      </c>
      <c r="AT77" s="4">
        <v>4.6119021674267131E-2</v>
      </c>
      <c r="AU77" s="4">
        <v>1.284</v>
      </c>
      <c r="AV77">
        <v>0.98346835031488067</v>
      </c>
      <c r="AW77">
        <v>3.6478202108329278</v>
      </c>
      <c r="AX77" s="10"/>
      <c r="AY77">
        <v>1.2640681242033113E-2</v>
      </c>
      <c r="AZ77" s="4">
        <v>0</v>
      </c>
      <c r="BA77" s="4">
        <v>7.5291352601419628E-2</v>
      </c>
      <c r="BB77" s="4">
        <v>1.014</v>
      </c>
      <c r="BC77">
        <v>1.0126406812420332</v>
      </c>
      <c r="BD77">
        <v>1.3514248758743344</v>
      </c>
      <c r="BE77" s="10"/>
      <c r="BF77">
        <v>3.1739161336378406E-2</v>
      </c>
      <c r="BG77" s="4">
        <v>0</v>
      </c>
      <c r="BH77" s="4">
        <v>9.4389832695764925E-2</v>
      </c>
      <c r="BI77" s="4">
        <v>1.0142000000000002</v>
      </c>
      <c r="BJ77">
        <v>1.0317391613363784</v>
      </c>
      <c r="BK77">
        <v>4.0294255728852209</v>
      </c>
      <c r="BL77" s="10"/>
      <c r="BM77">
        <v>2.1468920945894908E-4</v>
      </c>
      <c r="BN77" s="4">
        <v>0</v>
      </c>
      <c r="BO77" s="4">
        <v>6.2865360568845466E-2</v>
      </c>
      <c r="BP77" s="4">
        <v>1.0071999999999999</v>
      </c>
      <c r="BQ77">
        <v>1.000214689209459</v>
      </c>
      <c r="BR77">
        <v>1.0859096139585591</v>
      </c>
      <c r="BS77" s="10"/>
      <c r="BT77">
        <v>3.0087860802049705E-2</v>
      </c>
      <c r="BU77" s="4">
        <v>0</v>
      </c>
      <c r="BV77" s="4">
        <v>9.273853216143621E-2</v>
      </c>
      <c r="BW77" s="4">
        <v>1.1029999999999998</v>
      </c>
      <c r="BX77">
        <v>1.0300878608020496</v>
      </c>
      <c r="BY77">
        <v>1.5509227396255816</v>
      </c>
      <c r="BZ77" s="10"/>
      <c r="CA77">
        <v>-5.2831649328480348E-2</v>
      </c>
      <c r="CB77" s="4">
        <v>2.7911831707675182E-3</v>
      </c>
      <c r="CC77" s="4">
        <v>9.8190220309061632E-3</v>
      </c>
      <c r="CD77" s="4">
        <v>1.3945999999999998</v>
      </c>
      <c r="CE77">
        <v>0.94716835067151961</v>
      </c>
      <c r="CF77">
        <v>2.7039740350471377</v>
      </c>
      <c r="CG77" s="10"/>
      <c r="CH77">
        <v>4.8791352482160126E-3</v>
      </c>
      <c r="CI77" s="4">
        <v>0</v>
      </c>
      <c r="CJ77" s="4">
        <v>6.7529806607602522E-2</v>
      </c>
      <c r="CK77" s="4">
        <v>1.1108</v>
      </c>
      <c r="CL77">
        <v>1.004879135248216</v>
      </c>
      <c r="CM77">
        <v>0.87011634199572874</v>
      </c>
      <c r="CN77" s="10"/>
      <c r="CO77">
        <v>-1.5602356363838159E-2</v>
      </c>
      <c r="CP77" s="4">
        <v>2.434335241042011E-4</v>
      </c>
      <c r="CQ77" s="4">
        <v>4.7048314995548353E-2</v>
      </c>
      <c r="CR77" s="4">
        <v>1.8273999999999999</v>
      </c>
      <c r="CS77">
        <v>0.98439764363616189</v>
      </c>
      <c r="CT77">
        <v>2.2808653620408696</v>
      </c>
      <c r="CU77" s="10"/>
      <c r="CV77">
        <v>-3.3117969123719532E-2</v>
      </c>
      <c r="CW77" s="4">
        <v>1.0967998788796402E-3</v>
      </c>
      <c r="CX77" s="4">
        <v>2.953270223566698E-2</v>
      </c>
      <c r="CY77" s="4">
        <v>1.0004</v>
      </c>
      <c r="CZ77">
        <v>0.96688203087628044</v>
      </c>
      <c r="DA77">
        <v>0.93002618803352066</v>
      </c>
      <c r="DB77" s="10"/>
      <c r="DC77">
        <v>-2.2691443250406472E-2</v>
      </c>
      <c r="DD77" s="4">
        <v>5.1490159678641738E-4</v>
      </c>
      <c r="DE77" s="4">
        <v>3.995922810898004E-2</v>
      </c>
      <c r="DF77" s="4">
        <v>1.4869999999999999</v>
      </c>
      <c r="DG77">
        <v>0.97730855674959349</v>
      </c>
      <c r="DH77">
        <v>0.96828368696341749</v>
      </c>
      <c r="DI77" s="10"/>
      <c r="DJ77">
        <v>-1.7833316511414257E-2</v>
      </c>
      <c r="DK77" s="4">
        <v>3.1802717779628033E-4</v>
      </c>
      <c r="DL77" s="4">
        <v>4.4817354847972252E-2</v>
      </c>
      <c r="DM77" s="4">
        <v>1.1762000000000001</v>
      </c>
      <c r="DN77">
        <v>0.98216668348858571</v>
      </c>
      <c r="DO77">
        <v>1.5922182920137067</v>
      </c>
      <c r="DP77" s="10"/>
      <c r="DQ77">
        <v>2.0216892092671614E-2</v>
      </c>
      <c r="DR77" s="4">
        <v>0</v>
      </c>
      <c r="DS77" s="4">
        <v>8.2867563452058118E-2</v>
      </c>
      <c r="DT77" s="4">
        <v>0.51660000000000006</v>
      </c>
      <c r="DU77">
        <v>1.0202168920926715</v>
      </c>
      <c r="DV77">
        <v>1.0780348302497276</v>
      </c>
      <c r="DW77" s="10"/>
      <c r="DX77">
        <v>-6.0680353521516753E-2</v>
      </c>
      <c r="DY77" s="4">
        <v>3.6821053034962505E-3</v>
      </c>
      <c r="DZ77" s="4">
        <v>1.9703178378697589E-3</v>
      </c>
      <c r="EA77" s="4">
        <v>1.35</v>
      </c>
      <c r="EB77">
        <v>0.93931964647848321</v>
      </c>
      <c r="EC77">
        <v>2.0291918670951423</v>
      </c>
      <c r="ED77" s="10"/>
      <c r="EE77">
        <v>3.6309897717026448E-4</v>
      </c>
      <c r="EF77" s="4">
        <v>0</v>
      </c>
      <c r="EG77" s="4">
        <v>6.3013770336556779E-2</v>
      </c>
      <c r="EH77" s="4">
        <v>1.6471999999999998</v>
      </c>
      <c r="EI77">
        <v>1.0003630989771704</v>
      </c>
      <c r="EJ77">
        <v>1.5237145332410698</v>
      </c>
      <c r="EK77" s="10"/>
      <c r="EL77">
        <v>5.2050841318778553E-2</v>
      </c>
      <c r="EM77" s="4">
        <v>0</v>
      </c>
      <c r="EN77" s="4">
        <v>0.11470151267816506</v>
      </c>
      <c r="EO77" s="4">
        <v>1.1139999999999999</v>
      </c>
      <c r="EP77">
        <v>1.0520508413187786</v>
      </c>
      <c r="EQ77">
        <v>2.8751958655728567</v>
      </c>
      <c r="ER77" s="10"/>
      <c r="ES77">
        <v>4.3922434368339959E-2</v>
      </c>
      <c r="ET77" s="4">
        <v>0</v>
      </c>
      <c r="EU77" s="4">
        <v>0.10657310572772646</v>
      </c>
      <c r="EV77" s="4">
        <v>0.78499999999999981</v>
      </c>
      <c r="EW77">
        <v>1.04392243436834</v>
      </c>
      <c r="EX77">
        <v>2.6095065371579573</v>
      </c>
      <c r="EY77" s="10"/>
      <c r="EZ77">
        <v>-3.5226713728384755E-2</v>
      </c>
      <c r="FA77" s="4">
        <v>1.240921360101571E-3</v>
      </c>
      <c r="FB77" s="4">
        <v>2.7423957631001757E-2</v>
      </c>
      <c r="FC77" s="4">
        <v>1.0366000000000002</v>
      </c>
      <c r="FD77">
        <v>0.96477328627161529</v>
      </c>
      <c r="FE77">
        <v>1.7150348434752369</v>
      </c>
      <c r="FF77" s="10"/>
      <c r="FG77">
        <v>-4.7883396436761948E-2</v>
      </c>
      <c r="FH77" s="4">
        <v>2.292819654320107E-3</v>
      </c>
      <c r="FI77" s="4">
        <v>1.4767274922624564E-2</v>
      </c>
      <c r="FJ77" s="4">
        <v>1.0759999999999998</v>
      </c>
      <c r="FK77">
        <v>0.95211660356323802</v>
      </c>
      <c r="FL77">
        <v>4.9105169870972283</v>
      </c>
      <c r="FM77" s="10"/>
      <c r="FN77">
        <v>-4.9786357870029684E-2</v>
      </c>
      <c r="FO77" s="4">
        <v>2.4786814299626665E-3</v>
      </c>
      <c r="FP77" s="4">
        <v>1.2864313489356828E-2</v>
      </c>
      <c r="FQ77" s="4">
        <v>1.3126000000000002</v>
      </c>
      <c r="FR77">
        <v>0.95021364212997028</v>
      </c>
      <c r="FS77">
        <v>3.6317010538459922</v>
      </c>
      <c r="FT77" s="10"/>
    </row>
    <row r="78" spans="1:176" x14ac:dyDescent="0.2">
      <c r="A78" s="2">
        <v>77</v>
      </c>
      <c r="B78" s="3">
        <v>41030</v>
      </c>
      <c r="C78">
        <v>2012</v>
      </c>
      <c r="D78" s="4">
        <v>-6.2665426711495914E-2</v>
      </c>
      <c r="E78" s="4">
        <v>3.9269557049338658E-3</v>
      </c>
      <c r="F78" s="9">
        <v>0.93733457328850411</v>
      </c>
      <c r="G78">
        <v>1.0496675478650965</v>
      </c>
      <c r="H78" s="10"/>
      <c r="I78">
        <v>-3.2858220975897093E-2</v>
      </c>
      <c r="J78" s="4">
        <v>1.0796626857008838E-3</v>
      </c>
      <c r="K78" s="4">
        <v>-7.2413142255269597E-2</v>
      </c>
      <c r="L78" s="4">
        <v>0.51580000000000004</v>
      </c>
      <c r="M78">
        <v>0.96714177902410292</v>
      </c>
      <c r="N78">
        <v>4.9329858398311757</v>
      </c>
      <c r="O78" s="10"/>
      <c r="P78">
        <v>-4.1779062503909871E-2</v>
      </c>
      <c r="Q78" s="4">
        <v>1.7454900637056078E-3</v>
      </c>
      <c r="R78" s="4">
        <v>-8.1333983783282368E-2</v>
      </c>
      <c r="S78" s="4">
        <v>0.9022</v>
      </c>
      <c r="T78">
        <v>0.95822093749609016</v>
      </c>
      <c r="U78">
        <v>4.293123024453501</v>
      </c>
      <c r="V78" s="10"/>
      <c r="W78">
        <v>-8.248496394735523E-2</v>
      </c>
      <c r="X78" s="4">
        <v>6.8037692773964924E-3</v>
      </c>
      <c r="Y78" s="4">
        <v>-0.12203988522672773</v>
      </c>
      <c r="Z78" s="4">
        <v>-0.29059999999999997</v>
      </c>
      <c r="AA78">
        <v>0.91751503605264473</v>
      </c>
      <c r="AB78">
        <v>1.3209605601895318</v>
      </c>
      <c r="AC78" s="10"/>
      <c r="AD78">
        <v>6.0248852077834725E-3</v>
      </c>
      <c r="AE78" s="4">
        <v>0</v>
      </c>
      <c r="AF78" s="4">
        <v>-3.3530036071589026E-2</v>
      </c>
      <c r="AG78" s="4">
        <v>0.15900000000000006</v>
      </c>
      <c r="AH78">
        <v>1.0060248852077835</v>
      </c>
      <c r="AI78">
        <v>1.0234555650643864</v>
      </c>
      <c r="AJ78" s="10"/>
      <c r="AK78">
        <v>-0.23883191160865572</v>
      </c>
      <c r="AL78" s="4">
        <v>5.7040682002644741E-2</v>
      </c>
      <c r="AM78" s="4">
        <v>-0.27838683288802824</v>
      </c>
      <c r="AN78" s="4">
        <v>3.072000000000001</v>
      </c>
      <c r="AO78">
        <v>0.76116808839134431</v>
      </c>
      <c r="AP78">
        <v>2.0097979743637135</v>
      </c>
      <c r="AQ78" s="10"/>
      <c r="AR78">
        <v>-0.1101295784406367</v>
      </c>
      <c r="AS78" s="4">
        <v>1.2128524047512352E-2</v>
      </c>
      <c r="AT78" s="4">
        <v>-0.14968449972000919</v>
      </c>
      <c r="AU78" s="4">
        <v>1.1683999999999994</v>
      </c>
      <c r="AV78">
        <v>0.88987042155936336</v>
      </c>
      <c r="AW78">
        <v>3.2460873087866631</v>
      </c>
      <c r="AX78" s="10"/>
      <c r="AY78">
        <v>-0.10084660960883837</v>
      </c>
      <c r="AZ78" s="4">
        <v>1.0170038669597451E-2</v>
      </c>
      <c r="BA78" s="4">
        <v>-0.14040153088821086</v>
      </c>
      <c r="BB78" s="4">
        <v>0.9553999999999998</v>
      </c>
      <c r="BC78">
        <v>0.8991533903911616</v>
      </c>
      <c r="BD78">
        <v>1.2151382590013624</v>
      </c>
      <c r="BE78" s="10"/>
      <c r="BF78">
        <v>-6.2930185206662326E-2</v>
      </c>
      <c r="BG78" s="4">
        <v>3.9602082101448215E-3</v>
      </c>
      <c r="BH78" s="4">
        <v>-0.10248510648603482</v>
      </c>
      <c r="BI78" s="4">
        <v>0.72499999999999998</v>
      </c>
      <c r="BJ78">
        <v>0.93706981479333762</v>
      </c>
      <c r="BK78">
        <v>3.7758530753070922</v>
      </c>
      <c r="BL78" s="10"/>
      <c r="BM78">
        <v>-9.4399516044096674E-2</v>
      </c>
      <c r="BN78" s="4">
        <v>8.911268629359665E-3</v>
      </c>
      <c r="BO78" s="4">
        <v>-0.13395443732346918</v>
      </c>
      <c r="BP78" s="4">
        <v>1.0268000000000002</v>
      </c>
      <c r="BQ78">
        <v>0.90560048395590331</v>
      </c>
      <c r="BR78">
        <v>0.98340027193323931</v>
      </c>
      <c r="BS78" s="10"/>
      <c r="BT78">
        <v>-7.5945691523661291E-2</v>
      </c>
      <c r="BU78" s="4">
        <v>5.7677480610071183E-3</v>
      </c>
      <c r="BV78" s="4">
        <v>-0.11550061280303378</v>
      </c>
      <c r="BW78" s="4">
        <v>0.95359999999999989</v>
      </c>
      <c r="BX78">
        <v>0.92405430847633874</v>
      </c>
      <c r="BY78">
        <v>1.4331368396649455</v>
      </c>
      <c r="BZ78" s="10"/>
      <c r="CA78">
        <v>-0.1564051704551816</v>
      </c>
      <c r="CB78" s="4">
        <v>2.4462577345114412E-2</v>
      </c>
      <c r="CC78" s="4">
        <v>-0.19596009173455409</v>
      </c>
      <c r="CD78" s="4">
        <v>1.3126</v>
      </c>
      <c r="CE78">
        <v>0.84359482954481835</v>
      </c>
      <c r="CF78">
        <v>2.2810585151892049</v>
      </c>
      <c r="CG78" s="10"/>
      <c r="CH78">
        <v>-0.1300541381631011</v>
      </c>
      <c r="CI78" s="4">
        <v>1.6914078853346989E-2</v>
      </c>
      <c r="CJ78" s="4">
        <v>-0.16960905944247359</v>
      </c>
      <c r="CK78" s="4">
        <v>1.0074000000000001</v>
      </c>
      <c r="CL78">
        <v>0.86994586183689893</v>
      </c>
      <c r="CM78">
        <v>0.75695411103584409</v>
      </c>
      <c r="CN78" s="10"/>
      <c r="CO78">
        <v>-9.7388300129431837E-2</v>
      </c>
      <c r="CP78" s="4">
        <v>9.4844810021002934E-3</v>
      </c>
      <c r="CQ78" s="4">
        <v>-0.13694322140880433</v>
      </c>
      <c r="CR78" s="4">
        <v>1.4795999999999998</v>
      </c>
      <c r="CS78">
        <v>0.90261169987056822</v>
      </c>
      <c r="CT78">
        <v>2.0587357616076085</v>
      </c>
      <c r="CU78" s="10"/>
      <c r="CV78">
        <v>-5.5481182984774169E-2</v>
      </c>
      <c r="CW78" s="4">
        <v>3.0781616653899947E-3</v>
      </c>
      <c r="CX78" s="4">
        <v>-9.5036104264146659E-2</v>
      </c>
      <c r="CY78" s="4">
        <v>0.93039999999999989</v>
      </c>
      <c r="CZ78">
        <v>0.94451881701522589</v>
      </c>
      <c r="DA78">
        <v>0.87842723491460095</v>
      </c>
      <c r="DB78" s="10"/>
      <c r="DC78">
        <v>-0.11576108437773355</v>
      </c>
      <c r="DD78" s="4">
        <v>1.3400628656308746E-2</v>
      </c>
      <c r="DE78" s="4">
        <v>-0.15531600565710604</v>
      </c>
      <c r="DF78" s="4">
        <v>1.3634000000000004</v>
      </c>
      <c r="DG78">
        <v>0.88423891562226642</v>
      </c>
      <c r="DH78">
        <v>0.8561941173752623</v>
      </c>
      <c r="DI78" s="10"/>
      <c r="DJ78">
        <v>-7.2075589307543347E-2</v>
      </c>
      <c r="DK78" s="4">
        <v>5.1948905740296569E-3</v>
      </c>
      <c r="DL78" s="4">
        <v>-0.11163051058691584</v>
      </c>
      <c r="DM78" s="4">
        <v>1.1092</v>
      </c>
      <c r="DN78">
        <v>0.92792441069245668</v>
      </c>
      <c r="DO78">
        <v>1.4774582203105686</v>
      </c>
      <c r="DP78" s="10"/>
      <c r="DQ78">
        <v>-6.3265955713735153E-2</v>
      </c>
      <c r="DR78" s="4">
        <v>4.0025811523722978E-3</v>
      </c>
      <c r="DS78" s="4">
        <v>-0.10282087699310766</v>
      </c>
      <c r="DT78" s="4">
        <v>0.5878000000000001</v>
      </c>
      <c r="DU78">
        <v>0.93673404428626483</v>
      </c>
      <c r="DV78">
        <v>1.0098319264212843</v>
      </c>
      <c r="DW78" s="10"/>
      <c r="DX78">
        <v>-7.5347707249343046E-2</v>
      </c>
      <c r="DY78" s="4">
        <v>5.6772769877327023E-3</v>
      </c>
      <c r="DZ78" s="4">
        <v>-0.11490262852871555</v>
      </c>
      <c r="EA78" s="4">
        <v>1.2679999999999998</v>
      </c>
      <c r="EB78">
        <v>0.92465229275065697</v>
      </c>
      <c r="EC78">
        <v>1.8762969123405098</v>
      </c>
      <c r="ED78" s="10"/>
      <c r="EE78">
        <v>-9.3932483287267665E-2</v>
      </c>
      <c r="EF78" s="4">
        <v>8.8233114165128194E-3</v>
      </c>
      <c r="EG78" s="4">
        <v>-0.13348740456664016</v>
      </c>
      <c r="EH78" s="4">
        <v>1.4816000000000003</v>
      </c>
      <c r="EI78">
        <v>0.90606751671273233</v>
      </c>
      <c r="EJ78">
        <v>1.380588243312836</v>
      </c>
      <c r="EK78" s="10"/>
      <c r="EL78">
        <v>-9.1784297313020527E-2</v>
      </c>
      <c r="EM78" s="4">
        <v>8.4243572332449463E-3</v>
      </c>
      <c r="EN78" s="4">
        <v>-0.13133921859239303</v>
      </c>
      <c r="EO78" s="4">
        <v>1.0215999999999992</v>
      </c>
      <c r="EP78">
        <v>0.90821570268697949</v>
      </c>
      <c r="EQ78">
        <v>2.6112980334139504</v>
      </c>
      <c r="ER78" s="10"/>
      <c r="ES78">
        <v>-1.5296524646771345E-2</v>
      </c>
      <c r="ET78" s="4">
        <v>2.3398366626928323E-4</v>
      </c>
      <c r="EU78" s="4">
        <v>-5.4851445926143841E-2</v>
      </c>
      <c r="EV78" s="4">
        <v>0.55560000000000009</v>
      </c>
      <c r="EW78">
        <v>0.98470347535322866</v>
      </c>
      <c r="EX78">
        <v>2.5695901560964098</v>
      </c>
      <c r="EY78" s="10"/>
      <c r="EZ78">
        <v>-9.7796756170920957E-2</v>
      </c>
      <c r="FA78" s="4">
        <v>9.5642055175545661E-3</v>
      </c>
      <c r="FB78" s="4">
        <v>-0.13735167745029345</v>
      </c>
      <c r="FC78" s="4">
        <v>1.0049999999999999</v>
      </c>
      <c r="FD78">
        <v>0.90220324382907902</v>
      </c>
      <c r="FE78">
        <v>1.5473099990632555</v>
      </c>
      <c r="FF78" s="10"/>
      <c r="FG78">
        <v>-0.14770214661680411</v>
      </c>
      <c r="FH78" s="4">
        <v>2.1815924115211899E-2</v>
      </c>
      <c r="FI78" s="4">
        <v>-0.1872570678961766</v>
      </c>
      <c r="FJ78" s="4">
        <v>0.95940000000000025</v>
      </c>
      <c r="FK78">
        <v>0.85229785338319586</v>
      </c>
      <c r="FL78">
        <v>4.1852230871046858</v>
      </c>
      <c r="FM78" s="10"/>
      <c r="FN78">
        <v>-0.17651460926090023</v>
      </c>
      <c r="FO78" s="4">
        <v>3.1157407282528287E-2</v>
      </c>
      <c r="FP78" s="4">
        <v>-0.21606953054027273</v>
      </c>
      <c r="FQ78" s="4">
        <v>1.2687999999999999</v>
      </c>
      <c r="FR78">
        <v>0.82348539073909977</v>
      </c>
      <c r="FS78">
        <v>2.9906527613739673</v>
      </c>
      <c r="FT78" s="10"/>
    </row>
    <row r="79" spans="1:176" x14ac:dyDescent="0.2">
      <c r="A79" s="2">
        <v>78</v>
      </c>
      <c r="B79" s="3">
        <v>41061</v>
      </c>
      <c r="C79">
        <v>2012</v>
      </c>
      <c r="D79" s="4">
        <v>3.9609249790124472E-2</v>
      </c>
      <c r="E79" s="4">
        <v>0</v>
      </c>
      <c r="F79" s="9">
        <v>1.0396092497901244</v>
      </c>
      <c r="G79">
        <v>1.0912440919650725</v>
      </c>
      <c r="H79" s="10"/>
      <c r="I79">
        <v>5.5899005223000967E-2</v>
      </c>
      <c r="J79" s="4">
        <v>0</v>
      </c>
      <c r="K79" s="4">
        <v>4.3301366179129594E-2</v>
      </c>
      <c r="L79" s="4">
        <v>0.52780000000000016</v>
      </c>
      <c r="M79">
        <v>1.0558990052230011</v>
      </c>
      <c r="N79">
        <v>5.2087348410568888</v>
      </c>
      <c r="O79" s="10"/>
      <c r="P79">
        <v>7.9857183040791299E-2</v>
      </c>
      <c r="Q79" s="4">
        <v>0</v>
      </c>
      <c r="R79" s="4">
        <v>6.7259543996919927E-2</v>
      </c>
      <c r="S79" s="4">
        <v>0.92239999999999978</v>
      </c>
      <c r="T79">
        <v>1.0798571830407913</v>
      </c>
      <c r="U79">
        <v>4.6359597356339197</v>
      </c>
      <c r="V79" s="10"/>
      <c r="W79">
        <v>1.5832358660221462E-2</v>
      </c>
      <c r="X79" s="4">
        <v>0</v>
      </c>
      <c r="Y79" s="4">
        <v>3.2347196163500912E-3</v>
      </c>
      <c r="Z79" s="4">
        <v>-0.21939999999999998</v>
      </c>
      <c r="AA79">
        <v>1.0158323586602214</v>
      </c>
      <c r="AB79">
        <v>1.3418744815544594</v>
      </c>
      <c r="AC79" s="10"/>
      <c r="AD79">
        <v>3.3217278456477213E-2</v>
      </c>
      <c r="AE79" s="4">
        <v>0</v>
      </c>
      <c r="AF79" s="4">
        <v>2.061963941260584E-2</v>
      </c>
      <c r="AG79" s="4">
        <v>0.14660000000000006</v>
      </c>
      <c r="AH79">
        <v>1.0332172784564773</v>
      </c>
      <c r="AI79">
        <v>1.0574519735569614</v>
      </c>
      <c r="AJ79" s="10"/>
      <c r="AK79">
        <v>6.3748742013274656E-2</v>
      </c>
      <c r="AL79" s="4">
        <v>0</v>
      </c>
      <c r="AM79" s="4">
        <v>5.1151102969403284E-2</v>
      </c>
      <c r="AN79" s="4">
        <v>3.0774000000000008</v>
      </c>
      <c r="AO79">
        <v>1.0637487420132747</v>
      </c>
      <c r="AP79">
        <v>2.1379200669302283</v>
      </c>
      <c r="AQ79" s="10"/>
      <c r="AR79">
        <v>-2.1375993695100536E-2</v>
      </c>
      <c r="AS79" s="4">
        <v>4.5693310645297786E-4</v>
      </c>
      <c r="AT79" s="4">
        <v>-3.3973632738971908E-2</v>
      </c>
      <c r="AU79" s="4">
        <v>1.087</v>
      </c>
      <c r="AV79">
        <v>0.97862400630489943</v>
      </c>
      <c r="AW79">
        <v>3.1766989669402932</v>
      </c>
      <c r="AX79" s="10"/>
      <c r="AY79">
        <v>5.779557816648033E-2</v>
      </c>
      <c r="AZ79" s="4">
        <v>0</v>
      </c>
      <c r="BA79" s="4">
        <v>4.5197939122608957E-2</v>
      </c>
      <c r="BB79" s="4">
        <v>0.88120000000000032</v>
      </c>
      <c r="BC79">
        <v>1.0577955781664803</v>
      </c>
      <c r="BD79">
        <v>1.2853678772325565</v>
      </c>
      <c r="BE79" s="10"/>
      <c r="BF79">
        <v>-8.5804262969519825E-3</v>
      </c>
      <c r="BG79" s="4">
        <v>7.3623715437425106E-5</v>
      </c>
      <c r="BH79" s="4">
        <v>-2.1178065340823352E-2</v>
      </c>
      <c r="BI79" s="4">
        <v>0.66500000000000004</v>
      </c>
      <c r="BJ79">
        <v>0.99141957370304801</v>
      </c>
      <c r="BK79">
        <v>3.7434546462863003</v>
      </c>
      <c r="BL79" s="10"/>
      <c r="BM79">
        <v>7.7883059725504286E-2</v>
      </c>
      <c r="BN79" s="4">
        <v>0</v>
      </c>
      <c r="BO79" s="4">
        <v>6.5285420681632914E-2</v>
      </c>
      <c r="BP79" s="4">
        <v>0.93359999999999976</v>
      </c>
      <c r="BQ79">
        <v>1.0778830597255042</v>
      </c>
      <c r="BR79">
        <v>1.059990494046293</v>
      </c>
      <c r="BS79" s="10"/>
      <c r="BT79">
        <v>7.6202590307108728E-2</v>
      </c>
      <c r="BU79" s="4">
        <v>0</v>
      </c>
      <c r="BV79" s="4">
        <v>6.3604951263237355E-2</v>
      </c>
      <c r="BW79" s="4">
        <v>0.77119999999999977</v>
      </c>
      <c r="BX79">
        <v>1.0762025903071086</v>
      </c>
      <c r="BY79">
        <v>1.5423455791119578</v>
      </c>
      <c r="BZ79" s="10"/>
      <c r="CA79">
        <v>-1.2869373278386633E-2</v>
      </c>
      <c r="CB79" s="4">
        <v>1.6562076857845192E-4</v>
      </c>
      <c r="CC79" s="4">
        <v>-2.5467012322258002E-2</v>
      </c>
      <c r="CD79" s="4">
        <v>1.5933999999999999</v>
      </c>
      <c r="CE79">
        <v>0.98713062672161334</v>
      </c>
      <c r="CF79">
        <v>2.2517027216873924</v>
      </c>
      <c r="CG79" s="10"/>
      <c r="CH79">
        <v>6.0840074032125609E-2</v>
      </c>
      <c r="CI79" s="4">
        <v>0</v>
      </c>
      <c r="CJ79" s="4">
        <v>4.8242434988254236E-2</v>
      </c>
      <c r="CK79" s="4">
        <v>0.9326000000000001</v>
      </c>
      <c r="CL79">
        <v>1.0608400740321255</v>
      </c>
      <c r="CM79">
        <v>0.80300725519018668</v>
      </c>
      <c r="CN79" s="10"/>
      <c r="CO79">
        <v>7.1631569966102246E-2</v>
      </c>
      <c r="CP79" s="4">
        <v>0</v>
      </c>
      <c r="CQ79" s="4">
        <v>5.9033930922230873E-2</v>
      </c>
      <c r="CR79" s="4">
        <v>1.6300000000000003</v>
      </c>
      <c r="CS79">
        <v>1.0716315699661023</v>
      </c>
      <c r="CT79">
        <v>2.206206236356921</v>
      </c>
      <c r="CU79" s="10"/>
      <c r="CV79">
        <v>3.3860176165379535E-2</v>
      </c>
      <c r="CW79" s="4">
        <v>0</v>
      </c>
      <c r="CX79" s="4">
        <v>2.1262537121508163E-2</v>
      </c>
      <c r="CY79" s="4">
        <v>0.98740000000000006</v>
      </c>
      <c r="CZ79">
        <v>1.0338601761653796</v>
      </c>
      <c r="DA79">
        <v>0.90817093583727659</v>
      </c>
      <c r="DB79" s="10"/>
      <c r="DC79">
        <v>6.6205124227071698E-5</v>
      </c>
      <c r="DD79" s="4">
        <v>0</v>
      </c>
      <c r="DE79" s="4">
        <v>-1.25314339196443E-2</v>
      </c>
      <c r="DF79" s="4">
        <v>1.5975999999999999</v>
      </c>
      <c r="DG79">
        <v>1.0000662051242271</v>
      </c>
      <c r="DH79">
        <v>0.8562508018131656</v>
      </c>
      <c r="DI79" s="10"/>
      <c r="DJ79">
        <v>5.7171377500377207E-2</v>
      </c>
      <c r="DK79" s="4">
        <v>0</v>
      </c>
      <c r="DL79" s="4">
        <v>4.4573738456505835E-2</v>
      </c>
      <c r="DM79" s="4">
        <v>1.0509999999999999</v>
      </c>
      <c r="DN79">
        <v>1.0571713775003773</v>
      </c>
      <c r="DO79">
        <v>1.5619265419649797</v>
      </c>
      <c r="DP79" s="10"/>
      <c r="DQ79">
        <v>6.9011105985112467E-2</v>
      </c>
      <c r="DR79" s="4">
        <v>0</v>
      </c>
      <c r="DS79" s="4">
        <v>5.6413466941241094E-2</v>
      </c>
      <c r="DT79" s="4">
        <v>0.6177999999999999</v>
      </c>
      <c r="DU79">
        <v>1.0690111059851124</v>
      </c>
      <c r="DV79">
        <v>1.0795215445226938</v>
      </c>
      <c r="DW79" s="10"/>
      <c r="DX79">
        <v>6.7438037526520597E-2</v>
      </c>
      <c r="DY79" s="4">
        <v>0</v>
      </c>
      <c r="DZ79" s="4">
        <v>5.4840398482649225E-2</v>
      </c>
      <c r="EA79" s="4">
        <v>1.0459999999999998</v>
      </c>
      <c r="EB79">
        <v>1.0674380375265207</v>
      </c>
      <c r="EC79">
        <v>2.0028306939258238</v>
      </c>
      <c r="ED79" s="10"/>
      <c r="EE79">
        <v>0.1372415349440444</v>
      </c>
      <c r="EF79" s="4">
        <v>0</v>
      </c>
      <c r="EG79" s="4">
        <v>0.12464389590017302</v>
      </c>
      <c r="EH79" s="4">
        <v>1.4414000000000005</v>
      </c>
      <c r="EI79">
        <v>1.1372415349440443</v>
      </c>
      <c r="EJ79">
        <v>1.5700622929507915</v>
      </c>
      <c r="EK79" s="10"/>
      <c r="EL79">
        <v>-1.1680163550782443E-2</v>
      </c>
      <c r="EM79" s="4">
        <v>1.3642622057302671E-4</v>
      </c>
      <c r="EN79" s="4">
        <v>-2.4277802594653813E-2</v>
      </c>
      <c r="EO79" s="4">
        <v>0.75679999999999981</v>
      </c>
      <c r="EP79">
        <v>0.9883198364492175</v>
      </c>
      <c r="EQ79">
        <v>2.5807976453038388</v>
      </c>
      <c r="ER79" s="10"/>
      <c r="ES79">
        <v>4.9097219004330526E-2</v>
      </c>
      <c r="ET79" s="4">
        <v>0</v>
      </c>
      <c r="EU79" s="4">
        <v>3.6499579960459154E-2</v>
      </c>
      <c r="EV79" s="4">
        <v>0.60600000000000009</v>
      </c>
      <c r="EW79">
        <v>1.0490972190043306</v>
      </c>
      <c r="EX79">
        <v>2.6957498867416474</v>
      </c>
      <c r="EY79" s="10"/>
      <c r="EZ79">
        <v>7.5364750906806818E-2</v>
      </c>
      <c r="FA79" s="4">
        <v>0</v>
      </c>
      <c r="FB79" s="4">
        <v>6.2767111862935446E-2</v>
      </c>
      <c r="FC79" s="4">
        <v>0.79300000000000015</v>
      </c>
      <c r="FD79">
        <v>1.0753647509068067</v>
      </c>
      <c r="FE79">
        <v>1.6639226317182692</v>
      </c>
      <c r="FF79" s="10"/>
      <c r="FG79">
        <v>2.263187739973254E-2</v>
      </c>
      <c r="FH79" s="4">
        <v>0</v>
      </c>
      <c r="FI79" s="4">
        <v>1.003423835586117E-2</v>
      </c>
      <c r="FJ79" s="4">
        <v>0.87720000000000031</v>
      </c>
      <c r="FK79">
        <v>1.0226318773997325</v>
      </c>
      <c r="FL79">
        <v>4.2799425429025693</v>
      </c>
      <c r="FM79" s="10"/>
      <c r="FN79">
        <v>4.1416277271630643E-2</v>
      </c>
      <c r="FO79" s="4">
        <v>0</v>
      </c>
      <c r="FP79" s="4">
        <v>2.881863822775927E-2</v>
      </c>
      <c r="FQ79" s="4">
        <v>1.3508000000000002</v>
      </c>
      <c r="FR79">
        <v>1.0414162772716307</v>
      </c>
      <c r="FS79">
        <v>3.1145144653621992</v>
      </c>
      <c r="FT79" s="10"/>
    </row>
    <row r="80" spans="1:176" x14ac:dyDescent="0.2">
      <c r="A80" s="2">
        <v>79</v>
      </c>
      <c r="B80" s="3">
        <v>41091</v>
      </c>
      <c r="C80">
        <v>2012</v>
      </c>
      <c r="D80" s="4">
        <v>1.255322272794003E-2</v>
      </c>
      <c r="E80" s="4">
        <v>0</v>
      </c>
      <c r="F80" s="9">
        <v>1.0125532227279401</v>
      </c>
      <c r="G80">
        <v>1.1049427221020589</v>
      </c>
      <c r="H80" s="10"/>
      <c r="I80">
        <v>-1.2104185302205887E-2</v>
      </c>
      <c r="J80" s="4">
        <v>1.4651130183013702E-4</v>
      </c>
      <c r="K80" s="4">
        <v>-3.1867546958674262E-2</v>
      </c>
      <c r="L80" s="4">
        <v>0.60539999999999994</v>
      </c>
      <c r="M80">
        <v>0.98789581469779408</v>
      </c>
      <c r="N80">
        <v>5.1456873493506805</v>
      </c>
      <c r="O80" s="10"/>
      <c r="P80">
        <v>-3.5071631981972044E-2</v>
      </c>
      <c r="Q80" s="4">
        <v>1.2300193698788844E-3</v>
      </c>
      <c r="R80" s="4">
        <v>-5.4834993638440417E-2</v>
      </c>
      <c r="S80" s="4">
        <v>1.0373999999999999</v>
      </c>
      <c r="T80">
        <v>0.96492836801802795</v>
      </c>
      <c r="U80">
        <v>4.4733690619025266</v>
      </c>
      <c r="V80" s="10"/>
      <c r="W80">
        <v>-2.5256185234976705E-2</v>
      </c>
      <c r="X80" s="4">
        <v>6.3787489262345537E-4</v>
      </c>
      <c r="Y80" s="4">
        <v>-4.5019546891445078E-2</v>
      </c>
      <c r="Z80" s="4">
        <v>-0.39020000000000005</v>
      </c>
      <c r="AA80">
        <v>0.97474381476502325</v>
      </c>
      <c r="AB80">
        <v>1.3079838510862316</v>
      </c>
      <c r="AC80" s="10"/>
      <c r="AD80">
        <v>1.1900201934716111E-2</v>
      </c>
      <c r="AE80" s="4">
        <v>0</v>
      </c>
      <c r="AF80" s="4">
        <v>-7.8631597217522619E-3</v>
      </c>
      <c r="AG80" s="4">
        <v>0.14720000000000005</v>
      </c>
      <c r="AH80">
        <v>1.0119002019347161</v>
      </c>
      <c r="AI80">
        <v>1.0700358655785533</v>
      </c>
      <c r="AJ80" s="10"/>
      <c r="AK80">
        <v>-0.12540281240311082</v>
      </c>
      <c r="AL80" s="4">
        <v>1.5725865358609807E-2</v>
      </c>
      <c r="AM80" s="4">
        <v>-0.14516617405957921</v>
      </c>
      <c r="AN80" s="4">
        <v>3.0324000000000013</v>
      </c>
      <c r="AO80">
        <v>0.8745971875968892</v>
      </c>
      <c r="AP80">
        <v>1.8698188778441307</v>
      </c>
      <c r="AQ80" s="10"/>
      <c r="AR80">
        <v>-0.10814324138236113</v>
      </c>
      <c r="AS80" s="4">
        <v>1.1694960656683625E-2</v>
      </c>
      <c r="AT80" s="4">
        <v>-0.1279066030388295</v>
      </c>
      <c r="AU80" s="4">
        <v>1.3251999999999997</v>
      </c>
      <c r="AV80">
        <v>0.89185675861763891</v>
      </c>
      <c r="AW80">
        <v>2.8331604437593718</v>
      </c>
      <c r="AX80" s="10"/>
      <c r="AY80">
        <v>-5.5968768571919344E-3</v>
      </c>
      <c r="AZ80" s="4">
        <v>3.1325030554570663E-5</v>
      </c>
      <c r="BA80" s="4">
        <v>-2.5360238513660309E-2</v>
      </c>
      <c r="BB80" s="4">
        <v>0.87960000000000027</v>
      </c>
      <c r="BC80">
        <v>0.9944031231428081</v>
      </c>
      <c r="BD80">
        <v>1.2781738315074958</v>
      </c>
      <c r="BE80" s="10"/>
      <c r="BF80">
        <v>-3.4207207799092247E-2</v>
      </c>
      <c r="BG80" s="4">
        <v>1.1701330654102775E-3</v>
      </c>
      <c r="BH80" s="4">
        <v>-5.397056945556062E-2</v>
      </c>
      <c r="BI80" s="4">
        <v>0.73640000000000005</v>
      </c>
      <c r="BJ80">
        <v>0.96579279220090775</v>
      </c>
      <c r="BK80">
        <v>3.6154015153143075</v>
      </c>
      <c r="BL80" s="10"/>
      <c r="BM80">
        <v>4.3768547491615387E-3</v>
      </c>
      <c r="BN80" s="4">
        <v>0</v>
      </c>
      <c r="BO80" s="4">
        <v>-1.5386506907306835E-2</v>
      </c>
      <c r="BP80" s="4">
        <v>0.95060000000000011</v>
      </c>
      <c r="BQ80">
        <v>1.0043768547491616</v>
      </c>
      <c r="BR80">
        <v>1.0646299184742256</v>
      </c>
      <c r="BS80" s="10"/>
      <c r="BT80">
        <v>-4.906107618724849E-3</v>
      </c>
      <c r="BU80" s="4">
        <v>2.4069891966510007E-5</v>
      </c>
      <c r="BV80" s="4">
        <v>-2.4669469275193222E-2</v>
      </c>
      <c r="BW80" s="4">
        <v>0.75620000000000009</v>
      </c>
      <c r="BX80">
        <v>0.9950938923812751</v>
      </c>
      <c r="BY80">
        <v>1.53477866571557</v>
      </c>
      <c r="BZ80" s="10"/>
      <c r="CA80">
        <v>-5.8930110201198482E-2</v>
      </c>
      <c r="CB80" s="4">
        <v>3.4727578883253975E-3</v>
      </c>
      <c r="CC80" s="4">
        <v>-7.8693471857666855E-2</v>
      </c>
      <c r="CD80" s="4">
        <v>1.5808000000000002</v>
      </c>
      <c r="CE80">
        <v>0.94106988979880146</v>
      </c>
      <c r="CF80">
        <v>2.1190096321580159</v>
      </c>
      <c r="CG80" s="10"/>
      <c r="CH80">
        <v>-1.2480483356643974E-2</v>
      </c>
      <c r="CI80" s="4">
        <v>1.5576246481546722E-4</v>
      </c>
      <c r="CJ80" s="4">
        <v>-3.2243845013112345E-2</v>
      </c>
      <c r="CK80" s="4">
        <v>1.0401999999999998</v>
      </c>
      <c r="CL80">
        <v>0.98751951664335602</v>
      </c>
      <c r="CM80">
        <v>0.79298533650652114</v>
      </c>
      <c r="CN80" s="10"/>
      <c r="CO80">
        <v>3.1197878799965385E-3</v>
      </c>
      <c r="CP80" s="4">
        <v>0</v>
      </c>
      <c r="CQ80" s="4">
        <v>-1.6643573776471833E-2</v>
      </c>
      <c r="CR80" s="4">
        <v>1.5364000000000004</v>
      </c>
      <c r="CS80">
        <v>1.0031197878799964</v>
      </c>
      <c r="CT80">
        <v>2.2130891318338799</v>
      </c>
      <c r="CU80" s="10"/>
      <c r="CV80">
        <v>-1.2441112518170165E-2</v>
      </c>
      <c r="CW80" s="4">
        <v>1.5478128068977038E-4</v>
      </c>
      <c r="CX80" s="4">
        <v>-3.2204474174638537E-2</v>
      </c>
      <c r="CY80" s="4">
        <v>0.8962</v>
      </c>
      <c r="CZ80">
        <v>0.98755888748182985</v>
      </c>
      <c r="DA80">
        <v>0.89687227903879319</v>
      </c>
      <c r="DB80" s="10"/>
      <c r="DC80">
        <v>-5.8041889229308169E-2</v>
      </c>
      <c r="DD80" s="4">
        <v>3.3688609053072797E-3</v>
      </c>
      <c r="DE80" s="4">
        <v>-7.7805250885776542E-2</v>
      </c>
      <c r="DF80" s="4">
        <v>1.4028000000000003</v>
      </c>
      <c r="DG80">
        <v>0.9419581107706918</v>
      </c>
      <c r="DH80">
        <v>0.80655238762181947</v>
      </c>
      <c r="DI80" s="10"/>
      <c r="DJ80">
        <v>-9.5513004533570364E-3</v>
      </c>
      <c r="DK80" s="4">
        <v>9.1227340350298332E-5</v>
      </c>
      <c r="DL80" s="4">
        <v>-2.9314662109825411E-2</v>
      </c>
      <c r="DM80" s="4">
        <v>1.1116000000000001</v>
      </c>
      <c r="DN80">
        <v>0.99044869954664294</v>
      </c>
      <c r="DO80">
        <v>1.5470081122765991</v>
      </c>
      <c r="DP80" s="10"/>
      <c r="DQ80">
        <v>-4.3549880895859157E-3</v>
      </c>
      <c r="DR80" s="4">
        <v>1.8965921260435182E-5</v>
      </c>
      <c r="DS80" s="4">
        <v>-2.4118349746054289E-2</v>
      </c>
      <c r="DT80" s="4">
        <v>0.61620000000000008</v>
      </c>
      <c r="DU80">
        <v>0.9956450119104141</v>
      </c>
      <c r="DV80">
        <v>1.0748202410538461</v>
      </c>
      <c r="DW80" s="10"/>
      <c r="DX80">
        <v>-5.538488511049762E-2</v>
      </c>
      <c r="DY80" s="4">
        <v>3.0674854987030207E-3</v>
      </c>
      <c r="DZ80" s="4">
        <v>-7.5148246766965993E-2</v>
      </c>
      <c r="EA80" s="4">
        <v>1.1224000000000001</v>
      </c>
      <c r="EB80">
        <v>0.94461511488950234</v>
      </c>
      <c r="EC80">
        <v>1.8919041460469637</v>
      </c>
      <c r="ED80" s="10"/>
      <c r="EE80">
        <v>-3.3148645640342915E-2</v>
      </c>
      <c r="EF80" s="4">
        <v>1.0988327077890254E-3</v>
      </c>
      <c r="EG80" s="4">
        <v>-5.2912007296811288E-2</v>
      </c>
      <c r="EH80" s="4">
        <v>1.3958000000000002</v>
      </c>
      <c r="EI80">
        <v>0.96685135435965708</v>
      </c>
      <c r="EJ80">
        <v>1.5180168543685013</v>
      </c>
      <c r="EK80" s="10"/>
      <c r="EL80">
        <v>-6.5009902574786949E-2</v>
      </c>
      <c r="EM80" s="4">
        <v>4.2262874327832906E-3</v>
      </c>
      <c r="EN80" s="4">
        <v>-8.4773264231255321E-2</v>
      </c>
      <c r="EO80" s="4">
        <v>0.89460000000000006</v>
      </c>
      <c r="EP80">
        <v>0.934990097425213</v>
      </c>
      <c r="EQ80">
        <v>2.4130202418173967</v>
      </c>
      <c r="ER80" s="10"/>
      <c r="ES80">
        <v>2.4373070272522855E-2</v>
      </c>
      <c r="ET80" s="4">
        <v>0</v>
      </c>
      <c r="EU80" s="4">
        <v>4.6097086160544823E-3</v>
      </c>
      <c r="EV80" s="4">
        <v>0.52840000000000009</v>
      </c>
      <c r="EW80">
        <v>1.0243730702725229</v>
      </c>
      <c r="EX80">
        <v>2.7614535881683473</v>
      </c>
      <c r="EY80" s="10"/>
      <c r="EZ80">
        <v>-4.0608028108324194E-2</v>
      </c>
      <c r="FA80" s="4">
        <v>1.6490119468464477E-3</v>
      </c>
      <c r="FB80" s="4">
        <v>-6.0371389764792567E-2</v>
      </c>
      <c r="FC80" s="4">
        <v>0.91800000000000026</v>
      </c>
      <c r="FD80">
        <v>0.9593919718916758</v>
      </c>
      <c r="FE80">
        <v>1.5963540147193769</v>
      </c>
      <c r="FF80" s="10"/>
      <c r="FG80">
        <v>-4.2823796011244857E-2</v>
      </c>
      <c r="FH80" s="4">
        <v>1.833877504812711E-3</v>
      </c>
      <c r="FI80" s="4">
        <v>-6.2587157667713222E-2</v>
      </c>
      <c r="FJ80" s="4">
        <v>0.99099999999999977</v>
      </c>
      <c r="FK80">
        <v>0.95717620398875514</v>
      </c>
      <c r="FL80">
        <v>4.0966591565054609</v>
      </c>
      <c r="FM80" s="10"/>
      <c r="FN80">
        <v>-7.2412288461822183E-2</v>
      </c>
      <c r="FO80" s="4">
        <v>5.2435395202781463E-3</v>
      </c>
      <c r="FP80" s="4">
        <v>-9.2175650118290556E-2</v>
      </c>
      <c r="FQ80" s="4">
        <v>1.4040000000000004</v>
      </c>
      <c r="FR80">
        <v>0.92758771153817787</v>
      </c>
      <c r="FS80">
        <v>2.8889853454778738</v>
      </c>
      <c r="FT80" s="10"/>
    </row>
    <row r="81" spans="1:176" x14ac:dyDescent="0.2">
      <c r="A81" s="2">
        <v>80</v>
      </c>
      <c r="B81" s="3">
        <v>41122</v>
      </c>
      <c r="C81">
        <v>2012</v>
      </c>
      <c r="D81" s="4">
        <v>1.9792648444863305E-2</v>
      </c>
      <c r="E81" s="4">
        <v>0</v>
      </c>
      <c r="F81" s="9">
        <v>1.0197926484448634</v>
      </c>
      <c r="G81">
        <v>1.1268124649523354</v>
      </c>
      <c r="H81" s="10"/>
      <c r="I81">
        <v>2.4976786258824695E-2</v>
      </c>
      <c r="J81" s="4">
        <v>0</v>
      </c>
      <c r="K81" s="4">
        <v>7.4069588358819174E-4</v>
      </c>
      <c r="L81" s="4">
        <v>0.80920000000000003</v>
      </c>
      <c r="M81">
        <v>1.0249767862588246</v>
      </c>
      <c r="N81">
        <v>5.2742100824301499</v>
      </c>
      <c r="O81" s="10"/>
      <c r="P81">
        <v>5.6798624383604383E-2</v>
      </c>
      <c r="Q81" s="4">
        <v>0</v>
      </c>
      <c r="R81" s="4">
        <v>3.256253400836788E-2</v>
      </c>
      <c r="S81" s="4">
        <v>1.1954</v>
      </c>
      <c r="T81">
        <v>1.0567986243836043</v>
      </c>
      <c r="U81">
        <v>4.727450270978764</v>
      </c>
      <c r="V81" s="10"/>
      <c r="W81">
        <v>2.4598613529752372E-2</v>
      </c>
      <c r="X81" s="4">
        <v>0</v>
      </c>
      <c r="Y81" s="4">
        <v>3.6252315451586886E-4</v>
      </c>
      <c r="Z81" s="4">
        <v>-0.38439999999999991</v>
      </c>
      <c r="AA81">
        <v>1.0245986135297525</v>
      </c>
      <c r="AB81">
        <v>1.3401584403422591</v>
      </c>
      <c r="AC81" s="10"/>
      <c r="AD81">
        <v>2.5604045654831303E-2</v>
      </c>
      <c r="AE81" s="4">
        <v>0</v>
      </c>
      <c r="AF81" s="4">
        <v>1.3679552795947993E-3</v>
      </c>
      <c r="AG81" s="4">
        <v>0.14240000000000003</v>
      </c>
      <c r="AH81">
        <v>1.0256040456548312</v>
      </c>
      <c r="AI81">
        <v>1.0974331127331334</v>
      </c>
      <c r="AJ81" s="10"/>
      <c r="AK81">
        <v>5.7860803389736787E-2</v>
      </c>
      <c r="AL81" s="4">
        <v>0</v>
      </c>
      <c r="AM81" s="4">
        <v>3.3624713014500283E-2</v>
      </c>
      <c r="AN81" s="4">
        <v>3.0403999999999991</v>
      </c>
      <c r="AO81">
        <v>1.0578608033897368</v>
      </c>
      <c r="AP81">
        <v>1.9780081003094883</v>
      </c>
      <c r="AQ81" s="10"/>
      <c r="AR81">
        <v>1.174744366754007E-2</v>
      </c>
      <c r="AS81" s="4">
        <v>0</v>
      </c>
      <c r="AT81" s="4">
        <v>-1.2488646707696434E-2</v>
      </c>
      <c r="AU81" s="4">
        <v>1.6016000000000004</v>
      </c>
      <c r="AV81">
        <v>1.01174744366754</v>
      </c>
      <c r="AW81">
        <v>2.8664428364735377</v>
      </c>
      <c r="AX81" s="10"/>
      <c r="AY81">
        <v>1.7777376948126599E-2</v>
      </c>
      <c r="AZ81" s="4">
        <v>0</v>
      </c>
      <c r="BA81" s="4">
        <v>-6.4587134271099043E-3</v>
      </c>
      <c r="BB81" s="4">
        <v>0.80999999999999972</v>
      </c>
      <c r="BC81">
        <v>1.0177773769481266</v>
      </c>
      <c r="BD81">
        <v>1.3008964095154358</v>
      </c>
      <c r="BE81" s="10"/>
      <c r="BF81">
        <v>-7.6463597731280433E-2</v>
      </c>
      <c r="BG81" s="4">
        <v>5.8466817780110742E-3</v>
      </c>
      <c r="BH81" s="4">
        <v>-0.10069968810651694</v>
      </c>
      <c r="BI81" s="4">
        <v>0.9770000000000002</v>
      </c>
      <c r="BJ81">
        <v>0.92353640226871958</v>
      </c>
      <c r="BK81">
        <v>3.3389549082102525</v>
      </c>
      <c r="BL81" s="10"/>
      <c r="BM81">
        <v>1.8257287154345513E-2</v>
      </c>
      <c r="BN81" s="4">
        <v>0</v>
      </c>
      <c r="BO81" s="4">
        <v>-5.9788032208909908E-3</v>
      </c>
      <c r="BP81" s="4">
        <v>0.98519999999999996</v>
      </c>
      <c r="BQ81">
        <v>1.0182572871543456</v>
      </c>
      <c r="BR81">
        <v>1.0840671726089171</v>
      </c>
      <c r="BS81" s="10"/>
      <c r="BT81">
        <v>6.9203014170703292E-2</v>
      </c>
      <c r="BU81" s="4">
        <v>0</v>
      </c>
      <c r="BV81" s="4">
        <v>4.4966923795466789E-2</v>
      </c>
      <c r="BW81" s="4">
        <v>0.93419999999999992</v>
      </c>
      <c r="BX81">
        <v>1.0692030141707032</v>
      </c>
      <c r="BY81">
        <v>1.6409899754679775</v>
      </c>
      <c r="BZ81" s="10"/>
      <c r="CA81">
        <v>-1.1066134463060278E-2</v>
      </c>
      <c r="CB81" s="4">
        <v>1.2245933195453038E-4</v>
      </c>
      <c r="CC81" s="4">
        <v>-3.5302224838296779E-2</v>
      </c>
      <c r="CD81" s="4">
        <v>1.4297999999999995</v>
      </c>
      <c r="CE81">
        <v>0.98893386553693974</v>
      </c>
      <c r="CF81">
        <v>2.0955603866400354</v>
      </c>
      <c r="CG81" s="10"/>
      <c r="CH81">
        <v>-1.1874032879003994E-2</v>
      </c>
      <c r="CI81" s="4">
        <v>1.4099265681166787E-4</v>
      </c>
      <c r="CJ81" s="4">
        <v>-3.6110123254240498E-2</v>
      </c>
      <c r="CK81" s="4">
        <v>1.0676000000000001</v>
      </c>
      <c r="CL81">
        <v>0.98812596712099598</v>
      </c>
      <c r="CM81">
        <v>0.78356940254827467</v>
      </c>
      <c r="CN81" s="10"/>
      <c r="CO81">
        <v>5.2148549157359989E-2</v>
      </c>
      <c r="CP81" s="4">
        <v>0</v>
      </c>
      <c r="CQ81" s="4">
        <v>2.7912458782123485E-2</v>
      </c>
      <c r="CR81" s="4">
        <v>1.4821999999999997</v>
      </c>
      <c r="CS81">
        <v>1.0521485491573599</v>
      </c>
      <c r="CT81">
        <v>2.3284985192149379</v>
      </c>
      <c r="CU81" s="10"/>
      <c r="CV81">
        <v>3.9618539569409361E-2</v>
      </c>
      <c r="CW81" s="4">
        <v>0</v>
      </c>
      <c r="CX81" s="4">
        <v>1.5382449194172858E-2</v>
      </c>
      <c r="CY81" s="4">
        <v>0.93920000000000026</v>
      </c>
      <c r="CZ81">
        <v>1.0396185395694093</v>
      </c>
      <c r="DA81">
        <v>0.93240504891459797</v>
      </c>
      <c r="DB81" s="10"/>
      <c r="DC81">
        <v>8.2519918309415415E-3</v>
      </c>
      <c r="DD81" s="4">
        <v>0</v>
      </c>
      <c r="DE81" s="4">
        <v>-1.5984098544294962E-2</v>
      </c>
      <c r="DF81" s="4">
        <v>1.5096000000000001</v>
      </c>
      <c r="DG81">
        <v>1.0082519918309416</v>
      </c>
      <c r="DH81">
        <v>0.81320805133570118</v>
      </c>
      <c r="DI81" s="10"/>
      <c r="DJ81">
        <v>2.7997350012893291E-2</v>
      </c>
      <c r="DK81" s="4">
        <v>0</v>
      </c>
      <c r="DL81" s="4">
        <v>3.7612596376567879E-3</v>
      </c>
      <c r="DM81" s="4">
        <v>1.1958000000000002</v>
      </c>
      <c r="DN81">
        <v>1.0279973500128934</v>
      </c>
      <c r="DO81">
        <v>1.5903202398687926</v>
      </c>
      <c r="DP81" s="10"/>
      <c r="DQ81">
        <v>4.0593137870902933E-3</v>
      </c>
      <c r="DR81" s="4">
        <v>0</v>
      </c>
      <c r="DS81" s="4">
        <v>-2.0176776588146209E-2</v>
      </c>
      <c r="DT81" s="4">
        <v>0.42500000000000004</v>
      </c>
      <c r="DU81">
        <v>1.0040593137870903</v>
      </c>
      <c r="DV81">
        <v>1.0791832736769997</v>
      </c>
      <c r="DW81" s="10"/>
      <c r="DX81">
        <v>3.3466429685927092E-2</v>
      </c>
      <c r="DY81" s="4">
        <v>0</v>
      </c>
      <c r="DZ81" s="4">
        <v>9.2303393106905884E-3</v>
      </c>
      <c r="EA81" s="4">
        <v>1.1918</v>
      </c>
      <c r="EB81">
        <v>1.0334664296859271</v>
      </c>
      <c r="EC81">
        <v>1.9552194231231583</v>
      </c>
      <c r="ED81" s="10"/>
      <c r="EE81">
        <v>8.2814842005510605E-3</v>
      </c>
      <c r="EF81" s="4">
        <v>0</v>
      </c>
      <c r="EG81" s="4">
        <v>-1.5954606174685443E-2</v>
      </c>
      <c r="EH81" s="4">
        <v>1.4706000000000004</v>
      </c>
      <c r="EI81">
        <v>1.008281484200551</v>
      </c>
      <c r="EJ81">
        <v>1.5305882869641241</v>
      </c>
      <c r="EK81" s="10"/>
      <c r="EL81">
        <v>-6.1238534992406571E-2</v>
      </c>
      <c r="EM81" s="4">
        <v>3.7501581680162042E-3</v>
      </c>
      <c r="EN81" s="4">
        <v>-8.5474625367643081E-2</v>
      </c>
      <c r="EO81" s="4">
        <v>1.1073999999999997</v>
      </c>
      <c r="EP81">
        <v>0.93876146500759339</v>
      </c>
      <c r="EQ81">
        <v>2.2652504173014765</v>
      </c>
      <c r="ER81" s="10"/>
      <c r="ES81">
        <v>4.6307582825840223E-2</v>
      </c>
      <c r="ET81" s="4">
        <v>0</v>
      </c>
      <c r="EU81" s="4">
        <v>2.2071492450603719E-2</v>
      </c>
      <c r="EV81" s="4">
        <v>0.54580000000000017</v>
      </c>
      <c r="EW81">
        <v>1.0463075828258401</v>
      </c>
      <c r="EX81">
        <v>2.8893298289221665</v>
      </c>
      <c r="EY81" s="10"/>
      <c r="EZ81">
        <v>1.5539126748741217E-2</v>
      </c>
      <c r="FA81" s="4">
        <v>0</v>
      </c>
      <c r="FB81" s="4">
        <v>-8.6969636264952865E-3</v>
      </c>
      <c r="FC81" s="4">
        <v>0.97619999999999973</v>
      </c>
      <c r="FD81">
        <v>1.0155391267487412</v>
      </c>
      <c r="FE81">
        <v>1.6211599620899633</v>
      </c>
      <c r="FF81" s="10"/>
      <c r="FG81">
        <v>-1.1227862764591336E-2</v>
      </c>
      <c r="FH81" s="4">
        <v>1.260649022604966E-4</v>
      </c>
      <c r="FI81" s="4">
        <v>-3.5463953139827836E-2</v>
      </c>
      <c r="FJ81" s="4">
        <v>1.0591999999999997</v>
      </c>
      <c r="FK81">
        <v>0.98877213723540869</v>
      </c>
      <c r="FL81">
        <v>4.0506624297029115</v>
      </c>
      <c r="FM81" s="10"/>
      <c r="FN81">
        <v>1.8092127271787467E-2</v>
      </c>
      <c r="FO81" s="4">
        <v>0</v>
      </c>
      <c r="FP81" s="4">
        <v>-6.1439631034490363E-3</v>
      </c>
      <c r="FQ81" s="4">
        <v>1.4807999999999999</v>
      </c>
      <c r="FR81">
        <v>1.0180921272717876</v>
      </c>
      <c r="FS81">
        <v>2.9412532360345884</v>
      </c>
      <c r="FT81" s="10"/>
    </row>
    <row r="82" spans="1:176" x14ac:dyDescent="0.2">
      <c r="A82" s="2">
        <v>81</v>
      </c>
      <c r="B82" s="3">
        <v>41153</v>
      </c>
      <c r="C82">
        <v>2012</v>
      </c>
      <c r="D82" s="4">
        <v>2.4242855111616762E-2</v>
      </c>
      <c r="E82" s="4">
        <v>0</v>
      </c>
      <c r="F82" s="9">
        <v>1.0242428551116167</v>
      </c>
      <c r="G82">
        <v>1.1541296162781387</v>
      </c>
      <c r="H82" s="10"/>
      <c r="I82">
        <v>0.10138463080269509</v>
      </c>
      <c r="J82" s="4">
        <v>0</v>
      </c>
      <c r="K82" s="4">
        <v>0.12117403434410291</v>
      </c>
      <c r="L82" s="4">
        <v>0.57139999999999991</v>
      </c>
      <c r="M82">
        <v>1.1013846308026951</v>
      </c>
      <c r="N82">
        <v>5.808933924413183</v>
      </c>
      <c r="O82" s="10"/>
      <c r="P82">
        <v>0.12716407787577041</v>
      </c>
      <c r="Q82" s="4">
        <v>0</v>
      </c>
      <c r="R82" s="4">
        <v>0.14695348141717823</v>
      </c>
      <c r="S82" s="4">
        <v>1.006</v>
      </c>
      <c r="T82">
        <v>1.1271640778757703</v>
      </c>
      <c r="U82">
        <v>5.3286121253913388</v>
      </c>
      <c r="V82" s="10"/>
      <c r="W82">
        <v>4.7520829596455864E-2</v>
      </c>
      <c r="X82" s="4">
        <v>0</v>
      </c>
      <c r="Y82" s="4">
        <v>6.731023313786369E-2</v>
      </c>
      <c r="Z82" s="4">
        <v>-0.42519999999999991</v>
      </c>
      <c r="AA82">
        <v>1.0475208295964558</v>
      </c>
      <c r="AB82">
        <v>1.4038438812180154</v>
      </c>
      <c r="AC82" s="10"/>
      <c r="AD82">
        <v>4.3088212785710303E-2</v>
      </c>
      <c r="AE82" s="4">
        <v>0</v>
      </c>
      <c r="AF82" s="4">
        <v>6.2877616327118122E-2</v>
      </c>
      <c r="AG82" s="4">
        <v>0.14440000000000003</v>
      </c>
      <c r="AH82">
        <v>1.0430882127857104</v>
      </c>
      <c r="AI82">
        <v>1.1447195442126632</v>
      </c>
      <c r="AJ82" s="10"/>
      <c r="AK82">
        <v>0.12659366598986074</v>
      </c>
      <c r="AL82" s="4">
        <v>0</v>
      </c>
      <c r="AM82" s="4">
        <v>0.14638306953126856</v>
      </c>
      <c r="AN82" s="4">
        <v>3.0301999999999993</v>
      </c>
      <c r="AO82">
        <v>1.1265936659898608</v>
      </c>
      <c r="AP82">
        <v>2.2284113970853068</v>
      </c>
      <c r="AQ82" s="10"/>
      <c r="AR82">
        <v>0.13867183715612552</v>
      </c>
      <c r="AS82" s="4">
        <v>0</v>
      </c>
      <c r="AT82" s="4">
        <v>0.15846124069753334</v>
      </c>
      <c r="AU82" s="4">
        <v>1.3977999999999999</v>
      </c>
      <c r="AV82">
        <v>1.1386718371561255</v>
      </c>
      <c r="AW82">
        <v>3.2639377307103388</v>
      </c>
      <c r="AX82" s="10"/>
      <c r="AY82">
        <v>2.8350069942509871E-2</v>
      </c>
      <c r="AZ82" s="4">
        <v>0</v>
      </c>
      <c r="BA82" s="4">
        <v>4.8139473483917693E-2</v>
      </c>
      <c r="BB82" s="4">
        <v>0.86260000000000003</v>
      </c>
      <c r="BC82">
        <v>1.0283500699425099</v>
      </c>
      <c r="BD82">
        <v>1.3377769137131583</v>
      </c>
      <c r="BE82" s="10"/>
      <c r="BF82">
        <v>7.7465320286522935E-2</v>
      </c>
      <c r="BG82" s="4">
        <v>0</v>
      </c>
      <c r="BH82" s="4">
        <v>9.7254723827930753E-2</v>
      </c>
      <c r="BI82" s="4">
        <v>0.66439999999999999</v>
      </c>
      <c r="BJ82">
        <v>1.077465320286523</v>
      </c>
      <c r="BK82">
        <v>3.5976081195970178</v>
      </c>
      <c r="BL82" s="10"/>
      <c r="BM82">
        <v>2.7753872959315955E-2</v>
      </c>
      <c r="BN82" s="4">
        <v>0</v>
      </c>
      <c r="BO82" s="4">
        <v>4.7543276500723777E-2</v>
      </c>
      <c r="BP82" s="4">
        <v>0.95279999999999987</v>
      </c>
      <c r="BQ82">
        <v>1.0277538729593159</v>
      </c>
      <c r="BR82">
        <v>1.1141542351968696</v>
      </c>
      <c r="BS82" s="10"/>
      <c r="BT82">
        <v>4.1906173986660501E-2</v>
      </c>
      <c r="BU82" s="4">
        <v>0</v>
      </c>
      <c r="BV82" s="4">
        <v>6.1695577528068327E-2</v>
      </c>
      <c r="BW82" s="4">
        <v>1.0484000000000002</v>
      </c>
      <c r="BX82">
        <v>1.0419061739866604</v>
      </c>
      <c r="BY82">
        <v>1.7097575868903041</v>
      </c>
      <c r="BZ82" s="10"/>
      <c r="CA82">
        <v>4.8863996950039715E-3</v>
      </c>
      <c r="CB82" s="4">
        <v>0</v>
      </c>
      <c r="CC82" s="4">
        <v>2.4675803236411793E-2</v>
      </c>
      <c r="CD82" s="4">
        <v>1.3940000000000001</v>
      </c>
      <c r="CE82">
        <v>1.0048863996950039</v>
      </c>
      <c r="CF82">
        <v>2.1058001322741755</v>
      </c>
      <c r="CG82" s="10"/>
      <c r="CH82">
        <v>6.7127462286539194E-2</v>
      </c>
      <c r="CI82" s="4">
        <v>0</v>
      </c>
      <c r="CJ82" s="4">
        <v>8.6916865827947012E-2</v>
      </c>
      <c r="CK82" s="4">
        <v>1.0095999999999998</v>
      </c>
      <c r="CL82">
        <v>1.0671274622865392</v>
      </c>
      <c r="CM82">
        <v>0.83616842806672009</v>
      </c>
      <c r="CN82" s="10"/>
      <c r="CO82">
        <v>7.3702492731732003E-2</v>
      </c>
      <c r="CP82" s="4">
        <v>0</v>
      </c>
      <c r="CQ82" s="4">
        <v>9.3491896273139821E-2</v>
      </c>
      <c r="CR82" s="4">
        <v>1.4830000000000003</v>
      </c>
      <c r="CS82">
        <v>1.073702492731732</v>
      </c>
      <c r="CT82">
        <v>2.5001146644032257</v>
      </c>
      <c r="CU82" s="10"/>
      <c r="CV82">
        <v>2.6772169532933154E-2</v>
      </c>
      <c r="CW82" s="4">
        <v>0</v>
      </c>
      <c r="CX82" s="4">
        <v>4.6561573074340973E-2</v>
      </c>
      <c r="CY82" s="4">
        <v>0.90620000000000023</v>
      </c>
      <c r="CZ82">
        <v>1.0267721695329333</v>
      </c>
      <c r="DA82">
        <v>0.95736755495750248</v>
      </c>
      <c r="DB82" s="10"/>
      <c r="DC82">
        <v>9.028334012168665E-2</v>
      </c>
      <c r="DD82" s="4">
        <v>0</v>
      </c>
      <c r="DE82" s="4">
        <v>0.11007274366309447</v>
      </c>
      <c r="DF82" s="4">
        <v>1.4313999999999998</v>
      </c>
      <c r="DG82">
        <v>1.0902833401216867</v>
      </c>
      <c r="DH82">
        <v>0.8866271904241364</v>
      </c>
      <c r="DI82" s="10"/>
      <c r="DJ82">
        <v>4.10568597412534E-2</v>
      </c>
      <c r="DK82" s="4">
        <v>0</v>
      </c>
      <c r="DL82" s="4">
        <v>6.0846263282661225E-2</v>
      </c>
      <c r="DM82" s="4">
        <v>1.3113999999999999</v>
      </c>
      <c r="DN82">
        <v>1.0410568597412535</v>
      </c>
      <c r="DO82">
        <v>1.6556137949007621</v>
      </c>
      <c r="DP82" s="10"/>
      <c r="DQ82">
        <v>3.7890488801763114E-2</v>
      </c>
      <c r="DR82" s="4">
        <v>0</v>
      </c>
      <c r="DS82" s="4">
        <v>5.7679892343170933E-2</v>
      </c>
      <c r="DT82" s="4">
        <v>0.47779999999999995</v>
      </c>
      <c r="DU82">
        <v>1.037890488801763</v>
      </c>
      <c r="DV82">
        <v>1.1200740554233082</v>
      </c>
      <c r="DW82" s="10"/>
      <c r="DX82">
        <v>4.7299280884708896E-2</v>
      </c>
      <c r="DY82" s="4">
        <v>0</v>
      </c>
      <c r="DZ82" s="4">
        <v>6.7088684426116721E-2</v>
      </c>
      <c r="EA82" s="4">
        <v>0.96579999999999988</v>
      </c>
      <c r="EB82">
        <v>1.0472992808847088</v>
      </c>
      <c r="EC82">
        <v>2.0476998958086989</v>
      </c>
      <c r="ED82" s="10"/>
      <c r="EE82">
        <v>3.5066856834043515E-2</v>
      </c>
      <c r="EF82" s="4">
        <v>0</v>
      </c>
      <c r="EG82" s="4">
        <v>5.4856260375451341E-2</v>
      </c>
      <c r="EH82" s="4">
        <v>1.3914</v>
      </c>
      <c r="EI82">
        <v>1.0350668568340435</v>
      </c>
      <c r="EJ82">
        <v>1.5842612072949589</v>
      </c>
      <c r="EK82" s="10"/>
      <c r="EL82">
        <v>9.1655098062711465E-2</v>
      </c>
      <c r="EM82" s="4">
        <v>0</v>
      </c>
      <c r="EN82" s="4">
        <v>0.11144450160411928</v>
      </c>
      <c r="EO82" s="4">
        <v>0.7006</v>
      </c>
      <c r="EP82">
        <v>1.0916550980627115</v>
      </c>
      <c r="EQ82">
        <v>2.4728721664358417</v>
      </c>
      <c r="ER82" s="10"/>
      <c r="ES82">
        <v>5.9880335679793256E-2</v>
      </c>
      <c r="ET82" s="4">
        <v>0</v>
      </c>
      <c r="EU82" s="4">
        <v>7.9669739221201075E-2</v>
      </c>
      <c r="EV82" s="4">
        <v>0.6926000000000001</v>
      </c>
      <c r="EW82">
        <v>1.0598803356797932</v>
      </c>
      <c r="EX82">
        <v>3.0623438689676652</v>
      </c>
      <c r="EY82" s="10"/>
      <c r="EZ82">
        <v>8.2216950563601954E-2</v>
      </c>
      <c r="FA82" s="4">
        <v>0</v>
      </c>
      <c r="FB82" s="4">
        <v>0.10200635410500977</v>
      </c>
      <c r="FC82" s="4">
        <v>0.58879999999999977</v>
      </c>
      <c r="FD82">
        <v>1.0822169505636019</v>
      </c>
      <c r="FE82">
        <v>1.7544467905488046</v>
      </c>
      <c r="FF82" s="10"/>
      <c r="FG82">
        <v>5.9093383596164985E-2</v>
      </c>
      <c r="FH82" s="4">
        <v>0</v>
      </c>
      <c r="FI82" s="4">
        <v>7.888278713757281E-2</v>
      </c>
      <c r="FJ82" s="4">
        <v>0.85899999999999987</v>
      </c>
      <c r="FK82">
        <v>1.0590933835961649</v>
      </c>
      <c r="FL82">
        <v>4.2900297784799193</v>
      </c>
      <c r="FM82" s="10"/>
      <c r="FN82">
        <v>9.6023526513090068E-2</v>
      </c>
      <c r="FO82" s="4">
        <v>0</v>
      </c>
      <c r="FP82" s="4">
        <v>0.11581293005449789</v>
      </c>
      <c r="FQ82" s="4">
        <v>1.3080000000000001</v>
      </c>
      <c r="FR82">
        <v>1.09602352651309</v>
      </c>
      <c r="FS82">
        <v>3.2236827441266676</v>
      </c>
      <c r="FT82" s="10"/>
    </row>
    <row r="83" spans="1:176" x14ac:dyDescent="0.2">
      <c r="A83" s="2">
        <v>82</v>
      </c>
      <c r="B83" s="3">
        <v>41183</v>
      </c>
      <c r="C83">
        <v>2012</v>
      </c>
      <c r="D83" s="4">
        <v>-1.9782050392170472E-2</v>
      </c>
      <c r="E83" s="4">
        <v>3.9132951771837191E-4</v>
      </c>
      <c r="F83" s="9">
        <v>0.98021794960782949</v>
      </c>
      <c r="G83">
        <v>1.131298566049828</v>
      </c>
      <c r="H83" s="10"/>
      <c r="I83">
        <v>2.2841243910177295E-2</v>
      </c>
      <c r="J83" s="4">
        <v>0</v>
      </c>
      <c r="K83" s="4">
        <v>1.9994540986995792E-2</v>
      </c>
      <c r="L83" s="4">
        <v>0.65680000000000005</v>
      </c>
      <c r="M83">
        <v>1.0228412439101773</v>
      </c>
      <c r="N83">
        <v>5.9416172010388077</v>
      </c>
      <c r="O83" s="10"/>
      <c r="P83">
        <v>-8.2572410082009315E-3</v>
      </c>
      <c r="Q83" s="4">
        <v>6.8182029067515138E-5</v>
      </c>
      <c r="R83" s="4">
        <v>-1.1103943931382433E-2</v>
      </c>
      <c r="S83" s="4">
        <v>0.93359999999999999</v>
      </c>
      <c r="T83">
        <v>0.99174275899179909</v>
      </c>
      <c r="U83">
        <v>5.2846124908327612</v>
      </c>
      <c r="V83" s="10"/>
      <c r="W83">
        <v>-1.6097666271479599E-2</v>
      </c>
      <c r="X83" s="4">
        <v>2.5913485938793191E-4</v>
      </c>
      <c r="Y83" s="4">
        <v>-1.8944369194661102E-2</v>
      </c>
      <c r="Z83" s="4">
        <v>-0.40000000000000008</v>
      </c>
      <c r="AA83">
        <v>0.98390233372852043</v>
      </c>
      <c r="AB83">
        <v>1.3812452709209091</v>
      </c>
      <c r="AC83" s="10"/>
      <c r="AD83">
        <v>5.5931719790367007E-3</v>
      </c>
      <c r="AE83" s="4">
        <v>0</v>
      </c>
      <c r="AF83" s="4">
        <v>2.746469055855199E-3</v>
      </c>
      <c r="AG83" s="4">
        <v>0.14520000000000005</v>
      </c>
      <c r="AH83">
        <v>1.0055931719790367</v>
      </c>
      <c r="AI83">
        <v>1.1511221574912092</v>
      </c>
      <c r="AJ83" s="10"/>
      <c r="AK83">
        <v>2.0346530131361985E-2</v>
      </c>
      <c r="AL83" s="4">
        <v>0</v>
      </c>
      <c r="AM83" s="4">
        <v>1.7499827208180482E-2</v>
      </c>
      <c r="AN83" s="4">
        <v>3.0462000000000011</v>
      </c>
      <c r="AO83">
        <v>1.0203465301313619</v>
      </c>
      <c r="AP83">
        <v>2.2737518367211731</v>
      </c>
      <c r="AQ83" s="10"/>
      <c r="AR83">
        <v>2.5499051425714049E-2</v>
      </c>
      <c r="AS83" s="4">
        <v>0</v>
      </c>
      <c r="AT83" s="4">
        <v>2.2652348502532546E-2</v>
      </c>
      <c r="AU83" s="4">
        <v>1.1899999999999997</v>
      </c>
      <c r="AV83">
        <v>1.0254990514257141</v>
      </c>
      <c r="AW83">
        <v>3.3471650467560501</v>
      </c>
      <c r="AX83" s="10"/>
      <c r="AY83">
        <v>-1.9816099389058969E-2</v>
      </c>
      <c r="AZ83" s="4">
        <v>3.9267779499706326E-4</v>
      </c>
      <c r="BA83" s="4">
        <v>-2.2662802312240472E-2</v>
      </c>
      <c r="BB83" s="4">
        <v>0.87139999999999995</v>
      </c>
      <c r="BC83">
        <v>0.98018390061094107</v>
      </c>
      <c r="BD83">
        <v>1.3112673934306298</v>
      </c>
      <c r="BE83" s="10"/>
      <c r="BF83">
        <v>-1.2547649551289966E-2</v>
      </c>
      <c r="BG83" s="4">
        <v>1.5744350926198729E-4</v>
      </c>
      <c r="BH83" s="4">
        <v>-1.5394352474471467E-2</v>
      </c>
      <c r="BI83" s="4">
        <v>0.60079999999999989</v>
      </c>
      <c r="BJ83">
        <v>0.98745235044871005</v>
      </c>
      <c r="BK83">
        <v>3.5524665936894393</v>
      </c>
      <c r="BL83" s="10"/>
      <c r="BM83">
        <v>-9.4038871693135767E-3</v>
      </c>
      <c r="BN83" s="4">
        <v>8.8433093893180515E-5</v>
      </c>
      <c r="BO83" s="4">
        <v>-1.2250590092495078E-2</v>
      </c>
      <c r="BP83" s="4">
        <v>0.94659999999999977</v>
      </c>
      <c r="BQ83">
        <v>0.99059611283068638</v>
      </c>
      <c r="BR83">
        <v>1.1036768544798654</v>
      </c>
      <c r="BS83" s="10"/>
      <c r="BT83">
        <v>2.1111214000364101E-2</v>
      </c>
      <c r="BU83" s="4">
        <v>0</v>
      </c>
      <c r="BV83" s="4">
        <v>1.8264511077182598E-2</v>
      </c>
      <c r="BW83" s="4">
        <v>1.1858000000000002</v>
      </c>
      <c r="BX83">
        <v>1.0211112140003642</v>
      </c>
      <c r="BY83">
        <v>1.7458526451958916</v>
      </c>
      <c r="BZ83" s="10"/>
      <c r="CA83">
        <v>-2.7755849704640592E-2</v>
      </c>
      <c r="CB83" s="4">
        <v>7.7038719282659723E-4</v>
      </c>
      <c r="CC83" s="4">
        <v>-3.0602552627822095E-2</v>
      </c>
      <c r="CD83" s="4">
        <v>1.4653999999999996</v>
      </c>
      <c r="CE83">
        <v>0.97224415029535938</v>
      </c>
      <c r="CF83">
        <v>2.0473518602947611</v>
      </c>
      <c r="CG83" s="10"/>
      <c r="CH83">
        <v>-1.5880699816097202E-2</v>
      </c>
      <c r="CI83" s="4">
        <v>2.5219662664898969E-4</v>
      </c>
      <c r="CJ83" s="4">
        <v>-1.8727402739278705E-2</v>
      </c>
      <c r="CK83" s="4">
        <v>1.0829999999999997</v>
      </c>
      <c r="CL83">
        <v>0.98411930018390281</v>
      </c>
      <c r="CM83">
        <v>0.82288948826489461</v>
      </c>
      <c r="CN83" s="10"/>
      <c r="CO83">
        <v>-6.4943959814781516E-2</v>
      </c>
      <c r="CP83" s="4">
        <v>4.217717916423956E-3</v>
      </c>
      <c r="CQ83" s="4">
        <v>-6.7790662737963012E-2</v>
      </c>
      <c r="CR83" s="4">
        <v>1.3775999999999999</v>
      </c>
      <c r="CS83">
        <v>0.93505604018521848</v>
      </c>
      <c r="CT83">
        <v>2.3377473181058765</v>
      </c>
      <c r="CU83" s="10"/>
      <c r="CV83">
        <v>-4.0550961338107977E-3</v>
      </c>
      <c r="CW83" s="4">
        <v>1.6443804654447278E-5</v>
      </c>
      <c r="CX83" s="4">
        <v>-6.9017990569922999E-3</v>
      </c>
      <c r="CY83" s="4">
        <v>0.90700000000000014</v>
      </c>
      <c r="CZ83">
        <v>0.99594490386618917</v>
      </c>
      <c r="DA83">
        <v>0.95348533748675834</v>
      </c>
      <c r="DB83" s="10"/>
      <c r="DC83">
        <v>-2.9578212540540997E-2</v>
      </c>
      <c r="DD83" s="4">
        <v>8.7487065709341671E-4</v>
      </c>
      <c r="DE83" s="4">
        <v>-3.2424915463722497E-2</v>
      </c>
      <c r="DF83" s="4">
        <v>1.3174000000000001</v>
      </c>
      <c r="DG83">
        <v>0.97042178745945895</v>
      </c>
      <c r="DH83">
        <v>0.86040234294154849</v>
      </c>
      <c r="DI83" s="10"/>
      <c r="DJ83">
        <v>-8.0134888119296269E-3</v>
      </c>
      <c r="DK83" s="4">
        <v>6.4216002938921306E-5</v>
      </c>
      <c r="DL83" s="4">
        <v>-1.0860191735111128E-2</v>
      </c>
      <c r="DM83" s="4">
        <v>1.2778</v>
      </c>
      <c r="DN83">
        <v>0.99198651118807035</v>
      </c>
      <c r="DO83">
        <v>1.6423465522784484</v>
      </c>
      <c r="DP83" s="10"/>
      <c r="DQ83">
        <v>-9.0678695333465554E-3</v>
      </c>
      <c r="DR83" s="4">
        <v>8.2226257873794674E-5</v>
      </c>
      <c r="DS83" s="4">
        <v>-1.1914572456528057E-2</v>
      </c>
      <c r="DT83" s="4">
        <v>0.49740000000000001</v>
      </c>
      <c r="DU83">
        <v>0.9909321304666534</v>
      </c>
      <c r="DV83">
        <v>1.1099173700210432</v>
      </c>
      <c r="DW83" s="10"/>
      <c r="DX83">
        <v>1.6731481329008896E-2</v>
      </c>
      <c r="DY83" s="4">
        <v>0</v>
      </c>
      <c r="DZ83" s="4">
        <v>1.3884778405827395E-2</v>
      </c>
      <c r="EA83" s="4">
        <v>0.89759999999999995</v>
      </c>
      <c r="EB83">
        <v>1.0167314813290089</v>
      </c>
      <c r="EC83">
        <v>2.0819609483828359</v>
      </c>
      <c r="ED83" s="10"/>
      <c r="EE83">
        <v>-3.0584287780914331E-2</v>
      </c>
      <c r="EF83" s="4">
        <v>9.3539865906578572E-4</v>
      </c>
      <c r="EG83" s="4">
        <v>-3.3430990704095831E-2</v>
      </c>
      <c r="EH83" s="4">
        <v>1.4064000000000001</v>
      </c>
      <c r="EI83">
        <v>0.96941571221908562</v>
      </c>
      <c r="EJ83">
        <v>1.535807706610911</v>
      </c>
      <c r="EK83" s="10"/>
      <c r="EL83">
        <v>-1.5347333450251029E-2</v>
      </c>
      <c r="EM83" s="4">
        <v>2.3554064403319414E-4</v>
      </c>
      <c r="EN83" s="4">
        <v>-1.8194036373432532E-2</v>
      </c>
      <c r="EO83" s="4">
        <v>0.72739999999999994</v>
      </c>
      <c r="EP83">
        <v>0.98465266654974892</v>
      </c>
      <c r="EQ83">
        <v>2.4349201727177059</v>
      </c>
      <c r="ER83" s="10"/>
      <c r="ES83">
        <v>2.1343504724177988E-2</v>
      </c>
      <c r="ET83" s="4">
        <v>0</v>
      </c>
      <c r="EU83" s="4">
        <v>1.8496801800996485E-2</v>
      </c>
      <c r="EV83" s="4">
        <v>0.75060000000000004</v>
      </c>
      <c r="EW83">
        <v>1.0213435047241779</v>
      </c>
      <c r="EX83">
        <v>3.127705019802034</v>
      </c>
      <c r="EY83" s="10"/>
      <c r="EZ83">
        <v>-3.1308469157285156E-3</v>
      </c>
      <c r="FA83" s="4">
        <v>9.8022024097267599E-6</v>
      </c>
      <c r="FB83" s="4">
        <v>-5.9775498389100174E-3</v>
      </c>
      <c r="FC83" s="4">
        <v>0.7387999999999999</v>
      </c>
      <c r="FD83">
        <v>0.99686915308427149</v>
      </c>
      <c r="FE83">
        <v>1.7489538862258052</v>
      </c>
      <c r="FF83" s="10"/>
      <c r="FG83">
        <v>2.5665310158870924E-3</v>
      </c>
      <c r="FH83" s="4">
        <v>0</v>
      </c>
      <c r="FI83" s="4">
        <v>-2.8017190729440937E-4</v>
      </c>
      <c r="FJ83" s="4">
        <v>0.99939999999999996</v>
      </c>
      <c r="FK83">
        <v>1.0025665310158871</v>
      </c>
      <c r="FL83">
        <v>4.3010402729654675</v>
      </c>
      <c r="FM83" s="10"/>
      <c r="FN83">
        <v>-2.1796989460292949E-2</v>
      </c>
      <c r="FO83" s="4">
        <v>4.7510874953212188E-4</v>
      </c>
      <c r="FP83" s="4">
        <v>-2.4643692383474452E-2</v>
      </c>
      <c r="FQ83" s="4">
        <v>1.2916000000000005</v>
      </c>
      <c r="FR83">
        <v>0.97820301053970704</v>
      </c>
      <c r="FS83">
        <v>3.1534161653296104</v>
      </c>
      <c r="FT83" s="10"/>
    </row>
    <row r="84" spans="1:176" x14ac:dyDescent="0.2">
      <c r="A84" s="2">
        <v>83</v>
      </c>
      <c r="B84" s="3">
        <v>41214</v>
      </c>
      <c r="C84">
        <v>2012</v>
      </c>
      <c r="D84" s="4">
        <v>2.8324599915026199E-3</v>
      </c>
      <c r="E84" s="4">
        <v>0</v>
      </c>
      <c r="F84" s="9">
        <v>1.0028324599915026</v>
      </c>
      <c r="G84">
        <v>1.1345029239766085</v>
      </c>
      <c r="H84" s="10"/>
      <c r="I84">
        <v>-3.7506290239269491E-2</v>
      </c>
      <c r="J84" s="4">
        <v>1.4067218075123219E-3</v>
      </c>
      <c r="K84" s="4">
        <v>-4.4574600764767658E-2</v>
      </c>
      <c r="L84" s="4">
        <v>0.72299999999999986</v>
      </c>
      <c r="M84">
        <v>0.96249370976073045</v>
      </c>
      <c r="N84">
        <v>5.7187691818060102</v>
      </c>
      <c r="O84" s="10"/>
      <c r="P84">
        <v>-1.8177920071029058E-2</v>
      </c>
      <c r="Q84" s="4">
        <v>3.3043677810872104E-4</v>
      </c>
      <c r="R84" s="4">
        <v>-2.5246230596527225E-2</v>
      </c>
      <c r="S84" s="4">
        <v>0.97299999999999998</v>
      </c>
      <c r="T84">
        <v>0.98182207992897097</v>
      </c>
      <c r="U84">
        <v>5.1885492273680418</v>
      </c>
      <c r="V84" s="10"/>
      <c r="W84">
        <v>-1.8753206685802815E-2</v>
      </c>
      <c r="X84" s="4">
        <v>3.5168276100043939E-4</v>
      </c>
      <c r="Y84" s="4">
        <v>-2.5821517211300979E-2</v>
      </c>
      <c r="Z84" s="4">
        <v>-0.35780000000000001</v>
      </c>
      <c r="AA84">
        <v>0.98124679331419717</v>
      </c>
      <c r="AB84">
        <v>1.3553424928715416</v>
      </c>
      <c r="AC84" s="10"/>
      <c r="AD84">
        <v>-1.2238630870349342E-2</v>
      </c>
      <c r="AE84" s="4">
        <v>1.4978408558066788E-4</v>
      </c>
      <c r="AF84" s="4">
        <v>-1.9306941395847509E-2</v>
      </c>
      <c r="AG84" s="4">
        <v>0.12480000000000002</v>
      </c>
      <c r="AH84">
        <v>0.98776136912965062</v>
      </c>
      <c r="AI84">
        <v>1.1370339983189941</v>
      </c>
      <c r="AJ84" s="10"/>
      <c r="AK84">
        <v>-2.4892311601343423E-2</v>
      </c>
      <c r="AL84" s="4">
        <v>6.1962717685837634E-4</v>
      </c>
      <c r="AM84" s="4">
        <v>-3.1960622126841587E-2</v>
      </c>
      <c r="AN84" s="4">
        <v>3.0458000000000003</v>
      </c>
      <c r="AO84">
        <v>0.97510768839865658</v>
      </c>
      <c r="AP84">
        <v>2.2171528974973826</v>
      </c>
      <c r="AQ84" s="10"/>
      <c r="AR84">
        <v>-2.6863526292229659E-2</v>
      </c>
      <c r="AS84" s="4">
        <v>7.2164904485331419E-4</v>
      </c>
      <c r="AT84" s="4">
        <v>-3.3931836817727823E-2</v>
      </c>
      <c r="AU84" s="4">
        <v>1.252</v>
      </c>
      <c r="AV84">
        <v>0.97313647370777034</v>
      </c>
      <c r="AW84">
        <v>3.2572483905180869</v>
      </c>
      <c r="AX84" s="10"/>
      <c r="AY84">
        <v>1.0671270491907499E-2</v>
      </c>
      <c r="AZ84" s="4">
        <v>0</v>
      </c>
      <c r="BA84" s="4">
        <v>3.6029599664093338E-3</v>
      </c>
      <c r="BB84" s="4">
        <v>0.88820000000000032</v>
      </c>
      <c r="BC84">
        <v>1.0106712704919074</v>
      </c>
      <c r="BD84">
        <v>1.3252602824731465</v>
      </c>
      <c r="BE84" s="10"/>
      <c r="BF84">
        <v>-1.7416693217999737E-2</v>
      </c>
      <c r="BG84" s="4">
        <v>3.03341202649918E-4</v>
      </c>
      <c r="BH84" s="4">
        <v>-2.44850037434979E-2</v>
      </c>
      <c r="BI84" s="4">
        <v>0.8757999999999998</v>
      </c>
      <c r="BJ84">
        <v>0.98258330678200023</v>
      </c>
      <c r="BK84">
        <v>3.4905943728599578</v>
      </c>
      <c r="BL84" s="10"/>
      <c r="BM84">
        <v>-7.0045636594415553E-3</v>
      </c>
      <c r="BN84" s="4">
        <v>4.9063912059169272E-5</v>
      </c>
      <c r="BO84" s="4">
        <v>-1.4072874184939721E-2</v>
      </c>
      <c r="BP84" s="4">
        <v>0.94560000000000022</v>
      </c>
      <c r="BQ84">
        <v>0.99299543634055842</v>
      </c>
      <c r="BR84">
        <v>1.095946079693209</v>
      </c>
      <c r="BS84" s="10"/>
      <c r="BT84">
        <v>-8.4015052848956549E-4</v>
      </c>
      <c r="BU84" s="4">
        <v>7.0585291052129622E-7</v>
      </c>
      <c r="BV84" s="4">
        <v>-7.9084610539877313E-3</v>
      </c>
      <c r="BW84" s="4">
        <v>0.89140000000000019</v>
      </c>
      <c r="BX84">
        <v>0.99915984947151049</v>
      </c>
      <c r="BY84">
        <v>1.7443858661733653</v>
      </c>
      <c r="BZ84" s="10"/>
      <c r="CA84">
        <v>-9.2636728095630685E-2</v>
      </c>
      <c r="CB84" s="4">
        <v>8.5815633922638121E-3</v>
      </c>
      <c r="CC84" s="4">
        <v>-9.9705038621128853E-2</v>
      </c>
      <c r="CD84" s="4">
        <v>1.4021999999999999</v>
      </c>
      <c r="CE84">
        <v>0.90736327190436927</v>
      </c>
      <c r="CF84">
        <v>1.8576918826965516</v>
      </c>
      <c r="CG84" s="10"/>
      <c r="CH84">
        <v>-1.4036687047138794E-2</v>
      </c>
      <c r="CI84" s="4">
        <v>1.97028583259314E-4</v>
      </c>
      <c r="CJ84" s="4">
        <v>-2.1104997572636959E-2</v>
      </c>
      <c r="CK84" s="4">
        <v>1.0950000000000004</v>
      </c>
      <c r="CL84">
        <v>0.98596331295286121</v>
      </c>
      <c r="CM84">
        <v>0.81133884604374007</v>
      </c>
      <c r="CN84" s="10"/>
      <c r="CO84">
        <v>-6.9888075490500953E-2</v>
      </c>
      <c r="CP84" s="4">
        <v>4.8843430957659605E-3</v>
      </c>
      <c r="CQ84" s="4">
        <v>-7.695638601599912E-2</v>
      </c>
      <c r="CR84" s="4">
        <v>1.4040000000000004</v>
      </c>
      <c r="CS84">
        <v>0.93011192450949909</v>
      </c>
      <c r="CT84">
        <v>2.1743666570603768</v>
      </c>
      <c r="CU84" s="10"/>
      <c r="CV84">
        <v>5.9174823069649655E-3</v>
      </c>
      <c r="CW84" s="4">
        <v>0</v>
      </c>
      <c r="CX84" s="4">
        <v>-1.1508282185331998E-3</v>
      </c>
      <c r="CY84" s="4">
        <v>0.86759999999999982</v>
      </c>
      <c r="CZ84">
        <v>1.005917482306965</v>
      </c>
      <c r="DA84">
        <v>0.9591275701012868</v>
      </c>
      <c r="DB84" s="10"/>
      <c r="DC84">
        <v>-4.4102289803335665E-2</v>
      </c>
      <c r="DD84" s="4">
        <v>1.945011965897405E-3</v>
      </c>
      <c r="DE84" s="4">
        <v>-5.1170600328833832E-2</v>
      </c>
      <c r="DF84" s="4">
        <v>1.6404000000000003</v>
      </c>
      <c r="DG84">
        <v>0.95589771019666436</v>
      </c>
      <c r="DH84">
        <v>0.82245662946567133</v>
      </c>
      <c r="DI84" s="10"/>
      <c r="DJ84">
        <v>1.5603119038184586E-2</v>
      </c>
      <c r="DK84" s="4">
        <v>0</v>
      </c>
      <c r="DL84" s="4">
        <v>8.5348085126864207E-3</v>
      </c>
      <c r="DM84" s="4">
        <v>1.2493999999999996</v>
      </c>
      <c r="DN84">
        <v>1.0156031190381847</v>
      </c>
      <c r="DO84">
        <v>1.6679722810356012</v>
      </c>
      <c r="DP84" s="10"/>
      <c r="DQ84">
        <v>-1.2459306410602918E-2</v>
      </c>
      <c r="DR84" s="4">
        <v>1.5523431623329096E-4</v>
      </c>
      <c r="DS84" s="4">
        <v>-1.9527616936101083E-2</v>
      </c>
      <c r="DT84" s="4">
        <v>0.50379999999999991</v>
      </c>
      <c r="DU84">
        <v>0.98754069358939711</v>
      </c>
      <c r="DV84">
        <v>1.0960885694175004</v>
      </c>
      <c r="DW84" s="10"/>
      <c r="DX84">
        <v>4.2234890027091042E-3</v>
      </c>
      <c r="DY84" s="4">
        <v>0</v>
      </c>
      <c r="DZ84" s="4">
        <v>-2.8448215227890612E-3</v>
      </c>
      <c r="EA84" s="4">
        <v>0.90140000000000031</v>
      </c>
      <c r="EB84">
        <v>1.0042234890027091</v>
      </c>
      <c r="EC84">
        <v>2.0907540875524004</v>
      </c>
      <c r="ED84" s="10"/>
      <c r="EE84">
        <v>-2.0777205795572993E-2</v>
      </c>
      <c r="EF84" s="4">
        <v>4.3169228067159194E-4</v>
      </c>
      <c r="EG84" s="4">
        <v>-2.7845516321071156E-2</v>
      </c>
      <c r="EH84" s="4">
        <v>1.3542000000000001</v>
      </c>
      <c r="EI84">
        <v>0.97922279420442704</v>
      </c>
      <c r="EJ84">
        <v>1.5038979138282291</v>
      </c>
      <c r="EK84" s="10"/>
      <c r="EL84">
        <v>-1.2124485782659402E-2</v>
      </c>
      <c r="EM84" s="4">
        <v>1.4700315549390997E-4</v>
      </c>
      <c r="EN84" s="4">
        <v>-1.9192796308157567E-2</v>
      </c>
      <c r="EO84" s="4">
        <v>0.83219999999999972</v>
      </c>
      <c r="EP84">
        <v>0.98787551421734054</v>
      </c>
      <c r="EQ84">
        <v>2.4053980177016792</v>
      </c>
      <c r="ER84" s="10"/>
      <c r="ES84">
        <v>-1.1463674005034247E-2</v>
      </c>
      <c r="ET84" s="4">
        <v>1.3141582169369793E-4</v>
      </c>
      <c r="EU84" s="4">
        <v>-1.8531984530532411E-2</v>
      </c>
      <c r="EV84" s="4">
        <v>0.61160000000000003</v>
      </c>
      <c r="EW84">
        <v>0.98853632599496577</v>
      </c>
      <c r="EX84">
        <v>3.0918500290711144</v>
      </c>
      <c r="EY84" s="10"/>
      <c r="EZ84">
        <v>-3.5172917547694631E-2</v>
      </c>
      <c r="FA84" s="4">
        <v>1.2371341288169248E-3</v>
      </c>
      <c r="FB84" s="4">
        <v>-4.2241228073192798E-2</v>
      </c>
      <c r="FC84" s="4">
        <v>0.7145999999999999</v>
      </c>
      <c r="FD84">
        <v>0.96482708245230542</v>
      </c>
      <c r="FE84">
        <v>1.6874380753908649</v>
      </c>
      <c r="FF84" s="10"/>
      <c r="FG84">
        <v>-3.4873205335080641E-2</v>
      </c>
      <c r="FH84" s="4">
        <v>1.2161404503426968E-3</v>
      </c>
      <c r="FI84" s="4">
        <v>-4.1941515860578808E-2</v>
      </c>
      <c r="FJ84" s="4">
        <v>1.0585999999999998</v>
      </c>
      <c r="FK84">
        <v>0.96512679466491935</v>
      </c>
      <c r="FL84">
        <v>4.1510492123718912</v>
      </c>
      <c r="FM84" s="10"/>
      <c r="FN84">
        <v>-4.7308766847817776E-2</v>
      </c>
      <c r="FO84" s="4">
        <v>2.2381194206611823E-3</v>
      </c>
      <c r="FP84" s="4">
        <v>-5.4377077373315943E-2</v>
      </c>
      <c r="FQ84" s="4">
        <v>1.2814000000000001</v>
      </c>
      <c r="FR84">
        <v>0.95269123315218218</v>
      </c>
      <c r="FS84">
        <v>3.0042319351898921</v>
      </c>
      <c r="FT84" s="10"/>
    </row>
    <row r="85" spans="1:176" x14ac:dyDescent="0.2">
      <c r="A85" s="2">
        <v>84</v>
      </c>
      <c r="B85" s="3">
        <v>41244</v>
      </c>
      <c r="C85">
        <v>2012</v>
      </c>
      <c r="D85" s="4">
        <v>7.0611495551475782E-3</v>
      </c>
      <c r="E85" s="4">
        <v>0</v>
      </c>
      <c r="F85" s="9">
        <v>1.0070611495551476</v>
      </c>
      <c r="G85">
        <v>1.1425138187935595</v>
      </c>
      <c r="H85" s="10">
        <v>0.13406488549618378</v>
      </c>
      <c r="I85">
        <v>9.4328574949782956E-3</v>
      </c>
      <c r="J85" s="4">
        <v>0</v>
      </c>
      <c r="K85" s="4">
        <v>-4.099520608701273E-2</v>
      </c>
      <c r="L85" s="4">
        <v>0.61140000000000005</v>
      </c>
      <c r="M85">
        <v>1.0094328574949782</v>
      </c>
      <c r="N85">
        <v>5.7727135165446599</v>
      </c>
      <c r="O85" s="10">
        <v>0.54783444473757947</v>
      </c>
      <c r="P85">
        <v>3.1229639248624052E-2</v>
      </c>
      <c r="Q85" s="4">
        <v>0</v>
      </c>
      <c r="R85" s="4">
        <v>-1.9198424333366975E-2</v>
      </c>
      <c r="S85" s="4">
        <v>0.80339999999999989</v>
      </c>
      <c r="T85">
        <v>1.031229639248624</v>
      </c>
      <c r="U85">
        <v>5.3505857479624721</v>
      </c>
      <c r="V85" s="10">
        <v>0.65750881239591252</v>
      </c>
      <c r="W85">
        <v>4.8712864586079145E-2</v>
      </c>
      <c r="X85" s="4">
        <v>0</v>
      </c>
      <c r="Y85" s="4">
        <v>-1.7151989959118819E-3</v>
      </c>
      <c r="Z85" s="4">
        <v>-0.3892000000000001</v>
      </c>
      <c r="AA85">
        <v>1.048712864586079</v>
      </c>
      <c r="AB85">
        <v>1.4213651081945518</v>
      </c>
      <c r="AC85" s="10">
        <v>0.28028365284471346</v>
      </c>
      <c r="AD85">
        <v>7.244325586267991E-3</v>
      </c>
      <c r="AE85" s="4">
        <v>0</v>
      </c>
      <c r="AF85" s="4">
        <v>-4.3183737995723039E-2</v>
      </c>
      <c r="AG85" s="4">
        <v>0.13519999999999999</v>
      </c>
      <c r="AH85">
        <v>1.007244325586268</v>
      </c>
      <c r="AI85">
        <v>1.1452710428054729</v>
      </c>
      <c r="AJ85" s="10">
        <v>0.33236869582996492</v>
      </c>
      <c r="AK85">
        <v>7.4273474007954879E-2</v>
      </c>
      <c r="AL85" s="4">
        <v>0</v>
      </c>
      <c r="AM85" s="4">
        <v>2.3845410425963852E-2</v>
      </c>
      <c r="AN85" s="4">
        <v>4.6851999999999991</v>
      </c>
      <c r="AO85">
        <v>1.0742734740079549</v>
      </c>
      <c r="AP85">
        <v>2.3818285456013166</v>
      </c>
      <c r="AQ85" s="10">
        <v>7.6188695260593839E-2</v>
      </c>
      <c r="AR85">
        <v>2.7313090485972094E-2</v>
      </c>
      <c r="AS85" s="4">
        <v>0</v>
      </c>
      <c r="AT85" s="4">
        <v>-2.3114973096018933E-2</v>
      </c>
      <c r="AU85" s="4">
        <v>2.954600000000001</v>
      </c>
      <c r="AV85">
        <v>1.0273130904859722</v>
      </c>
      <c r="AW85">
        <v>3.3462139105435948</v>
      </c>
      <c r="AX85" s="10">
        <v>0.24891128492422507</v>
      </c>
      <c r="AY85">
        <v>-1.4587573169988707E-3</v>
      </c>
      <c r="AZ85" s="4">
        <v>2.1279729098977436E-6</v>
      </c>
      <c r="BA85" s="4">
        <v>-5.1886820898989897E-2</v>
      </c>
      <c r="BB85" s="4">
        <v>0.82740000000000014</v>
      </c>
      <c r="BC85">
        <v>0.99854124268300115</v>
      </c>
      <c r="BD85">
        <v>1.3233270493391609</v>
      </c>
      <c r="BE85" s="10">
        <v>0.11471112351555461</v>
      </c>
      <c r="BF85">
        <v>7.1656896668963743E-2</v>
      </c>
      <c r="BG85" s="4">
        <v>0</v>
      </c>
      <c r="BH85" s="4">
        <v>2.1228833086972716E-2</v>
      </c>
      <c r="BI85" s="4">
        <v>0.59220000000000017</v>
      </c>
      <c r="BJ85">
        <v>1.0716568966689637</v>
      </c>
      <c r="BK85">
        <v>3.74071953314925</v>
      </c>
      <c r="BL85" s="10">
        <v>0.34610474217483211</v>
      </c>
      <c r="BM85">
        <v>5.0531884193762543E-3</v>
      </c>
      <c r="BN85" s="4">
        <v>0</v>
      </c>
      <c r="BO85" s="4">
        <v>-4.5374875162614771E-2</v>
      </c>
      <c r="BP85" s="4">
        <v>0.91599999999999993</v>
      </c>
      <c r="BQ85">
        <v>1.0050531884193763</v>
      </c>
      <c r="BR85">
        <v>1.1014841017313757</v>
      </c>
      <c r="BS85" s="10">
        <v>0.13812062521341029</v>
      </c>
      <c r="BT85">
        <v>9.161269636279919E-3</v>
      </c>
      <c r="BU85" s="4">
        <v>0</v>
      </c>
      <c r="BV85" s="4">
        <v>-4.126679394571111E-2</v>
      </c>
      <c r="BW85" s="4">
        <v>1.0288000000000002</v>
      </c>
      <c r="BX85">
        <v>1.0091612696362799</v>
      </c>
      <c r="BY85">
        <v>1.7603666554430952</v>
      </c>
      <c r="BZ85" s="10">
        <v>0.35862738329311378</v>
      </c>
      <c r="CA85">
        <v>4.6422071724664671E-2</v>
      </c>
      <c r="CB85" s="4">
        <v>0</v>
      </c>
      <c r="CC85" s="4">
        <v>-4.0059918573263562E-3</v>
      </c>
      <c r="CD85" s="4">
        <v>3.1546000000000007</v>
      </c>
      <c r="CE85">
        <v>1.0464220717246646</v>
      </c>
      <c r="CF85">
        <v>1.9439297885174183</v>
      </c>
      <c r="CG85" s="10">
        <v>-7.1163086720703789E-2</v>
      </c>
      <c r="CH85">
        <v>-1.7462954090229653E-2</v>
      </c>
      <c r="CI85" s="4">
        <v>3.0495476555746857E-4</v>
      </c>
      <c r="CJ85" s="4">
        <v>-6.789101767222068E-2</v>
      </c>
      <c r="CK85" s="4">
        <v>1.0652000000000001</v>
      </c>
      <c r="CL85">
        <v>0.98253704590977031</v>
      </c>
      <c r="CM85">
        <v>0.79717047302365829</v>
      </c>
      <c r="CN85" s="10">
        <v>6.9599289527031274E-2</v>
      </c>
      <c r="CO85">
        <v>8.2369952568036892E-2</v>
      </c>
      <c r="CP85" s="4">
        <v>0</v>
      </c>
      <c r="CQ85" s="4">
        <v>3.1941888986045865E-2</v>
      </c>
      <c r="CR85" s="4">
        <v>1.423</v>
      </c>
      <c r="CS85">
        <v>1.0823699525680368</v>
      </c>
      <c r="CT85">
        <v>2.3534691354679609</v>
      </c>
      <c r="CU85" s="10">
        <v>0.3145190323363885</v>
      </c>
      <c r="CV85">
        <v>2.562974155546803E-2</v>
      </c>
      <c r="CW85" s="4">
        <v>0</v>
      </c>
      <c r="CX85" s="4">
        <v>-2.4798322026522997E-2</v>
      </c>
      <c r="CY85" s="4">
        <v>0.83779999999999999</v>
      </c>
      <c r="CZ85">
        <v>1.025629741555468</v>
      </c>
      <c r="DA85">
        <v>0.98370976184170689</v>
      </c>
      <c r="DB85" s="10">
        <v>0.11158385296970294</v>
      </c>
      <c r="DC85">
        <v>5.7025221738699922E-2</v>
      </c>
      <c r="DD85" s="4">
        <v>0</v>
      </c>
      <c r="DE85" s="4">
        <v>6.5971581567088947E-3</v>
      </c>
      <c r="DF85" s="4">
        <v>1.6718000000000004</v>
      </c>
      <c r="DG85">
        <v>1.0570252217386999</v>
      </c>
      <c r="DH85">
        <v>0.86935740113141502</v>
      </c>
      <c r="DI85" s="10">
        <v>0.10809282797661082</v>
      </c>
      <c r="DJ85">
        <v>2.6334492052293518E-2</v>
      </c>
      <c r="DK85" s="4">
        <v>0</v>
      </c>
      <c r="DL85" s="4">
        <v>-2.4093571529697509E-2</v>
      </c>
      <c r="DM85" s="4">
        <v>1.2516</v>
      </c>
      <c r="DN85">
        <v>1.0263344920522934</v>
      </c>
      <c r="DO85">
        <v>1.7118974838139791</v>
      </c>
      <c r="DP85" s="10">
        <v>0.1915486578682227</v>
      </c>
      <c r="DQ85">
        <v>2.786412928888593E-2</v>
      </c>
      <c r="DR85" s="4">
        <v>0</v>
      </c>
      <c r="DS85" s="4">
        <v>-2.2563934293105097E-2</v>
      </c>
      <c r="DT85" s="4">
        <v>0.42499999999999988</v>
      </c>
      <c r="DU85">
        <v>1.0278641292888859</v>
      </c>
      <c r="DV85">
        <v>1.1266301230278197</v>
      </c>
      <c r="DW85" s="10">
        <v>0.26699350513397557</v>
      </c>
      <c r="DX85">
        <v>3.6822329033569606E-2</v>
      </c>
      <c r="DY85" s="4">
        <v>0</v>
      </c>
      <c r="DZ85" s="4">
        <v>-1.3605734548421421E-2</v>
      </c>
      <c r="EA85" s="4">
        <v>2.5851999999999999</v>
      </c>
      <c r="EB85">
        <v>1.0368223290335696</v>
      </c>
      <c r="EC85">
        <v>2.1677405224925357</v>
      </c>
      <c r="ED85" s="10">
        <v>0.1589087361093639</v>
      </c>
      <c r="EE85">
        <v>6.0252476039199872E-2</v>
      </c>
      <c r="EF85" s="4">
        <v>0</v>
      </c>
      <c r="EG85" s="4">
        <v>9.8244124572088448E-3</v>
      </c>
      <c r="EH85" s="4">
        <v>1.3154000000000001</v>
      </c>
      <c r="EI85">
        <v>1.0602524760391998</v>
      </c>
      <c r="EJ85">
        <v>1.5945114868465671</v>
      </c>
      <c r="EK85" s="10">
        <v>0.29270409403489811</v>
      </c>
      <c r="EL85">
        <v>3.4221089653856437E-2</v>
      </c>
      <c r="EM85" s="4">
        <v>0</v>
      </c>
      <c r="EN85" s="4">
        <v>-1.620697392813459E-2</v>
      </c>
      <c r="EO85" s="4">
        <v>2.5024000000000002</v>
      </c>
      <c r="EP85">
        <v>1.0342210896538564</v>
      </c>
      <c r="EQ85">
        <v>2.4877133589186569</v>
      </c>
      <c r="ER85" s="10">
        <v>0.2669792170926884</v>
      </c>
      <c r="ES85">
        <v>2.9041550452154438E-2</v>
      </c>
      <c r="ET85" s="4">
        <v>0</v>
      </c>
      <c r="EU85" s="4">
        <v>-2.1386513129836589E-2</v>
      </c>
      <c r="EV85" s="4">
        <v>0.74599999999999977</v>
      </c>
      <c r="EW85">
        <v>1.0290415504521544</v>
      </c>
      <c r="EX85">
        <v>3.1816421476808783</v>
      </c>
      <c r="EY85" s="10">
        <v>0.59125384966762007</v>
      </c>
      <c r="EZ85">
        <v>2.1357949536257435E-2</v>
      </c>
      <c r="FA85" s="4">
        <v>0</v>
      </c>
      <c r="FB85" s="4">
        <v>-2.9070114045733592E-2</v>
      </c>
      <c r="FC85" s="4">
        <v>0.72439999999999993</v>
      </c>
      <c r="FD85">
        <v>1.0213579495362575</v>
      </c>
      <c r="FE85">
        <v>1.7234782926506225</v>
      </c>
      <c r="FF85" s="10">
        <v>0.23067132392709788</v>
      </c>
      <c r="FG85">
        <v>4.4952969684926118E-2</v>
      </c>
      <c r="FH85" s="4">
        <v>0</v>
      </c>
      <c r="FI85" s="4">
        <v>-5.4750938970649088E-3</v>
      </c>
      <c r="FJ85" s="4">
        <v>2.7172000000000009</v>
      </c>
      <c r="FK85">
        <v>1.044952969684926</v>
      </c>
      <c r="FL85">
        <v>4.3376512017762812</v>
      </c>
      <c r="FM85" s="10">
        <v>0.11658286118219213</v>
      </c>
      <c r="FN85">
        <v>6.658327328604445E-2</v>
      </c>
      <c r="FO85" s="4">
        <v>0</v>
      </c>
      <c r="FP85" s="4">
        <v>1.6155209704053423E-2</v>
      </c>
      <c r="FQ85" s="4">
        <v>2.9035999999999995</v>
      </c>
      <c r="FR85">
        <v>1.0665832732860445</v>
      </c>
      <c r="FS85">
        <v>3.2042635311453029</v>
      </c>
      <c r="FT85" s="10">
        <v>9.2472526978529604E-2</v>
      </c>
    </row>
    <row r="86" spans="1:176" x14ac:dyDescent="0.2">
      <c r="A86" s="2">
        <v>85</v>
      </c>
      <c r="B86" s="3">
        <v>41275</v>
      </c>
      <c r="C86">
        <v>2013</v>
      </c>
      <c r="D86" s="4">
        <v>5.0413686719955025E-2</v>
      </c>
      <c r="E86" s="4">
        <v>0</v>
      </c>
      <c r="F86" s="9">
        <v>1.0504136867199549</v>
      </c>
      <c r="G86">
        <v>1.2001121525274374</v>
      </c>
      <c r="H86" s="10"/>
      <c r="I86">
        <v>7.8308468772537262E-2</v>
      </c>
      <c r="J86" s="4">
        <v>0</v>
      </c>
      <c r="K86" s="4">
        <v>6.7247865746057109E-2</v>
      </c>
      <c r="L86" s="4">
        <v>0.71859999999999991</v>
      </c>
      <c r="M86">
        <v>1.0783084687725373</v>
      </c>
      <c r="N86">
        <v>6.2247658726878017</v>
      </c>
      <c r="O86" s="10"/>
      <c r="P86">
        <v>0.13588793659461124</v>
      </c>
      <c r="Q86" s="4">
        <v>0</v>
      </c>
      <c r="R86" s="4">
        <v>0.12482733356813108</v>
      </c>
      <c r="S86" s="4">
        <v>0.97280000000000011</v>
      </c>
      <c r="T86">
        <v>1.1358879365946113</v>
      </c>
      <c r="U86">
        <v>6.0776658048256271</v>
      </c>
      <c r="V86" s="10"/>
      <c r="W86">
        <v>8.977811162915468E-2</v>
      </c>
      <c r="X86" s="4">
        <v>0</v>
      </c>
      <c r="Y86" s="4">
        <v>7.8717508602674527E-2</v>
      </c>
      <c r="Z86" s="4">
        <v>-0.27299999999999996</v>
      </c>
      <c r="AA86">
        <v>1.0897781116291547</v>
      </c>
      <c r="AB86">
        <v>1.5489725835438277</v>
      </c>
      <c r="AC86" s="10"/>
      <c r="AD86">
        <v>8.0778221343301246E-2</v>
      </c>
      <c r="AE86" s="4">
        <v>0</v>
      </c>
      <c r="AF86" s="4">
        <v>6.9717618316821092E-2</v>
      </c>
      <c r="AG86" s="4">
        <v>0.12840000000000004</v>
      </c>
      <c r="AH86">
        <v>1.0807782213433013</v>
      </c>
      <c r="AI86">
        <v>1.2377840005992868</v>
      </c>
      <c r="AJ86" s="10"/>
      <c r="AK86">
        <v>0.15288440724193245</v>
      </c>
      <c r="AL86" s="4">
        <v>0</v>
      </c>
      <c r="AM86" s="4">
        <v>0.14182380421545229</v>
      </c>
      <c r="AN86" s="4">
        <v>3.1061999999999994</v>
      </c>
      <c r="AO86">
        <v>1.1528844072419324</v>
      </c>
      <c r="AP86">
        <v>2.7459729909474877</v>
      </c>
      <c r="AQ86" s="10"/>
      <c r="AR86">
        <v>0.16765513533227328</v>
      </c>
      <c r="AS86" s="4">
        <v>0</v>
      </c>
      <c r="AT86" s="4">
        <v>0.15659453230579312</v>
      </c>
      <c r="AU86" s="4">
        <v>1.5367999999999995</v>
      </c>
      <c r="AV86">
        <v>1.1676551353322733</v>
      </c>
      <c r="AW86">
        <v>3.9072238565665165</v>
      </c>
      <c r="AX86" s="10"/>
      <c r="AY86">
        <v>5.9786072333400588E-2</v>
      </c>
      <c r="AZ86" s="4">
        <v>0</v>
      </c>
      <c r="BA86" s="4">
        <v>4.8725469306920441E-2</v>
      </c>
      <c r="BB86" s="4">
        <v>0.8490000000000002</v>
      </c>
      <c r="BC86">
        <v>1.0597860723334005</v>
      </c>
      <c r="BD86">
        <v>1.4024435760316973</v>
      </c>
      <c r="BE86" s="10"/>
      <c r="BF86">
        <v>0.10812133087981016</v>
      </c>
      <c r="BG86" s="4">
        <v>0</v>
      </c>
      <c r="BH86" s="4">
        <v>9.7060727853330003E-2</v>
      </c>
      <c r="BI86" s="4">
        <v>1.0310000000000001</v>
      </c>
      <c r="BJ86">
        <v>1.1081213308798101</v>
      </c>
      <c r="BK86">
        <v>4.145171107521449</v>
      </c>
      <c r="BL86" s="10"/>
      <c r="BM86">
        <v>6.5895471354729201E-2</v>
      </c>
      <c r="BN86" s="4">
        <v>0</v>
      </c>
      <c r="BO86" s="4">
        <v>5.4834868328249048E-2</v>
      </c>
      <c r="BP86" s="4">
        <v>0.9408000000000003</v>
      </c>
      <c r="BQ86">
        <v>1.0658954713547293</v>
      </c>
      <c r="BR86">
        <v>1.1740669158047052</v>
      </c>
      <c r="BS86" s="10"/>
      <c r="BT86">
        <v>0.11808985517870629</v>
      </c>
      <c r="BU86" s="4">
        <v>0</v>
      </c>
      <c r="BV86" s="4">
        <v>0.10702925215222614</v>
      </c>
      <c r="BW86" s="4">
        <v>1.2216</v>
      </c>
      <c r="BX86">
        <v>1.1180898551787064</v>
      </c>
      <c r="BY86">
        <v>1.968248098845794</v>
      </c>
      <c r="BZ86" s="10"/>
      <c r="CA86">
        <v>0.139013451684839</v>
      </c>
      <c r="CB86" s="4">
        <v>0</v>
      </c>
      <c r="CC86" s="4">
        <v>0.12795284865835885</v>
      </c>
      <c r="CD86" s="4">
        <v>1.3488000000000002</v>
      </c>
      <c r="CE86">
        <v>1.1390134516848389</v>
      </c>
      <c r="CF86">
        <v>2.2141621782522036</v>
      </c>
      <c r="CG86" s="10"/>
      <c r="CH86">
        <v>5.6377750630642043E-2</v>
      </c>
      <c r="CI86" s="4">
        <v>0</v>
      </c>
      <c r="CJ86" s="4">
        <v>4.5317147604161889E-2</v>
      </c>
      <c r="CK86" s="4">
        <v>0.97160000000000013</v>
      </c>
      <c r="CL86">
        <v>1.056377750630642</v>
      </c>
      <c r="CM86">
        <v>0.842113151161897</v>
      </c>
      <c r="CN86" s="10"/>
      <c r="CO86">
        <v>0.12891436556111713</v>
      </c>
      <c r="CP86" s="4">
        <v>0</v>
      </c>
      <c r="CQ86" s="4">
        <v>0.11785376253463697</v>
      </c>
      <c r="CR86" s="4">
        <v>1.6113999999999995</v>
      </c>
      <c r="CS86">
        <v>1.1289143655611171</v>
      </c>
      <c r="CT86">
        <v>2.656865115934484</v>
      </c>
      <c r="CU86" s="10"/>
      <c r="CV86">
        <v>6.9970706820699474E-2</v>
      </c>
      <c r="CW86" s="4">
        <v>0</v>
      </c>
      <c r="CX86" s="4">
        <v>5.8910103794219321E-2</v>
      </c>
      <c r="CY86" s="4">
        <v>0.93299999999999994</v>
      </c>
      <c r="CZ86">
        <v>1.0699707068206994</v>
      </c>
      <c r="DA86">
        <v>1.052540629184193</v>
      </c>
      <c r="DB86" s="10"/>
      <c r="DC86">
        <v>0.12126323115302265</v>
      </c>
      <c r="DD86" s="4">
        <v>0</v>
      </c>
      <c r="DE86" s="4">
        <v>0.1102026281265425</v>
      </c>
      <c r="DF86" s="4">
        <v>1.6607999999999998</v>
      </c>
      <c r="DG86">
        <v>1.1212632311530226</v>
      </c>
      <c r="DH86">
        <v>0.97477848861940486</v>
      </c>
      <c r="DI86" s="10"/>
      <c r="DJ86">
        <v>0.1089782965879041</v>
      </c>
      <c r="DK86" s="4">
        <v>0</v>
      </c>
      <c r="DL86" s="4">
        <v>9.7917693561423949E-2</v>
      </c>
      <c r="DM86" s="4">
        <v>1.1493999999999998</v>
      </c>
      <c r="DN86">
        <v>1.108978296587904</v>
      </c>
      <c r="DO86">
        <v>1.8984571555331455</v>
      </c>
      <c r="DP86" s="10"/>
      <c r="DQ86">
        <v>6.7589289196076596E-2</v>
      </c>
      <c r="DR86" s="4">
        <v>0</v>
      </c>
      <c r="DS86" s="4">
        <v>5.6528686169596443E-2</v>
      </c>
      <c r="DT86" s="4">
        <v>0.45500000000000002</v>
      </c>
      <c r="DU86">
        <v>1.0675892891960765</v>
      </c>
      <c r="DV86">
        <v>1.2027782522301584</v>
      </c>
      <c r="DW86" s="10"/>
      <c r="DX86">
        <v>7.7391320523247792E-2</v>
      </c>
      <c r="DY86" s="4">
        <v>0</v>
      </c>
      <c r="DZ86" s="4">
        <v>6.6330717496767638E-2</v>
      </c>
      <c r="EA86" s="4">
        <v>1.0450000000000002</v>
      </c>
      <c r="EB86">
        <v>1.0773913205232477</v>
      </c>
      <c r="EC86">
        <v>2.3355048240799881</v>
      </c>
      <c r="ED86" s="10"/>
      <c r="EE86">
        <v>0.12594953792909327</v>
      </c>
      <c r="EF86" s="4">
        <v>0</v>
      </c>
      <c r="EG86" s="4">
        <v>0.11488893490261312</v>
      </c>
      <c r="EH86" s="4">
        <v>1.3503999999999996</v>
      </c>
      <c r="EI86">
        <v>1.1259495379290934</v>
      </c>
      <c r="EJ86">
        <v>1.7953394718375237</v>
      </c>
      <c r="EK86" s="10"/>
      <c r="EL86">
        <v>9.952934410723259E-2</v>
      </c>
      <c r="EM86" s="4">
        <v>0</v>
      </c>
      <c r="EN86" s="4">
        <v>8.8468741080752436E-2</v>
      </c>
      <c r="EO86" s="4">
        <v>1.016</v>
      </c>
      <c r="EP86">
        <v>1.0995293441072327</v>
      </c>
      <c r="EQ86">
        <v>2.7353138378586315</v>
      </c>
      <c r="ER86" s="10"/>
      <c r="ES86">
        <v>0.21298150616399522</v>
      </c>
      <c r="ET86" s="4">
        <v>0</v>
      </c>
      <c r="EU86" s="4">
        <v>0.20192090313751507</v>
      </c>
      <c r="EV86" s="4">
        <v>0.95560000000000012</v>
      </c>
      <c r="EW86">
        <v>1.2129815061639952</v>
      </c>
      <c r="EX86">
        <v>3.8592730843688003</v>
      </c>
      <c r="EY86" s="10"/>
      <c r="EZ86">
        <v>8.6426359239532194E-2</v>
      </c>
      <c r="FA86" s="4">
        <v>0</v>
      </c>
      <c r="FB86" s="4">
        <v>7.536575621305204E-2</v>
      </c>
      <c r="FC86" s="4">
        <v>0.88260000000000005</v>
      </c>
      <c r="FD86">
        <v>1.0864263592395322</v>
      </c>
      <c r="FE86">
        <v>1.8724322467127807</v>
      </c>
      <c r="FF86" s="10"/>
      <c r="FG86">
        <v>0.10242893662906044</v>
      </c>
      <c r="FH86" s="4">
        <v>0</v>
      </c>
      <c r="FI86" s="4">
        <v>9.1368333602580287E-2</v>
      </c>
      <c r="FJ86" s="4">
        <v>1.0187999999999997</v>
      </c>
      <c r="FK86">
        <v>1.1024289366290605</v>
      </c>
      <c r="FL86">
        <v>4.7819522018419915</v>
      </c>
      <c r="FM86" s="10"/>
      <c r="FN86">
        <v>0.12300198630999862</v>
      </c>
      <c r="FO86" s="4">
        <v>0</v>
      </c>
      <c r="FP86" s="4">
        <v>0.11194138328351846</v>
      </c>
      <c r="FQ86" s="4">
        <v>1.2424000000000002</v>
      </c>
      <c r="FR86">
        <v>1.1230019863099987</v>
      </c>
      <c r="FS86">
        <v>3.5983943101368654</v>
      </c>
      <c r="FT86" s="10"/>
    </row>
    <row r="87" spans="1:176" x14ac:dyDescent="0.2">
      <c r="A87" s="2">
        <v>86</v>
      </c>
      <c r="B87" s="3">
        <v>41306</v>
      </c>
      <c r="C87">
        <v>2013</v>
      </c>
      <c r="D87" s="4">
        <v>1.1080702222815658E-2</v>
      </c>
      <c r="E87" s="4">
        <v>0</v>
      </c>
      <c r="F87" s="9">
        <v>1.0110807022228157</v>
      </c>
      <c r="G87">
        <v>1.2134102379235763</v>
      </c>
      <c r="H87" s="10"/>
      <c r="I87">
        <v>-2.7236050558251924E-4</v>
      </c>
      <c r="J87" s="4">
        <v>7.4180245001165499E-8</v>
      </c>
      <c r="K87" s="4">
        <v>-3.626015990875682E-2</v>
      </c>
      <c r="L87" s="4">
        <v>0.70020000000000027</v>
      </c>
      <c r="M87">
        <v>0.99972763949441745</v>
      </c>
      <c r="N87">
        <v>6.223070492307583</v>
      </c>
      <c r="O87" s="10"/>
      <c r="P87">
        <v>5.398712347328887E-3</v>
      </c>
      <c r="Q87" s="4">
        <v>0</v>
      </c>
      <c r="R87" s="4">
        <v>-3.0589087055845413E-2</v>
      </c>
      <c r="S87" s="4">
        <v>0.89720000000000011</v>
      </c>
      <c r="T87">
        <v>1.0053987123473289</v>
      </c>
      <c r="U87">
        <v>6.1104773742490783</v>
      </c>
      <c r="V87" s="10"/>
      <c r="W87">
        <v>4.4388665932477783E-2</v>
      </c>
      <c r="X87" s="4">
        <v>0</v>
      </c>
      <c r="Y87" s="4">
        <v>8.4008665293034829E-3</v>
      </c>
      <c r="Z87" s="4">
        <v>-0.43160000000000026</v>
      </c>
      <c r="AA87">
        <v>1.0443886659324777</v>
      </c>
      <c r="AB87">
        <v>1.6177294100933215</v>
      </c>
      <c r="AC87" s="10"/>
      <c r="AD87">
        <v>1.998073339121131E-2</v>
      </c>
      <c r="AE87" s="4">
        <v>0</v>
      </c>
      <c r="AF87" s="4">
        <v>-1.600706601196299E-2</v>
      </c>
      <c r="AG87" s="4">
        <v>0.12560000000000004</v>
      </c>
      <c r="AH87">
        <v>1.0199807333912112</v>
      </c>
      <c r="AI87">
        <v>1.2625158327111681</v>
      </c>
      <c r="AJ87" s="10"/>
      <c r="AK87">
        <v>-3.9395806190950913E-2</v>
      </c>
      <c r="AL87" s="4">
        <v>1.5520295454349664E-3</v>
      </c>
      <c r="AM87" s="4">
        <v>-7.5383605594125214E-2</v>
      </c>
      <c r="AN87" s="4">
        <v>3.2419999999999987</v>
      </c>
      <c r="AO87">
        <v>0.96060419380904905</v>
      </c>
      <c r="AP87">
        <v>2.6377931711905345</v>
      </c>
      <c r="AQ87" s="10"/>
      <c r="AR87">
        <v>3.0110423154675856E-2</v>
      </c>
      <c r="AS87" s="4">
        <v>0</v>
      </c>
      <c r="AT87" s="4">
        <v>-5.8773762484984442E-3</v>
      </c>
      <c r="AU87" s="4">
        <v>1.3234000000000004</v>
      </c>
      <c r="AV87">
        <v>1.0301104231546758</v>
      </c>
      <c r="AW87">
        <v>4.0248720202477788</v>
      </c>
      <c r="AX87" s="10"/>
      <c r="AY87">
        <v>-1.5545153388588468E-3</v>
      </c>
      <c r="AZ87" s="4">
        <v>2.4165179387474356E-6</v>
      </c>
      <c r="BA87" s="4">
        <v>-3.754231474203315E-2</v>
      </c>
      <c r="BB87" s="4">
        <v>0.86940000000000017</v>
      </c>
      <c r="BC87">
        <v>0.99844548466114114</v>
      </c>
      <c r="BD87">
        <v>1.400263455980872</v>
      </c>
      <c r="BE87" s="10"/>
      <c r="BF87">
        <v>3.0224748038410208E-2</v>
      </c>
      <c r="BG87" s="4">
        <v>0</v>
      </c>
      <c r="BH87" s="4">
        <v>-5.7630513647640921E-3</v>
      </c>
      <c r="BI87" s="4">
        <v>0.9708</v>
      </c>
      <c r="BJ87">
        <v>1.0302247480384101</v>
      </c>
      <c r="BK87">
        <v>4.2704578598223826</v>
      </c>
      <c r="BL87" s="10"/>
      <c r="BM87">
        <v>5.5581182562598405E-3</v>
      </c>
      <c r="BN87" s="4">
        <v>0</v>
      </c>
      <c r="BO87" s="4">
        <v>-3.042968114691446E-2</v>
      </c>
      <c r="BP87" s="4">
        <v>0.92839999999999989</v>
      </c>
      <c r="BQ87">
        <v>1.0055581182562598</v>
      </c>
      <c r="BR87">
        <v>1.18059251856351</v>
      </c>
      <c r="BS87" s="10"/>
      <c r="BT87">
        <v>6.226512034433565E-2</v>
      </c>
      <c r="BU87" s="4">
        <v>0</v>
      </c>
      <c r="BV87" s="4">
        <v>2.627732094116135E-2</v>
      </c>
      <c r="BW87" s="4">
        <v>1.2001999999999997</v>
      </c>
      <c r="BX87">
        <v>1.0622651203443356</v>
      </c>
      <c r="BY87">
        <v>2.0908013035879374</v>
      </c>
      <c r="BZ87" s="10"/>
      <c r="CA87">
        <v>-7.2845963615257386E-2</v>
      </c>
      <c r="CB87" s="4">
        <v>5.3065344150354027E-3</v>
      </c>
      <c r="CC87" s="4">
        <v>-0.10883376301843169</v>
      </c>
      <c r="CD87" s="4">
        <v>1.758</v>
      </c>
      <c r="CE87">
        <v>0.92715403638474259</v>
      </c>
      <c r="CF87">
        <v>2.0528694007769643</v>
      </c>
      <c r="CG87" s="10"/>
      <c r="CH87">
        <v>-9.1510727759825067E-4</v>
      </c>
      <c r="CI87" s="4">
        <v>8.3742132951328184E-7</v>
      </c>
      <c r="CJ87" s="4">
        <v>-3.6902906680772549E-2</v>
      </c>
      <c r="CK87" s="4">
        <v>0.97260000000000002</v>
      </c>
      <c r="CL87">
        <v>0.99908489272240175</v>
      </c>
      <c r="CM87">
        <v>0.84134252728870751</v>
      </c>
      <c r="CN87" s="10"/>
      <c r="CO87">
        <v>-6.6552327673025879E-2</v>
      </c>
      <c r="CP87" s="4">
        <v>4.4292123186978061E-3</v>
      </c>
      <c r="CQ87" s="4">
        <v>-0.10254012707620018</v>
      </c>
      <c r="CR87" s="4">
        <v>1.8110000000000002</v>
      </c>
      <c r="CS87">
        <v>0.93344767232697412</v>
      </c>
      <c r="CT87">
        <v>2.4800445581557802</v>
      </c>
      <c r="CU87" s="10"/>
      <c r="CV87">
        <v>2.4810610635184721E-2</v>
      </c>
      <c r="CW87" s="4">
        <v>0</v>
      </c>
      <c r="CX87" s="4">
        <v>-1.1177188767989579E-2</v>
      </c>
      <c r="CY87" s="4">
        <v>0.93299999999999994</v>
      </c>
      <c r="CZ87">
        <v>1.0248106106351846</v>
      </c>
      <c r="DA87">
        <v>1.0786548049125944</v>
      </c>
      <c r="DB87" s="10"/>
      <c r="DC87">
        <v>-5.2172646200204141E-2</v>
      </c>
      <c r="DD87" s="4">
        <v>2.7219850115316755E-3</v>
      </c>
      <c r="DE87" s="4">
        <v>-8.8160445603378434E-2</v>
      </c>
      <c r="DF87" s="4">
        <v>1.8444</v>
      </c>
      <c r="DG87">
        <v>0.94782735379979588</v>
      </c>
      <c r="DH87">
        <v>0.92392171540909496</v>
      </c>
      <c r="DI87" s="10"/>
      <c r="DJ87">
        <v>1.5672712322416783E-2</v>
      </c>
      <c r="DK87" s="4">
        <v>0</v>
      </c>
      <c r="DL87" s="4">
        <v>-2.0315087080757518E-2</v>
      </c>
      <c r="DM87" s="4">
        <v>1.0793999999999999</v>
      </c>
      <c r="DN87">
        <v>1.0156727123224167</v>
      </c>
      <c r="DO87">
        <v>1.9282111283882502</v>
      </c>
      <c r="DP87" s="10"/>
      <c r="DQ87">
        <v>4.6181839506313313E-2</v>
      </c>
      <c r="DR87" s="4">
        <v>0</v>
      </c>
      <c r="DS87" s="4">
        <v>1.0194040103139013E-2</v>
      </c>
      <c r="DT87" s="4">
        <v>0.52680000000000005</v>
      </c>
      <c r="DU87">
        <v>1.0461818395063134</v>
      </c>
      <c r="DV87">
        <v>1.2583247644363358</v>
      </c>
      <c r="DW87" s="10"/>
      <c r="DX87">
        <v>2.562623855523849E-2</v>
      </c>
      <c r="DY87" s="4">
        <v>0</v>
      </c>
      <c r="DZ87" s="4">
        <v>-1.0361560847935811E-2</v>
      </c>
      <c r="EA87" s="4">
        <v>0.96879999999999999</v>
      </c>
      <c r="EB87">
        <v>1.0256262385552386</v>
      </c>
      <c r="EC87">
        <v>2.3953550278487725</v>
      </c>
      <c r="ED87" s="10"/>
      <c r="EE87">
        <v>-2.1056516015060339E-2</v>
      </c>
      <c r="EF87" s="4">
        <v>4.4337686669249256E-4</v>
      </c>
      <c r="EG87" s="4">
        <v>-5.704431541823464E-2</v>
      </c>
      <c r="EH87" s="4">
        <v>1.6503999999999999</v>
      </c>
      <c r="EI87">
        <v>0.97894348398493969</v>
      </c>
      <c r="EJ87">
        <v>1.757535877496307</v>
      </c>
      <c r="EK87" s="10"/>
      <c r="EL87">
        <v>3.0133032423298286E-2</v>
      </c>
      <c r="EM87" s="4">
        <v>0</v>
      </c>
      <c r="EN87" s="4">
        <v>-5.8547669798760145E-3</v>
      </c>
      <c r="EO87" s="4">
        <v>1.1052000000000002</v>
      </c>
      <c r="EP87">
        <v>1.0301330324232982</v>
      </c>
      <c r="EQ87">
        <v>2.8177371384227219</v>
      </c>
      <c r="ER87" s="10"/>
      <c r="ES87">
        <v>5.8022283566564435E-2</v>
      </c>
      <c r="ET87" s="4">
        <v>0</v>
      </c>
      <c r="EU87" s="4">
        <v>2.2034484163390135E-2</v>
      </c>
      <c r="EV87" s="4">
        <v>0.71920000000000006</v>
      </c>
      <c r="EW87">
        <v>1.0580222835665645</v>
      </c>
      <c r="EX87">
        <v>4.083196921630857</v>
      </c>
      <c r="EY87" s="10"/>
      <c r="EZ87">
        <v>2.4489349195113527E-2</v>
      </c>
      <c r="FA87" s="4">
        <v>0</v>
      </c>
      <c r="FB87" s="4">
        <v>-1.1498450208060774E-2</v>
      </c>
      <c r="FC87" s="4">
        <v>0.85960000000000003</v>
      </c>
      <c r="FD87">
        <v>1.0244893491951135</v>
      </c>
      <c r="FE87">
        <v>1.9182868938467208</v>
      </c>
      <c r="FF87" s="10"/>
      <c r="FG87">
        <v>2.3585354166303123E-2</v>
      </c>
      <c r="FH87" s="4">
        <v>0</v>
      </c>
      <c r="FI87" s="4">
        <v>-1.2402445236871177E-2</v>
      </c>
      <c r="FJ87" s="4">
        <v>0.88239999999999996</v>
      </c>
      <c r="FK87">
        <v>1.0235853541663031</v>
      </c>
      <c r="FL87">
        <v>4.8947362381287682</v>
      </c>
      <c r="FM87" s="10"/>
      <c r="FN87">
        <v>3.1787017594256256E-2</v>
      </c>
      <c r="FO87" s="4">
        <v>0</v>
      </c>
      <c r="FP87" s="4">
        <v>-4.2007818089180443E-3</v>
      </c>
      <c r="FQ87" s="4">
        <v>1.1098000000000001</v>
      </c>
      <c r="FR87">
        <v>1.0317870175942563</v>
      </c>
      <c r="FS87">
        <v>3.7127765333842575</v>
      </c>
      <c r="FT87" s="10"/>
    </row>
    <row r="88" spans="1:176" x14ac:dyDescent="0.2">
      <c r="A88" s="2">
        <v>87</v>
      </c>
      <c r="B88" s="3">
        <v>41334</v>
      </c>
      <c r="C88">
        <v>2013</v>
      </c>
      <c r="D88" s="4">
        <v>3.5980722255232057E-2</v>
      </c>
      <c r="E88" s="4">
        <v>0</v>
      </c>
      <c r="F88" s="9">
        <v>1.035980722255232</v>
      </c>
      <c r="G88">
        <v>1.2570696146759595</v>
      </c>
      <c r="H88" s="10"/>
      <c r="I88">
        <v>4.8669521467357618E-2</v>
      </c>
      <c r="J88" s="4">
        <v>0</v>
      </c>
      <c r="K88" s="4">
        <v>3.0583757474469644E-2</v>
      </c>
      <c r="L88" s="4">
        <v>0.64260000000000006</v>
      </c>
      <c r="M88">
        <v>1.0486695214673576</v>
      </c>
      <c r="N88">
        <v>6.5259443552258265</v>
      </c>
      <c r="O88" s="10"/>
      <c r="P88">
        <v>5.8950359684757689E-2</v>
      </c>
      <c r="Q88" s="4">
        <v>0</v>
      </c>
      <c r="R88" s="4">
        <v>4.0864595691869718E-2</v>
      </c>
      <c r="S88" s="4">
        <v>0.94759999999999978</v>
      </c>
      <c r="T88">
        <v>1.0589503596847576</v>
      </c>
      <c r="U88">
        <v>6.4706922133066342</v>
      </c>
      <c r="V88" s="10"/>
      <c r="W88">
        <v>2.8580215828823651E-2</v>
      </c>
      <c r="X88" s="4">
        <v>0</v>
      </c>
      <c r="Y88" s="4">
        <v>1.0494451835935677E-2</v>
      </c>
      <c r="Z88" s="4">
        <v>-0.45860000000000001</v>
      </c>
      <c r="AA88">
        <v>1.0285802158288238</v>
      </c>
      <c r="AB88">
        <v>1.6639644657864243</v>
      </c>
      <c r="AC88" s="10"/>
      <c r="AD88">
        <v>3.275060731286835E-2</v>
      </c>
      <c r="AE88" s="4">
        <v>0</v>
      </c>
      <c r="AF88" s="4">
        <v>1.4664843319980376E-2</v>
      </c>
      <c r="AG88" s="4">
        <v>0.13440000000000002</v>
      </c>
      <c r="AH88">
        <v>1.0327506073128683</v>
      </c>
      <c r="AI88">
        <v>1.3038639929745703</v>
      </c>
      <c r="AJ88" s="10"/>
      <c r="AK88">
        <v>-4.1822056622651945E-3</v>
      </c>
      <c r="AL88" s="4">
        <v>1.7490844201483055E-5</v>
      </c>
      <c r="AM88" s="4">
        <v>-2.226796965515317E-2</v>
      </c>
      <c r="AN88" s="4">
        <v>3.1696</v>
      </c>
      <c r="AO88">
        <v>0.99581779433773476</v>
      </c>
      <c r="AP88">
        <v>2.626761377654097</v>
      </c>
      <c r="AQ88" s="10"/>
      <c r="AR88">
        <v>7.7762347174769722E-2</v>
      </c>
      <c r="AS88" s="4">
        <v>0</v>
      </c>
      <c r="AT88" s="4">
        <v>5.9676583181881751E-2</v>
      </c>
      <c r="AU88" s="4">
        <v>1.3579999999999999</v>
      </c>
      <c r="AV88">
        <v>1.0777623471747697</v>
      </c>
      <c r="AW88">
        <v>4.3378555156203031</v>
      </c>
      <c r="AX88" s="10"/>
      <c r="AY88">
        <v>3.239703214985877E-2</v>
      </c>
      <c r="AZ88" s="4">
        <v>0</v>
      </c>
      <c r="BA88" s="4">
        <v>1.4311268156970796E-2</v>
      </c>
      <c r="BB88" s="4">
        <v>0.82879999999999976</v>
      </c>
      <c r="BC88">
        <v>1.0323970321498588</v>
      </c>
      <c r="BD88">
        <v>1.4456278361825567</v>
      </c>
      <c r="BE88" s="10"/>
      <c r="BF88">
        <v>7.6298250140641663E-2</v>
      </c>
      <c r="BG88" s="4">
        <v>0</v>
      </c>
      <c r="BH88" s="4">
        <v>5.8212486147753692E-2</v>
      </c>
      <c r="BI88" s="4">
        <v>0.87839999999999985</v>
      </c>
      <c r="BJ88">
        <v>1.0762982501406417</v>
      </c>
      <c r="BK88">
        <v>4.59628632182618</v>
      </c>
      <c r="BL88" s="10"/>
      <c r="BM88">
        <v>2.3077788252479716E-2</v>
      </c>
      <c r="BN88" s="4">
        <v>0</v>
      </c>
      <c r="BO88" s="4">
        <v>4.9920242595917416E-3</v>
      </c>
      <c r="BP88" s="4">
        <v>0.93139999999999967</v>
      </c>
      <c r="BQ88">
        <v>1.0230777882524797</v>
      </c>
      <c r="BR88">
        <v>1.2078379827193804</v>
      </c>
      <c r="BS88" s="10"/>
      <c r="BT88">
        <v>3.4552220198712881E-2</v>
      </c>
      <c r="BU88" s="4">
        <v>0</v>
      </c>
      <c r="BV88" s="4">
        <v>1.6466456205824907E-2</v>
      </c>
      <c r="BW88" s="4">
        <v>1.0987999999999998</v>
      </c>
      <c r="BX88">
        <v>1.034552220198713</v>
      </c>
      <c r="BY88">
        <v>2.1630431306212641</v>
      </c>
      <c r="BZ88" s="10"/>
      <c r="CA88">
        <v>8.5489554463262733E-3</v>
      </c>
      <c r="CB88" s="4">
        <v>0</v>
      </c>
      <c r="CC88" s="4">
        <v>-9.5368085465617012E-3</v>
      </c>
      <c r="CD88" s="4">
        <v>1.5626000000000002</v>
      </c>
      <c r="CE88">
        <v>1.0085489554463263</v>
      </c>
      <c r="CF88">
        <v>2.0704192898213329</v>
      </c>
      <c r="CG88" s="10"/>
      <c r="CH88">
        <v>2.3955765061702554E-3</v>
      </c>
      <c r="CI88" s="4">
        <v>0</v>
      </c>
      <c r="CJ88" s="4">
        <v>-1.5690187486717719E-2</v>
      </c>
      <c r="CK88" s="4">
        <v>1.0255999999999998</v>
      </c>
      <c r="CL88">
        <v>1.0023955765061703</v>
      </c>
      <c r="CM88">
        <v>0.84335802768072232</v>
      </c>
      <c r="CN88" s="10"/>
      <c r="CO88">
        <v>3.4493311296895355E-3</v>
      </c>
      <c r="CP88" s="4">
        <v>0</v>
      </c>
      <c r="CQ88" s="4">
        <v>-1.4636432863198439E-2</v>
      </c>
      <c r="CR88" s="4">
        <v>1.8595999999999993</v>
      </c>
      <c r="CS88">
        <v>1.0034493311296895</v>
      </c>
      <c r="CT88">
        <v>2.4885990530532438</v>
      </c>
      <c r="CU88" s="10"/>
      <c r="CV88">
        <v>4.4047627883724676E-2</v>
      </c>
      <c r="CW88" s="4">
        <v>0</v>
      </c>
      <c r="CX88" s="4">
        <v>2.5961863890836701E-2</v>
      </c>
      <c r="CY88" s="4">
        <v>0.90879999999999994</v>
      </c>
      <c r="CZ88">
        <v>1.0440476278837247</v>
      </c>
      <c r="DA88">
        <v>1.1261669903743761</v>
      </c>
      <c r="DB88" s="10"/>
      <c r="DC88">
        <v>2.140276198878414E-4</v>
      </c>
      <c r="DD88" s="4">
        <v>0</v>
      </c>
      <c r="DE88" s="4">
        <v>-1.7871736373000133E-2</v>
      </c>
      <c r="DF88" s="4">
        <v>1.8219999999999998</v>
      </c>
      <c r="DG88">
        <v>1.0002140276198879</v>
      </c>
      <c r="DH88">
        <v>0.92411946017480673</v>
      </c>
      <c r="DI88" s="10"/>
      <c r="DJ88">
        <v>4.5900553830700311E-2</v>
      </c>
      <c r="DK88" s="4">
        <v>0</v>
      </c>
      <c r="DL88" s="4">
        <v>2.7814789837812336E-2</v>
      </c>
      <c r="DM88" s="4">
        <v>1.1384000000000001</v>
      </c>
      <c r="DN88">
        <v>1.0459005538307002</v>
      </c>
      <c r="DO88">
        <v>2.0167170870837903</v>
      </c>
      <c r="DP88" s="10"/>
      <c r="DQ88">
        <v>2.7626842464800482E-2</v>
      </c>
      <c r="DR88" s="4">
        <v>0</v>
      </c>
      <c r="DS88" s="4">
        <v>9.541078471912507E-3</v>
      </c>
      <c r="DT88" s="4">
        <v>0.43459999999999999</v>
      </c>
      <c r="DU88">
        <v>1.0276268424648005</v>
      </c>
      <c r="DV88">
        <v>1.2930883044729757</v>
      </c>
      <c r="DW88" s="10"/>
      <c r="DX88">
        <v>2.9502022166690001E-2</v>
      </c>
      <c r="DY88" s="4">
        <v>0</v>
      </c>
      <c r="DZ88" s="4">
        <v>1.1416258173802027E-2</v>
      </c>
      <c r="EA88" s="4">
        <v>1.2147999999999997</v>
      </c>
      <c r="EB88">
        <v>1.02950202216669</v>
      </c>
      <c r="EC88">
        <v>2.4660228449774593</v>
      </c>
      <c r="ED88" s="10"/>
      <c r="EE88">
        <v>-3.8669962723046153E-2</v>
      </c>
      <c r="EF88" s="4">
        <v>1.495366017001779E-3</v>
      </c>
      <c r="EG88" s="4">
        <v>-5.6755726715934124E-2</v>
      </c>
      <c r="EH88" s="4">
        <v>1.6380000000000003</v>
      </c>
      <c r="EI88">
        <v>0.96133003727695387</v>
      </c>
      <c r="EJ88">
        <v>1.6895720306291087</v>
      </c>
      <c r="EK88" s="10"/>
      <c r="EL88">
        <v>3.2934817011094186E-2</v>
      </c>
      <c r="EM88" s="4">
        <v>0</v>
      </c>
      <c r="EN88" s="4">
        <v>1.4849053018206212E-2</v>
      </c>
      <c r="EO88" s="4">
        <v>1.0842000000000003</v>
      </c>
      <c r="EP88">
        <v>1.0329348170110941</v>
      </c>
      <c r="EQ88">
        <v>2.9105387954620383</v>
      </c>
      <c r="ER88" s="10"/>
      <c r="ES88">
        <v>7.7394940845271792E-2</v>
      </c>
      <c r="ET88" s="4">
        <v>0</v>
      </c>
      <c r="EU88" s="4">
        <v>5.9309176852383821E-2</v>
      </c>
      <c r="EV88" s="4">
        <v>0.63</v>
      </c>
      <c r="EW88">
        <v>1.0773949408452719</v>
      </c>
      <c r="EX88">
        <v>4.3992157058400734</v>
      </c>
      <c r="EY88" s="10"/>
      <c r="EZ88">
        <v>8.3460523298412564E-3</v>
      </c>
      <c r="FA88" s="4">
        <v>0</v>
      </c>
      <c r="FB88" s="4">
        <v>-9.7397116630467181E-3</v>
      </c>
      <c r="FC88" s="4">
        <v>0.96299999999999997</v>
      </c>
      <c r="FD88">
        <v>1.0083460523298413</v>
      </c>
      <c r="FE88">
        <v>1.9342970166464142</v>
      </c>
      <c r="FF88" s="10"/>
      <c r="FG88">
        <v>6.1907225492891661E-2</v>
      </c>
      <c r="FH88" s="4">
        <v>0</v>
      </c>
      <c r="FI88" s="4">
        <v>4.3821461500003683E-2</v>
      </c>
      <c r="FJ88" s="4">
        <v>0.90320000000000011</v>
      </c>
      <c r="FK88">
        <v>1.0619072254928916</v>
      </c>
      <c r="FL88">
        <v>5.1977557781508343</v>
      </c>
      <c r="FM88" s="10"/>
      <c r="FN88">
        <v>6.9388304271266868E-2</v>
      </c>
      <c r="FO88" s="4">
        <v>0</v>
      </c>
      <c r="FP88" s="4">
        <v>5.1302540278378897E-2</v>
      </c>
      <c r="FQ88" s="4">
        <v>1.1802000000000001</v>
      </c>
      <c r="FR88">
        <v>1.0693883042712669</v>
      </c>
      <c r="FS88">
        <v>3.9703998011739436</v>
      </c>
      <c r="FT88" s="10"/>
    </row>
    <row r="89" spans="1:176" x14ac:dyDescent="0.2">
      <c r="A89" s="2">
        <v>88</v>
      </c>
      <c r="B89" s="3">
        <v>41365</v>
      </c>
      <c r="C89">
        <v>2013</v>
      </c>
      <c r="D89" s="4">
        <v>1.8098394086158466E-2</v>
      </c>
      <c r="E89" s="4">
        <v>0</v>
      </c>
      <c r="F89" s="9">
        <v>1.0180983940861585</v>
      </c>
      <c r="G89">
        <v>1.2798205559561004</v>
      </c>
      <c r="H89" s="10"/>
      <c r="I89">
        <v>2.4903007305732421E-3</v>
      </c>
      <c r="J89" s="4">
        <v>0</v>
      </c>
      <c r="K89" s="4">
        <v>-1.8272482746833137E-2</v>
      </c>
      <c r="L89" s="4">
        <v>0.75400000000000023</v>
      </c>
      <c r="M89">
        <v>1.0024903007305732</v>
      </c>
      <c r="N89">
        <v>6.5421959192213253</v>
      </c>
      <c r="O89" s="10"/>
      <c r="P89">
        <v>-7.0902060431067091E-3</v>
      </c>
      <c r="Q89" s="4">
        <v>5.0271021733706896E-5</v>
      </c>
      <c r="R89" s="4">
        <v>-2.7852989520513086E-2</v>
      </c>
      <c r="S89" s="4">
        <v>0.9336000000000001</v>
      </c>
      <c r="T89">
        <v>0.99290979395689327</v>
      </c>
      <c r="U89">
        <v>6.424813672272764</v>
      </c>
      <c r="V89" s="10"/>
      <c r="W89">
        <v>-7.7149838506506497E-3</v>
      </c>
      <c r="X89" s="4">
        <v>5.9520975815800328E-5</v>
      </c>
      <c r="Y89" s="4">
        <v>-2.8477767328057027E-2</v>
      </c>
      <c r="Z89" s="4">
        <v>-0.82940000000000025</v>
      </c>
      <c r="AA89">
        <v>0.99228501614934939</v>
      </c>
      <c r="AB89">
        <v>1.6511270068048256</v>
      </c>
      <c r="AC89" s="10"/>
      <c r="AD89">
        <v>-7.4738892290230549E-3</v>
      </c>
      <c r="AE89" s="4">
        <v>5.5859020207706834E-5</v>
      </c>
      <c r="AF89" s="4">
        <v>-2.8236672706429433E-2</v>
      </c>
      <c r="AG89" s="4">
        <v>0.14680000000000004</v>
      </c>
      <c r="AH89">
        <v>0.99252611077097697</v>
      </c>
      <c r="AI89">
        <v>1.2941190579213668</v>
      </c>
      <c r="AJ89" s="10"/>
      <c r="AK89">
        <v>4.7929063078978066E-3</v>
      </c>
      <c r="AL89" s="4">
        <v>0</v>
      </c>
      <c r="AM89" s="4">
        <v>-1.5969877169508571E-2</v>
      </c>
      <c r="AN89" s="4">
        <v>3.1385999999999994</v>
      </c>
      <c r="AO89">
        <v>1.0047929063078977</v>
      </c>
      <c r="AP89">
        <v>2.6393511988303975</v>
      </c>
      <c r="AQ89" s="10"/>
      <c r="AR89">
        <v>-2.7719693696575232E-2</v>
      </c>
      <c r="AS89" s="4">
        <v>7.6838141863195262E-4</v>
      </c>
      <c r="AT89" s="4">
        <v>-4.848247717398161E-2</v>
      </c>
      <c r="AU89" s="4">
        <v>1.2962000000000002</v>
      </c>
      <c r="AV89">
        <v>0.97228030630342477</v>
      </c>
      <c r="AW89">
        <v>4.2176114894273091</v>
      </c>
      <c r="AX89" s="10"/>
      <c r="AY89">
        <v>1.2531071609679383E-2</v>
      </c>
      <c r="AZ89" s="4">
        <v>0</v>
      </c>
      <c r="BA89" s="4">
        <v>-8.2317118677269954E-3</v>
      </c>
      <c r="BB89" s="4">
        <v>0.82559999999999989</v>
      </c>
      <c r="BC89">
        <v>1.0125310716096794</v>
      </c>
      <c r="BD89">
        <v>1.4637431021187062</v>
      </c>
      <c r="BE89" s="10"/>
      <c r="BF89">
        <v>-2.6519508255528856E-2</v>
      </c>
      <c r="BG89" s="4">
        <v>7.0328431811506314E-4</v>
      </c>
      <c r="BH89" s="4">
        <v>-4.728229173293523E-2</v>
      </c>
      <c r="BI89" s="4">
        <v>0.93399999999999994</v>
      </c>
      <c r="BJ89">
        <v>0.97348049174447115</v>
      </c>
      <c r="BK89">
        <v>4.474395068769736</v>
      </c>
      <c r="BL89" s="10"/>
      <c r="BM89">
        <v>1.8615391984504431E-2</v>
      </c>
      <c r="BN89" s="4">
        <v>0</v>
      </c>
      <c r="BO89" s="4">
        <v>-2.1473914929019469E-3</v>
      </c>
      <c r="BP89" s="4">
        <v>0.87540000000000007</v>
      </c>
      <c r="BQ89">
        <v>1.0186153919845045</v>
      </c>
      <c r="BR89">
        <v>1.2303223602214748</v>
      </c>
      <c r="BS89" s="10"/>
      <c r="BT89">
        <v>4.1836279175388257E-2</v>
      </c>
      <c r="BU89" s="4">
        <v>0</v>
      </c>
      <c r="BV89" s="4">
        <v>2.1073495697981878E-2</v>
      </c>
      <c r="BW89" s="4">
        <v>0.83799999999999997</v>
      </c>
      <c r="BX89">
        <v>1.0418362791753883</v>
      </c>
      <c r="BY89">
        <v>2.2535368069023414</v>
      </c>
      <c r="BZ89" s="10"/>
      <c r="CA89">
        <v>2.1069878883265565E-2</v>
      </c>
      <c r="CB89" s="4">
        <v>0</v>
      </c>
      <c r="CC89" s="4">
        <v>3.0709540585918682E-4</v>
      </c>
      <c r="CD89" s="4">
        <v>1.1594</v>
      </c>
      <c r="CE89">
        <v>1.0210698788832655</v>
      </c>
      <c r="CF89">
        <v>2.114042773495445</v>
      </c>
      <c r="CG89" s="10"/>
      <c r="CH89">
        <v>1.1500624355362261E-2</v>
      </c>
      <c r="CI89" s="4">
        <v>0</v>
      </c>
      <c r="CJ89" s="4">
        <v>-9.2621591220441168E-3</v>
      </c>
      <c r="CK89" s="4">
        <v>1.0591999999999999</v>
      </c>
      <c r="CL89">
        <v>1.0115006243553624</v>
      </c>
      <c r="CM89">
        <v>0.85305717155415761</v>
      </c>
      <c r="CN89" s="10"/>
      <c r="CO89">
        <v>-3.1308195983202523E-2</v>
      </c>
      <c r="CP89" s="4">
        <v>9.8020313572261871E-4</v>
      </c>
      <c r="CQ89" s="4">
        <v>-5.2070979460608902E-2</v>
      </c>
      <c r="CR89" s="4">
        <v>1.4471999999999996</v>
      </c>
      <c r="CS89">
        <v>0.96869180401679744</v>
      </c>
      <c r="CT89">
        <v>2.4106855061766406</v>
      </c>
      <c r="CU89" s="10"/>
      <c r="CV89">
        <v>2.3281485050855161E-2</v>
      </c>
      <c r="CW89" s="4">
        <v>0</v>
      </c>
      <c r="CX89" s="4">
        <v>2.5187015734487832E-3</v>
      </c>
      <c r="CY89" s="4">
        <v>0.90700000000000003</v>
      </c>
      <c r="CZ89">
        <v>1.0232814850508551</v>
      </c>
      <c r="DA89">
        <v>1.1523858303255436</v>
      </c>
      <c r="DB89" s="10"/>
      <c r="DC89">
        <v>-3.6231581210858239E-2</v>
      </c>
      <c r="DD89" s="4">
        <v>1.3127274770390158E-3</v>
      </c>
      <c r="DE89" s="4">
        <v>-5.6994364688264618E-2</v>
      </c>
      <c r="DF89" s="4">
        <v>1.4843999999999999</v>
      </c>
      <c r="DG89">
        <v>0.96376841878914177</v>
      </c>
      <c r="DH89">
        <v>0.89063715090494877</v>
      </c>
      <c r="DI89" s="10"/>
      <c r="DJ89">
        <v>9.8236155345670529E-3</v>
      </c>
      <c r="DK89" s="4">
        <v>0</v>
      </c>
      <c r="DL89" s="4">
        <v>-1.0939167942839325E-2</v>
      </c>
      <c r="DM89" s="4">
        <v>1.0073999999999999</v>
      </c>
      <c r="DN89">
        <v>1.009823615534567</v>
      </c>
      <c r="DO89">
        <v>2.0365285403892934</v>
      </c>
      <c r="DP89" s="10"/>
      <c r="DQ89">
        <v>-3.0383907445780334E-2</v>
      </c>
      <c r="DR89" s="4">
        <v>9.2318183167374563E-4</v>
      </c>
      <c r="DS89" s="4">
        <v>-5.1146690923186716E-2</v>
      </c>
      <c r="DT89" s="4">
        <v>0.40680000000000005</v>
      </c>
      <c r="DU89">
        <v>0.96961609255421966</v>
      </c>
      <c r="DV89">
        <v>1.2537992291106479</v>
      </c>
      <c r="DW89" s="10"/>
      <c r="DX89">
        <v>4.4083732183881674E-2</v>
      </c>
      <c r="DY89" s="4">
        <v>0</v>
      </c>
      <c r="DZ89" s="4">
        <v>2.3320948706475296E-2</v>
      </c>
      <c r="EA89" s="4">
        <v>1.0880000000000001</v>
      </c>
      <c r="EB89">
        <v>1.0440837321838816</v>
      </c>
      <c r="EC89">
        <v>2.5747343356347794</v>
      </c>
      <c r="ED89" s="10"/>
      <c r="EE89">
        <v>-4.8804600489089474E-2</v>
      </c>
      <c r="EF89" s="4">
        <v>2.3818890288996326E-3</v>
      </c>
      <c r="EG89" s="4">
        <v>-6.9567383966495852E-2</v>
      </c>
      <c r="EH89" s="4">
        <v>1.3529999999999998</v>
      </c>
      <c r="EI89">
        <v>0.95119539951091048</v>
      </c>
      <c r="EJ89">
        <v>1.6071131426767153</v>
      </c>
      <c r="EK89" s="10"/>
      <c r="EL89">
        <v>-2.1012843450231241E-2</v>
      </c>
      <c r="EM89" s="4">
        <v>4.4153958986392595E-4</v>
      </c>
      <c r="EN89" s="4">
        <v>-4.1775626927637616E-2</v>
      </c>
      <c r="EO89" s="4">
        <v>0.61999999999999988</v>
      </c>
      <c r="EP89">
        <v>0.97898715654976876</v>
      </c>
      <c r="EQ89">
        <v>2.8493800993971701</v>
      </c>
      <c r="ER89" s="10"/>
      <c r="ES89">
        <v>7.4426237218485649E-4</v>
      </c>
      <c r="ET89" s="4">
        <v>0</v>
      </c>
      <c r="EU89" s="4">
        <v>-2.0018521105221523E-2</v>
      </c>
      <c r="EV89" s="4">
        <v>0.45680000000000015</v>
      </c>
      <c r="EW89">
        <v>1.0007442623721849</v>
      </c>
      <c r="EX89">
        <v>4.4024898765570555</v>
      </c>
      <c r="EY89" s="10"/>
      <c r="EZ89">
        <v>2.1694092606025107E-2</v>
      </c>
      <c r="FA89" s="4">
        <v>0</v>
      </c>
      <c r="FB89" s="4">
        <v>9.3130912861872847E-4</v>
      </c>
      <c r="FC89" s="4">
        <v>0.8385999999999999</v>
      </c>
      <c r="FD89">
        <v>1.0216940926060252</v>
      </c>
      <c r="FE89">
        <v>1.9762598352530998</v>
      </c>
      <c r="FF89" s="10"/>
      <c r="FG89">
        <v>-1.5854623912662454E-2</v>
      </c>
      <c r="FH89" s="4">
        <v>2.5136909941196812E-4</v>
      </c>
      <c r="FI89" s="4">
        <v>-3.6617407390068829E-2</v>
      </c>
      <c r="FJ89" s="4">
        <v>0.92700000000000027</v>
      </c>
      <c r="FK89">
        <v>0.98414537608733754</v>
      </c>
      <c r="FL89">
        <v>5.1153473150983846</v>
      </c>
      <c r="FM89" s="10"/>
      <c r="FN89">
        <v>-1.0592404415288796E-2</v>
      </c>
      <c r="FO89" s="4">
        <v>1.1219903129702958E-4</v>
      </c>
      <c r="FP89" s="4">
        <v>-3.1355187892695174E-2</v>
      </c>
      <c r="FQ89" s="4">
        <v>0.98880000000000023</v>
      </c>
      <c r="FR89">
        <v>0.98940759558471125</v>
      </c>
      <c r="FS89">
        <v>3.9283437207895271</v>
      </c>
      <c r="FT89" s="10"/>
    </row>
    <row r="90" spans="1:176" x14ac:dyDescent="0.2">
      <c r="A90" s="2">
        <v>89</v>
      </c>
      <c r="B90" s="3">
        <v>41395</v>
      </c>
      <c r="C90">
        <v>2013</v>
      </c>
      <c r="D90" s="4">
        <v>2.0718577866800286E-2</v>
      </c>
      <c r="E90" s="4">
        <v>0</v>
      </c>
      <c r="F90" s="9">
        <v>1.0207185778668002</v>
      </c>
      <c r="G90">
        <v>1.3063366178002085</v>
      </c>
      <c r="H90" s="10"/>
      <c r="I90">
        <v>4.7245829938987016E-2</v>
      </c>
      <c r="J90" s="4">
        <v>0</v>
      </c>
      <c r="K90" s="4">
        <v>6.2245155398594348E-2</v>
      </c>
      <c r="L90" s="4">
        <v>0.73880000000000012</v>
      </c>
      <c r="M90">
        <v>1.0472458299389871</v>
      </c>
      <c r="N90">
        <v>6.8512873950483915</v>
      </c>
      <c r="O90" s="10"/>
      <c r="P90">
        <v>7.2777038049616383E-2</v>
      </c>
      <c r="Q90" s="4">
        <v>0</v>
      </c>
      <c r="R90" s="4">
        <v>8.7776363509223715E-2</v>
      </c>
      <c r="S90" s="4">
        <v>0.88580000000000003</v>
      </c>
      <c r="T90">
        <v>1.0727770380496164</v>
      </c>
      <c r="U90">
        <v>6.8923925813614551</v>
      </c>
      <c r="V90" s="10"/>
      <c r="W90">
        <v>1.1668204685957266E-2</v>
      </c>
      <c r="X90" s="4">
        <v>0</v>
      </c>
      <c r="Y90" s="4">
        <v>2.6667530145564597E-2</v>
      </c>
      <c r="Z90" s="4">
        <v>-0.8293999999999998</v>
      </c>
      <c r="AA90">
        <v>1.0116682046859573</v>
      </c>
      <c r="AB90">
        <v>1.6703926946827363</v>
      </c>
      <c r="AC90" s="10"/>
      <c r="AD90">
        <v>4.4532509974759299E-2</v>
      </c>
      <c r="AE90" s="4">
        <v>0</v>
      </c>
      <c r="AF90" s="4">
        <v>5.9531835434366631E-2</v>
      </c>
      <c r="AG90" s="4">
        <v>0.13680000000000003</v>
      </c>
      <c r="AH90">
        <v>1.0445325099747593</v>
      </c>
      <c r="AI90">
        <v>1.3517494277767763</v>
      </c>
      <c r="AJ90" s="10"/>
      <c r="AK90">
        <v>9.3318503676492442E-2</v>
      </c>
      <c r="AL90" s="4">
        <v>0</v>
      </c>
      <c r="AM90" s="4">
        <v>0.10831782913609977</v>
      </c>
      <c r="AN90" s="4">
        <v>3.1430000000000007</v>
      </c>
      <c r="AO90">
        <v>1.0933185036764925</v>
      </c>
      <c r="AP90">
        <v>2.8856515033820069</v>
      </c>
      <c r="AQ90" s="10"/>
      <c r="AR90">
        <v>6.1459005141127648E-2</v>
      </c>
      <c r="AS90" s="4">
        <v>0</v>
      </c>
      <c r="AT90" s="4">
        <v>7.6458330600734981E-2</v>
      </c>
      <c r="AU90" s="4">
        <v>0.95700000000000018</v>
      </c>
      <c r="AV90">
        <v>1.0614590051411277</v>
      </c>
      <c r="AW90">
        <v>4.476821695639301</v>
      </c>
      <c r="AX90" s="10"/>
      <c r="AY90">
        <v>1.1849322892955878E-2</v>
      </c>
      <c r="AZ90" s="4">
        <v>0</v>
      </c>
      <c r="BA90" s="4">
        <v>2.6848648352563211E-2</v>
      </c>
      <c r="BB90" s="4">
        <v>0.80779999999999996</v>
      </c>
      <c r="BC90">
        <v>1.0118493228929559</v>
      </c>
      <c r="BD90">
        <v>1.4810874667680476</v>
      </c>
      <c r="BE90" s="10"/>
      <c r="BF90">
        <v>0.10689247387891615</v>
      </c>
      <c r="BG90" s="4">
        <v>0</v>
      </c>
      <c r="BH90" s="4">
        <v>0.12189179933852348</v>
      </c>
      <c r="BI90" s="4">
        <v>1.1113999999999999</v>
      </c>
      <c r="BJ90">
        <v>1.1068924738789161</v>
      </c>
      <c r="BK90">
        <v>4.9526742267821557</v>
      </c>
      <c r="BL90" s="10"/>
      <c r="BM90">
        <v>3.2155968451184437E-2</v>
      </c>
      <c r="BN90" s="4">
        <v>0</v>
      </c>
      <c r="BO90" s="4">
        <v>4.7155293910791769E-2</v>
      </c>
      <c r="BP90" s="4">
        <v>0.90480000000000016</v>
      </c>
      <c r="BQ90">
        <v>1.0321559684511845</v>
      </c>
      <c r="BR90">
        <v>1.2698845672215433</v>
      </c>
      <c r="BS90" s="10"/>
      <c r="BT90">
        <v>2.2149315213792185E-2</v>
      </c>
      <c r="BU90" s="4">
        <v>0</v>
      </c>
      <c r="BV90" s="4">
        <v>3.7148640673399513E-2</v>
      </c>
      <c r="BW90" s="4">
        <v>1.0786000000000002</v>
      </c>
      <c r="BX90">
        <v>1.0221493152137922</v>
      </c>
      <c r="BY90">
        <v>2.3034511039843042</v>
      </c>
      <c r="BZ90" s="10"/>
      <c r="CA90">
        <v>0.15412002934234692</v>
      </c>
      <c r="CB90" s="4">
        <v>0</v>
      </c>
      <c r="CC90" s="4">
        <v>0.16911935480195425</v>
      </c>
      <c r="CD90" s="4">
        <v>1.2098000000000004</v>
      </c>
      <c r="CE90">
        <v>1.154120029342347</v>
      </c>
      <c r="CF90">
        <v>2.4398591077775396</v>
      </c>
      <c r="CG90" s="10"/>
      <c r="CH90">
        <v>2.5958006733216611E-2</v>
      </c>
      <c r="CI90" s="4">
        <v>0</v>
      </c>
      <c r="CJ90" s="4">
        <v>4.0957332192823943E-2</v>
      </c>
      <c r="CK90" s="4">
        <v>1.0879999999999996</v>
      </c>
      <c r="CL90">
        <v>1.0259580067332166</v>
      </c>
      <c r="CM90">
        <v>0.87520083535717907</v>
      </c>
      <c r="CN90" s="10"/>
      <c r="CO90">
        <v>0.17900098854286067</v>
      </c>
      <c r="CP90" s="4">
        <v>0</v>
      </c>
      <c r="CQ90" s="4">
        <v>0.19400031400246801</v>
      </c>
      <c r="CR90" s="4">
        <v>1.6810000000000003</v>
      </c>
      <c r="CS90">
        <v>1.1790009885428607</v>
      </c>
      <c r="CT90">
        <v>2.8422005948482059</v>
      </c>
      <c r="CU90" s="10"/>
      <c r="CV90">
        <v>4.1327816333044387E-2</v>
      </c>
      <c r="CW90" s="4">
        <v>0</v>
      </c>
      <c r="CX90" s="4">
        <v>5.6327141792651719E-2</v>
      </c>
      <c r="CY90" s="4">
        <v>0.84220000000000017</v>
      </c>
      <c r="CZ90">
        <v>1.0413278163330444</v>
      </c>
      <c r="DA90">
        <v>1.2000114202660406</v>
      </c>
      <c r="DB90" s="10"/>
      <c r="DC90">
        <v>0.1249555927636419</v>
      </c>
      <c r="DD90" s="4">
        <v>0</v>
      </c>
      <c r="DE90" s="4">
        <v>0.13995491822324924</v>
      </c>
      <c r="DF90" s="4">
        <v>1.6909999999999998</v>
      </c>
      <c r="DG90">
        <v>1.1249555927636419</v>
      </c>
      <c r="DH90">
        <v>1.0019272440335978</v>
      </c>
      <c r="DI90" s="10"/>
      <c r="DJ90">
        <v>1.2243956092961925E-2</v>
      </c>
      <c r="DK90" s="4">
        <v>0</v>
      </c>
      <c r="DL90" s="4">
        <v>2.7243281552569255E-2</v>
      </c>
      <c r="DM90" s="4">
        <v>0.99539999999999995</v>
      </c>
      <c r="DN90">
        <v>1.0122439560929619</v>
      </c>
      <c r="DO90">
        <v>2.0614637064198837</v>
      </c>
      <c r="DP90" s="10"/>
      <c r="DQ90">
        <v>-1.693149198681582E-2</v>
      </c>
      <c r="DR90" s="4">
        <v>2.8667542089960831E-4</v>
      </c>
      <c r="DS90" s="4">
        <v>-1.9321665272084895E-3</v>
      </c>
      <c r="DT90" s="4">
        <v>0.70720000000000016</v>
      </c>
      <c r="DU90">
        <v>0.98306850801318413</v>
      </c>
      <c r="DV90">
        <v>1.232570537509885</v>
      </c>
      <c r="DW90" s="10"/>
      <c r="DX90">
        <v>4.7423781347788928E-2</v>
      </c>
      <c r="DY90" s="4">
        <v>0</v>
      </c>
      <c r="DZ90" s="4">
        <v>6.242310680739626E-2</v>
      </c>
      <c r="EA90" s="4">
        <v>1.0611999999999999</v>
      </c>
      <c r="EB90">
        <v>1.0474237813477889</v>
      </c>
      <c r="EC90">
        <v>2.6968379737965678</v>
      </c>
      <c r="ED90" s="10"/>
      <c r="EE90">
        <v>0.18103056999067565</v>
      </c>
      <c r="EF90" s="4">
        <v>0</v>
      </c>
      <c r="EG90" s="4">
        <v>0.19602989545028299</v>
      </c>
      <c r="EH90" s="4">
        <v>1.4347999999999999</v>
      </c>
      <c r="EI90">
        <v>1.1810305699906756</v>
      </c>
      <c r="EJ90">
        <v>1.898049750934987</v>
      </c>
      <c r="EK90" s="10"/>
      <c r="EL90">
        <v>0.10539136711611947</v>
      </c>
      <c r="EM90" s="4">
        <v>0</v>
      </c>
      <c r="EN90" s="4">
        <v>0.12039069257572681</v>
      </c>
      <c r="EO90" s="4">
        <v>0.75219999999999998</v>
      </c>
      <c r="EP90">
        <v>1.1053913671161195</v>
      </c>
      <c r="EQ90">
        <v>3.1496801635061025</v>
      </c>
      <c r="ER90" s="10"/>
      <c r="ES90">
        <v>2.5444548895553407E-2</v>
      </c>
      <c r="ET90" s="4">
        <v>0</v>
      </c>
      <c r="EU90" s="4">
        <v>4.0443874355160739E-2</v>
      </c>
      <c r="EV90" s="4">
        <v>0.59239999999999993</v>
      </c>
      <c r="EW90">
        <v>1.0254445488955535</v>
      </c>
      <c r="EX90">
        <v>4.5145092454832909</v>
      </c>
      <c r="EY90" s="10"/>
      <c r="EZ90">
        <v>6.5446437234232768E-2</v>
      </c>
      <c r="FA90" s="4">
        <v>0</v>
      </c>
      <c r="FB90" s="4">
        <v>8.04457626938401E-2</v>
      </c>
      <c r="FC90" s="4">
        <v>0.83939999999999992</v>
      </c>
      <c r="FD90">
        <v>1.0654464372342327</v>
      </c>
      <c r="FE90">
        <v>2.1055990005195269</v>
      </c>
      <c r="FF90" s="10"/>
      <c r="FG90">
        <v>8.3003418886008914E-2</v>
      </c>
      <c r="FH90" s="4">
        <v>0</v>
      </c>
      <c r="FI90" s="4">
        <v>9.8002744345616247E-2</v>
      </c>
      <c r="FJ90" s="4">
        <v>0.8967999999999996</v>
      </c>
      <c r="FK90">
        <v>1.0830034188860089</v>
      </c>
      <c r="FL90">
        <v>5.5399386310409167</v>
      </c>
      <c r="FM90" s="10"/>
      <c r="FN90">
        <v>9.5480333345348167E-2</v>
      </c>
      <c r="FO90" s="4">
        <v>0</v>
      </c>
      <c r="FP90" s="4">
        <v>0.1104796588049555</v>
      </c>
      <c r="FQ90" s="4">
        <v>0.95719999999999983</v>
      </c>
      <c r="FR90">
        <v>1.0954803333453482</v>
      </c>
      <c r="FS90">
        <v>4.3034232887456163</v>
      </c>
      <c r="FT90" s="10"/>
    </row>
    <row r="91" spans="1:176" x14ac:dyDescent="0.2">
      <c r="A91" s="2">
        <v>90</v>
      </c>
      <c r="B91" s="3">
        <v>41426</v>
      </c>
      <c r="C91">
        <v>2013</v>
      </c>
      <c r="D91" s="4">
        <v>-1.4962899368369467E-2</v>
      </c>
      <c r="E91" s="4">
        <v>2.2388835750795138E-4</v>
      </c>
      <c r="F91" s="9">
        <v>0.98503710063163052</v>
      </c>
      <c r="G91">
        <v>1.2867900344468479</v>
      </c>
      <c r="H91" s="10"/>
      <c r="I91">
        <v>1.2792767431653796E-2</v>
      </c>
      <c r="J91" s="4">
        <v>0</v>
      </c>
      <c r="K91" s="4">
        <v>-3.6669343781833216E-2</v>
      </c>
      <c r="L91" s="4">
        <v>0.57699999999999985</v>
      </c>
      <c r="M91">
        <v>1.0127927674316537</v>
      </c>
      <c r="N91">
        <v>6.9389343213006658</v>
      </c>
      <c r="O91" s="10"/>
      <c r="P91">
        <v>2.2321626878069947E-2</v>
      </c>
      <c r="Q91" s="4">
        <v>0</v>
      </c>
      <c r="R91" s="4">
        <v>-2.7140484335417069E-2</v>
      </c>
      <c r="S91" s="4">
        <v>0.78939999999999988</v>
      </c>
      <c r="T91">
        <v>1.0223216268780699</v>
      </c>
      <c r="U91">
        <v>7.0462419968597825</v>
      </c>
      <c r="V91" s="10"/>
      <c r="W91">
        <v>-5.3934274316697721E-2</v>
      </c>
      <c r="X91" s="4">
        <v>2.9089059460687995E-3</v>
      </c>
      <c r="Y91" s="4">
        <v>-0.10339638553018474</v>
      </c>
      <c r="Z91" s="4">
        <v>-0.76980000000000004</v>
      </c>
      <c r="AA91">
        <v>0.94606572568330227</v>
      </c>
      <c r="AB91">
        <v>1.5803012768711098</v>
      </c>
      <c r="AC91" s="10"/>
      <c r="AD91">
        <v>1.7133369126495487E-2</v>
      </c>
      <c r="AE91" s="4">
        <v>0</v>
      </c>
      <c r="AF91" s="4">
        <v>-3.2328742086991533E-2</v>
      </c>
      <c r="AG91" s="4">
        <v>0.11520000000000005</v>
      </c>
      <c r="AH91">
        <v>1.0171333691264954</v>
      </c>
      <c r="AI91">
        <v>1.3749094496894048</v>
      </c>
      <c r="AJ91" s="10"/>
      <c r="AK91">
        <v>-3.6863305861948088E-2</v>
      </c>
      <c r="AL91" s="4">
        <v>1.3589033190715362E-3</v>
      </c>
      <c r="AM91" s="4">
        <v>-8.6325417075435104E-2</v>
      </c>
      <c r="AN91" s="4">
        <v>3.2335999999999996</v>
      </c>
      <c r="AO91">
        <v>0.96313669413805192</v>
      </c>
      <c r="AP91">
        <v>2.7792768494018456</v>
      </c>
      <c r="AQ91" s="10"/>
      <c r="AR91">
        <v>-2.79328709648555E-2</v>
      </c>
      <c r="AS91" s="4">
        <v>7.8024528033926737E-4</v>
      </c>
      <c r="AT91" s="4">
        <v>-7.7394982178342508E-2</v>
      </c>
      <c r="AU91" s="4">
        <v>0.89119999999999999</v>
      </c>
      <c r="AV91">
        <v>0.97206712903514447</v>
      </c>
      <c r="AW91">
        <v>4.3517712128823423</v>
      </c>
      <c r="AX91" s="10"/>
      <c r="AY91">
        <v>-7.3186326131300461E-3</v>
      </c>
      <c r="AZ91" s="4">
        <v>5.356238332597073E-5</v>
      </c>
      <c r="BA91" s="4">
        <v>-5.6780743826617061E-2</v>
      </c>
      <c r="BB91" s="4">
        <v>0.81379999999999997</v>
      </c>
      <c r="BC91">
        <v>0.99268136738686996</v>
      </c>
      <c r="BD91">
        <v>1.4702479317308608</v>
      </c>
      <c r="BE91" s="10"/>
      <c r="BF91">
        <v>-2.5546567981815749E-2</v>
      </c>
      <c r="BG91" s="4">
        <v>6.5262713564953362E-4</v>
      </c>
      <c r="BH91" s="4">
        <v>-7.5008679195302769E-2</v>
      </c>
      <c r="BI91" s="4">
        <v>1.0437999999999998</v>
      </c>
      <c r="BJ91">
        <v>0.97445343201818424</v>
      </c>
      <c r="BK91">
        <v>4.8261503979558782</v>
      </c>
      <c r="BL91" s="10"/>
      <c r="BM91">
        <v>-7.4647893035240083E-3</v>
      </c>
      <c r="BN91" s="4">
        <v>5.5723079346006451E-5</v>
      </c>
      <c r="BO91" s="4">
        <v>-5.6926900517011027E-2</v>
      </c>
      <c r="BP91" s="4">
        <v>0.91600000000000026</v>
      </c>
      <c r="BQ91">
        <v>0.99253521069647599</v>
      </c>
      <c r="BR91">
        <v>1.2604051464874377</v>
      </c>
      <c r="BS91" s="10"/>
      <c r="BT91">
        <v>-3.6223539001014562E-2</v>
      </c>
      <c r="BU91" s="4">
        <v>1.312144777758023E-3</v>
      </c>
      <c r="BV91" s="4">
        <v>-8.5685650214501585E-2</v>
      </c>
      <c r="BW91" s="4">
        <v>1.1352</v>
      </c>
      <c r="BX91">
        <v>0.9637764609989854</v>
      </c>
      <c r="BY91">
        <v>2.2200119530821985</v>
      </c>
      <c r="BZ91" s="10"/>
      <c r="CA91">
        <v>-6.1904714261690905E-2</v>
      </c>
      <c r="CB91" s="4">
        <v>3.8321936478215974E-3</v>
      </c>
      <c r="CC91" s="4">
        <v>-0.11136682547517793</v>
      </c>
      <c r="CD91" s="4">
        <v>1.17</v>
      </c>
      <c r="CE91">
        <v>0.93809528573830914</v>
      </c>
      <c r="CF91">
        <v>2.2888203268717868</v>
      </c>
      <c r="CG91" s="10"/>
      <c r="CH91">
        <v>-3.7493524011794267E-2</v>
      </c>
      <c r="CI91" s="4">
        <v>1.4057643428229932E-3</v>
      </c>
      <c r="CJ91" s="4">
        <v>-8.6955635225281283E-2</v>
      </c>
      <c r="CK91" s="4">
        <v>1.1490000000000002</v>
      </c>
      <c r="CL91">
        <v>0.96250647598820571</v>
      </c>
      <c r="CM91">
        <v>0.84238647182157222</v>
      </c>
      <c r="CN91" s="10"/>
      <c r="CO91">
        <v>-3.9455568796719867E-2</v>
      </c>
      <c r="CP91" s="4">
        <v>1.5567419090726944E-3</v>
      </c>
      <c r="CQ91" s="4">
        <v>-8.891768001020689E-2</v>
      </c>
      <c r="CR91" s="4">
        <v>1.5089999999999992</v>
      </c>
      <c r="CS91">
        <v>0.96054443120328015</v>
      </c>
      <c r="CT91">
        <v>2.7300599537440946</v>
      </c>
      <c r="CU91" s="10"/>
      <c r="CV91">
        <v>9.3073422674320398E-3</v>
      </c>
      <c r="CW91" s="4">
        <v>0</v>
      </c>
      <c r="CX91" s="4">
        <v>-4.0154768946054978E-2</v>
      </c>
      <c r="CY91" s="4">
        <v>0.85299999999999987</v>
      </c>
      <c r="CZ91">
        <v>1.0093073422674321</v>
      </c>
      <c r="DA91">
        <v>1.211180337279284</v>
      </c>
      <c r="DB91" s="10"/>
      <c r="DC91">
        <v>-5.3013503391192207E-2</v>
      </c>
      <c r="DD91" s="4">
        <v>2.8104315418079479E-3</v>
      </c>
      <c r="DE91" s="4">
        <v>-0.10247561460467922</v>
      </c>
      <c r="DF91" s="4">
        <v>1.5540000000000007</v>
      </c>
      <c r="DG91">
        <v>0.94698649660880774</v>
      </c>
      <c r="DH91">
        <v>0.94881157068429478</v>
      </c>
      <c r="DI91" s="10"/>
      <c r="DJ91">
        <v>1.8314089517788743E-3</v>
      </c>
      <c r="DK91" s="4">
        <v>0</v>
      </c>
      <c r="DL91" s="4">
        <v>-4.7630702261708138E-2</v>
      </c>
      <c r="DM91" s="4">
        <v>0.96399999999999997</v>
      </c>
      <c r="DN91">
        <v>1.0018314089517788</v>
      </c>
      <c r="DO91">
        <v>2.0652390895055883</v>
      </c>
      <c r="DP91" s="10"/>
      <c r="DQ91">
        <v>9.8096454842554522E-3</v>
      </c>
      <c r="DR91" s="4">
        <v>0</v>
      </c>
      <c r="DS91" s="4">
        <v>-3.9652465729231562E-2</v>
      </c>
      <c r="DT91" s="4">
        <v>0.2576</v>
      </c>
      <c r="DU91">
        <v>1.0098096454842556</v>
      </c>
      <c r="DV91">
        <v>1.2446616175171952</v>
      </c>
      <c r="DW91" s="10"/>
      <c r="DX91">
        <v>-1.2899685444788075E-2</v>
      </c>
      <c r="DY91" s="4">
        <v>1.6640188457447733E-4</v>
      </c>
      <c r="DZ91" s="4">
        <v>-6.2361796658275091E-2</v>
      </c>
      <c r="EA91" s="4">
        <v>1.0984</v>
      </c>
      <c r="EB91">
        <v>0.98710031455521197</v>
      </c>
      <c r="EC91">
        <v>2.6620496122390325</v>
      </c>
      <c r="ED91" s="10"/>
      <c r="EE91">
        <v>2.8147478050933518E-2</v>
      </c>
      <c r="EF91" s="4">
        <v>0</v>
      </c>
      <c r="EG91" s="4">
        <v>-2.1314633162553498E-2</v>
      </c>
      <c r="EH91" s="4">
        <v>1.3540000000000005</v>
      </c>
      <c r="EI91">
        <v>1.0281474780509334</v>
      </c>
      <c r="EJ91">
        <v>1.9514750646390091</v>
      </c>
      <c r="EK91" s="10"/>
      <c r="EL91">
        <v>-5.553238202012243E-2</v>
      </c>
      <c r="EM91" s="4">
        <v>3.083845452828817E-3</v>
      </c>
      <c r="EN91" s="4">
        <v>-0.10499449323360945</v>
      </c>
      <c r="EO91" s="4">
        <v>0.75860000000000016</v>
      </c>
      <c r="EP91">
        <v>0.94446761797987755</v>
      </c>
      <c r="EQ91">
        <v>2.9747709214250797</v>
      </c>
      <c r="ER91" s="10"/>
      <c r="ES91">
        <v>4.5041677129886606E-4</v>
      </c>
      <c r="ET91" s="4">
        <v>0</v>
      </c>
      <c r="EU91" s="4">
        <v>-4.9011694442188149E-2</v>
      </c>
      <c r="EV91" s="4">
        <v>0.64860000000000018</v>
      </c>
      <c r="EW91">
        <v>1.0004504167712989</v>
      </c>
      <c r="EX91">
        <v>4.51654265616164</v>
      </c>
      <c r="EY91" s="10"/>
      <c r="EZ91">
        <v>5.8297825731804358E-3</v>
      </c>
      <c r="FA91" s="4">
        <v>0</v>
      </c>
      <c r="FB91" s="4">
        <v>-4.3632328640306584E-2</v>
      </c>
      <c r="FC91" s="4">
        <v>0.77800000000000002</v>
      </c>
      <c r="FD91">
        <v>1.0058297825731803</v>
      </c>
      <c r="FE91">
        <v>2.1178741848788616</v>
      </c>
      <c r="FF91" s="10"/>
      <c r="FG91">
        <v>-5.0458675074077822E-2</v>
      </c>
      <c r="FH91" s="4">
        <v>2.5460778902313625E-3</v>
      </c>
      <c r="FI91" s="4">
        <v>-9.9920786287564844E-2</v>
      </c>
      <c r="FJ91" s="4">
        <v>0.86320000000000008</v>
      </c>
      <c r="FK91">
        <v>0.94954132492592214</v>
      </c>
      <c r="FL91">
        <v>5.2604006677268913</v>
      </c>
      <c r="FM91" s="10"/>
      <c r="FN91">
        <v>-2.8155298161606657E-2</v>
      </c>
      <c r="FO91" s="4">
        <v>7.9272081456897121E-4</v>
      </c>
      <c r="FP91" s="4">
        <v>-7.7617409375093677E-2</v>
      </c>
      <c r="FQ91" s="4">
        <v>1.0602</v>
      </c>
      <c r="FR91">
        <v>0.97184470183839333</v>
      </c>
      <c r="FS91">
        <v>4.1822591229353812</v>
      </c>
      <c r="FT91" s="10"/>
    </row>
    <row r="92" spans="1:176" x14ac:dyDescent="0.2">
      <c r="A92" s="2">
        <v>91</v>
      </c>
      <c r="B92" s="3">
        <v>41456</v>
      </c>
      <c r="C92">
        <v>2013</v>
      </c>
      <c r="D92" s="4">
        <v>4.943036792629029E-2</v>
      </c>
      <c r="E92" s="4">
        <v>0</v>
      </c>
      <c r="F92" s="9">
        <v>1.0494303679262902</v>
      </c>
      <c r="G92">
        <v>1.3503965392934392</v>
      </c>
      <c r="H92" s="10"/>
      <c r="I92">
        <v>3.7910759142320977E-2</v>
      </c>
      <c r="J92" s="4">
        <v>0</v>
      </c>
      <c r="K92" s="4">
        <v>6.9208772465925633E-2</v>
      </c>
      <c r="L92" s="4">
        <v>0.71839999999999971</v>
      </c>
      <c r="M92">
        <v>1.0379107591423209</v>
      </c>
      <c r="N92">
        <v>7.2019945890598791</v>
      </c>
      <c r="O92" s="10"/>
      <c r="P92">
        <v>2.6983515541483549E-2</v>
      </c>
      <c r="Q92" s="4">
        <v>0</v>
      </c>
      <c r="R92" s="4">
        <v>5.8281528865088209E-2</v>
      </c>
      <c r="S92" s="4">
        <v>0.72299999999999998</v>
      </c>
      <c r="T92">
        <v>1.0269835155414835</v>
      </c>
      <c r="U92">
        <v>7.236374377291102</v>
      </c>
      <c r="V92" s="10"/>
      <c r="W92">
        <v>4.9769366162063011E-2</v>
      </c>
      <c r="X92" s="4">
        <v>0</v>
      </c>
      <c r="Y92" s="4">
        <v>8.1067379485667668E-2</v>
      </c>
      <c r="Z92" s="4">
        <v>-0.5888000000000001</v>
      </c>
      <c r="AA92">
        <v>1.0497693661620631</v>
      </c>
      <c r="AB92">
        <v>1.6589518697660839</v>
      </c>
      <c r="AC92" s="10"/>
      <c r="AD92">
        <v>1.8492143376301343E-2</v>
      </c>
      <c r="AE92" s="4">
        <v>0</v>
      </c>
      <c r="AF92" s="4">
        <v>4.9790156699905996E-2</v>
      </c>
      <c r="AG92" s="4">
        <v>0.10160000000000002</v>
      </c>
      <c r="AH92">
        <v>1.0184921433763015</v>
      </c>
      <c r="AI92">
        <v>1.4003344723624929</v>
      </c>
      <c r="AJ92" s="10"/>
      <c r="AK92">
        <v>7.4282415681684658E-2</v>
      </c>
      <c r="AL92" s="4">
        <v>0</v>
      </c>
      <c r="AM92" s="4">
        <v>0.10558042900528931</v>
      </c>
      <c r="AN92" s="4">
        <v>3.3761999999999999</v>
      </c>
      <c r="AO92">
        <v>1.0742824156816846</v>
      </c>
      <c r="AP92">
        <v>2.9857282476235962</v>
      </c>
      <c r="AQ92" s="10"/>
      <c r="AR92">
        <v>4.6583121222740421E-2</v>
      </c>
      <c r="AS92" s="4">
        <v>0</v>
      </c>
      <c r="AT92" s="4">
        <v>7.7881134546345071E-2</v>
      </c>
      <c r="AU92" s="4">
        <v>1.3828000000000003</v>
      </c>
      <c r="AV92">
        <v>1.0465831212227403</v>
      </c>
      <c r="AW92">
        <v>4.5544902988256721</v>
      </c>
      <c r="AX92" s="10"/>
      <c r="AY92">
        <v>6.0746577727852441E-2</v>
      </c>
      <c r="AZ92" s="4">
        <v>0</v>
      </c>
      <c r="BA92" s="4">
        <v>9.2044591051457098E-2</v>
      </c>
      <c r="BB92" s="4">
        <v>0.81499999999999984</v>
      </c>
      <c r="BC92">
        <v>1.0607465777278524</v>
      </c>
      <c r="BD92">
        <v>1.5595604619949637</v>
      </c>
      <c r="BE92" s="10"/>
      <c r="BF92">
        <v>9.5169338324761946E-2</v>
      </c>
      <c r="BG92" s="4">
        <v>0</v>
      </c>
      <c r="BH92" s="4">
        <v>0.12646735164836659</v>
      </c>
      <c r="BI92" s="4">
        <v>1.0455999999999999</v>
      </c>
      <c r="BJ92">
        <v>1.095169338324762</v>
      </c>
      <c r="BK92">
        <v>5.2854519379851261</v>
      </c>
      <c r="BL92" s="10"/>
      <c r="BM92">
        <v>5.2605585249461038E-2</v>
      </c>
      <c r="BN92" s="4">
        <v>0</v>
      </c>
      <c r="BO92" s="4">
        <v>8.3903598573065702E-2</v>
      </c>
      <c r="BP92" s="4">
        <v>0.93920000000000015</v>
      </c>
      <c r="BQ92">
        <v>1.0526055852494611</v>
      </c>
      <c r="BR92">
        <v>1.3267094968698421</v>
      </c>
      <c r="BS92" s="10"/>
      <c r="BT92">
        <v>2.9599600745837579E-2</v>
      </c>
      <c r="BU92" s="4">
        <v>0</v>
      </c>
      <c r="BV92" s="4">
        <v>6.0897614069442232E-2</v>
      </c>
      <c r="BW92" s="4">
        <v>1.4157999999999999</v>
      </c>
      <c r="BX92">
        <v>1.0295996007458377</v>
      </c>
      <c r="BY92">
        <v>2.2857234205444188</v>
      </c>
      <c r="BZ92" s="10"/>
      <c r="CA92">
        <v>0.14608439080307342</v>
      </c>
      <c r="CB92" s="4">
        <v>0</v>
      </c>
      <c r="CC92" s="4">
        <v>0.17738240412667808</v>
      </c>
      <c r="CD92" s="4">
        <v>1.0416000000000003</v>
      </c>
      <c r="CE92">
        <v>1.1460843908030733</v>
      </c>
      <c r="CF92">
        <v>2.6231812499805431</v>
      </c>
      <c r="CG92" s="10"/>
      <c r="CH92">
        <v>5.1433512229161656E-2</v>
      </c>
      <c r="CI92" s="4">
        <v>0</v>
      </c>
      <c r="CJ92" s="4">
        <v>8.2731525552766305E-2</v>
      </c>
      <c r="CK92" s="4">
        <v>1.173</v>
      </c>
      <c r="CL92">
        <v>1.0514335122291616</v>
      </c>
      <c r="CM92">
        <v>0.88571336672168732</v>
      </c>
      <c r="CN92" s="10"/>
      <c r="CO92">
        <v>0.13045753803217175</v>
      </c>
      <c r="CP92" s="4">
        <v>0</v>
      </c>
      <c r="CQ92" s="4">
        <v>0.16175555135577641</v>
      </c>
      <c r="CR92" s="4">
        <v>1.8224000000000007</v>
      </c>
      <c r="CS92">
        <v>1.1304575380321717</v>
      </c>
      <c r="CT92">
        <v>3.0862168539897739</v>
      </c>
      <c r="CU92" s="10"/>
      <c r="CV92">
        <v>3.8024108264838874E-2</v>
      </c>
      <c r="CW92" s="4">
        <v>0</v>
      </c>
      <c r="CX92" s="4">
        <v>6.932212158844353E-2</v>
      </c>
      <c r="CY92" s="4">
        <v>0.85439999999999972</v>
      </c>
      <c r="CZ92">
        <v>1.0380241082648389</v>
      </c>
      <c r="DA92">
        <v>1.2572343895522355</v>
      </c>
      <c r="DB92" s="10"/>
      <c r="DC92">
        <v>6.695535624706056E-2</v>
      </c>
      <c r="DD92" s="4">
        <v>0</v>
      </c>
      <c r="DE92" s="4">
        <v>9.8253369570665217E-2</v>
      </c>
      <c r="DF92" s="4">
        <v>1.7870000000000001</v>
      </c>
      <c r="DG92">
        <v>1.0669553562470606</v>
      </c>
      <c r="DH92">
        <v>1.0123395874107948</v>
      </c>
      <c r="DI92" s="10"/>
      <c r="DJ92">
        <v>6.1656096796820999E-2</v>
      </c>
      <c r="DK92" s="4">
        <v>0</v>
      </c>
      <c r="DL92" s="4">
        <v>9.2954110120425648E-2</v>
      </c>
      <c r="DM92" s="4">
        <v>1.0920000000000001</v>
      </c>
      <c r="DN92">
        <v>1.0616560967968209</v>
      </c>
      <c r="DO92">
        <v>2.1925736707167234</v>
      </c>
      <c r="DP92" s="10"/>
      <c r="DQ92">
        <v>2.8855667355224095E-2</v>
      </c>
      <c r="DR92" s="4">
        <v>0</v>
      </c>
      <c r="DS92" s="4">
        <v>6.0153680678828751E-2</v>
      </c>
      <c r="DT92" s="4">
        <v>0.41499999999999998</v>
      </c>
      <c r="DU92">
        <v>1.028855667355224</v>
      </c>
      <c r="DV92">
        <v>1.2805771591220865</v>
      </c>
      <c r="DW92" s="10"/>
      <c r="DX92">
        <v>2.8352033981249442E-2</v>
      </c>
      <c r="DY92" s="4">
        <v>0</v>
      </c>
      <c r="DZ92" s="4">
        <v>5.9650047304854098E-2</v>
      </c>
      <c r="EA92" s="4">
        <v>1.1603999999999999</v>
      </c>
      <c r="EB92">
        <v>1.0283520339812495</v>
      </c>
      <c r="EC92">
        <v>2.7375241333050058</v>
      </c>
      <c r="ED92" s="10"/>
      <c r="EE92">
        <v>8.4689917725966554E-2</v>
      </c>
      <c r="EF92" s="4">
        <v>0</v>
      </c>
      <c r="EG92" s="4">
        <v>0.11598793104957121</v>
      </c>
      <c r="EH92" s="4">
        <v>1.2993999999999999</v>
      </c>
      <c r="EI92">
        <v>1.0846899177259666</v>
      </c>
      <c r="EJ92">
        <v>2.1167453273075623</v>
      </c>
      <c r="EK92" s="10"/>
      <c r="EL92">
        <v>2.61702598948346E-2</v>
      </c>
      <c r="EM92" s="4">
        <v>0</v>
      </c>
      <c r="EN92" s="4">
        <v>5.7468273218439253E-2</v>
      </c>
      <c r="EO92" s="4">
        <v>1.2100000000000002</v>
      </c>
      <c r="EP92">
        <v>1.0261702598948346</v>
      </c>
      <c r="EQ92">
        <v>3.0526214495663706</v>
      </c>
      <c r="ER92" s="10"/>
      <c r="ES92">
        <v>3.4002564928463895E-2</v>
      </c>
      <c r="ET92" s="4">
        <v>0</v>
      </c>
      <c r="EU92" s="4">
        <v>6.5300578252068558E-2</v>
      </c>
      <c r="EV92" s="4">
        <v>0.61880000000000002</v>
      </c>
      <c r="EW92">
        <v>1.0340025649284639</v>
      </c>
      <c r="EX92">
        <v>4.6701166910799525</v>
      </c>
      <c r="EY92" s="10"/>
      <c r="EZ92">
        <v>4.3387202171480732E-2</v>
      </c>
      <c r="FA92" s="4">
        <v>0</v>
      </c>
      <c r="FB92" s="4">
        <v>7.4685215495085389E-2</v>
      </c>
      <c r="FC92" s="4">
        <v>0.84460000000000013</v>
      </c>
      <c r="FD92">
        <v>1.0433872021714807</v>
      </c>
      <c r="FE92">
        <v>2.2097628203119606</v>
      </c>
      <c r="FF92" s="10"/>
      <c r="FG92">
        <v>4.5056009581360461E-2</v>
      </c>
      <c r="FH92" s="4">
        <v>0</v>
      </c>
      <c r="FI92" s="4">
        <v>7.6354022904965124E-2</v>
      </c>
      <c r="FJ92" s="4">
        <v>0.88000000000000045</v>
      </c>
      <c r="FK92">
        <v>1.0450560095813604</v>
      </c>
      <c r="FL92">
        <v>5.4974133306137887</v>
      </c>
      <c r="FM92" s="10"/>
      <c r="FN92">
        <v>3.5618338631261709E-2</v>
      </c>
      <c r="FO92" s="4">
        <v>0</v>
      </c>
      <c r="FP92" s="4">
        <v>6.6916351954866365E-2</v>
      </c>
      <c r="FQ92" s="4">
        <v>1.0593999999999999</v>
      </c>
      <c r="FR92">
        <v>1.0356183386312616</v>
      </c>
      <c r="FS92">
        <v>4.3312242446197766</v>
      </c>
      <c r="FT92" s="10"/>
    </row>
    <row r="93" spans="1:176" x14ac:dyDescent="0.2">
      <c r="A93" s="2">
        <v>92</v>
      </c>
      <c r="B93" s="3">
        <v>41487</v>
      </c>
      <c r="C93">
        <v>2013</v>
      </c>
      <c r="D93" s="4">
        <v>-3.1262976804888203E-2</v>
      </c>
      <c r="E93" s="4">
        <v>9.7737371870297769E-4</v>
      </c>
      <c r="F93" s="9">
        <v>0.96873702319511179</v>
      </c>
      <c r="G93">
        <v>1.3081791236081071</v>
      </c>
      <c r="H93" s="10"/>
      <c r="I93">
        <v>-3.3610581279382833E-3</v>
      </c>
      <c r="J93" s="4">
        <v>1.1296711739379998E-5</v>
      </c>
      <c r="K93" s="4">
        <v>-3.3110533011126583E-2</v>
      </c>
      <c r="L93" s="4">
        <v>0.66060000000000008</v>
      </c>
      <c r="M93">
        <v>0.9966389418720617</v>
      </c>
      <c r="N93">
        <v>7.1777882666089514</v>
      </c>
      <c r="O93" s="10"/>
      <c r="P93">
        <v>-9.9151321089920516E-3</v>
      </c>
      <c r="Q93" s="4">
        <v>9.8309844738765168E-5</v>
      </c>
      <c r="R93" s="4">
        <v>-3.966460699218035E-2</v>
      </c>
      <c r="S93" s="4">
        <v>0.78059999999999985</v>
      </c>
      <c r="T93">
        <v>0.99008486789100791</v>
      </c>
      <c r="U93">
        <v>7.1646247693501355</v>
      </c>
      <c r="V93" s="10"/>
      <c r="W93">
        <v>4.5597051669624298E-3</v>
      </c>
      <c r="X93" s="4">
        <v>0</v>
      </c>
      <c r="Y93" s="4">
        <v>-2.5189769716225868E-2</v>
      </c>
      <c r="Z93" s="4">
        <v>-0.53720000000000001</v>
      </c>
      <c r="AA93">
        <v>1.0045597051669624</v>
      </c>
      <c r="AB93">
        <v>1.6665162011783983</v>
      </c>
      <c r="AC93" s="10"/>
      <c r="AD93">
        <v>-2.1572106472896316E-2</v>
      </c>
      <c r="AE93" s="4">
        <v>4.6535577767797516E-4</v>
      </c>
      <c r="AF93" s="4">
        <v>-5.1321581356084611E-2</v>
      </c>
      <c r="AG93" s="4">
        <v>9.920000000000001E-2</v>
      </c>
      <c r="AH93">
        <v>0.97842789352710369</v>
      </c>
      <c r="AI93">
        <v>1.3701263080270221</v>
      </c>
      <c r="AJ93" s="10"/>
      <c r="AK93">
        <v>-9.5232104110442427E-3</v>
      </c>
      <c r="AL93" s="4">
        <v>9.0691536533021451E-5</v>
      </c>
      <c r="AM93" s="4">
        <v>-3.9272685294232543E-2</v>
      </c>
      <c r="AN93" s="4">
        <v>3.9641999999999991</v>
      </c>
      <c r="AO93">
        <v>0.9904767895889558</v>
      </c>
      <c r="AP93">
        <v>2.9572945292912785</v>
      </c>
      <c r="AQ93" s="10"/>
      <c r="AR93">
        <v>4.8212868683953178E-2</v>
      </c>
      <c r="AS93" s="4">
        <v>0</v>
      </c>
      <c r="AT93" s="4">
        <v>1.846339380076488E-2</v>
      </c>
      <c r="AU93" s="4">
        <v>1.9702000000000002</v>
      </c>
      <c r="AV93">
        <v>1.0482128686839531</v>
      </c>
      <c r="AW93">
        <v>4.7740753415252923</v>
      </c>
      <c r="AX93" s="10"/>
      <c r="AY93">
        <v>-3.7612831294277345E-2</v>
      </c>
      <c r="AZ93" s="4">
        <v>1.4147250779717692E-3</v>
      </c>
      <c r="BA93" s="4">
        <v>-6.7362306177465636E-2</v>
      </c>
      <c r="BB93" s="4">
        <v>0.76259999999999994</v>
      </c>
      <c r="BC93">
        <v>0.96238716870572261</v>
      </c>
      <c r="BD93">
        <v>1.5009009774447217</v>
      </c>
      <c r="BE93" s="10"/>
      <c r="BF93">
        <v>2.8328186239892816E-2</v>
      </c>
      <c r="BG93" s="4">
        <v>0</v>
      </c>
      <c r="BH93" s="4">
        <v>-1.4212886432954826E-3</v>
      </c>
      <c r="BI93" s="4">
        <v>0.96640000000000004</v>
      </c>
      <c r="BJ93">
        <v>1.0283281862398927</v>
      </c>
      <c r="BK93">
        <v>5.4351792048463707</v>
      </c>
      <c r="BL93" s="10"/>
      <c r="BM93">
        <v>-4.2739748339282464E-2</v>
      </c>
      <c r="BN93" s="4">
        <v>1.8266860881051982E-3</v>
      </c>
      <c r="BO93" s="4">
        <v>-7.2489223222470756E-2</v>
      </c>
      <c r="BP93" s="4">
        <v>0.85580000000000001</v>
      </c>
      <c r="BQ93">
        <v>0.95726025166071749</v>
      </c>
      <c r="BR93">
        <v>1.2700062668542889</v>
      </c>
      <c r="BS93" s="10"/>
      <c r="BT93">
        <v>-6.2209064587379119E-2</v>
      </c>
      <c r="BU93" s="4">
        <v>3.8699677168367069E-3</v>
      </c>
      <c r="BV93" s="4">
        <v>-9.1958539470567424E-2</v>
      </c>
      <c r="BW93" s="4">
        <v>1.6422000000000003</v>
      </c>
      <c r="BX93">
        <v>0.93779093541262093</v>
      </c>
      <c r="BY93">
        <v>2.1435307046468859</v>
      </c>
      <c r="BZ93" s="10"/>
      <c r="CA93">
        <v>4.1486126712964762E-2</v>
      </c>
      <c r="CB93" s="4">
        <v>0</v>
      </c>
      <c r="CC93" s="4">
        <v>1.1736651829776464E-2</v>
      </c>
      <c r="CD93" s="4">
        <v>1.6947999999999999</v>
      </c>
      <c r="CE93">
        <v>1.0414861267129647</v>
      </c>
      <c r="CF93">
        <v>2.732006879708309</v>
      </c>
      <c r="CG93" s="10"/>
      <c r="CH93">
        <v>-1.6208794022046051E-2</v>
      </c>
      <c r="CI93" s="4">
        <v>2.6272500364911579E-4</v>
      </c>
      <c r="CJ93" s="4">
        <v>-4.5958268905234349E-2</v>
      </c>
      <c r="CK93" s="4">
        <v>1.1143999999999996</v>
      </c>
      <c r="CL93">
        <v>0.983791205977954</v>
      </c>
      <c r="CM93">
        <v>0.87135702119792258</v>
      </c>
      <c r="CN93" s="10"/>
      <c r="CO93">
        <v>-7.472278863784626E-2</v>
      </c>
      <c r="CP93" s="4">
        <v>5.5834951418162462E-3</v>
      </c>
      <c r="CQ93" s="4">
        <v>-0.10447226352103456</v>
      </c>
      <c r="CR93" s="4">
        <v>2.5413999999999994</v>
      </c>
      <c r="CS93">
        <v>0.92527721136215368</v>
      </c>
      <c r="CT93">
        <v>2.8556061243185371</v>
      </c>
      <c r="CU93" s="10"/>
      <c r="CV93">
        <v>-1.7711531469587528E-2</v>
      </c>
      <c r="CW93" s="4">
        <v>3.1369834699818936E-4</v>
      </c>
      <c r="CX93" s="4">
        <v>-4.7461006352775822E-2</v>
      </c>
      <c r="CY93" s="4">
        <v>0.87859999999999971</v>
      </c>
      <c r="CZ93">
        <v>0.98228846853041252</v>
      </c>
      <c r="DA93">
        <v>1.2349668430970335</v>
      </c>
      <c r="DB93" s="10"/>
      <c r="DC93">
        <v>8.1571295476217512E-2</v>
      </c>
      <c r="DD93" s="4">
        <v>0</v>
      </c>
      <c r="DE93" s="4">
        <v>5.1821820593029214E-2</v>
      </c>
      <c r="DF93" s="4">
        <v>1.6721999999999997</v>
      </c>
      <c r="DG93">
        <v>1.0815712954762176</v>
      </c>
      <c r="DH93">
        <v>1.094917439017753</v>
      </c>
      <c r="DI93" s="10"/>
      <c r="DJ93">
        <v>-2.4435439764243113E-2</v>
      </c>
      <c r="DK93" s="4">
        <v>5.9709071647195348E-4</v>
      </c>
      <c r="DL93" s="4">
        <v>-5.4184914647431415E-2</v>
      </c>
      <c r="DM93" s="4">
        <v>1.0577999999999999</v>
      </c>
      <c r="DN93">
        <v>0.97556456023575688</v>
      </c>
      <c r="DO93">
        <v>2.1389971688572595</v>
      </c>
      <c r="DP93" s="10"/>
      <c r="DQ93">
        <v>1.1651915113901758E-2</v>
      </c>
      <c r="DR93" s="4">
        <v>0</v>
      </c>
      <c r="DS93" s="4">
        <v>-1.809755976928654E-2</v>
      </c>
      <c r="DT93" s="4">
        <v>0.72879999999999978</v>
      </c>
      <c r="DU93">
        <v>1.0116519151139018</v>
      </c>
      <c r="DV93">
        <v>1.2954983354769787</v>
      </c>
      <c r="DW93" s="10"/>
      <c r="DX93">
        <v>-1.6106420843521367E-2</v>
      </c>
      <c r="DY93" s="4">
        <v>2.5941679238861956E-4</v>
      </c>
      <c r="DZ93" s="4">
        <v>-4.5855895726709665E-2</v>
      </c>
      <c r="EA93" s="4">
        <v>1.1177999999999999</v>
      </c>
      <c r="EB93">
        <v>0.98389357915647868</v>
      </c>
      <c r="EC93">
        <v>2.6934324175446993</v>
      </c>
      <c r="ED93" s="10"/>
      <c r="EE93">
        <v>2.3111571683958668E-2</v>
      </c>
      <c r="EF93" s="4">
        <v>0</v>
      </c>
      <c r="EG93" s="4">
        <v>-6.6379031992296299E-3</v>
      </c>
      <c r="EH93" s="4">
        <v>1.7447999999999997</v>
      </c>
      <c r="EI93">
        <v>1.0231115716839587</v>
      </c>
      <c r="EJ93">
        <v>2.1656666386763157</v>
      </c>
      <c r="EK93" s="10"/>
      <c r="EL93">
        <v>4.5646905813402056E-2</v>
      </c>
      <c r="EM93" s="4">
        <v>0</v>
      </c>
      <c r="EN93" s="4">
        <v>1.5897430930213757E-2</v>
      </c>
      <c r="EO93" s="4">
        <v>1.5837999999999997</v>
      </c>
      <c r="EP93">
        <v>1.0456469058134021</v>
      </c>
      <c r="EQ93">
        <v>3.1919641733586976</v>
      </c>
      <c r="ER93" s="10"/>
      <c r="ES93">
        <v>1.3293407305728984E-2</v>
      </c>
      <c r="ET93" s="4">
        <v>0</v>
      </c>
      <c r="EU93" s="4">
        <v>-1.6456067577459314E-2</v>
      </c>
      <c r="EV93" s="4">
        <v>0.95680000000000021</v>
      </c>
      <c r="EW93">
        <v>1.0132934073057289</v>
      </c>
      <c r="EX93">
        <v>4.7321984544197617</v>
      </c>
      <c r="EY93" s="10"/>
      <c r="EZ93">
        <v>9.0739531889940349E-3</v>
      </c>
      <c r="FA93" s="4">
        <v>0</v>
      </c>
      <c r="FB93" s="4">
        <v>-2.0675521694194263E-2</v>
      </c>
      <c r="FC93" s="4">
        <v>0.74840000000000018</v>
      </c>
      <c r="FD93">
        <v>1.0090739531889941</v>
      </c>
      <c r="FE93">
        <v>2.2298141047022506</v>
      </c>
      <c r="FF93" s="10"/>
      <c r="FG93">
        <v>5.8129994924979771E-2</v>
      </c>
      <c r="FH93" s="4">
        <v>0</v>
      </c>
      <c r="FI93" s="4">
        <v>2.8380520041791472E-2</v>
      </c>
      <c r="FJ93" s="4">
        <v>0.79620000000000002</v>
      </c>
      <c r="FK93">
        <v>1.0581299949249798</v>
      </c>
      <c r="FL93">
        <v>5.8169779396228849</v>
      </c>
      <c r="FM93" s="10"/>
      <c r="FN93">
        <v>3.401036401853786E-2</v>
      </c>
      <c r="FO93" s="4">
        <v>0</v>
      </c>
      <c r="FP93" s="4">
        <v>4.2608891353495618E-3</v>
      </c>
      <c r="FQ93" s="4">
        <v>0.90359999999999985</v>
      </c>
      <c r="FR93">
        <v>1.0340103640185379</v>
      </c>
      <c r="FS93">
        <v>4.4785307578252116</v>
      </c>
      <c r="FT93" s="10"/>
    </row>
    <row r="94" spans="1:176" x14ac:dyDescent="0.2">
      <c r="A94" s="2">
        <v>93</v>
      </c>
      <c r="B94" s="3">
        <v>41518</v>
      </c>
      <c r="C94">
        <v>2013</v>
      </c>
      <c r="D94" s="4">
        <v>2.969993876301286E-2</v>
      </c>
      <c r="E94" s="4">
        <v>0</v>
      </c>
      <c r="F94" s="9">
        <v>1.0296999387630128</v>
      </c>
      <c r="G94">
        <v>1.3470319634703196</v>
      </c>
      <c r="H94" s="10"/>
      <c r="I94">
        <v>2.7199399060083448E-2</v>
      </c>
      <c r="J94" s="4">
        <v>0</v>
      </c>
      <c r="K94" s="4">
        <v>-1.739636080432733E-2</v>
      </c>
      <c r="L94" s="4">
        <v>0.8146000000000001</v>
      </c>
      <c r="M94">
        <v>1.0271993990600834</v>
      </c>
      <c r="N94">
        <v>7.373019794041233</v>
      </c>
      <c r="O94" s="10"/>
      <c r="P94">
        <v>4.4805797153554892E-2</v>
      </c>
      <c r="Q94" s="4">
        <v>0</v>
      </c>
      <c r="R94" s="4">
        <v>2.1003728914411463E-4</v>
      </c>
      <c r="S94" s="4">
        <v>0.99900000000000011</v>
      </c>
      <c r="T94">
        <v>1.0448057971535549</v>
      </c>
      <c r="U94">
        <v>7.4856414934469733</v>
      </c>
      <c r="V94" s="10"/>
      <c r="W94">
        <v>4.0609735254747295E-3</v>
      </c>
      <c r="X94" s="4">
        <v>0</v>
      </c>
      <c r="Y94" s="4">
        <v>-4.0534786338936049E-2</v>
      </c>
      <c r="Z94" s="4">
        <v>-0.5172000000000001</v>
      </c>
      <c r="AA94">
        <v>1.0040609735254746</v>
      </c>
      <c r="AB94">
        <v>1.6732838793511584</v>
      </c>
      <c r="AC94" s="10"/>
      <c r="AD94">
        <v>2.0900183549704261E-2</v>
      </c>
      <c r="AE94" s="4">
        <v>0</v>
      </c>
      <c r="AF94" s="4">
        <v>-2.3695576314706517E-2</v>
      </c>
      <c r="AG94" s="4">
        <v>0.10480000000000002</v>
      </c>
      <c r="AH94">
        <v>1.0209001835497042</v>
      </c>
      <c r="AI94">
        <v>1.3987621993510655</v>
      </c>
      <c r="AJ94" s="10"/>
      <c r="AK94">
        <v>7.5462071908020387E-2</v>
      </c>
      <c r="AL94" s="4">
        <v>0</v>
      </c>
      <c r="AM94" s="4">
        <v>3.0866312043609609E-2</v>
      </c>
      <c r="AN94" s="4">
        <v>3.3805999999999994</v>
      </c>
      <c r="AO94">
        <v>1.0754620719080203</v>
      </c>
      <c r="AP94">
        <v>3.1804581017138522</v>
      </c>
      <c r="AQ94" s="10"/>
      <c r="AR94">
        <v>9.9388686008336474E-2</v>
      </c>
      <c r="AS94" s="4">
        <v>0</v>
      </c>
      <c r="AT94" s="4">
        <v>5.4792926143925696E-2</v>
      </c>
      <c r="AU94" s="4">
        <v>1.5030000000000003</v>
      </c>
      <c r="AV94">
        <v>1.0993886860083364</v>
      </c>
      <c r="AW94">
        <v>5.2485644166242906</v>
      </c>
      <c r="AX94" s="10"/>
      <c r="AY94">
        <v>6.0597505407499794E-2</v>
      </c>
      <c r="AZ94" s="4">
        <v>0</v>
      </c>
      <c r="BA94" s="4">
        <v>1.6001745543089016E-2</v>
      </c>
      <c r="BB94" s="4">
        <v>0.80479999999999985</v>
      </c>
      <c r="BC94">
        <v>1.0605975054074999</v>
      </c>
      <c r="BD94">
        <v>1.59185183254155</v>
      </c>
      <c r="BE94" s="10"/>
      <c r="BF94">
        <v>6.7973633133230252E-2</v>
      </c>
      <c r="BG94" s="4">
        <v>0</v>
      </c>
      <c r="BH94" s="4">
        <v>2.3377873268819474E-2</v>
      </c>
      <c r="BI94" s="4">
        <v>0.9588000000000001</v>
      </c>
      <c r="BJ94">
        <v>1.0679736331332303</v>
      </c>
      <c r="BK94">
        <v>5.8046280821299607</v>
      </c>
      <c r="BL94" s="10"/>
      <c r="BM94">
        <v>4.3098201228629812E-2</v>
      </c>
      <c r="BN94" s="4">
        <v>0</v>
      </c>
      <c r="BO94" s="4">
        <v>-1.4975586357809656E-3</v>
      </c>
      <c r="BP94" s="4">
        <v>0.91840000000000022</v>
      </c>
      <c r="BQ94">
        <v>1.0430982012286298</v>
      </c>
      <c r="BR94">
        <v>1.3247412525047959</v>
      </c>
      <c r="BS94" s="10"/>
      <c r="BT94">
        <v>5.0283429577549291E-2</v>
      </c>
      <c r="BU94" s="4">
        <v>0</v>
      </c>
      <c r="BV94" s="4">
        <v>5.6876697131385129E-3</v>
      </c>
      <c r="BW94" s="4">
        <v>1.2722</v>
      </c>
      <c r="BX94">
        <v>1.0502834295775494</v>
      </c>
      <c r="BY94">
        <v>2.2513147798813122</v>
      </c>
      <c r="BZ94" s="10"/>
      <c r="CA94">
        <v>6.0255783137837998E-2</v>
      </c>
      <c r="CB94" s="4">
        <v>0</v>
      </c>
      <c r="CC94" s="4">
        <v>1.566002327342722E-2</v>
      </c>
      <c r="CD94" s="4">
        <v>1.1748000000000001</v>
      </c>
      <c r="CE94">
        <v>1.0602557831378381</v>
      </c>
      <c r="CF94">
        <v>2.8966260937830945</v>
      </c>
      <c r="CG94" s="10"/>
      <c r="CH94">
        <v>3.116521215839721E-2</v>
      </c>
      <c r="CI94" s="4">
        <v>0</v>
      </c>
      <c r="CJ94" s="4">
        <v>-1.3430547706013568E-2</v>
      </c>
      <c r="CK94" s="4">
        <v>1.1276000000000002</v>
      </c>
      <c r="CL94">
        <v>1.0311652121583972</v>
      </c>
      <c r="CM94">
        <v>0.89851304762926487</v>
      </c>
      <c r="CN94" s="10"/>
      <c r="CO94">
        <v>3.1584698553409035E-2</v>
      </c>
      <c r="CP94" s="4">
        <v>0</v>
      </c>
      <c r="CQ94" s="4">
        <v>-1.3011061311001743E-2</v>
      </c>
      <c r="CR94" s="4">
        <v>1.8581999999999994</v>
      </c>
      <c r="CS94">
        <v>1.031584698553409</v>
      </c>
      <c r="CT94">
        <v>2.9457995829424064</v>
      </c>
      <c r="CU94" s="10"/>
      <c r="CV94">
        <v>4.1454671709274117E-2</v>
      </c>
      <c r="CW94" s="4">
        <v>0</v>
      </c>
      <c r="CX94" s="4">
        <v>-3.1410881551366607E-3</v>
      </c>
      <c r="CY94" s="4">
        <v>0.8478</v>
      </c>
      <c r="CZ94">
        <v>1.0414546717092741</v>
      </c>
      <c r="DA94">
        <v>1.2861619881494597</v>
      </c>
      <c r="DB94" s="10"/>
      <c r="DC94">
        <v>3.664022606780179E-2</v>
      </c>
      <c r="DD94" s="4">
        <v>0</v>
      </c>
      <c r="DE94" s="4">
        <v>-7.9555337966089879E-3</v>
      </c>
      <c r="DF94" s="4">
        <v>1.6923999999999992</v>
      </c>
      <c r="DG94">
        <v>1.0366402260678018</v>
      </c>
      <c r="DH94">
        <v>1.135035461508942</v>
      </c>
      <c r="DI94" s="10"/>
      <c r="DJ94">
        <v>7.519242107027245E-2</v>
      </c>
      <c r="DK94" s="4">
        <v>0</v>
      </c>
      <c r="DL94" s="4">
        <v>3.0596661205861672E-2</v>
      </c>
      <c r="DM94" s="4">
        <v>1.3132000000000006</v>
      </c>
      <c r="DN94">
        <v>1.0751924210702724</v>
      </c>
      <c r="DO94">
        <v>2.2998335446460949</v>
      </c>
      <c r="DP94" s="10"/>
      <c r="DQ94">
        <v>2.5231906918071322E-2</v>
      </c>
      <c r="DR94" s="4">
        <v>0</v>
      </c>
      <c r="DS94" s="4">
        <v>-1.9363852946339456E-2</v>
      </c>
      <c r="DT94" s="4">
        <v>0.32780000000000004</v>
      </c>
      <c r="DU94">
        <v>1.0252319069180713</v>
      </c>
      <c r="DV94">
        <v>1.3281862288902502</v>
      </c>
      <c r="DW94" s="10"/>
      <c r="DX94">
        <v>3.8864613326639222E-2</v>
      </c>
      <c r="DY94" s="4">
        <v>0</v>
      </c>
      <c r="DZ94" s="4">
        <v>-5.7311465377715559E-3</v>
      </c>
      <c r="EA94" s="4">
        <v>0.9583999999999997</v>
      </c>
      <c r="EB94">
        <v>1.0388646133266393</v>
      </c>
      <c r="EC94">
        <v>2.7981116269740092</v>
      </c>
      <c r="ED94" s="10"/>
      <c r="EE94">
        <v>5.7190531178704311E-2</v>
      </c>
      <c r="EF94" s="4">
        <v>0</v>
      </c>
      <c r="EG94" s="4">
        <v>1.2594771314293533E-2</v>
      </c>
      <c r="EH94" s="4">
        <v>1.0568</v>
      </c>
      <c r="EI94">
        <v>1.0571905311787042</v>
      </c>
      <c r="EJ94">
        <v>2.2895222640982129</v>
      </c>
      <c r="EK94" s="10"/>
      <c r="EL94">
        <v>7.1903234355299939E-2</v>
      </c>
      <c r="EM94" s="4">
        <v>0</v>
      </c>
      <c r="EN94" s="4">
        <v>2.7307474490889161E-2</v>
      </c>
      <c r="EO94" s="4">
        <v>1.2275999999999998</v>
      </c>
      <c r="EP94">
        <v>1.0719032343552999</v>
      </c>
      <c r="EQ94">
        <v>3.4214767213694293</v>
      </c>
      <c r="ER94" s="10"/>
      <c r="ES94">
        <v>5.1280867650339054E-2</v>
      </c>
      <c r="ET94" s="4">
        <v>0</v>
      </c>
      <c r="EU94" s="4">
        <v>6.6851077859282765E-3</v>
      </c>
      <c r="EV94" s="4">
        <v>0.96539999999999981</v>
      </c>
      <c r="EW94">
        <v>1.0512808676503391</v>
      </c>
      <c r="EX94">
        <v>4.9748696970560005</v>
      </c>
      <c r="EY94" s="10"/>
      <c r="EZ94">
        <v>6.217480327589734E-2</v>
      </c>
      <c r="FA94" s="4">
        <v>0</v>
      </c>
      <c r="FB94" s="4">
        <v>1.7579043411486563E-2</v>
      </c>
      <c r="FC94" s="4">
        <v>0.79479999999999995</v>
      </c>
      <c r="FD94">
        <v>1.0621748032758973</v>
      </c>
      <c r="FE94">
        <v>2.3684523580039341</v>
      </c>
      <c r="FF94" s="10"/>
      <c r="FG94">
        <v>6.4738546053294307E-2</v>
      </c>
      <c r="FH94" s="4">
        <v>0</v>
      </c>
      <c r="FI94" s="4">
        <v>2.014278618888353E-2</v>
      </c>
      <c r="FJ94" s="4">
        <v>0.86080000000000001</v>
      </c>
      <c r="FK94">
        <v>1.0647385460532943</v>
      </c>
      <c r="FL94">
        <v>6.1935606338581586</v>
      </c>
      <c r="FM94" s="10"/>
      <c r="FN94">
        <v>8.4968389535520467E-2</v>
      </c>
      <c r="FO94" s="4">
        <v>0</v>
      </c>
      <c r="FP94" s="4">
        <v>4.0372629671109689E-2</v>
      </c>
      <c r="FQ94" s="4">
        <v>0.96140000000000025</v>
      </c>
      <c r="FR94">
        <v>1.0849683895355204</v>
      </c>
      <c r="FS94">
        <v>4.8590643038029135</v>
      </c>
      <c r="FT94" s="10"/>
    </row>
    <row r="95" spans="1:176" x14ac:dyDescent="0.2">
      <c r="A95" s="2">
        <v>94</v>
      </c>
      <c r="B95" s="3">
        <v>41548</v>
      </c>
      <c r="C95">
        <v>2013</v>
      </c>
      <c r="D95" s="4">
        <v>4.4603033006244422E-2</v>
      </c>
      <c r="E95" s="4">
        <v>0</v>
      </c>
      <c r="F95" s="9">
        <v>1.0446030330062444</v>
      </c>
      <c r="G95">
        <v>1.4071136745974524</v>
      </c>
      <c r="H95" s="10"/>
      <c r="I95">
        <v>3.9071029883980708E-2</v>
      </c>
      <c r="J95" s="4">
        <v>0</v>
      </c>
      <c r="K95" s="4">
        <v>1.1021569012039264E-2</v>
      </c>
      <c r="L95" s="4">
        <v>0.69379999999999997</v>
      </c>
      <c r="M95">
        <v>1.0390710298839807</v>
      </c>
      <c r="N95">
        <v>7.6610912707493997</v>
      </c>
      <c r="O95" s="10"/>
      <c r="P95">
        <v>6.2654508800348271E-2</v>
      </c>
      <c r="Q95" s="4">
        <v>0</v>
      </c>
      <c r="R95" s="4">
        <v>3.4605047928406824E-2</v>
      </c>
      <c r="S95" s="4">
        <v>0.98919999999999997</v>
      </c>
      <c r="T95">
        <v>1.0626545088003483</v>
      </c>
      <c r="U95">
        <v>7.9546506842743989</v>
      </c>
      <c r="V95" s="10"/>
      <c r="W95">
        <v>5.2493188721092522E-3</v>
      </c>
      <c r="X95" s="4">
        <v>0</v>
      </c>
      <c r="Y95" s="4">
        <v>-2.2800141999832192E-2</v>
      </c>
      <c r="Z95" s="4">
        <v>-1.1296000000000006</v>
      </c>
      <c r="AA95">
        <v>1.0052493188721092</v>
      </c>
      <c r="AB95">
        <v>1.6820674799974327</v>
      </c>
      <c r="AC95" s="10"/>
      <c r="AD95">
        <v>2.0003446909292726E-2</v>
      </c>
      <c r="AE95" s="4">
        <v>0</v>
      </c>
      <c r="AF95" s="4">
        <v>-8.0460139626487188E-3</v>
      </c>
      <c r="AG95" s="4">
        <v>0.11720000000000004</v>
      </c>
      <c r="AH95">
        <v>1.0200034469092927</v>
      </c>
      <c r="AI95">
        <v>1.42674226474451</v>
      </c>
      <c r="AJ95" s="10"/>
      <c r="AK95">
        <v>2.3462841239495057E-2</v>
      </c>
      <c r="AL95" s="4">
        <v>0</v>
      </c>
      <c r="AM95" s="4">
        <v>-4.586619632446387E-3</v>
      </c>
      <c r="AN95" s="4">
        <v>3.3727999999999994</v>
      </c>
      <c r="AO95">
        <v>1.023462841239495</v>
      </c>
      <c r="AP95">
        <v>3.2550806852232301</v>
      </c>
      <c r="AQ95" s="10"/>
      <c r="AR95">
        <v>6.0222547230276285E-2</v>
      </c>
      <c r="AS95" s="4">
        <v>0</v>
      </c>
      <c r="AT95" s="4">
        <v>3.2173086358334838E-2</v>
      </c>
      <c r="AU95" s="4">
        <v>1.4920000000000004</v>
      </c>
      <c r="AV95">
        <v>1.0602225472302762</v>
      </c>
      <c r="AW95">
        <v>5.5646463350955937</v>
      </c>
      <c r="AX95" s="10"/>
      <c r="AY95">
        <v>4.4804263477948698E-2</v>
      </c>
      <c r="AZ95" s="4">
        <v>0</v>
      </c>
      <c r="BA95" s="4">
        <v>1.6754802606007254E-2</v>
      </c>
      <c r="BB95" s="4">
        <v>0.75279999999999969</v>
      </c>
      <c r="BC95">
        <v>1.0448042634779486</v>
      </c>
      <c r="BD95">
        <v>1.6631735814645969</v>
      </c>
      <c r="BE95" s="10"/>
      <c r="BF95">
        <v>7.1853839958604088E-2</v>
      </c>
      <c r="BG95" s="4">
        <v>0</v>
      </c>
      <c r="BH95" s="4">
        <v>4.380437908666264E-2</v>
      </c>
      <c r="BI95" s="4">
        <v>0.4644000000000002</v>
      </c>
      <c r="BJ95">
        <v>1.0718538399586042</v>
      </c>
      <c r="BK95">
        <v>6.2217128993625463</v>
      </c>
      <c r="BL95" s="10"/>
      <c r="BM95">
        <v>4.0280705666665952E-2</v>
      </c>
      <c r="BN95" s="4">
        <v>0</v>
      </c>
      <c r="BO95" s="4">
        <v>1.2231244794724507E-2</v>
      </c>
      <c r="BP95" s="4">
        <v>0.89800000000000002</v>
      </c>
      <c r="BQ95">
        <v>1.0402807056666659</v>
      </c>
      <c r="BR95">
        <v>1.3781027649814319</v>
      </c>
      <c r="BS95" s="10"/>
      <c r="BT95">
        <v>4.1796196160320306E-2</v>
      </c>
      <c r="BU95" s="4">
        <v>0</v>
      </c>
      <c r="BV95" s="4">
        <v>1.3746735288378862E-2</v>
      </c>
      <c r="BW95" s="4">
        <v>1.4105999999999996</v>
      </c>
      <c r="BX95">
        <v>1.0417961961603204</v>
      </c>
      <c r="BY95">
        <v>2.3454111740398602</v>
      </c>
      <c r="BZ95" s="10"/>
      <c r="CA95">
        <v>4.6038951491326523E-2</v>
      </c>
      <c r="CB95" s="4">
        <v>0</v>
      </c>
      <c r="CC95" s="4">
        <v>1.7989490619385078E-2</v>
      </c>
      <c r="CD95" s="4">
        <v>0.25</v>
      </c>
      <c r="CE95">
        <v>1.0460389514913264</v>
      </c>
      <c r="CF95">
        <v>3.0299837220032848</v>
      </c>
      <c r="CG95" s="10"/>
      <c r="CH95">
        <v>4.4166252334376634E-2</v>
      </c>
      <c r="CI95" s="4">
        <v>0</v>
      </c>
      <c r="CJ95" s="4">
        <v>1.6116791462435189E-2</v>
      </c>
      <c r="CK95" s="4">
        <v>1.0915999999999999</v>
      </c>
      <c r="CL95">
        <v>1.0441662523343767</v>
      </c>
      <c r="CM95">
        <v>0.93819700161658881</v>
      </c>
      <c r="CN95" s="10"/>
      <c r="CO95">
        <v>1.7940455285106263E-2</v>
      </c>
      <c r="CP95" s="4">
        <v>0</v>
      </c>
      <c r="CQ95" s="4">
        <v>-1.0109005586835182E-2</v>
      </c>
      <c r="CR95" s="4">
        <v>1.2912000000000001</v>
      </c>
      <c r="CS95">
        <v>1.0179404552851063</v>
      </c>
      <c r="CT95">
        <v>2.9986485686390694</v>
      </c>
      <c r="CU95" s="10"/>
      <c r="CV95">
        <v>3.5771254651116212E-2</v>
      </c>
      <c r="CW95" s="4">
        <v>0</v>
      </c>
      <c r="CX95" s="4">
        <v>7.7217937791747675E-3</v>
      </c>
      <c r="CY95" s="4">
        <v>0.83759999999999979</v>
      </c>
      <c r="CZ95">
        <v>1.0357712546511162</v>
      </c>
      <c r="DA95">
        <v>1.33216961615014</v>
      </c>
      <c r="DB95" s="10"/>
      <c r="DC95">
        <v>4.6178249715752163E-2</v>
      </c>
      <c r="DD95" s="4">
        <v>0</v>
      </c>
      <c r="DE95" s="4">
        <v>1.8128788843810719E-2</v>
      </c>
      <c r="DF95" s="4">
        <v>0.90439999999999987</v>
      </c>
      <c r="DG95">
        <v>1.0461782497157521</v>
      </c>
      <c r="DH95">
        <v>1.1874494124867359</v>
      </c>
      <c r="DI95" s="10"/>
      <c r="DJ95">
        <v>4.9234774957011875E-2</v>
      </c>
      <c r="DK95" s="4">
        <v>0</v>
      </c>
      <c r="DL95" s="4">
        <v>2.118531408507043E-2</v>
      </c>
      <c r="DM95" s="4">
        <v>1.2664000000000002</v>
      </c>
      <c r="DN95">
        <v>1.0492347749570119</v>
      </c>
      <c r="DO95">
        <v>2.4130653316553325</v>
      </c>
      <c r="DP95" s="10"/>
      <c r="DQ95">
        <v>5.5953425098407408E-2</v>
      </c>
      <c r="DR95" s="4">
        <v>0</v>
      </c>
      <c r="DS95" s="4">
        <v>2.7903964226465964E-2</v>
      </c>
      <c r="DT95" s="4">
        <v>0.30619999999999997</v>
      </c>
      <c r="DU95">
        <v>1.0559534250984075</v>
      </c>
      <c r="DV95">
        <v>1.4025027975651971</v>
      </c>
      <c r="DW95" s="10"/>
      <c r="DX95">
        <v>4.9470172871970045E-2</v>
      </c>
      <c r="DY95" s="4">
        <v>0</v>
      </c>
      <c r="DZ95" s="4">
        <v>2.14207120000286E-2</v>
      </c>
      <c r="EA95" s="4">
        <v>1.1130000000000002</v>
      </c>
      <c r="EB95">
        <v>1.04947017287197</v>
      </c>
      <c r="EC95">
        <v>2.9365346928754827</v>
      </c>
      <c r="ED95" s="10"/>
      <c r="EE95">
        <v>2.8715157090611624E-2</v>
      </c>
      <c r="EF95" s="4">
        <v>0</v>
      </c>
      <c r="EG95" s="4">
        <v>6.6569621867017953E-4</v>
      </c>
      <c r="EH95" s="4">
        <v>0.40699999999999997</v>
      </c>
      <c r="EI95">
        <v>1.0287151570906117</v>
      </c>
      <c r="EJ95">
        <v>2.3552662555742461</v>
      </c>
      <c r="EK95" s="10"/>
      <c r="EL95">
        <v>8.9105061929137558E-2</v>
      </c>
      <c r="EM95" s="4">
        <v>0</v>
      </c>
      <c r="EN95" s="4">
        <v>6.105560105719611E-2</v>
      </c>
      <c r="EO95" s="4">
        <v>1.1567999999999998</v>
      </c>
      <c r="EP95">
        <v>1.0891050619291376</v>
      </c>
      <c r="EQ95">
        <v>3.7263476165161551</v>
      </c>
      <c r="ER95" s="10"/>
      <c r="ES95">
        <v>2.3304256179904847E-2</v>
      </c>
      <c r="ET95" s="4">
        <v>0</v>
      </c>
      <c r="EU95" s="4">
        <v>-4.7452046920365976E-3</v>
      </c>
      <c r="EV95" s="4">
        <v>0.91200000000000014</v>
      </c>
      <c r="EW95">
        <v>1.0233042561799048</v>
      </c>
      <c r="EX95">
        <v>5.0908053349378388</v>
      </c>
      <c r="EY95" s="10"/>
      <c r="EZ95">
        <v>5.3275439820817408E-2</v>
      </c>
      <c r="FA95" s="4">
        <v>0</v>
      </c>
      <c r="FB95" s="4">
        <v>2.5225978948875964E-2</v>
      </c>
      <c r="FC95" s="4">
        <v>0.70440000000000003</v>
      </c>
      <c r="FD95">
        <v>1.0532754398208175</v>
      </c>
      <c r="FE95">
        <v>2.494632699071246</v>
      </c>
      <c r="FF95" s="10"/>
      <c r="FG95">
        <v>1.203813770474832E-2</v>
      </c>
      <c r="FH95" s="4">
        <v>0</v>
      </c>
      <c r="FI95" s="4">
        <v>-1.6011323167193125E-2</v>
      </c>
      <c r="FJ95" s="4">
        <v>0.74239999999999995</v>
      </c>
      <c r="FK95">
        <v>1.0120381377047483</v>
      </c>
      <c r="FL95">
        <v>6.2681195696512511</v>
      </c>
      <c r="FM95" s="10"/>
      <c r="FN95">
        <v>-6.265067043003975E-4</v>
      </c>
      <c r="FO95" s="4">
        <v>3.9251065053334572E-7</v>
      </c>
      <c r="FP95" s="4">
        <v>-2.8675967576241843E-2</v>
      </c>
      <c r="FQ95" s="4">
        <v>0.99319999999999997</v>
      </c>
      <c r="FR95">
        <v>0.99937349329569958</v>
      </c>
      <c r="FS95">
        <v>4.8560200674399541</v>
      </c>
      <c r="FT95" s="10"/>
    </row>
    <row r="96" spans="1:176" x14ac:dyDescent="0.2">
      <c r="A96" s="2">
        <v>95</v>
      </c>
      <c r="B96" s="3">
        <v>41579</v>
      </c>
      <c r="C96">
        <v>2013</v>
      </c>
      <c r="D96" s="4">
        <v>2.8067179049245633E-2</v>
      </c>
      <c r="E96" s="4">
        <v>0</v>
      </c>
      <c r="F96" s="9">
        <v>1.0280671790492457</v>
      </c>
      <c r="G96">
        <v>1.4466073860450213</v>
      </c>
      <c r="H96" s="10"/>
      <c r="I96">
        <v>3.5022758978040532E-2</v>
      </c>
      <c r="J96" s="4">
        <v>0</v>
      </c>
      <c r="K96" s="4">
        <v>1.1459925678856279E-2</v>
      </c>
      <c r="L96" s="4">
        <v>-2.0659999999999998</v>
      </c>
      <c r="M96">
        <v>1.0350227589780405</v>
      </c>
      <c r="N96">
        <v>7.929403823833626</v>
      </c>
      <c r="O96" s="10"/>
      <c r="P96">
        <v>2.2516847911819977E-2</v>
      </c>
      <c r="Q96" s="4">
        <v>0</v>
      </c>
      <c r="R96" s="4">
        <v>-1.0459853873642753E-3</v>
      </c>
      <c r="S96" s="4">
        <v>-1.87</v>
      </c>
      <c r="T96">
        <v>1.0225168479118201</v>
      </c>
      <c r="U96">
        <v>8.1337643439238612</v>
      </c>
      <c r="V96" s="10"/>
      <c r="W96">
        <v>-5.1555316661969887E-3</v>
      </c>
      <c r="X96" s="4">
        <v>2.6579506761159898E-5</v>
      </c>
      <c r="Y96" s="4">
        <v>-2.871836496538124E-2</v>
      </c>
      <c r="Z96" s="4">
        <v>-3.2527999999999979</v>
      </c>
      <c r="AA96">
        <v>0.99484446833380302</v>
      </c>
      <c r="AB96">
        <v>1.6733955278396258</v>
      </c>
      <c r="AC96" s="10"/>
      <c r="AD96">
        <v>8.139443206283431E-3</v>
      </c>
      <c r="AE96" s="4">
        <v>0</v>
      </c>
      <c r="AF96" s="4">
        <v>-1.5423390092900821E-2</v>
      </c>
      <c r="AG96" s="4">
        <v>0.11180000000000001</v>
      </c>
      <c r="AH96">
        <v>1.0081394432062833</v>
      </c>
      <c r="AI96">
        <v>1.4383551523784022</v>
      </c>
      <c r="AJ96" s="10"/>
      <c r="AK96">
        <v>1.2625787603400938E-2</v>
      </c>
      <c r="AL96" s="4">
        <v>0</v>
      </c>
      <c r="AM96" s="4">
        <v>-1.0937045695783314E-2</v>
      </c>
      <c r="AN96" s="4">
        <v>4.134199999999999</v>
      </c>
      <c r="AO96">
        <v>1.0126257876034008</v>
      </c>
      <c r="AP96">
        <v>3.2961786425867912</v>
      </c>
      <c r="AQ96" s="10"/>
      <c r="AR96">
        <v>-1.2711030042170328E-2</v>
      </c>
      <c r="AS96" s="4">
        <v>1.615702847329566E-4</v>
      </c>
      <c r="AT96" s="4">
        <v>-3.627386334135458E-2</v>
      </c>
      <c r="AU96" s="4">
        <v>-1.0680000000000003</v>
      </c>
      <c r="AV96">
        <v>0.98728896995782967</v>
      </c>
      <c r="AW96">
        <v>5.4939139483561403</v>
      </c>
      <c r="AX96" s="10"/>
      <c r="AY96">
        <v>2.7456589065461948E-2</v>
      </c>
      <c r="AZ96" s="4">
        <v>0</v>
      </c>
      <c r="BA96" s="4">
        <v>3.8937557662776963E-3</v>
      </c>
      <c r="BB96" s="4">
        <v>0.83</v>
      </c>
      <c r="BC96">
        <v>1.0274565890654619</v>
      </c>
      <c r="BD96">
        <v>1.7088386550354029</v>
      </c>
      <c r="BE96" s="10"/>
      <c r="BF96">
        <v>1.7052603267314483E-2</v>
      </c>
      <c r="BG96" s="4">
        <v>0</v>
      </c>
      <c r="BH96" s="4">
        <v>-6.5102300318697695E-3</v>
      </c>
      <c r="BI96" s="4">
        <v>1.2876000000000005</v>
      </c>
      <c r="BJ96">
        <v>1.0170526032673144</v>
      </c>
      <c r="BK96">
        <v>6.3278093010785081</v>
      </c>
      <c r="BL96" s="10"/>
      <c r="BM96">
        <v>2.4661871071740192E-2</v>
      </c>
      <c r="BN96" s="4">
        <v>0</v>
      </c>
      <c r="BO96" s="4">
        <v>1.09903777255594E-3</v>
      </c>
      <c r="BP96" s="4">
        <v>0.89139999999999997</v>
      </c>
      <c r="BQ96">
        <v>1.0246618710717401</v>
      </c>
      <c r="BR96">
        <v>1.4120893576950126</v>
      </c>
      <c r="BS96" s="10"/>
      <c r="BT96">
        <v>2.3040848780651161E-2</v>
      </c>
      <c r="BU96" s="4">
        <v>0</v>
      </c>
      <c r="BV96" s="4">
        <v>-5.2198451853309111E-4</v>
      </c>
      <c r="BW96" s="4">
        <v>1.4003999999999996</v>
      </c>
      <c r="BX96">
        <v>1.0230408487806513</v>
      </c>
      <c r="BY96">
        <v>2.3994514382293626</v>
      </c>
      <c r="BZ96" s="10"/>
      <c r="CA96">
        <v>-6.6257579261367605E-3</v>
      </c>
      <c r="CB96" s="4">
        <v>4.3900668095764106E-5</v>
      </c>
      <c r="CC96" s="4">
        <v>-3.0188591225321013E-2</v>
      </c>
      <c r="CD96" s="4">
        <v>1.0290000000000001</v>
      </c>
      <c r="CE96">
        <v>0.99337424207386327</v>
      </c>
      <c r="CF96">
        <v>3.0099077833411561</v>
      </c>
      <c r="CG96" s="10"/>
      <c r="CH96">
        <v>1.4317606507300969E-2</v>
      </c>
      <c r="CI96" s="4">
        <v>0</v>
      </c>
      <c r="CJ96" s="4">
        <v>-9.2452267918832834E-3</v>
      </c>
      <c r="CK96" s="4">
        <v>1.0726</v>
      </c>
      <c r="CL96">
        <v>1.014317606507301</v>
      </c>
      <c r="CM96">
        <v>0.95162973711206478</v>
      </c>
      <c r="CN96" s="10"/>
      <c r="CO96">
        <v>-1.1207187400658979E-2</v>
      </c>
      <c r="CP96" s="4">
        <v>1.2560104943348934E-4</v>
      </c>
      <c r="CQ96" s="4">
        <v>-3.4770020699843231E-2</v>
      </c>
      <c r="CR96" s="4">
        <v>2.6738000000000013</v>
      </c>
      <c r="CS96">
        <v>0.98879281259934104</v>
      </c>
      <c r="CT96">
        <v>2.9650421521816135</v>
      </c>
      <c r="CU96" s="10"/>
      <c r="CV96">
        <v>1.7560385269094744E-2</v>
      </c>
      <c r="CW96" s="4">
        <v>0</v>
      </c>
      <c r="CX96" s="4">
        <v>-6.0024480300895078E-3</v>
      </c>
      <c r="CY96" s="4">
        <v>0.85299999999999987</v>
      </c>
      <c r="CZ96">
        <v>1.0175603852690946</v>
      </c>
      <c r="DA96">
        <v>1.3555630278535185</v>
      </c>
      <c r="DB96" s="10"/>
      <c r="DC96">
        <v>2.2576126268170914E-2</v>
      </c>
      <c r="DD96" s="4">
        <v>0</v>
      </c>
      <c r="DE96" s="4">
        <v>-9.8670703101333759E-4</v>
      </c>
      <c r="DF96" s="4">
        <v>1.7641999999999998</v>
      </c>
      <c r="DG96">
        <v>1.022576126268171</v>
      </c>
      <c r="DH96">
        <v>1.2142574203601018</v>
      </c>
      <c r="DI96" s="10"/>
      <c r="DJ96">
        <v>5.2398836982840688E-2</v>
      </c>
      <c r="DK96" s="4">
        <v>0</v>
      </c>
      <c r="DL96" s="4">
        <v>2.8836003683656436E-2</v>
      </c>
      <c r="DM96" s="4">
        <v>-1.5945999999999998</v>
      </c>
      <c r="DN96">
        <v>1.0523988369828408</v>
      </c>
      <c r="DO96">
        <v>2.5395071485976848</v>
      </c>
      <c r="DP96" s="10"/>
      <c r="DQ96">
        <v>2.6790271497561594E-2</v>
      </c>
      <c r="DR96" s="4">
        <v>0</v>
      </c>
      <c r="DS96" s="4">
        <v>3.2274381983773415E-3</v>
      </c>
      <c r="DT96" s="4">
        <v>0.89680000000000004</v>
      </c>
      <c r="DU96">
        <v>1.0267902714975616</v>
      </c>
      <c r="DV96">
        <v>1.4400762282880586</v>
      </c>
      <c r="DW96" s="10"/>
      <c r="DX96">
        <v>1.8361624324425493E-2</v>
      </c>
      <c r="DY96" s="4">
        <v>0</v>
      </c>
      <c r="DZ96" s="4">
        <v>-5.2012089747587587E-3</v>
      </c>
      <c r="EA96" s="4">
        <v>1.1826000000000003</v>
      </c>
      <c r="EB96">
        <v>1.0183616243244256</v>
      </c>
      <c r="EC96">
        <v>2.9904542397217049</v>
      </c>
      <c r="ED96" s="10"/>
      <c r="EE96">
        <v>2.3326552784820119E-2</v>
      </c>
      <c r="EF96" s="4">
        <v>0</v>
      </c>
      <c r="EG96" s="4">
        <v>-2.3628051436413305E-4</v>
      </c>
      <c r="EH96" s="4">
        <v>1.6878</v>
      </c>
      <c r="EI96">
        <v>1.0233265527848201</v>
      </c>
      <c r="EJ96">
        <v>2.4102064982072045</v>
      </c>
      <c r="EK96" s="10"/>
      <c r="EL96">
        <v>-4.4317101781774938E-3</v>
      </c>
      <c r="EM96" s="4">
        <v>1.9640055103361993E-5</v>
      </c>
      <c r="EN96" s="4">
        <v>-2.7994543477361744E-2</v>
      </c>
      <c r="EO96" s="4">
        <v>-1.5610000000000002</v>
      </c>
      <c r="EP96">
        <v>0.99556828982182255</v>
      </c>
      <c r="EQ96">
        <v>3.7098335238566134</v>
      </c>
      <c r="ER96" s="10"/>
      <c r="ES96">
        <v>3.0412349392047639E-2</v>
      </c>
      <c r="ET96" s="4">
        <v>0</v>
      </c>
      <c r="EU96" s="4">
        <v>6.8495160928633871E-3</v>
      </c>
      <c r="EV96" s="4">
        <v>1.9458000000000011</v>
      </c>
      <c r="EW96">
        <v>1.0304123493920476</v>
      </c>
      <c r="EX96">
        <v>5.2456286854708685</v>
      </c>
      <c r="EY96" s="10"/>
      <c r="EZ96">
        <v>4.5305507997136722E-2</v>
      </c>
      <c r="FA96" s="4">
        <v>0</v>
      </c>
      <c r="FB96" s="4">
        <v>2.174267469795247E-2</v>
      </c>
      <c r="FC96" s="4">
        <v>0.62139999999999984</v>
      </c>
      <c r="FD96">
        <v>1.0453055079971367</v>
      </c>
      <c r="FE96">
        <v>2.6076533007689369</v>
      </c>
      <c r="FF96" s="10"/>
      <c r="FG96">
        <v>4.5905818118976559E-2</v>
      </c>
      <c r="FH96" s="4">
        <v>0</v>
      </c>
      <c r="FI96" s="4">
        <v>2.2342984819792307E-2</v>
      </c>
      <c r="FJ96" s="4">
        <v>-1.7703999999999995</v>
      </c>
      <c r="FK96">
        <v>1.0459058181189766</v>
      </c>
      <c r="FL96">
        <v>6.5558627265636593</v>
      </c>
      <c r="FM96" s="10"/>
      <c r="FN96">
        <v>3.4258846835755905E-2</v>
      </c>
      <c r="FO96" s="4">
        <v>0</v>
      </c>
      <c r="FP96" s="4">
        <v>1.0696013536571652E-2</v>
      </c>
      <c r="FQ96" s="4">
        <v>-1.7378</v>
      </c>
      <c r="FR96">
        <v>1.0342588468357559</v>
      </c>
      <c r="FS96">
        <v>5.0223817151617363</v>
      </c>
      <c r="FT96" s="10"/>
    </row>
    <row r="97" spans="1:176" x14ac:dyDescent="0.2">
      <c r="A97" s="2">
        <v>96</v>
      </c>
      <c r="B97" s="3">
        <v>41609</v>
      </c>
      <c r="C97">
        <v>2013</v>
      </c>
      <c r="D97" s="4">
        <v>2.3590652342452174E-2</v>
      </c>
      <c r="E97" s="4">
        <v>0</v>
      </c>
      <c r="F97" s="9">
        <v>1.0235906523424523</v>
      </c>
      <c r="G97">
        <v>1.4807337979652331</v>
      </c>
      <c r="H97" s="10">
        <v>0.29603141214415929</v>
      </c>
      <c r="I97">
        <v>4.5325318449838621E-2</v>
      </c>
      <c r="J97" s="4">
        <v>0</v>
      </c>
      <c r="K97" s="4">
        <v>8.0908213556852432E-2</v>
      </c>
      <c r="L97" s="4">
        <v>0.5616000000000001</v>
      </c>
      <c r="M97">
        <v>1.0453253184498386</v>
      </c>
      <c r="N97">
        <v>8.2888065772662518</v>
      </c>
      <c r="O97" s="10">
        <v>0.43585967907647621</v>
      </c>
      <c r="P97">
        <v>2.2495967769671225E-2</v>
      </c>
      <c r="Q97" s="4">
        <v>0</v>
      </c>
      <c r="R97" s="4">
        <v>5.8078862876685025E-2</v>
      </c>
      <c r="S97" s="4">
        <v>0.72080000000000011</v>
      </c>
      <c r="T97">
        <v>1.0224959677696712</v>
      </c>
      <c r="U97">
        <v>8.3167412444508741</v>
      </c>
      <c r="V97" s="10">
        <v>0.55436089359336549</v>
      </c>
      <c r="W97">
        <v>-5.9073775691537546E-4</v>
      </c>
      <c r="X97" s="4">
        <v>3.4897109744540925E-7</v>
      </c>
      <c r="Y97" s="4">
        <v>3.4992157350098425E-2</v>
      </c>
      <c r="Z97" s="4">
        <v>-0.67620000000000002</v>
      </c>
      <c r="AA97">
        <v>0.99940926224308457</v>
      </c>
      <c r="AB97">
        <v>1.6724069899190774</v>
      </c>
      <c r="AC97" s="10">
        <v>0.17662026475618528</v>
      </c>
      <c r="AD97">
        <v>9.3369580580395812E-3</v>
      </c>
      <c r="AE97" s="4">
        <v>0</v>
      </c>
      <c r="AF97" s="4">
        <v>4.4919853165053383E-2</v>
      </c>
      <c r="AG97" s="4">
        <v>0.107</v>
      </c>
      <c r="AH97">
        <v>1.0093369580580396</v>
      </c>
      <c r="AI97">
        <v>1.4517850141087245</v>
      </c>
      <c r="AJ97" s="10">
        <v>0.26763443747989163</v>
      </c>
      <c r="AK97">
        <v>8.797010216790184E-2</v>
      </c>
      <c r="AL97" s="4">
        <v>0</v>
      </c>
      <c r="AM97" s="4">
        <v>0.12355299727491564</v>
      </c>
      <c r="AN97" s="4">
        <v>3.522800000000001</v>
      </c>
      <c r="AO97">
        <v>1.0879701021679018</v>
      </c>
      <c r="AP97">
        <v>3.5861438145388069</v>
      </c>
      <c r="AQ97" s="10">
        <v>0.50562634794245809</v>
      </c>
      <c r="AR97">
        <v>9.201021876002068E-3</v>
      </c>
      <c r="AS97" s="4">
        <v>0</v>
      </c>
      <c r="AT97" s="4">
        <v>4.478391698301587E-2</v>
      </c>
      <c r="AU97" s="4">
        <v>1.2768000000000002</v>
      </c>
      <c r="AV97">
        <v>1.0092010218760021</v>
      </c>
      <c r="AW97">
        <v>5.5444635707798389</v>
      </c>
      <c r="AX97" s="10">
        <v>0.65693638213318428</v>
      </c>
      <c r="AY97">
        <v>3.2193892566006223E-2</v>
      </c>
      <c r="AZ97" s="4">
        <v>0</v>
      </c>
      <c r="BA97" s="4">
        <v>6.7776787673020034E-2</v>
      </c>
      <c r="BB97" s="4">
        <v>0.81099999999999994</v>
      </c>
      <c r="BC97">
        <v>1.0321938925660061</v>
      </c>
      <c r="BD97">
        <v>1.7638528231082511</v>
      </c>
      <c r="BE97" s="10">
        <v>0.33289259370091362</v>
      </c>
      <c r="BF97">
        <v>5.3584805416249735E-2</v>
      </c>
      <c r="BG97" s="4">
        <v>0</v>
      </c>
      <c r="BH97" s="4">
        <v>8.9167700523263532E-2</v>
      </c>
      <c r="BI97" s="4">
        <v>1.1956000000000002</v>
      </c>
      <c r="BJ97">
        <v>1.0535848054162498</v>
      </c>
      <c r="BK97">
        <v>6.6668837311879354</v>
      </c>
      <c r="BL97" s="10">
        <v>0.78224634916031677</v>
      </c>
      <c r="BM97">
        <v>2.9140249545598306E-2</v>
      </c>
      <c r="BN97" s="4">
        <v>0</v>
      </c>
      <c r="BO97" s="4">
        <v>6.4723144652612113E-2</v>
      </c>
      <c r="BP97" s="4">
        <v>0.84520000000000006</v>
      </c>
      <c r="BQ97">
        <v>1.0291402495455984</v>
      </c>
      <c r="BR97">
        <v>1.4532379939589291</v>
      </c>
      <c r="BS97" s="10">
        <v>0.31934541013769197</v>
      </c>
      <c r="BT97">
        <v>2.2341230373637777E-2</v>
      </c>
      <c r="BU97" s="4">
        <v>0</v>
      </c>
      <c r="BV97" s="4">
        <v>5.7924125480651581E-2</v>
      </c>
      <c r="BW97" s="4">
        <v>1.1946000000000001</v>
      </c>
      <c r="BX97">
        <v>1.0223412303736379</v>
      </c>
      <c r="BY97">
        <v>2.4530581355812013</v>
      </c>
      <c r="BZ97" s="10">
        <v>0.39349272948126329</v>
      </c>
      <c r="CA97">
        <v>3.0320448542764594E-2</v>
      </c>
      <c r="CB97" s="4">
        <v>0</v>
      </c>
      <c r="CC97" s="4">
        <v>6.5903343649778401E-2</v>
      </c>
      <c r="CD97" s="4">
        <v>1.1673999999999998</v>
      </c>
      <c r="CE97">
        <v>1.0303204485427646</v>
      </c>
      <c r="CF97">
        <v>3.1011695374044184</v>
      </c>
      <c r="CG97" s="10">
        <v>0.59530943747181064</v>
      </c>
      <c r="CH97">
        <v>2.9739512878934015E-2</v>
      </c>
      <c r="CI97" s="4">
        <v>0</v>
      </c>
      <c r="CJ97" s="4">
        <v>6.5322407985947822E-2</v>
      </c>
      <c r="CK97" s="4">
        <v>1.1097999999999997</v>
      </c>
      <c r="CL97">
        <v>1.0297395128789339</v>
      </c>
      <c r="CM97">
        <v>0.97993074193488561</v>
      </c>
      <c r="CN97" s="10">
        <v>0.22926121211943506</v>
      </c>
      <c r="CO97">
        <v>1.8235554489647456E-2</v>
      </c>
      <c r="CP97" s="4">
        <v>0</v>
      </c>
      <c r="CQ97" s="4">
        <v>5.3818449596661259E-2</v>
      </c>
      <c r="CR97" s="4">
        <v>1.754799999999999</v>
      </c>
      <c r="CS97">
        <v>1.0182355544896475</v>
      </c>
      <c r="CT97">
        <v>3.0191113399118232</v>
      </c>
      <c r="CU97" s="10">
        <v>0.28283447376143594</v>
      </c>
      <c r="CV97">
        <v>-1.3100390405323748E-3</v>
      </c>
      <c r="CW97" s="4">
        <v>1.7162022877189852E-6</v>
      </c>
      <c r="CX97" s="4">
        <v>3.4272856066481429E-2</v>
      </c>
      <c r="CY97" s="4">
        <v>0.84339999999999993</v>
      </c>
      <c r="CZ97">
        <v>0.9986899609594676</v>
      </c>
      <c r="DA97">
        <v>1.3537871873651279</v>
      </c>
      <c r="DB97" s="10">
        <v>0.37620590938384108</v>
      </c>
      <c r="DC97">
        <v>3.2079395214241989E-2</v>
      </c>
      <c r="DD97" s="4">
        <v>0</v>
      </c>
      <c r="DE97" s="4">
        <v>6.7662290321255786E-2</v>
      </c>
      <c r="DF97" s="4">
        <v>1.5239999999999998</v>
      </c>
      <c r="DG97">
        <v>1.032079395214242</v>
      </c>
      <c r="DH97">
        <v>1.2532100640396595</v>
      </c>
      <c r="DI97" s="10">
        <v>0.44153608447881609</v>
      </c>
      <c r="DJ97">
        <v>2.1950042544207529E-2</v>
      </c>
      <c r="DK97" s="4">
        <v>0</v>
      </c>
      <c r="DL97" s="4">
        <v>5.7532937651221333E-2</v>
      </c>
      <c r="DM97" s="4">
        <v>1.0886000000000002</v>
      </c>
      <c r="DN97">
        <v>1.0219500425442076</v>
      </c>
      <c r="DO97">
        <v>2.5952494385507232</v>
      </c>
      <c r="DP97" s="10">
        <v>0.51600750809487861</v>
      </c>
      <c r="DQ97">
        <v>-8.9199661376730682E-5</v>
      </c>
      <c r="DR97" s="4">
        <v>7.9565795897234188E-9</v>
      </c>
      <c r="DS97" s="4">
        <v>3.5493695445637075E-2</v>
      </c>
      <c r="DT97" s="4">
        <v>0.13800000000000001</v>
      </c>
      <c r="DU97">
        <v>0.99991080033862323</v>
      </c>
      <c r="DV97">
        <v>1.4399477739761386</v>
      </c>
      <c r="DW97" s="10">
        <v>0.278101609875544</v>
      </c>
      <c r="DX97">
        <v>-5.2493773554991678E-3</v>
      </c>
      <c r="DY97" s="4">
        <v>2.7555962620427437E-5</v>
      </c>
      <c r="DZ97" s="4">
        <v>3.0333517751514636E-2</v>
      </c>
      <c r="EA97" s="4">
        <v>0.90219999999999967</v>
      </c>
      <c r="EB97">
        <v>0.99475062264450087</v>
      </c>
      <c r="EC97">
        <v>2.9747562169530535</v>
      </c>
      <c r="ED97" s="10">
        <v>0.3722842683830932</v>
      </c>
      <c r="EE97">
        <v>3.4201771610365111E-2</v>
      </c>
      <c r="EF97" s="4">
        <v>0</v>
      </c>
      <c r="EG97" s="4">
        <v>6.9784666717378915E-2</v>
      </c>
      <c r="EH97" s="4">
        <v>1.0780000000000003</v>
      </c>
      <c r="EI97">
        <v>1.0342017716103651</v>
      </c>
      <c r="EJ97">
        <v>2.4926398303927049</v>
      </c>
      <c r="EK97" s="10">
        <v>0.56326238534809681</v>
      </c>
      <c r="EL97">
        <v>-1.8959068731390441E-3</v>
      </c>
      <c r="EM97" s="4">
        <v>3.5944628716158672E-6</v>
      </c>
      <c r="EN97" s="4">
        <v>3.3686988233874761E-2</v>
      </c>
      <c r="EO97" s="4">
        <v>1.2821999999999998</v>
      </c>
      <c r="EP97">
        <v>0.99810409312686099</v>
      </c>
      <c r="EQ97">
        <v>3.7028000249805322</v>
      </c>
      <c r="ER97" s="10">
        <v>0.4884351574130073</v>
      </c>
      <c r="ES97">
        <v>1.8686779768969437E-2</v>
      </c>
      <c r="ET97" s="4">
        <v>0</v>
      </c>
      <c r="EU97" s="4">
        <v>5.4269674875983241E-2</v>
      </c>
      <c r="EV97" s="4">
        <v>1.2856000000000003</v>
      </c>
      <c r="EW97">
        <v>1.0186867797689694</v>
      </c>
      <c r="EX97">
        <v>5.343652593466051</v>
      </c>
      <c r="EY97" s="10">
        <v>0.67952659206538291</v>
      </c>
      <c r="EZ97">
        <v>1.7168302317887525E-2</v>
      </c>
      <c r="FA97" s="4">
        <v>0</v>
      </c>
      <c r="FB97" s="4">
        <v>5.2751197424901329E-2</v>
      </c>
      <c r="FC97" s="4">
        <v>0.59060000000000001</v>
      </c>
      <c r="FD97">
        <v>1.0171683023178875</v>
      </c>
      <c r="FE97">
        <v>2.6524222809767752</v>
      </c>
      <c r="FF97" s="10">
        <v>0.53899372698073489</v>
      </c>
      <c r="FG97">
        <v>4.7308692724615173E-3</v>
      </c>
      <c r="FH97" s="4">
        <v>0</v>
      </c>
      <c r="FI97" s="4">
        <v>4.0313764379475321E-2</v>
      </c>
      <c r="FJ97" s="4">
        <v>0.79920000000000002</v>
      </c>
      <c r="FK97">
        <v>1.0047308692724615</v>
      </c>
      <c r="FL97">
        <v>6.586877656091235</v>
      </c>
      <c r="FM97" s="10">
        <v>0.51853557367496239</v>
      </c>
      <c r="FN97">
        <v>8.7466739824212276E-3</v>
      </c>
      <c r="FO97" s="4">
        <v>0</v>
      </c>
      <c r="FP97" s="4">
        <v>4.4329569089435028E-2</v>
      </c>
      <c r="FQ97" s="4">
        <v>0.8218000000000002</v>
      </c>
      <c r="FR97">
        <v>1.0087466739824211</v>
      </c>
      <c r="FS97">
        <v>5.0663108506395291</v>
      </c>
      <c r="FT97" s="10">
        <v>0.58111553603353994</v>
      </c>
    </row>
    <row r="98" spans="1:176" x14ac:dyDescent="0.2">
      <c r="A98" s="2">
        <v>97</v>
      </c>
      <c r="B98" s="3">
        <v>41640</v>
      </c>
      <c r="C98">
        <v>2014</v>
      </c>
      <c r="D98" s="4">
        <v>-3.5598355334343315E-2</v>
      </c>
      <c r="E98" s="4">
        <v>1.2672429025101691E-3</v>
      </c>
      <c r="F98" s="9">
        <v>0.9644016446656567</v>
      </c>
      <c r="G98">
        <v>1.428022110069695</v>
      </c>
      <c r="H98" s="10"/>
      <c r="I98">
        <v>4.2145652625804449E-2</v>
      </c>
      <c r="J98" s="4">
        <v>0</v>
      </c>
      <c r="K98" s="4">
        <v>-9.7138494312624946E-4</v>
      </c>
      <c r="L98" s="4">
        <v>0.57180000000000009</v>
      </c>
      <c r="M98">
        <v>1.0421456526258044</v>
      </c>
      <c r="N98">
        <v>8.6381437399541987</v>
      </c>
      <c r="O98" s="10"/>
      <c r="P98">
        <v>2.9746333202008958E-2</v>
      </c>
      <c r="Q98" s="4">
        <v>0</v>
      </c>
      <c r="R98" s="4">
        <v>-1.337070436692174E-2</v>
      </c>
      <c r="S98" s="4">
        <v>0.73800000000000021</v>
      </c>
      <c r="T98">
        <v>1.0297463332020089</v>
      </c>
      <c r="U98">
        <v>8.5641338006631997</v>
      </c>
      <c r="V98" s="10"/>
      <c r="W98">
        <v>1.6548022115222261E-2</v>
      </c>
      <c r="X98" s="4">
        <v>0</v>
      </c>
      <c r="Y98" s="4">
        <v>-2.6569015453708437E-2</v>
      </c>
      <c r="Z98" s="4">
        <v>-0.57679999999999998</v>
      </c>
      <c r="AA98">
        <v>1.0165480221152223</v>
      </c>
      <c r="AB98">
        <v>1.7000820177739107</v>
      </c>
      <c r="AC98" s="10"/>
      <c r="AD98">
        <v>2.8806845091654383E-2</v>
      </c>
      <c r="AE98" s="4">
        <v>0</v>
      </c>
      <c r="AF98" s="4">
        <v>-1.4310192477276315E-2</v>
      </c>
      <c r="AG98" s="4">
        <v>8.3600000000000008E-2</v>
      </c>
      <c r="AH98">
        <v>1.0288068450916543</v>
      </c>
      <c r="AI98">
        <v>1.4936063601165397</v>
      </c>
      <c r="AJ98" s="10"/>
      <c r="AK98">
        <v>-1.119033283931865E-2</v>
      </c>
      <c r="AL98" s="4">
        <v>1.2522354905473339E-4</v>
      </c>
      <c r="AM98" s="4">
        <v>-5.4307370408249345E-2</v>
      </c>
      <c r="AN98" s="4">
        <v>4.1989999999999998</v>
      </c>
      <c r="AO98">
        <v>0.9888096671606813</v>
      </c>
      <c r="AP98">
        <v>3.5460136716444537</v>
      </c>
      <c r="AQ98" s="10"/>
      <c r="AR98">
        <v>8.052240705869472E-2</v>
      </c>
      <c r="AS98" s="4">
        <v>0</v>
      </c>
      <c r="AT98" s="4">
        <v>3.7405369489764022E-2</v>
      </c>
      <c r="AU98" s="4">
        <v>1.8149999999999999</v>
      </c>
      <c r="AV98">
        <v>1.0805224070586947</v>
      </c>
      <c r="AW98">
        <v>5.990917123348277</v>
      </c>
      <c r="AX98" s="10"/>
      <c r="AY98">
        <v>-3.6508249091576864E-2</v>
      </c>
      <c r="AZ98" s="4">
        <v>1.3328522517326228E-3</v>
      </c>
      <c r="BA98" s="4">
        <v>-7.9625286660507555E-2</v>
      </c>
      <c r="BB98" s="4">
        <v>0.85439999999999994</v>
      </c>
      <c r="BC98">
        <v>0.96349175090842309</v>
      </c>
      <c r="BD98">
        <v>1.6994576448813339</v>
      </c>
      <c r="BE98" s="10"/>
      <c r="BF98">
        <v>6.0996299972755637E-2</v>
      </c>
      <c r="BG98" s="4">
        <v>0</v>
      </c>
      <c r="BH98" s="4">
        <v>1.7879262403824939E-2</v>
      </c>
      <c r="BI98" s="4">
        <v>1.4021999999999999</v>
      </c>
      <c r="BJ98">
        <v>1.0609962999727556</v>
      </c>
      <c r="BK98">
        <v>7.0735389711389587</v>
      </c>
      <c r="BL98" s="10"/>
      <c r="BM98">
        <v>-3.7904250608268533E-2</v>
      </c>
      <c r="BN98" s="4">
        <v>1.4367322141744254E-3</v>
      </c>
      <c r="BO98" s="4">
        <v>-8.1021288177199224E-2</v>
      </c>
      <c r="BP98" s="4">
        <v>0.87860000000000016</v>
      </c>
      <c r="BQ98">
        <v>0.96209574939173148</v>
      </c>
      <c r="BR98">
        <v>1.3981540968424524</v>
      </c>
      <c r="BS98" s="10"/>
      <c r="BT98">
        <v>2.1350447514361055E-2</v>
      </c>
      <c r="BU98" s="4">
        <v>0</v>
      </c>
      <c r="BV98" s="4">
        <v>-2.1766590054569643E-2</v>
      </c>
      <c r="BW98" s="4">
        <v>2.2479999999999993</v>
      </c>
      <c r="BX98">
        <v>1.0213504475143611</v>
      </c>
      <c r="BY98">
        <v>2.5054320245546045</v>
      </c>
      <c r="BZ98" s="10"/>
      <c r="CA98">
        <v>3.584267135007977E-2</v>
      </c>
      <c r="CB98" s="4">
        <v>0</v>
      </c>
      <c r="CC98" s="4">
        <v>-7.2743662188509278E-3</v>
      </c>
      <c r="CD98" s="4">
        <v>1.1239999999999999</v>
      </c>
      <c r="CE98">
        <v>1.0358426713500797</v>
      </c>
      <c r="CF98">
        <v>3.2123237379344838</v>
      </c>
      <c r="CG98" s="10"/>
      <c r="CH98">
        <v>-4.7568178408491715E-2</v>
      </c>
      <c r="CI98" s="4">
        <v>2.2627315971020974E-3</v>
      </c>
      <c r="CJ98" s="4">
        <v>-9.0685215977422406E-2</v>
      </c>
      <c r="CK98" s="4">
        <v>1.1372000000000002</v>
      </c>
      <c r="CL98">
        <v>0.9524318215915083</v>
      </c>
      <c r="CM98">
        <v>0.93331722157456132</v>
      </c>
      <c r="CN98" s="10"/>
      <c r="CO98">
        <v>4.3259372897757727E-2</v>
      </c>
      <c r="CP98" s="4">
        <v>0</v>
      </c>
      <c r="CQ98" s="4">
        <v>1.4233532882702848E-4</v>
      </c>
      <c r="CR98" s="4">
        <v>2.7560000000000002</v>
      </c>
      <c r="CS98">
        <v>1.0432593728977577</v>
      </c>
      <c r="CT98">
        <v>3.149716203184918</v>
      </c>
      <c r="CU98" s="10"/>
      <c r="CV98">
        <v>-1.6726350577563321E-2</v>
      </c>
      <c r="CW98" s="4">
        <v>2.7977080364355284E-4</v>
      </c>
      <c r="CX98" s="4">
        <v>-5.9843388146494023E-2</v>
      </c>
      <c r="CY98" s="4">
        <v>0.8882000000000001</v>
      </c>
      <c r="CZ98">
        <v>0.98327364942243667</v>
      </c>
      <c r="DA98">
        <v>1.3311432682618454</v>
      </c>
      <c r="DB98" s="10"/>
      <c r="DC98">
        <v>5.1122081931481295E-2</v>
      </c>
      <c r="DD98" s="4">
        <v>0</v>
      </c>
      <c r="DE98" s="4">
        <v>8.0050443625505965E-3</v>
      </c>
      <c r="DF98" s="4">
        <v>1.5305999999999995</v>
      </c>
      <c r="DG98">
        <v>1.0511220819314813</v>
      </c>
      <c r="DH98">
        <v>1.3172767716108518</v>
      </c>
      <c r="DI98" s="10"/>
      <c r="DJ98">
        <v>-1.7480156929839855E-2</v>
      </c>
      <c r="DK98" s="4">
        <v>3.0555588629182828E-4</v>
      </c>
      <c r="DL98" s="4">
        <v>-6.0597194498770553E-2</v>
      </c>
      <c r="DM98" s="4">
        <v>1.1222000000000001</v>
      </c>
      <c r="DN98">
        <v>0.98251984307016016</v>
      </c>
      <c r="DO98">
        <v>2.5498840710927779</v>
      </c>
      <c r="DP98" s="10"/>
      <c r="DQ98">
        <v>1.8650971045846607E-2</v>
      </c>
      <c r="DR98" s="4">
        <v>0</v>
      </c>
      <c r="DS98" s="4">
        <v>-2.4466066523084092E-2</v>
      </c>
      <c r="DT98" s="4">
        <v>0.87160000000000015</v>
      </c>
      <c r="DU98">
        <v>1.0186509710458467</v>
      </c>
      <c r="DV98">
        <v>1.4668041982160989</v>
      </c>
      <c r="DW98" s="10"/>
      <c r="DX98">
        <v>7.3751635821157771E-3</v>
      </c>
      <c r="DY98" s="4">
        <v>0</v>
      </c>
      <c r="DZ98" s="4">
        <v>-3.5741873986814922E-2</v>
      </c>
      <c r="EA98" s="4">
        <v>1.1597999999999999</v>
      </c>
      <c r="EB98">
        <v>1.0073751635821158</v>
      </c>
      <c r="EC98">
        <v>2.9966955306699981</v>
      </c>
      <c r="ED98" s="10"/>
      <c r="EE98">
        <v>2.7795719983908462E-2</v>
      </c>
      <c r="EF98" s="4">
        <v>0</v>
      </c>
      <c r="EG98" s="4">
        <v>-1.5321317585022236E-2</v>
      </c>
      <c r="EH98" s="4">
        <v>1.8288000000000004</v>
      </c>
      <c r="EI98">
        <v>1.0277957199839085</v>
      </c>
      <c r="EJ98">
        <v>2.5619245491390377</v>
      </c>
      <c r="EK98" s="10"/>
      <c r="EL98">
        <v>7.7679669336792975E-2</v>
      </c>
      <c r="EM98" s="4">
        <v>0</v>
      </c>
      <c r="EN98" s="4">
        <v>3.4562631767862277E-2</v>
      </c>
      <c r="EO98" s="4">
        <v>1.4489999999999998</v>
      </c>
      <c r="EP98">
        <v>1.0776796693367929</v>
      </c>
      <c r="EQ98">
        <v>3.9904323065412886</v>
      </c>
      <c r="ER98" s="10"/>
      <c r="ES98">
        <v>5.135185862468828E-2</v>
      </c>
      <c r="ET98" s="4">
        <v>0</v>
      </c>
      <c r="EU98" s="4">
        <v>8.2348210557575824E-3</v>
      </c>
      <c r="EV98" s="4">
        <v>2.0195999999999996</v>
      </c>
      <c r="EW98">
        <v>1.0513518586246884</v>
      </c>
      <c r="EX98">
        <v>5.6180590859851689</v>
      </c>
      <c r="EY98" s="10"/>
      <c r="EZ98">
        <v>2.9375289134184589E-2</v>
      </c>
      <c r="FA98" s="4">
        <v>0</v>
      </c>
      <c r="FB98" s="4">
        <v>-1.3741748434746109E-2</v>
      </c>
      <c r="FC98" s="4">
        <v>0.55720000000000003</v>
      </c>
      <c r="FD98">
        <v>1.0293752891341845</v>
      </c>
      <c r="FE98">
        <v>2.7303379523864213</v>
      </c>
      <c r="FF98" s="10"/>
      <c r="FG98">
        <v>7.1517337440017523E-2</v>
      </c>
      <c r="FH98" s="4">
        <v>0</v>
      </c>
      <c r="FI98" s="4">
        <v>2.8400299871086825E-2</v>
      </c>
      <c r="FJ98" s="4">
        <v>0.98100000000000009</v>
      </c>
      <c r="FK98">
        <v>1.0715173374400175</v>
      </c>
      <c r="FL98">
        <v>7.0579536080980239</v>
      </c>
      <c r="FM98" s="10"/>
      <c r="FN98">
        <v>5.2273594803403267E-2</v>
      </c>
      <c r="FO98" s="4">
        <v>0</v>
      </c>
      <c r="FP98" s="4">
        <v>9.156557234472569E-3</v>
      </c>
      <c r="FQ98" s="4">
        <v>1.0802</v>
      </c>
      <c r="FR98">
        <v>1.0522735948034032</v>
      </c>
      <c r="FS98">
        <v>5.3311451311939448</v>
      </c>
      <c r="FT98" s="10"/>
    </row>
    <row r="99" spans="1:176" x14ac:dyDescent="0.2">
      <c r="A99" s="2">
        <v>98</v>
      </c>
      <c r="B99" s="3">
        <v>41671</v>
      </c>
      <c r="C99">
        <v>2014</v>
      </c>
      <c r="D99" s="4">
        <v>4.3139234825535784E-2</v>
      </c>
      <c r="E99" s="4">
        <v>0</v>
      </c>
      <c r="F99" s="9">
        <v>1.0431392348255357</v>
      </c>
      <c r="G99">
        <v>1.4896258912120486</v>
      </c>
      <c r="H99" s="10"/>
      <c r="I99">
        <v>3.8976491101398433E-2</v>
      </c>
      <c r="J99" s="4">
        <v>0</v>
      </c>
      <c r="K99" s="4">
        <v>3.2044333743039853E-2</v>
      </c>
      <c r="L99" s="4">
        <v>0.50080000000000002</v>
      </c>
      <c r="M99">
        <v>1.0389764911013983</v>
      </c>
      <c r="N99">
        <v>8.9748282725671231</v>
      </c>
      <c r="O99" s="10"/>
      <c r="P99">
        <v>8.3054451365587117E-2</v>
      </c>
      <c r="Q99" s="4">
        <v>0</v>
      </c>
      <c r="R99" s="4">
        <v>7.6122294007228544E-2</v>
      </c>
      <c r="S99" s="4">
        <v>0.77520000000000011</v>
      </c>
      <c r="T99">
        <v>1.0830544513655871</v>
      </c>
      <c r="U99">
        <v>9.2754232348987617</v>
      </c>
      <c r="V99" s="10"/>
      <c r="W99">
        <v>5.8527159761220984E-2</v>
      </c>
      <c r="X99" s="4">
        <v>0</v>
      </c>
      <c r="Y99" s="4">
        <v>5.1595002402862404E-2</v>
      </c>
      <c r="Z99" s="4">
        <v>-0.62000000000000033</v>
      </c>
      <c r="AA99">
        <v>1.0585271597612209</v>
      </c>
      <c r="AB99">
        <v>1.7995829896353432</v>
      </c>
      <c r="AC99" s="10"/>
      <c r="AD99">
        <v>5.8954081141882837E-2</v>
      </c>
      <c r="AE99" s="4">
        <v>0</v>
      </c>
      <c r="AF99" s="4">
        <v>5.2021923783524257E-2</v>
      </c>
      <c r="AG99" s="4">
        <v>8.9600000000000027E-2</v>
      </c>
      <c r="AH99">
        <v>1.0589540811418829</v>
      </c>
      <c r="AI99">
        <v>1.5816605506648826</v>
      </c>
      <c r="AJ99" s="10"/>
      <c r="AK99">
        <v>5.6235277555255536E-2</v>
      </c>
      <c r="AL99" s="4">
        <v>0</v>
      </c>
      <c r="AM99" s="4">
        <v>4.9303120196896956E-2</v>
      </c>
      <c r="AN99" s="4">
        <v>3.8735999999999997</v>
      </c>
      <c r="AO99">
        <v>1.0562352775552555</v>
      </c>
      <c r="AP99">
        <v>3.7454247346841103</v>
      </c>
      <c r="AQ99" s="10"/>
      <c r="AR99">
        <v>5.2399857255398551E-2</v>
      </c>
      <c r="AS99" s="4">
        <v>0</v>
      </c>
      <c r="AT99" s="4">
        <v>4.546769989703997E-2</v>
      </c>
      <c r="AU99" s="4">
        <v>1.4635999999999996</v>
      </c>
      <c r="AV99">
        <v>1.0523998572553985</v>
      </c>
      <c r="AW99">
        <v>6.3048403254406491</v>
      </c>
      <c r="AX99" s="10"/>
      <c r="AY99">
        <v>4.9361301693576769E-2</v>
      </c>
      <c r="AZ99" s="4">
        <v>0</v>
      </c>
      <c r="BA99" s="4">
        <v>4.2429144335218189E-2</v>
      </c>
      <c r="BB99" s="4">
        <v>0.89900000000000035</v>
      </c>
      <c r="BC99">
        <v>1.0493613016935768</v>
      </c>
      <c r="BD99">
        <v>1.7833450864057769</v>
      </c>
      <c r="BE99" s="10"/>
      <c r="BF99">
        <v>3.091120937234455E-2</v>
      </c>
      <c r="BG99" s="4">
        <v>0</v>
      </c>
      <c r="BH99" s="4">
        <v>2.3979052013985973E-2</v>
      </c>
      <c r="BI99" s="4">
        <v>0.79339999999999977</v>
      </c>
      <c r="BJ99">
        <v>1.0309112093723445</v>
      </c>
      <c r="BK99">
        <v>7.2921906152792735</v>
      </c>
      <c r="BL99" s="10"/>
      <c r="BM99">
        <v>3.2899856012223047E-2</v>
      </c>
      <c r="BN99" s="4">
        <v>0</v>
      </c>
      <c r="BO99" s="4">
        <v>2.596769865386447E-2</v>
      </c>
      <c r="BP99" s="4">
        <v>0.8859999999999999</v>
      </c>
      <c r="BQ99">
        <v>1.0328998560122231</v>
      </c>
      <c r="BR99">
        <v>1.444153165311469</v>
      </c>
      <c r="BS99" s="10"/>
      <c r="BT99">
        <v>6.8785082670724404E-2</v>
      </c>
      <c r="BU99" s="4">
        <v>0</v>
      </c>
      <c r="BV99" s="4">
        <v>6.1852925312365824E-2</v>
      </c>
      <c r="BW99" s="4">
        <v>2.0712000000000002</v>
      </c>
      <c r="BX99">
        <v>1.0687850826707244</v>
      </c>
      <c r="BY99">
        <v>2.6777683734894731</v>
      </c>
      <c r="BZ99" s="10"/>
      <c r="CA99">
        <v>5.3562063666504345E-2</v>
      </c>
      <c r="CB99" s="4">
        <v>0</v>
      </c>
      <c r="CC99" s="4">
        <v>4.6629906308145765E-2</v>
      </c>
      <c r="CD99" s="4">
        <v>0.83499999999999985</v>
      </c>
      <c r="CE99">
        <v>1.0535620636665044</v>
      </c>
      <c r="CF99">
        <v>3.3843824265031541</v>
      </c>
      <c r="CG99" s="10"/>
      <c r="CH99">
        <v>5.3122420325468475E-2</v>
      </c>
      <c r="CI99" s="4">
        <v>0</v>
      </c>
      <c r="CJ99" s="4">
        <v>4.6190262967109895E-2</v>
      </c>
      <c r="CK99" s="4">
        <v>1.1382000000000003</v>
      </c>
      <c r="CL99">
        <v>1.0531224203254685</v>
      </c>
      <c r="CM99">
        <v>0.98289729131604364</v>
      </c>
      <c r="CN99" s="10"/>
      <c r="CO99">
        <v>7.6676333865831364E-2</v>
      </c>
      <c r="CP99" s="4">
        <v>0</v>
      </c>
      <c r="CQ99" s="4">
        <v>6.9744176507472791E-2</v>
      </c>
      <c r="CR99" s="4">
        <v>2.1543999999999994</v>
      </c>
      <c r="CS99">
        <v>1.0766763338658314</v>
      </c>
      <c r="CT99">
        <v>3.3912248943629435</v>
      </c>
      <c r="CU99" s="10"/>
      <c r="CV99">
        <v>5.1160918777321943E-2</v>
      </c>
      <c r="CW99" s="4">
        <v>0</v>
      </c>
      <c r="CX99" s="4">
        <v>4.4228761418963362E-2</v>
      </c>
      <c r="CY99" s="4">
        <v>0.87659999999999982</v>
      </c>
      <c r="CZ99">
        <v>1.0511609187773219</v>
      </c>
      <c r="DA99">
        <v>1.3992457808903684</v>
      </c>
      <c r="DB99" s="10"/>
      <c r="DC99">
        <v>3.4326753508342266E-2</v>
      </c>
      <c r="DD99" s="4">
        <v>0</v>
      </c>
      <c r="DE99" s="4">
        <v>2.7394596149983689E-2</v>
      </c>
      <c r="DF99" s="4">
        <v>1.0018</v>
      </c>
      <c r="DG99">
        <v>1.0343267535083422</v>
      </c>
      <c r="DH99">
        <v>1.3624946066522023</v>
      </c>
      <c r="DI99" s="10"/>
      <c r="DJ99">
        <v>4.6246600462017742E-2</v>
      </c>
      <c r="DK99" s="4">
        <v>0</v>
      </c>
      <c r="DL99" s="4">
        <v>3.9314443103659162E-2</v>
      </c>
      <c r="DM99" s="4">
        <v>1.1261999999999999</v>
      </c>
      <c r="DN99">
        <v>1.0462466004620177</v>
      </c>
      <c r="DO99">
        <v>2.6678075409530688</v>
      </c>
      <c r="DP99" s="10"/>
      <c r="DQ99">
        <v>2.8646623836701642E-2</v>
      </c>
      <c r="DR99" s="4">
        <v>0</v>
      </c>
      <c r="DS99" s="4">
        <v>2.1714466478343065E-2</v>
      </c>
      <c r="DT99" s="4">
        <v>0.85760000000000003</v>
      </c>
      <c r="DU99">
        <v>1.0286466238367016</v>
      </c>
      <c r="DV99">
        <v>1.5088231863244901</v>
      </c>
      <c r="DW99" s="10"/>
      <c r="DX99">
        <v>8.7888352946638035E-2</v>
      </c>
      <c r="DY99" s="4">
        <v>0</v>
      </c>
      <c r="DZ99" s="4">
        <v>8.0956195588279461E-2</v>
      </c>
      <c r="EA99" s="4">
        <v>0.91620000000000001</v>
      </c>
      <c r="EB99">
        <v>1.0878883529466381</v>
      </c>
      <c r="EC99">
        <v>3.2600701651431359</v>
      </c>
      <c r="ED99" s="10"/>
      <c r="EE99">
        <v>8.4764803585389792E-2</v>
      </c>
      <c r="EF99" s="4">
        <v>0</v>
      </c>
      <c r="EG99" s="4">
        <v>7.7832646227031219E-2</v>
      </c>
      <c r="EH99" s="4">
        <v>0.87019999999999953</v>
      </c>
      <c r="EI99">
        <v>1.0847648035853898</v>
      </c>
      <c r="EJ99">
        <v>2.7790855803473966</v>
      </c>
      <c r="EK99" s="10"/>
      <c r="EL99">
        <v>3.6750418082028523E-2</v>
      </c>
      <c r="EM99" s="4">
        <v>0</v>
      </c>
      <c r="EN99" s="4">
        <v>2.9818260723669946E-2</v>
      </c>
      <c r="EO99" s="4">
        <v>0.65500000000000014</v>
      </c>
      <c r="EP99">
        <v>1.0367504180820286</v>
      </c>
      <c r="EQ99">
        <v>4.1370823621347146</v>
      </c>
      <c r="ER99" s="10"/>
      <c r="ES99">
        <v>6.4660953559346132E-2</v>
      </c>
      <c r="ET99" s="4">
        <v>0</v>
      </c>
      <c r="EU99" s="4">
        <v>5.7728796200987552E-2</v>
      </c>
      <c r="EV99" s="4">
        <v>1.7757999999999994</v>
      </c>
      <c r="EW99">
        <v>1.0646609535593461</v>
      </c>
      <c r="EX99">
        <v>5.9813281436377181</v>
      </c>
      <c r="EY99" s="10"/>
      <c r="EZ99">
        <v>8.029249476464044E-2</v>
      </c>
      <c r="FA99" s="4">
        <v>0</v>
      </c>
      <c r="FB99" s="4">
        <v>7.3360337406281867E-2</v>
      </c>
      <c r="FC99" s="4">
        <v>0.61820000000000019</v>
      </c>
      <c r="FD99">
        <v>1.0802924947646404</v>
      </c>
      <c r="FE99">
        <v>2.9495635981341071</v>
      </c>
      <c r="FF99" s="10"/>
      <c r="FG99">
        <v>9.2318097065533775E-2</v>
      </c>
      <c r="FH99" s="4">
        <v>0</v>
      </c>
      <c r="FI99" s="4">
        <v>8.5385939707175201E-2</v>
      </c>
      <c r="FJ99" s="4">
        <v>0.71319999999999995</v>
      </c>
      <c r="FK99">
        <v>1.0923180970655337</v>
      </c>
      <c r="FL99">
        <v>7.7095304543744509</v>
      </c>
      <c r="FM99" s="10"/>
      <c r="FN99">
        <v>9.6272514458268538E-2</v>
      </c>
      <c r="FO99" s="4">
        <v>0</v>
      </c>
      <c r="FP99" s="4">
        <v>8.9340357099909964E-2</v>
      </c>
      <c r="FQ99" s="4">
        <v>0.81859999999999988</v>
      </c>
      <c r="FR99">
        <v>1.0962725144582686</v>
      </c>
      <c r="FS99">
        <v>5.8443878779159419</v>
      </c>
      <c r="FT99" s="10"/>
    </row>
    <row r="100" spans="1:176" x14ac:dyDescent="0.2">
      <c r="A100" s="2">
        <v>99</v>
      </c>
      <c r="B100" s="3">
        <v>41699</v>
      </c>
      <c r="C100">
        <v>2014</v>
      </c>
      <c r="D100" s="4">
        <v>6.8835708523796472E-3</v>
      </c>
      <c r="E100" s="4">
        <v>0</v>
      </c>
      <c r="F100" s="9">
        <v>1.0068835708523796</v>
      </c>
      <c r="G100">
        <v>1.4998798365777457</v>
      </c>
      <c r="H100" s="10"/>
      <c r="I100">
        <v>6.3671283659655437E-2</v>
      </c>
      <c r="J100" s="4">
        <v>0</v>
      </c>
      <c r="K100" s="4">
        <v>5.7470486795837904E-2</v>
      </c>
      <c r="L100" s="4">
        <v>0.59579999999999989</v>
      </c>
      <c r="M100">
        <v>1.0636712836596554</v>
      </c>
      <c r="N100">
        <v>9.5462671093064397</v>
      </c>
      <c r="O100" s="10"/>
      <c r="P100">
        <v>3.1987440454594687E-2</v>
      </c>
      <c r="Q100" s="4">
        <v>0</v>
      </c>
      <c r="R100" s="4">
        <v>2.5786643590777154E-2</v>
      </c>
      <c r="S100" s="4">
        <v>0.8597999999999999</v>
      </c>
      <c r="T100">
        <v>1.0319874404545948</v>
      </c>
      <c r="U100">
        <v>9.5721202833162504</v>
      </c>
      <c r="V100" s="10"/>
      <c r="W100">
        <v>5.4025886333094457E-2</v>
      </c>
      <c r="X100" s="4">
        <v>0</v>
      </c>
      <c r="Y100" s="4">
        <v>4.7825089469276924E-2</v>
      </c>
      <c r="Z100" s="4">
        <v>-0.49879999999999991</v>
      </c>
      <c r="AA100">
        <v>1.0540258863330945</v>
      </c>
      <c r="AB100">
        <v>1.8968070556803527</v>
      </c>
      <c r="AC100" s="10"/>
      <c r="AD100">
        <v>6.199830027526403E-3</v>
      </c>
      <c r="AE100" s="4">
        <v>0</v>
      </c>
      <c r="AF100" s="4">
        <v>-9.6683629112817582E-7</v>
      </c>
      <c r="AG100" s="4">
        <v>7.7200000000000019E-2</v>
      </c>
      <c r="AH100">
        <v>1.0061998300275263</v>
      </c>
      <c r="AI100">
        <v>1.5914665772402485</v>
      </c>
      <c r="AJ100" s="10"/>
      <c r="AK100">
        <v>2.6321949809730259E-2</v>
      </c>
      <c r="AL100" s="4">
        <v>0</v>
      </c>
      <c r="AM100" s="4">
        <v>2.0121152945912726E-2</v>
      </c>
      <c r="AN100" s="4">
        <v>3.5358000000000009</v>
      </c>
      <c r="AO100">
        <v>1.0263219498097302</v>
      </c>
      <c r="AP100">
        <v>3.8440116165665876</v>
      </c>
      <c r="AQ100" s="10"/>
      <c r="AR100">
        <v>3.0780456192215123E-2</v>
      </c>
      <c r="AS100" s="4">
        <v>0</v>
      </c>
      <c r="AT100" s="4">
        <v>2.4579659328397591E-2</v>
      </c>
      <c r="AU100" s="4">
        <v>1.7072000000000001</v>
      </c>
      <c r="AV100">
        <v>1.0307804561922151</v>
      </c>
      <c r="AW100">
        <v>6.4989061868767868</v>
      </c>
      <c r="AX100" s="10"/>
      <c r="AY100">
        <v>-8.9175694483680824E-3</v>
      </c>
      <c r="AZ100" s="4">
        <v>7.9523044866467831E-5</v>
      </c>
      <c r="BA100" s="4">
        <v>-1.5118366312185614E-2</v>
      </c>
      <c r="BB100" s="4">
        <v>0.86499999999999999</v>
      </c>
      <c r="BC100">
        <v>0.99108243055163192</v>
      </c>
      <c r="BD100">
        <v>1.7674419827473475</v>
      </c>
      <c r="BE100" s="10"/>
      <c r="BF100">
        <v>7.6575656756669677E-2</v>
      </c>
      <c r="BG100" s="4">
        <v>0</v>
      </c>
      <c r="BH100" s="4">
        <v>7.0374859892852151E-2</v>
      </c>
      <c r="BI100" s="4">
        <v>0.74799999999999967</v>
      </c>
      <c r="BJ100">
        <v>1.0765756567566698</v>
      </c>
      <c r="BK100">
        <v>7.8505949008391074</v>
      </c>
      <c r="BL100" s="10"/>
      <c r="BM100">
        <v>1.3484485816318798E-2</v>
      </c>
      <c r="BN100" s="4">
        <v>0</v>
      </c>
      <c r="BO100" s="4">
        <v>7.2836889525012671E-3</v>
      </c>
      <c r="BP100" s="4">
        <v>0.87979999999999992</v>
      </c>
      <c r="BQ100">
        <v>1.0134844858163188</v>
      </c>
      <c r="BR100">
        <v>1.4636268281857034</v>
      </c>
      <c r="BS100" s="10"/>
      <c r="BT100">
        <v>1.1517249745793726E-2</v>
      </c>
      <c r="BU100" s="4">
        <v>0</v>
      </c>
      <c r="BV100" s="4">
        <v>5.3164528819761945E-3</v>
      </c>
      <c r="BW100" s="4">
        <v>1.9594000000000003</v>
      </c>
      <c r="BX100">
        <v>1.0115172497457938</v>
      </c>
      <c r="BY100">
        <v>2.7086089006083394</v>
      </c>
      <c r="BZ100" s="10"/>
      <c r="CA100">
        <v>2.3059234939828775E-2</v>
      </c>
      <c r="CB100" s="4">
        <v>0</v>
      </c>
      <c r="CC100" s="4">
        <v>1.6858438076011242E-2</v>
      </c>
      <c r="CD100" s="4">
        <v>1.0229999999999997</v>
      </c>
      <c r="CE100">
        <v>1.0230592349398289</v>
      </c>
      <c r="CF100">
        <v>3.4624236960021184</v>
      </c>
      <c r="CG100" s="10"/>
      <c r="CH100">
        <v>2.0802538726097607E-3</v>
      </c>
      <c r="CI100" s="4">
        <v>0</v>
      </c>
      <c r="CJ100" s="4">
        <v>-4.12054299120777E-3</v>
      </c>
      <c r="CK100" s="4">
        <v>1.1385999999999996</v>
      </c>
      <c r="CL100">
        <v>1.0020802538726097</v>
      </c>
      <c r="CM100">
        <v>0.98494196721268146</v>
      </c>
      <c r="CN100" s="10"/>
      <c r="CO100">
        <v>3.5291679324512069E-2</v>
      </c>
      <c r="CP100" s="4">
        <v>0</v>
      </c>
      <c r="CQ100" s="4">
        <v>2.9090882460694537E-2</v>
      </c>
      <c r="CR100" s="4">
        <v>1.8744000000000003</v>
      </c>
      <c r="CS100">
        <v>1.0352916793245122</v>
      </c>
      <c r="CT100">
        <v>3.5109069158521029</v>
      </c>
      <c r="CU100" s="10"/>
      <c r="CV100">
        <v>1.5834503202062328E-2</v>
      </c>
      <c r="CW100" s="4">
        <v>0</v>
      </c>
      <c r="CX100" s="4">
        <v>9.6337063382447973E-3</v>
      </c>
      <c r="CY100" s="4">
        <v>0.87899999999999978</v>
      </c>
      <c r="CZ100">
        <v>1.0158345032020624</v>
      </c>
      <c r="DA100">
        <v>1.4214021426883492</v>
      </c>
      <c r="DB100" s="10"/>
      <c r="DC100">
        <v>2.8918418722524462E-2</v>
      </c>
      <c r="DD100" s="4">
        <v>0</v>
      </c>
      <c r="DE100" s="4">
        <v>2.2717621858706932E-2</v>
      </c>
      <c r="DF100" s="4">
        <v>1.3370000000000002</v>
      </c>
      <c r="DG100">
        <v>1.0289184187225244</v>
      </c>
      <c r="DH100">
        <v>1.401895796194552</v>
      </c>
      <c r="DI100" s="10"/>
      <c r="DJ100">
        <v>2.5621673179128383E-2</v>
      </c>
      <c r="DK100" s="4">
        <v>0</v>
      </c>
      <c r="DL100" s="4">
        <v>1.942087631531085E-2</v>
      </c>
      <c r="DM100" s="4">
        <v>1.1395999999999997</v>
      </c>
      <c r="DN100">
        <v>1.0256216731791283</v>
      </c>
      <c r="DO100">
        <v>2.7361612338721826</v>
      </c>
      <c r="DP100" s="10"/>
      <c r="DQ100">
        <v>-4.4357178764272281E-3</v>
      </c>
      <c r="DR100" s="4">
        <v>1.9675593079256079E-5</v>
      </c>
      <c r="DS100" s="4">
        <v>-1.0636514740244759E-2</v>
      </c>
      <c r="DT100" s="4">
        <v>0.79720000000000013</v>
      </c>
      <c r="DU100">
        <v>0.99556428212357273</v>
      </c>
      <c r="DV100">
        <v>1.5021304723445426</v>
      </c>
      <c r="DW100" s="10"/>
      <c r="DX100">
        <v>9.3259207123939716E-3</v>
      </c>
      <c r="DY100" s="4">
        <v>0</v>
      </c>
      <c r="DZ100" s="4">
        <v>3.1251238485764405E-3</v>
      </c>
      <c r="EA100" s="4">
        <v>1.0962000000000001</v>
      </c>
      <c r="EB100">
        <v>1.0093259207123939</v>
      </c>
      <c r="EC100">
        <v>3.2904733210201016</v>
      </c>
      <c r="ED100" s="10"/>
      <c r="EE100">
        <v>2.3350225072452033E-2</v>
      </c>
      <c r="EF100" s="4">
        <v>0</v>
      </c>
      <c r="EG100" s="4">
        <v>1.71494282086345E-2</v>
      </c>
      <c r="EH100" s="4">
        <v>1.6136000000000001</v>
      </c>
      <c r="EI100">
        <v>1.023350225072452</v>
      </c>
      <c r="EJ100">
        <v>2.8439778541441143</v>
      </c>
      <c r="EK100" s="10"/>
      <c r="EL100">
        <v>6.9001482327563604E-2</v>
      </c>
      <c r="EM100" s="4">
        <v>0</v>
      </c>
      <c r="EN100" s="4">
        <v>6.2800685463746078E-2</v>
      </c>
      <c r="EO100" s="4">
        <v>0.91120000000000001</v>
      </c>
      <c r="EP100">
        <v>1.0690014823275635</v>
      </c>
      <c r="EQ100">
        <v>4.4225471776332279</v>
      </c>
      <c r="ER100" s="10"/>
      <c r="ES100">
        <v>8.5019627521618499E-2</v>
      </c>
      <c r="ET100" s="4">
        <v>0</v>
      </c>
      <c r="EU100" s="4">
        <v>7.8818830657800973E-2</v>
      </c>
      <c r="EV100" s="4">
        <v>1.5724</v>
      </c>
      <c r="EW100">
        <v>1.0850196275216184</v>
      </c>
      <c r="EX100">
        <v>6.4898584344943702</v>
      </c>
      <c r="EY100" s="10"/>
      <c r="EZ100">
        <v>3.0596642739417514E-2</v>
      </c>
      <c r="FA100" s="4">
        <v>0</v>
      </c>
      <c r="FB100" s="4">
        <v>2.4395845875599981E-2</v>
      </c>
      <c r="FC100" s="4">
        <v>0.70760000000000001</v>
      </c>
      <c r="FD100">
        <v>1.0305966427394175</v>
      </c>
      <c r="FE100">
        <v>3.039810341783407</v>
      </c>
      <c r="FF100" s="10"/>
      <c r="FG100">
        <v>4.7034047599607991E-2</v>
      </c>
      <c r="FH100" s="4">
        <v>0</v>
      </c>
      <c r="FI100" s="4">
        <v>4.0833250735790458E-2</v>
      </c>
      <c r="FJ100" s="4">
        <v>0.75279999999999991</v>
      </c>
      <c r="FK100">
        <v>1.0470340475996081</v>
      </c>
      <c r="FL100">
        <v>8.0721408767361265</v>
      </c>
      <c r="FM100" s="10"/>
      <c r="FN100">
        <v>3.0629614883363698E-2</v>
      </c>
      <c r="FO100" s="4">
        <v>0</v>
      </c>
      <c r="FP100" s="4">
        <v>2.4428818019546168E-2</v>
      </c>
      <c r="FQ100" s="4">
        <v>1.0036</v>
      </c>
      <c r="FR100">
        <v>1.0306296148833638</v>
      </c>
      <c r="FS100">
        <v>6.0233992278455073</v>
      </c>
      <c r="FT100" s="10"/>
    </row>
    <row r="101" spans="1:176" x14ac:dyDescent="0.2">
      <c r="A101" s="2">
        <v>100</v>
      </c>
      <c r="B101" s="3">
        <v>41730</v>
      </c>
      <c r="C101">
        <v>2014</v>
      </c>
      <c r="D101" s="4">
        <v>6.2489985579234344E-3</v>
      </c>
      <c r="E101" s="4">
        <v>0</v>
      </c>
      <c r="F101" s="9">
        <v>1.0062489985579235</v>
      </c>
      <c r="G101">
        <v>1.5092525835135786</v>
      </c>
      <c r="H101" s="10"/>
      <c r="I101">
        <v>-1.1016335681447801E-2</v>
      </c>
      <c r="J101" s="4">
        <v>1.2135965184634E-4</v>
      </c>
      <c r="K101" s="4">
        <v>-3.2046617801461556E-2</v>
      </c>
      <c r="L101" s="4">
        <v>0.73659999999999992</v>
      </c>
      <c r="M101">
        <v>0.98898366431855222</v>
      </c>
      <c r="N101">
        <v>9.4411022263255564</v>
      </c>
      <c r="O101" s="10"/>
      <c r="P101">
        <v>-3.2199339456779191E-2</v>
      </c>
      <c r="Q101" s="4">
        <v>1.0367974614528973E-3</v>
      </c>
      <c r="R101" s="4">
        <v>-5.3229621576792945E-2</v>
      </c>
      <c r="S101" s="4">
        <v>0.83160000000000001</v>
      </c>
      <c r="T101">
        <v>0.96780066054322078</v>
      </c>
      <c r="U101">
        <v>9.2639043329926292</v>
      </c>
      <c r="V101" s="10"/>
      <c r="W101">
        <v>-2.3232016585851386E-2</v>
      </c>
      <c r="X101" s="4">
        <v>5.3972659464527391E-4</v>
      </c>
      <c r="Y101" s="4">
        <v>-4.4262298705865136E-2</v>
      </c>
      <c r="Z101" s="4">
        <v>-0.64479999999999993</v>
      </c>
      <c r="AA101">
        <v>0.97676798341414861</v>
      </c>
      <c r="AB101">
        <v>1.8527404027026269</v>
      </c>
      <c r="AC101" s="10"/>
      <c r="AD101">
        <v>2.0062658567970197E-3</v>
      </c>
      <c r="AE101" s="4">
        <v>0</v>
      </c>
      <c r="AF101" s="4">
        <v>-1.9024016263216734E-2</v>
      </c>
      <c r="AG101" s="4">
        <v>8.7800000000000031E-2</v>
      </c>
      <c r="AH101">
        <v>1.002006265856797</v>
      </c>
      <c r="AI101">
        <v>1.5946594822963991</v>
      </c>
      <c r="AJ101" s="10"/>
      <c r="AK101">
        <v>-8.2620062032409833E-2</v>
      </c>
      <c r="AL101" s="4">
        <v>6.8260746502392484E-3</v>
      </c>
      <c r="AM101" s="4">
        <v>-0.10365034415242358</v>
      </c>
      <c r="AN101" s="4">
        <v>3.9013999999999971</v>
      </c>
      <c r="AO101">
        <v>0.91737993796759021</v>
      </c>
      <c r="AP101">
        <v>3.5264191383525523</v>
      </c>
      <c r="AQ101" s="10"/>
      <c r="AR101">
        <v>-0.12244108823911332</v>
      </c>
      <c r="AS101" s="4">
        <v>1.4991820089178333E-2</v>
      </c>
      <c r="AT101" s="4">
        <v>-0.14347137035912708</v>
      </c>
      <c r="AU101" s="4">
        <v>1.4601999999999995</v>
      </c>
      <c r="AV101">
        <v>0.87755891176088663</v>
      </c>
      <c r="AW101">
        <v>5.7031730409916861</v>
      </c>
      <c r="AX101" s="10"/>
      <c r="AY101">
        <v>-1.2341457381856553E-2</v>
      </c>
      <c r="AZ101" s="4">
        <v>1.5231157030818162E-4</v>
      </c>
      <c r="BA101" s="4">
        <v>-3.3371739501870307E-2</v>
      </c>
      <c r="BB101" s="4">
        <v>0.84920000000000007</v>
      </c>
      <c r="BC101">
        <v>0.98765854261814345</v>
      </c>
      <c r="BD101">
        <v>1.7456291728423672</v>
      </c>
      <c r="BE101" s="10"/>
      <c r="BF101">
        <v>-5.3677077736459813E-2</v>
      </c>
      <c r="BG101" s="4">
        <v>2.8812286743259497E-3</v>
      </c>
      <c r="BH101" s="4">
        <v>-7.470735985647356E-2</v>
      </c>
      <c r="BI101" s="4">
        <v>0.97980000000000023</v>
      </c>
      <c r="BJ101">
        <v>0.9463229222635402</v>
      </c>
      <c r="BK101">
        <v>7.4291979080693116</v>
      </c>
      <c r="BL101" s="10"/>
      <c r="BM101">
        <v>-2.2123518753684244E-3</v>
      </c>
      <c r="BN101" s="4">
        <v>4.8945008204461843E-6</v>
      </c>
      <c r="BO101" s="4">
        <v>-2.3242633995382178E-2</v>
      </c>
      <c r="BP101" s="4">
        <v>0.85559999999999992</v>
      </c>
      <c r="BQ101">
        <v>0.99778764812463161</v>
      </c>
      <c r="BR101">
        <v>1.4603887706275274</v>
      </c>
      <c r="BS101" s="10"/>
      <c r="BT101">
        <v>-3.4776794558301551E-2</v>
      </c>
      <c r="BU101" s="4">
        <v>1.2094254397503124E-3</v>
      </c>
      <c r="BV101" s="4">
        <v>-5.5807076678315304E-2</v>
      </c>
      <c r="BW101" s="4">
        <v>1.9001999999999994</v>
      </c>
      <c r="BX101">
        <v>0.96522320544169848</v>
      </c>
      <c r="BY101">
        <v>2.6144121653330963</v>
      </c>
      <c r="BZ101" s="10"/>
      <c r="CA101">
        <v>-0.15073273799328071</v>
      </c>
      <c r="CB101" s="4">
        <v>2.2720358302951011E-2</v>
      </c>
      <c r="CC101" s="4">
        <v>-0.17176302011329447</v>
      </c>
      <c r="CD101" s="4">
        <v>1.0784</v>
      </c>
      <c r="CE101">
        <v>0.84926726200671931</v>
      </c>
      <c r="CF101">
        <v>2.9405230922109045</v>
      </c>
      <c r="CG101" s="10"/>
      <c r="CH101">
        <v>-8.7384507896529125E-3</v>
      </c>
      <c r="CI101" s="4">
        <v>7.6360522203185608E-5</v>
      </c>
      <c r="CJ101" s="4">
        <v>-2.9768732909666668E-2</v>
      </c>
      <c r="CK101" s="4">
        <v>1.1571999999999998</v>
      </c>
      <c r="CL101">
        <v>0.99126154921034704</v>
      </c>
      <c r="CM101">
        <v>0.97633510030152948</v>
      </c>
      <c r="CN101" s="10"/>
      <c r="CO101">
        <v>-7.3308191075519683E-2</v>
      </c>
      <c r="CP101" s="4">
        <v>5.3740908787649035E-3</v>
      </c>
      <c r="CQ101" s="4">
        <v>-9.4338473195533429E-2</v>
      </c>
      <c r="CR101" s="4">
        <v>2.0934000000000004</v>
      </c>
      <c r="CS101">
        <v>0.92669180892448033</v>
      </c>
      <c r="CT101">
        <v>3.2535286808164536</v>
      </c>
      <c r="CU101" s="10"/>
      <c r="CV101">
        <v>7.2831552247659449E-3</v>
      </c>
      <c r="CW101" s="4">
        <v>0</v>
      </c>
      <c r="CX101" s="4">
        <v>-1.3747126895247808E-2</v>
      </c>
      <c r="CY101" s="4">
        <v>0.9104000000000001</v>
      </c>
      <c r="CZ101">
        <v>1.0072831552247659</v>
      </c>
      <c r="DA101">
        <v>1.4317544351303633</v>
      </c>
      <c r="DB101" s="10"/>
      <c r="DC101">
        <v>-4.5671471345861255E-2</v>
      </c>
      <c r="DD101" s="4">
        <v>2.0858832948958258E-3</v>
      </c>
      <c r="DE101" s="4">
        <v>-6.6701753465875008E-2</v>
      </c>
      <c r="DF101" s="4">
        <v>1.2296</v>
      </c>
      <c r="DG101">
        <v>0.95432852865413875</v>
      </c>
      <c r="DH101">
        <v>1.3378691525087691</v>
      </c>
      <c r="DI101" s="10"/>
      <c r="DJ101">
        <v>-1.5646738350337901E-2</v>
      </c>
      <c r="DK101" s="4">
        <v>2.4482042100393482E-4</v>
      </c>
      <c r="DL101" s="4">
        <v>-3.6677020470351651E-2</v>
      </c>
      <c r="DM101" s="4">
        <v>1.4463999999999999</v>
      </c>
      <c r="DN101">
        <v>0.98435326164966208</v>
      </c>
      <c r="DO101">
        <v>2.6933492349614467</v>
      </c>
      <c r="DP101" s="10"/>
      <c r="DQ101">
        <v>-1.3004231312403393E-2</v>
      </c>
      <c r="DR101" s="4">
        <v>1.6911003202649288E-4</v>
      </c>
      <c r="DS101" s="4">
        <v>-3.4034513432417146E-2</v>
      </c>
      <c r="DT101" s="4">
        <v>1.0650000000000002</v>
      </c>
      <c r="DU101">
        <v>0.98699576868759664</v>
      </c>
      <c r="DV101">
        <v>1.4825964202207644</v>
      </c>
      <c r="DW101" s="10"/>
      <c r="DX101">
        <v>-8.7254748417104483E-3</v>
      </c>
      <c r="DY101" s="4">
        <v>7.6133911213321971E-5</v>
      </c>
      <c r="DZ101" s="4">
        <v>-2.9755756961724202E-2</v>
      </c>
      <c r="EA101" s="4">
        <v>1.339</v>
      </c>
      <c r="EB101">
        <v>0.99127452515828951</v>
      </c>
      <c r="EC101">
        <v>3.261762378840221</v>
      </c>
      <c r="ED101" s="10"/>
      <c r="EE101">
        <v>-0.10177387332247223</v>
      </c>
      <c r="EF101" s="4">
        <v>1.0357921291058624E-2</v>
      </c>
      <c r="EG101" s="4">
        <v>-0.12280415544248599</v>
      </c>
      <c r="EH101" s="4">
        <v>1.2525999999999997</v>
      </c>
      <c r="EI101">
        <v>0.89822612667752777</v>
      </c>
      <c r="EJ101">
        <v>2.5545352122845348</v>
      </c>
      <c r="EK101" s="10"/>
      <c r="EL101">
        <v>-0.12032017128402993</v>
      </c>
      <c r="EM101" s="4">
        <v>1.4476943617818301E-2</v>
      </c>
      <c r="EN101" s="4">
        <v>-0.14135045340404367</v>
      </c>
      <c r="EO101" s="4">
        <v>0.87560000000000016</v>
      </c>
      <c r="EP101">
        <v>0.87967982871597006</v>
      </c>
      <c r="EQ101">
        <v>3.8904255437086945</v>
      </c>
      <c r="ER101" s="10"/>
      <c r="ES101">
        <v>-2.669289939236098E-2</v>
      </c>
      <c r="ET101" s="4">
        <v>7.1251087797070511E-4</v>
      </c>
      <c r="EU101" s="4">
        <v>-4.7723181512374729E-2</v>
      </c>
      <c r="EV101" s="4">
        <v>1.2237999999999998</v>
      </c>
      <c r="EW101">
        <v>0.97330710060763903</v>
      </c>
      <c r="EX101">
        <v>6.3166252962317468</v>
      </c>
      <c r="EY101" s="10"/>
      <c r="EZ101">
        <v>-8.1734188003415535E-3</v>
      </c>
      <c r="FA101" s="4">
        <v>6.6804774885776753E-5</v>
      </c>
      <c r="FB101" s="4">
        <v>-2.9203700920355305E-2</v>
      </c>
      <c r="FC101" s="4">
        <v>0.58660000000000012</v>
      </c>
      <c r="FD101">
        <v>0.9918265811996585</v>
      </c>
      <c r="FE101">
        <v>3.0149646987864021</v>
      </c>
      <c r="FF101" s="10"/>
      <c r="FG101">
        <v>-1.1897596186463782E-2</v>
      </c>
      <c r="FH101" s="4">
        <v>1.4155279501615751E-4</v>
      </c>
      <c r="FI101" s="4">
        <v>-3.2927878306477532E-2</v>
      </c>
      <c r="FJ101" s="4">
        <v>0.89280000000000015</v>
      </c>
      <c r="FK101">
        <v>0.9881024038135362</v>
      </c>
      <c r="FL101">
        <v>7.9761018042244718</v>
      </c>
      <c r="FM101" s="10"/>
      <c r="FN101">
        <v>-4.8016890406346178E-2</v>
      </c>
      <c r="FO101" s="4">
        <v>2.3056217642950599E-3</v>
      </c>
      <c r="FP101" s="4">
        <v>-6.9047172526359932E-2</v>
      </c>
      <c r="FQ101" s="4">
        <v>1.0194000000000001</v>
      </c>
      <c r="FR101">
        <v>0.95198310959365384</v>
      </c>
      <c r="FS101">
        <v>5.7341743272483798</v>
      </c>
      <c r="FT101" s="10"/>
    </row>
    <row r="102" spans="1:176" x14ac:dyDescent="0.2">
      <c r="A102" s="2">
        <v>101</v>
      </c>
      <c r="B102" s="3">
        <v>41760</v>
      </c>
      <c r="C102">
        <v>2014</v>
      </c>
      <c r="D102" s="4">
        <v>2.1019108280254727E-2</v>
      </c>
      <c r="E102" s="4">
        <v>0</v>
      </c>
      <c r="F102" s="9">
        <v>1.0210191082802547</v>
      </c>
      <c r="G102">
        <v>1.5409757269887046</v>
      </c>
      <c r="H102" s="10"/>
      <c r="I102">
        <v>-1.8124422459605275E-2</v>
      </c>
      <c r="J102" s="4">
        <v>3.2849468949424412E-4</v>
      </c>
      <c r="K102" s="4">
        <v>-3.7182735908037154E-2</v>
      </c>
      <c r="L102" s="4">
        <v>0.38499999999999984</v>
      </c>
      <c r="M102">
        <v>0.98187557754039467</v>
      </c>
      <c r="N102">
        <v>9.2699877010913116</v>
      </c>
      <c r="O102" s="10"/>
      <c r="P102">
        <v>-5.5206210422242327E-3</v>
      </c>
      <c r="Q102" s="4">
        <v>3.0477256691848973E-5</v>
      </c>
      <c r="R102" s="4">
        <v>-2.457893449065611E-2</v>
      </c>
      <c r="S102" s="4">
        <v>0.91039999999999988</v>
      </c>
      <c r="T102">
        <v>0.99447937895777572</v>
      </c>
      <c r="U102">
        <v>9.212761827798758</v>
      </c>
      <c r="V102" s="10"/>
      <c r="W102">
        <v>9.938527024012123E-3</v>
      </c>
      <c r="X102" s="4">
        <v>0</v>
      </c>
      <c r="Y102" s="4">
        <v>-9.1197864244197523E-3</v>
      </c>
      <c r="Z102" s="4">
        <v>-0.55179999999999996</v>
      </c>
      <c r="AA102">
        <v>1.0099385270240122</v>
      </c>
      <c r="AB102">
        <v>1.8711539132633661</v>
      </c>
      <c r="AC102" s="10"/>
      <c r="AD102">
        <v>9.5892179290944617E-3</v>
      </c>
      <c r="AE102" s="4">
        <v>0</v>
      </c>
      <c r="AF102" s="4">
        <v>-9.4690955193374136E-3</v>
      </c>
      <c r="AG102" s="4">
        <v>8.0200000000000035E-2</v>
      </c>
      <c r="AH102">
        <v>1.0095892179290944</v>
      </c>
      <c r="AI102">
        <v>1.6099510195948361</v>
      </c>
      <c r="AJ102" s="10"/>
      <c r="AK102">
        <v>-9.1763614185342776E-3</v>
      </c>
      <c r="AL102" s="4">
        <v>8.4205608883564415E-5</v>
      </c>
      <c r="AM102" s="4">
        <v>-2.8234674866966153E-2</v>
      </c>
      <c r="AN102" s="4">
        <v>4.3628</v>
      </c>
      <c r="AO102">
        <v>0.99082363858146572</v>
      </c>
      <c r="AP102">
        <v>3.4940594418257929</v>
      </c>
      <c r="AQ102" s="10"/>
      <c r="AR102">
        <v>1.9898731213845739E-3</v>
      </c>
      <c r="AS102" s="4">
        <v>0</v>
      </c>
      <c r="AT102" s="4">
        <v>-1.7068440327047303E-2</v>
      </c>
      <c r="AU102" s="4">
        <v>2.1718000000000002</v>
      </c>
      <c r="AV102">
        <v>1.0019898731213845</v>
      </c>
      <c r="AW102">
        <v>5.71452163173256</v>
      </c>
      <c r="AX102" s="10"/>
      <c r="AY102">
        <v>3.1651610750428369E-2</v>
      </c>
      <c r="AZ102" s="4">
        <v>0</v>
      </c>
      <c r="BA102" s="4">
        <v>1.2593297301996494E-2</v>
      </c>
      <c r="BB102" s="4">
        <v>0.89240000000000019</v>
      </c>
      <c r="BC102">
        <v>1.0316516107504283</v>
      </c>
      <c r="BD102">
        <v>1.800881147935766</v>
      </c>
      <c r="BE102" s="10"/>
      <c r="BF102">
        <v>6.0424486987952421E-2</v>
      </c>
      <c r="BG102" s="4">
        <v>0</v>
      </c>
      <c r="BH102" s="4">
        <v>4.1366173539520545E-2</v>
      </c>
      <c r="BI102" s="4">
        <v>0.91039999999999976</v>
      </c>
      <c r="BJ102">
        <v>1.0604244869879524</v>
      </c>
      <c r="BK102">
        <v>7.8781033803963689</v>
      </c>
      <c r="BL102" s="10"/>
      <c r="BM102">
        <v>2.179182307728111E-2</v>
      </c>
      <c r="BN102" s="4">
        <v>0</v>
      </c>
      <c r="BO102" s="4">
        <v>2.7335096288492351E-3</v>
      </c>
      <c r="BP102" s="4">
        <v>0.84419999999999984</v>
      </c>
      <c r="BQ102">
        <v>1.0217918230772811</v>
      </c>
      <c r="BR102">
        <v>1.4922133043410906</v>
      </c>
      <c r="BS102" s="10"/>
      <c r="BT102">
        <v>1.2044765207212848E-2</v>
      </c>
      <c r="BU102" s="4">
        <v>0</v>
      </c>
      <c r="BV102" s="4">
        <v>-7.013548241219027E-3</v>
      </c>
      <c r="BW102" s="4">
        <v>2.5496000000000008</v>
      </c>
      <c r="BX102">
        <v>1.0120447652072129</v>
      </c>
      <c r="BY102">
        <v>2.6459021460194143</v>
      </c>
      <c r="BZ102" s="10"/>
      <c r="CA102">
        <v>4.1766467145592651E-2</v>
      </c>
      <c r="CB102" s="4">
        <v>0</v>
      </c>
      <c r="CC102" s="4">
        <v>2.2708153697160775E-2</v>
      </c>
      <c r="CD102" s="4">
        <v>1.1412000000000004</v>
      </c>
      <c r="CE102">
        <v>1.0417664671455926</v>
      </c>
      <c r="CF102">
        <v>3.0633383533325875</v>
      </c>
      <c r="CG102" s="10"/>
      <c r="CH102">
        <v>1.3213581696404941E-2</v>
      </c>
      <c r="CI102" s="4">
        <v>0</v>
      </c>
      <c r="CJ102" s="4">
        <v>-5.8447317520269344E-3</v>
      </c>
      <c r="CK102" s="4">
        <v>1.1963999999999999</v>
      </c>
      <c r="CL102">
        <v>1.013213581696405</v>
      </c>
      <c r="CM102">
        <v>0.9892359839124315</v>
      </c>
      <c r="CN102" s="10"/>
      <c r="CO102">
        <v>6.2115557925925061E-2</v>
      </c>
      <c r="CP102" s="4">
        <v>0</v>
      </c>
      <c r="CQ102" s="4">
        <v>4.3057244477493185E-2</v>
      </c>
      <c r="CR102" s="4">
        <v>1.4926000000000001</v>
      </c>
      <c r="CS102">
        <v>1.0621155579259252</v>
      </c>
      <c r="CT102">
        <v>3.4556234300533668</v>
      </c>
      <c r="CU102" s="10"/>
      <c r="CV102">
        <v>2.038956039936398E-2</v>
      </c>
      <c r="CW102" s="4">
        <v>0</v>
      </c>
      <c r="CX102" s="4">
        <v>1.3312469509321051E-3</v>
      </c>
      <c r="CY102" s="4">
        <v>0.83180000000000021</v>
      </c>
      <c r="CZ102">
        <v>1.020389560399364</v>
      </c>
      <c r="DA102">
        <v>1.4609472786625111</v>
      </c>
      <c r="DB102" s="10"/>
      <c r="DC102">
        <v>4.0723363532393683E-2</v>
      </c>
      <c r="DD102" s="4">
        <v>0</v>
      </c>
      <c r="DE102" s="4">
        <v>2.1665050083961808E-2</v>
      </c>
      <c r="DF102" s="4">
        <v>1.1636000000000002</v>
      </c>
      <c r="DG102">
        <v>1.0407233635323936</v>
      </c>
      <c r="DH102">
        <v>1.3923516843651591</v>
      </c>
      <c r="DI102" s="10"/>
      <c r="DJ102">
        <v>1.657394741730131E-2</v>
      </c>
      <c r="DK102" s="4">
        <v>0</v>
      </c>
      <c r="DL102" s="4">
        <v>-2.4843660311305651E-3</v>
      </c>
      <c r="DM102" s="4">
        <v>1.1793999999999998</v>
      </c>
      <c r="DN102">
        <v>1.0165739474173012</v>
      </c>
      <c r="DO102">
        <v>2.7379886635581263</v>
      </c>
      <c r="DP102" s="10"/>
      <c r="DQ102">
        <v>2.5128682207198265E-2</v>
      </c>
      <c r="DR102" s="4">
        <v>0</v>
      </c>
      <c r="DS102" s="4">
        <v>6.0703687587663896E-3</v>
      </c>
      <c r="DT102" s="4">
        <v>0.48260000000000014</v>
      </c>
      <c r="DU102">
        <v>1.0251286822071983</v>
      </c>
      <c r="DV102">
        <v>1.519852114506022</v>
      </c>
      <c r="DW102" s="10"/>
      <c r="DX102">
        <v>2.4828034837888393E-2</v>
      </c>
      <c r="DY102" s="4">
        <v>0</v>
      </c>
      <c r="DZ102" s="4">
        <v>5.7697213894565176E-3</v>
      </c>
      <c r="EA102" s="4">
        <v>1.0266</v>
      </c>
      <c r="EB102">
        <v>1.0248280348378884</v>
      </c>
      <c r="EC102">
        <v>3.3427455288149797</v>
      </c>
      <c r="ED102" s="10"/>
      <c r="EE102">
        <v>7.3294007419556328E-4</v>
      </c>
      <c r="EF102" s="4">
        <v>0</v>
      </c>
      <c r="EG102" s="4">
        <v>-1.8325373374236311E-2</v>
      </c>
      <c r="EH102" s="4">
        <v>1.3073999999999999</v>
      </c>
      <c r="EI102">
        <v>1.0007329400741956</v>
      </c>
      <c r="EJ102">
        <v>2.5564075335125618</v>
      </c>
      <c r="EK102" s="10"/>
      <c r="EL102">
        <v>3.1288819627313157E-3</v>
      </c>
      <c r="EM102" s="4">
        <v>0</v>
      </c>
      <c r="EN102" s="4">
        <v>-1.592943148570056E-2</v>
      </c>
      <c r="EO102" s="4">
        <v>0.81619999999999981</v>
      </c>
      <c r="EP102">
        <v>1.0031288819627313</v>
      </c>
      <c r="EQ102">
        <v>3.9025982260197538</v>
      </c>
      <c r="ER102" s="10"/>
      <c r="ES102">
        <v>-1.9558944755810923E-2</v>
      </c>
      <c r="ET102" s="4">
        <v>3.8255231996086361E-4</v>
      </c>
      <c r="EU102" s="4">
        <v>-3.8617258204242798E-2</v>
      </c>
      <c r="EV102" s="4">
        <v>1.8293999999999997</v>
      </c>
      <c r="EW102">
        <v>0.98044105524418912</v>
      </c>
      <c r="EX102">
        <v>6.1930787710195929</v>
      </c>
      <c r="EY102" s="10"/>
      <c r="EZ102">
        <v>-2.4577819383904079E-2</v>
      </c>
      <c r="FA102" s="4">
        <v>6.0406920566781106E-4</v>
      </c>
      <c r="FB102" s="4">
        <v>-4.3636132832335958E-2</v>
      </c>
      <c r="FC102" s="4">
        <v>0.60399999999999987</v>
      </c>
      <c r="FD102">
        <v>0.97542218061609587</v>
      </c>
      <c r="FE102">
        <v>2.9408634409707828</v>
      </c>
      <c r="FF102" s="10"/>
      <c r="FG102">
        <v>-1.1589068559745105E-2</v>
      </c>
      <c r="FH102" s="4">
        <v>1.3430651008247249E-4</v>
      </c>
      <c r="FI102" s="4">
        <v>-3.0647382008176981E-2</v>
      </c>
      <c r="FJ102" s="4">
        <v>0.76779999999999982</v>
      </c>
      <c r="FK102">
        <v>0.98841093144025494</v>
      </c>
      <c r="FL102">
        <v>7.8836662135758084</v>
      </c>
      <c r="FM102" s="10"/>
      <c r="FN102">
        <v>-3.422832109674543E-2</v>
      </c>
      <c r="FO102" s="4">
        <v>1.1715779651019084E-3</v>
      </c>
      <c r="FP102" s="4">
        <v>-5.3286634545177305E-2</v>
      </c>
      <c r="FQ102" s="4">
        <v>1.1424000000000001</v>
      </c>
      <c r="FR102">
        <v>0.96577167890325455</v>
      </c>
      <c r="FS102">
        <v>5.537903167150608</v>
      </c>
      <c r="FT102" s="10"/>
    </row>
    <row r="103" spans="1:176" x14ac:dyDescent="0.2">
      <c r="A103" s="2">
        <v>102</v>
      </c>
      <c r="B103" s="3">
        <v>41791</v>
      </c>
      <c r="C103">
        <v>2014</v>
      </c>
      <c r="D103" s="4">
        <v>1.902682470368067E-2</v>
      </c>
      <c r="E103" s="4">
        <v>0</v>
      </c>
      <c r="F103" s="9">
        <v>1.0190268247036807</v>
      </c>
      <c r="G103">
        <v>1.5702956020187455</v>
      </c>
      <c r="H103" s="10"/>
      <c r="I103">
        <v>3.7795834124347928E-2</v>
      </c>
      <c r="J103" s="4">
        <v>0</v>
      </c>
      <c r="K103" s="4">
        <v>5.287569720163985E-2</v>
      </c>
      <c r="L103" s="4">
        <v>0.71460000000000024</v>
      </c>
      <c r="M103">
        <v>1.0377958341243478</v>
      </c>
      <c r="N103">
        <v>9.6203546185765028</v>
      </c>
      <c r="O103" s="10"/>
      <c r="P103">
        <v>1.9141956308831906E-2</v>
      </c>
      <c r="Q103" s="4">
        <v>0</v>
      </c>
      <c r="R103" s="4">
        <v>3.4221819386123828E-2</v>
      </c>
      <c r="S103" s="4">
        <v>1.0739999999999998</v>
      </c>
      <c r="T103">
        <v>1.019141956308832</v>
      </c>
      <c r="U103">
        <v>9.3891121121901566</v>
      </c>
      <c r="V103" s="10"/>
      <c r="W103">
        <v>7.4176192068185296E-3</v>
      </c>
      <c r="X103" s="4">
        <v>0</v>
      </c>
      <c r="Y103" s="4">
        <v>2.249748228411045E-2</v>
      </c>
      <c r="Z103" s="4">
        <v>-0.57900000000000007</v>
      </c>
      <c r="AA103">
        <v>1.0074176192068185</v>
      </c>
      <c r="AB103">
        <v>1.885033420469302</v>
      </c>
      <c r="AC103" s="10"/>
      <c r="AD103">
        <v>-1.35026310188779E-2</v>
      </c>
      <c r="AE103" s="4">
        <v>1.8232104443196363E-4</v>
      </c>
      <c r="AF103" s="4">
        <v>1.5772320584140215E-3</v>
      </c>
      <c r="AG103" s="4">
        <v>8.7600000000000039E-2</v>
      </c>
      <c r="AH103">
        <v>0.98649736898112206</v>
      </c>
      <c r="AI103">
        <v>1.5882124450187807</v>
      </c>
      <c r="AJ103" s="10"/>
      <c r="AK103">
        <v>1.8204344275290107E-2</v>
      </c>
      <c r="AL103" s="4">
        <v>0</v>
      </c>
      <c r="AM103" s="4">
        <v>3.3284207352582029E-2</v>
      </c>
      <c r="AN103" s="4">
        <v>3.8242000000000003</v>
      </c>
      <c r="AO103">
        <v>1.0182043442752902</v>
      </c>
      <c r="AP103">
        <v>3.5576665028231176</v>
      </c>
      <c r="AQ103" s="10"/>
      <c r="AR103">
        <v>7.8625874412272048E-3</v>
      </c>
      <c r="AS103" s="4">
        <v>0</v>
      </c>
      <c r="AT103" s="4">
        <v>2.2942450518519127E-2</v>
      </c>
      <c r="AU103" s="4">
        <v>1.5671999999999997</v>
      </c>
      <c r="AV103">
        <v>1.0078625874412273</v>
      </c>
      <c r="AW103">
        <v>5.7594525577468421</v>
      </c>
      <c r="AX103" s="10"/>
      <c r="AY103">
        <v>1.9724184739207146E-2</v>
      </c>
      <c r="AZ103" s="4">
        <v>0</v>
      </c>
      <c r="BA103" s="4">
        <v>3.4804047816499067E-2</v>
      </c>
      <c r="BB103" s="4">
        <v>0.8859999999999999</v>
      </c>
      <c r="BC103">
        <v>1.0197241847392071</v>
      </c>
      <c r="BD103">
        <v>1.8364020603910065</v>
      </c>
      <c r="BE103" s="10"/>
      <c r="BF103">
        <v>4.8062871628211531E-2</v>
      </c>
      <c r="BG103" s="4">
        <v>0</v>
      </c>
      <c r="BH103" s="4">
        <v>6.3142734705503453E-2</v>
      </c>
      <c r="BI103" s="4">
        <v>0.44779999999999986</v>
      </c>
      <c r="BJ103">
        <v>1.0480628716282114</v>
      </c>
      <c r="BK103">
        <v>8.2567476518421383</v>
      </c>
      <c r="BL103" s="10"/>
      <c r="BM103">
        <v>1.9395380493366702E-2</v>
      </c>
      <c r="BN103" s="4">
        <v>0</v>
      </c>
      <c r="BO103" s="4">
        <v>3.447524357065862E-2</v>
      </c>
      <c r="BP103" s="4">
        <v>0.85040000000000004</v>
      </c>
      <c r="BQ103">
        <v>1.0193953804933666</v>
      </c>
      <c r="BR103">
        <v>1.5211553491560499</v>
      </c>
      <c r="BS103" s="10"/>
      <c r="BT103">
        <v>6.9974470507930329E-4</v>
      </c>
      <c r="BU103" s="4">
        <v>0</v>
      </c>
      <c r="BV103" s="4">
        <v>1.5779607782371224E-2</v>
      </c>
      <c r="BW103" s="4">
        <v>1.8101999999999996</v>
      </c>
      <c r="BX103">
        <v>1.0006997447050794</v>
      </c>
      <c r="BY103">
        <v>2.6477536020362495</v>
      </c>
      <c r="BZ103" s="10"/>
      <c r="CA103">
        <v>6.2350346397643482E-2</v>
      </c>
      <c r="CB103" s="4">
        <v>0</v>
      </c>
      <c r="CC103" s="4">
        <v>7.7430209474935396E-2</v>
      </c>
      <c r="CD103" s="4">
        <v>1.3905999999999998</v>
      </c>
      <c r="CE103">
        <v>1.0623503463976436</v>
      </c>
      <c r="CF103">
        <v>3.2543385607960613</v>
      </c>
      <c r="CG103" s="10"/>
      <c r="CH103">
        <v>1.7745165925493436E-2</v>
      </c>
      <c r="CI103" s="4">
        <v>0</v>
      </c>
      <c r="CJ103" s="4">
        <v>3.2825029002785361E-2</v>
      </c>
      <c r="CK103" s="4">
        <v>1.2002000000000002</v>
      </c>
      <c r="CL103">
        <v>1.0177451659254935</v>
      </c>
      <c r="CM103">
        <v>1.0067901405864264</v>
      </c>
      <c r="CN103" s="10"/>
      <c r="CO103">
        <v>2.3501000116052956E-2</v>
      </c>
      <c r="CP103" s="4">
        <v>0</v>
      </c>
      <c r="CQ103" s="4">
        <v>3.8580863193344875E-2</v>
      </c>
      <c r="CR103" s="4">
        <v>1.4238</v>
      </c>
      <c r="CS103">
        <v>1.0235010001160529</v>
      </c>
      <c r="CT103">
        <v>3.5368340366840862</v>
      </c>
      <c r="CU103" s="10"/>
      <c r="CV103">
        <v>1.0209019744594827E-2</v>
      </c>
      <c r="CW103" s="4">
        <v>0</v>
      </c>
      <c r="CX103" s="4">
        <v>2.5288882821886748E-2</v>
      </c>
      <c r="CY103" s="4">
        <v>0.9426000000000001</v>
      </c>
      <c r="CZ103">
        <v>1.0102090197445948</v>
      </c>
      <c r="DA103">
        <v>1.4758621182761886</v>
      </c>
      <c r="DB103" s="10"/>
      <c r="DC103">
        <v>6.0367062313451667E-2</v>
      </c>
      <c r="DD103" s="4">
        <v>0</v>
      </c>
      <c r="DE103" s="4">
        <v>7.5446925390743588E-2</v>
      </c>
      <c r="DF103" s="4">
        <v>1.3008000000000002</v>
      </c>
      <c r="DG103">
        <v>1.0603670623134516</v>
      </c>
      <c r="DH103">
        <v>1.4764038652574698</v>
      </c>
      <c r="DI103" s="10"/>
      <c r="DJ103">
        <v>4.3667573579859703E-2</v>
      </c>
      <c r="DK103" s="4">
        <v>0</v>
      </c>
      <c r="DL103" s="4">
        <v>5.8747436657151625E-2</v>
      </c>
      <c r="DM103" s="4">
        <v>1.1798</v>
      </c>
      <c r="DN103">
        <v>1.0436675735798597</v>
      </c>
      <c r="DO103">
        <v>2.8575499849848724</v>
      </c>
      <c r="DP103" s="10"/>
      <c r="DQ103">
        <v>1.4003154326850557E-2</v>
      </c>
      <c r="DR103" s="4">
        <v>0</v>
      </c>
      <c r="DS103" s="4">
        <v>2.9083017404142479E-2</v>
      </c>
      <c r="DT103" s="4">
        <v>0.42959999999999993</v>
      </c>
      <c r="DU103">
        <v>1.0140031543268506</v>
      </c>
      <c r="DV103">
        <v>1.5411348382194401</v>
      </c>
      <c r="DW103" s="10"/>
      <c r="DX103">
        <v>6.4452479136060226E-2</v>
      </c>
      <c r="DY103" s="4">
        <v>0</v>
      </c>
      <c r="DZ103" s="4">
        <v>7.9532342213352147E-2</v>
      </c>
      <c r="EA103" s="4">
        <v>1.2322</v>
      </c>
      <c r="EB103">
        <v>1.0644524791360603</v>
      </c>
      <c r="EC103">
        <v>3.558193765268086</v>
      </c>
      <c r="ED103" s="10"/>
      <c r="EE103">
        <v>7.899523671732854E-2</v>
      </c>
      <c r="EF103" s="4">
        <v>0</v>
      </c>
      <c r="EG103" s="4">
        <v>9.4075099794620462E-2</v>
      </c>
      <c r="EH103" s="4">
        <v>1.1162000000000003</v>
      </c>
      <c r="EI103">
        <v>1.0789952367173286</v>
      </c>
      <c r="EJ103">
        <v>2.7583515517683486</v>
      </c>
      <c r="EK103" s="10"/>
      <c r="EL103">
        <v>9.6824186833607846E-3</v>
      </c>
      <c r="EM103" s="4">
        <v>0</v>
      </c>
      <c r="EN103" s="4">
        <v>2.4762281760652705E-2</v>
      </c>
      <c r="EO103" s="4">
        <v>0.73280000000000012</v>
      </c>
      <c r="EP103">
        <v>1.0096824186833608</v>
      </c>
      <c r="EQ103">
        <v>3.9403848159970183</v>
      </c>
      <c r="ER103" s="10"/>
      <c r="ES103">
        <v>-8.1474888160133867E-3</v>
      </c>
      <c r="ET103" s="4">
        <v>6.6381574007063222E-5</v>
      </c>
      <c r="EU103" s="4">
        <v>6.9323742612785351E-3</v>
      </c>
      <c r="EV103" s="4">
        <v>1.0867999999999995</v>
      </c>
      <c r="EW103">
        <v>0.99185251118398665</v>
      </c>
      <c r="EX103">
        <v>6.142620730996021</v>
      </c>
      <c r="EY103" s="10"/>
      <c r="EZ103">
        <v>6.0237422246623637E-2</v>
      </c>
      <c r="FA103" s="4">
        <v>0</v>
      </c>
      <c r="FB103" s="4">
        <v>7.5317285323915559E-2</v>
      </c>
      <c r="FC103" s="4">
        <v>0.57559999999999989</v>
      </c>
      <c r="FD103">
        <v>1.0602374222466235</v>
      </c>
      <c r="FE103">
        <v>3.118013473834198</v>
      </c>
      <c r="FF103" s="10"/>
      <c r="FG103">
        <v>3.9073557723073922E-2</v>
      </c>
      <c r="FH103" s="4">
        <v>0</v>
      </c>
      <c r="FI103" s="4">
        <v>5.4153420800365844E-2</v>
      </c>
      <c r="FJ103" s="4">
        <v>0.7976000000000002</v>
      </c>
      <c r="FK103">
        <v>1.0390735577230739</v>
      </c>
      <c r="FL103">
        <v>8.1917091004414093</v>
      </c>
      <c r="FM103" s="10"/>
      <c r="FN103">
        <v>3.1469636381918124E-2</v>
      </c>
      <c r="FO103" s="4">
        <v>0</v>
      </c>
      <c r="FP103" s="4">
        <v>4.6549499459210046E-2</v>
      </c>
      <c r="FQ103" s="4">
        <v>0.89780000000000004</v>
      </c>
      <c r="FR103">
        <v>1.031469636381918</v>
      </c>
      <c r="FS103">
        <v>5.7121789661391098</v>
      </c>
      <c r="FT103" s="10"/>
    </row>
    <row r="104" spans="1:176" x14ac:dyDescent="0.2">
      <c r="A104" s="2">
        <v>103</v>
      </c>
      <c r="B104" s="3">
        <v>41821</v>
      </c>
      <c r="C104">
        <v>2014</v>
      </c>
      <c r="D104" s="4">
        <v>-1.5049484746454444E-2</v>
      </c>
      <c r="E104" s="4">
        <v>2.2648699113376496E-4</v>
      </c>
      <c r="F104" s="9">
        <v>0.9849505152535456</v>
      </c>
      <c r="G104">
        <v>1.5466634623087401</v>
      </c>
      <c r="H104" s="10"/>
      <c r="I104">
        <v>-1.9101619758389022E-2</v>
      </c>
      <c r="J104" s="4">
        <v>3.6487187739407787E-4</v>
      </c>
      <c r="K104" s="4">
        <v>-5.6756941486079293E-2</v>
      </c>
      <c r="L104" s="4">
        <v>0.54479999999999995</v>
      </c>
      <c r="M104">
        <v>0.98089838024161102</v>
      </c>
      <c r="N104">
        <v>9.4365902627115936</v>
      </c>
      <c r="O104" s="10"/>
      <c r="P104">
        <v>-1.6699191502374665E-2</v>
      </c>
      <c r="Q104" s="4">
        <v>2.7886299683298221E-4</v>
      </c>
      <c r="R104" s="4">
        <v>-5.4354513230064933E-2</v>
      </c>
      <c r="S104" s="4">
        <v>0.83099999999999996</v>
      </c>
      <c r="T104">
        <v>0.98330080849762536</v>
      </c>
      <c r="U104">
        <v>9.2323215309914275</v>
      </c>
      <c r="V104" s="10"/>
      <c r="W104">
        <v>-4.5888170182233033E-2</v>
      </c>
      <c r="X104" s="4">
        <v>2.105724162673581E-3</v>
      </c>
      <c r="Y104" s="4">
        <v>-8.3543491909923301E-2</v>
      </c>
      <c r="Z104" s="4">
        <v>-0.53700000000000014</v>
      </c>
      <c r="AA104">
        <v>0.95411182981776699</v>
      </c>
      <c r="AB104">
        <v>1.7985326860716098</v>
      </c>
      <c r="AC104" s="10"/>
      <c r="AD104">
        <v>4.6261585699871295E-3</v>
      </c>
      <c r="AE104" s="4">
        <v>0</v>
      </c>
      <c r="AF104" s="4">
        <v>-3.3029163157703136E-2</v>
      </c>
      <c r="AG104" s="4">
        <v>8.7000000000000008E-2</v>
      </c>
      <c r="AH104">
        <v>1.0046261585699872</v>
      </c>
      <c r="AI104">
        <v>1.5955597676322646</v>
      </c>
      <c r="AJ104" s="10"/>
      <c r="AK104">
        <v>-7.3391637650064803E-2</v>
      </c>
      <c r="AL104" s="4">
        <v>5.3863324769584092E-3</v>
      </c>
      <c r="AM104" s="4">
        <v>-0.11104695937775508</v>
      </c>
      <c r="AN104" s="4">
        <v>3.609799999999999</v>
      </c>
      <c r="AO104">
        <v>0.92660836234993516</v>
      </c>
      <c r="AP104">
        <v>3.2965635319681499</v>
      </c>
      <c r="AQ104" s="10"/>
      <c r="AR104">
        <v>-6.9116813791115922E-2</v>
      </c>
      <c r="AS104" s="4">
        <v>4.7771339486357917E-3</v>
      </c>
      <c r="AT104" s="4">
        <v>-0.10677213551880618</v>
      </c>
      <c r="AU104" s="4">
        <v>1.5475999999999999</v>
      </c>
      <c r="AV104">
        <v>0.93088318620888411</v>
      </c>
      <c r="AW104">
        <v>5.3613775477742873</v>
      </c>
      <c r="AX104" s="10"/>
      <c r="AY104">
        <v>-2.7725908557126897E-2</v>
      </c>
      <c r="AZ104" s="4">
        <v>7.6872600531816253E-4</v>
      </c>
      <c r="BA104" s="4">
        <v>-6.5381230284817168E-2</v>
      </c>
      <c r="BB104" s="4">
        <v>0.90579999999999983</v>
      </c>
      <c r="BC104">
        <v>0.97227409144287313</v>
      </c>
      <c r="BD104">
        <v>1.7854861447904862</v>
      </c>
      <c r="BE104" s="10"/>
      <c r="BF104">
        <v>-1.5959281762421906E-2</v>
      </c>
      <c r="BG104" s="4">
        <v>2.5469867437237243E-4</v>
      </c>
      <c r="BH104" s="4">
        <v>-5.361460349011217E-2</v>
      </c>
      <c r="BI104" s="4">
        <v>0.40419999999999995</v>
      </c>
      <c r="BJ104">
        <v>0.9840407182375781</v>
      </c>
      <c r="BK104">
        <v>8.1249758896251745</v>
      </c>
      <c r="BL104" s="10"/>
      <c r="BM104">
        <v>-2.2462008827982174E-2</v>
      </c>
      <c r="BN104" s="4">
        <v>5.045418405883491E-4</v>
      </c>
      <c r="BO104" s="4">
        <v>-6.0117330555672442E-2</v>
      </c>
      <c r="BP104" s="4">
        <v>0.84179999999999977</v>
      </c>
      <c r="BQ104">
        <v>0.97753799117201778</v>
      </c>
      <c r="BR104">
        <v>1.4869871442745743</v>
      </c>
      <c r="BS104" s="10"/>
      <c r="BT104">
        <v>-6.3146874406282139E-2</v>
      </c>
      <c r="BU104" s="4">
        <v>3.9875277472827698E-3</v>
      </c>
      <c r="BV104" s="4">
        <v>-0.1008021961339724</v>
      </c>
      <c r="BW104" s="4">
        <v>1.9903999999999997</v>
      </c>
      <c r="BX104">
        <v>0.93685312559371781</v>
      </c>
      <c r="BY104">
        <v>2.4805562378696853</v>
      </c>
      <c r="BZ104" s="10"/>
      <c r="CA104">
        <v>-0.10343900811636074</v>
      </c>
      <c r="CB104" s="4">
        <v>1.0699628400096544E-2</v>
      </c>
      <c r="CC104" s="4">
        <v>-0.14109432984405101</v>
      </c>
      <c r="CD104" s="4">
        <v>1.2564000000000002</v>
      </c>
      <c r="CE104">
        <v>0.89656099188363925</v>
      </c>
      <c r="CF104">
        <v>2.9177130079924916</v>
      </c>
      <c r="CG104" s="10"/>
      <c r="CH104">
        <v>-3.6935088600577218E-2</v>
      </c>
      <c r="CI104" s="4">
        <v>1.3642007699324892E-3</v>
      </c>
      <c r="CJ104" s="4">
        <v>-7.4590410328267492E-2</v>
      </c>
      <c r="CK104" s="4">
        <v>1.1932</v>
      </c>
      <c r="CL104">
        <v>0.96306491139942274</v>
      </c>
      <c r="CM104">
        <v>0.969604257541679</v>
      </c>
      <c r="CN104" s="10"/>
      <c r="CO104">
        <v>-6.6153633844730955E-2</v>
      </c>
      <c r="CP104" s="4">
        <v>4.3763032708627331E-3</v>
      </c>
      <c r="CQ104" s="4">
        <v>-0.10380895557242123</v>
      </c>
      <c r="CR104" s="4">
        <v>1.3671999999999997</v>
      </c>
      <c r="CS104">
        <v>0.93384636615526906</v>
      </c>
      <c r="CT104">
        <v>3.3028596128517056</v>
      </c>
      <c r="CU104" s="10"/>
      <c r="CV104">
        <v>-5.4255431642748139E-3</v>
      </c>
      <c r="CW104" s="4">
        <v>2.943651862740916E-5</v>
      </c>
      <c r="CX104" s="4">
        <v>-4.3080864891965082E-2</v>
      </c>
      <c r="CY104" s="4">
        <v>0.94139999999999968</v>
      </c>
      <c r="CZ104">
        <v>0.99457445683572521</v>
      </c>
      <c r="DA104">
        <v>1.467854764648963</v>
      </c>
      <c r="DB104" s="10"/>
      <c r="DC104">
        <v>-7.7940251979549971E-2</v>
      </c>
      <c r="DD104" s="4">
        <v>6.0746828786357428E-3</v>
      </c>
      <c r="DE104" s="4">
        <v>-0.11559557370724025</v>
      </c>
      <c r="DF104" s="4">
        <v>1.119</v>
      </c>
      <c r="DG104">
        <v>0.92205974802044999</v>
      </c>
      <c r="DH104">
        <v>1.3613325759757211</v>
      </c>
      <c r="DI104" s="10"/>
      <c r="DJ104">
        <v>-2.6562432696294679E-2</v>
      </c>
      <c r="DK104" s="4">
        <v>7.0556283074518463E-4</v>
      </c>
      <c r="DL104" s="4">
        <v>-6.4217754423984946E-2</v>
      </c>
      <c r="DM104" s="4">
        <v>1.2954000000000001</v>
      </c>
      <c r="DN104">
        <v>0.97343756730370534</v>
      </c>
      <c r="DO104">
        <v>2.781646505832414</v>
      </c>
      <c r="DP104" s="10"/>
      <c r="DQ104">
        <v>-3.5976431419208504E-2</v>
      </c>
      <c r="DR104" s="4">
        <v>1.2943036176610127E-3</v>
      </c>
      <c r="DS104" s="4">
        <v>-7.3631753146898765E-2</v>
      </c>
      <c r="DT104" s="4">
        <v>0.1426</v>
      </c>
      <c r="DU104">
        <v>0.96402356858079152</v>
      </c>
      <c r="DV104">
        <v>1.4856903064044855</v>
      </c>
      <c r="DW104" s="10"/>
      <c r="DX104">
        <v>-3.2790750301302844E-2</v>
      </c>
      <c r="DY104" s="4">
        <v>1.0752333053223927E-3</v>
      </c>
      <c r="DZ104" s="4">
        <v>-7.0446072028993112E-2</v>
      </c>
      <c r="EA104" s="4">
        <v>0.93099999999999949</v>
      </c>
      <c r="EB104">
        <v>0.96720924969869715</v>
      </c>
      <c r="EC104">
        <v>3.4415179219875274</v>
      </c>
      <c r="ED104" s="10"/>
      <c r="EE104">
        <v>-3.5105562610730778E-2</v>
      </c>
      <c r="EF104" s="4">
        <v>1.2324005262159387E-3</v>
      </c>
      <c r="EG104" s="4">
        <v>-7.2760884338421039E-2</v>
      </c>
      <c r="EH104" s="4">
        <v>1.7076</v>
      </c>
      <c r="EI104">
        <v>0.96489443738926917</v>
      </c>
      <c r="EJ104">
        <v>2.6615180686653384</v>
      </c>
      <c r="EK104" s="10"/>
      <c r="EL104">
        <v>-6.8722424724695891E-2</v>
      </c>
      <c r="EM104" s="4">
        <v>4.7227716600414934E-3</v>
      </c>
      <c r="EN104" s="4">
        <v>-0.10637774645238615</v>
      </c>
      <c r="EO104" s="4">
        <v>0.69719999999999982</v>
      </c>
      <c r="EP104">
        <v>0.93127757527530408</v>
      </c>
      <c r="EQ104">
        <v>3.6695920170933283</v>
      </c>
      <c r="ER104" s="10"/>
      <c r="ES104">
        <v>-1.946924777369621E-2</v>
      </c>
      <c r="ET104" s="4">
        <v>3.7905160887357481E-4</v>
      </c>
      <c r="EU104" s="4">
        <v>-5.7124569501386474E-2</v>
      </c>
      <c r="EV104" s="4">
        <v>1.0136000000000001</v>
      </c>
      <c r="EW104">
        <v>0.98053075222630381</v>
      </c>
      <c r="EX104">
        <v>6.023028526004417</v>
      </c>
      <c r="EY104" s="10"/>
      <c r="EZ104">
        <v>-1.9721316656835009E-2</v>
      </c>
      <c r="FA104" s="4">
        <v>3.88930330679158E-4</v>
      </c>
      <c r="FB104" s="4">
        <v>-5.737663838452528E-2</v>
      </c>
      <c r="FC104" s="4">
        <v>0.47859999999999991</v>
      </c>
      <c r="FD104">
        <v>0.98027868334316504</v>
      </c>
      <c r="FE104">
        <v>3.0565221427764357</v>
      </c>
      <c r="FF104" s="10"/>
      <c r="FG104">
        <v>-3.3345794113272015E-2</v>
      </c>
      <c r="FH104" s="4">
        <v>1.1119419850447265E-3</v>
      </c>
      <c r="FI104" s="4">
        <v>-7.1001115840962276E-2</v>
      </c>
      <c r="FJ104" s="4">
        <v>0.5583999999999999</v>
      </c>
      <c r="FK104">
        <v>0.96665420588672801</v>
      </c>
      <c r="FL104">
        <v>7.9185500553422736</v>
      </c>
      <c r="FM104" s="10"/>
      <c r="FN104">
        <v>-4.2683777744153426E-2</v>
      </c>
      <c r="FO104" s="4">
        <v>1.8219048825122873E-3</v>
      </c>
      <c r="FP104" s="4">
        <v>-8.03390994718437E-2</v>
      </c>
      <c r="FQ104" s="4">
        <v>0.86879999999999979</v>
      </c>
      <c r="FR104">
        <v>0.95731622225584656</v>
      </c>
      <c r="FS104">
        <v>5.4683615887135995</v>
      </c>
      <c r="FT104" s="10"/>
    </row>
    <row r="105" spans="1:176" x14ac:dyDescent="0.2">
      <c r="A105" s="2">
        <v>104</v>
      </c>
      <c r="B105" s="3">
        <v>41852</v>
      </c>
      <c r="C105">
        <v>2014</v>
      </c>
      <c r="D105" s="4">
        <v>3.7654736624022397E-2</v>
      </c>
      <c r="E105" s="4">
        <v>0</v>
      </c>
      <c r="F105" s="9">
        <v>1.0376547366240223</v>
      </c>
      <c r="G105">
        <v>1.6049026676279741</v>
      </c>
      <c r="H105" s="10"/>
      <c r="I105">
        <v>2.4892360718661827E-2</v>
      </c>
      <c r="J105" s="4">
        <v>0</v>
      </c>
      <c r="K105" s="4">
        <v>4.0406219865998537E-2</v>
      </c>
      <c r="L105" s="4">
        <v>0.6866000000000001</v>
      </c>
      <c r="M105">
        <v>1.0248923607186617</v>
      </c>
      <c r="N105">
        <v>9.6714892714852212</v>
      </c>
      <c r="O105" s="10"/>
      <c r="P105">
        <v>1.144040546615078E-2</v>
      </c>
      <c r="Q105" s="4">
        <v>0</v>
      </c>
      <c r="R105" s="4">
        <v>2.6954264613487489E-2</v>
      </c>
      <c r="S105" s="4">
        <v>0.96340000000000015</v>
      </c>
      <c r="T105">
        <v>1.0114404054661508</v>
      </c>
      <c r="U105">
        <v>9.3379430326998438</v>
      </c>
      <c r="V105" s="10"/>
      <c r="W105">
        <v>2.2870281680666949E-2</v>
      </c>
      <c r="X105" s="4">
        <v>0</v>
      </c>
      <c r="Y105" s="4">
        <v>3.8384140828003663E-2</v>
      </c>
      <c r="Z105" s="4">
        <v>-0.44520000000000032</v>
      </c>
      <c r="AA105">
        <v>1.022870281680667</v>
      </c>
      <c r="AB105">
        <v>1.839665635213954</v>
      </c>
      <c r="AC105" s="10"/>
      <c r="AD105">
        <v>4.5324218432118937E-2</v>
      </c>
      <c r="AE105" s="4">
        <v>0</v>
      </c>
      <c r="AF105" s="4">
        <v>6.0838077579455647E-2</v>
      </c>
      <c r="AG105" s="4">
        <v>0.10120000000000001</v>
      </c>
      <c r="AH105">
        <v>1.045324218432119</v>
      </c>
      <c r="AI105">
        <v>1.6678772670619304</v>
      </c>
      <c r="AJ105" s="10"/>
      <c r="AK105">
        <v>-1.8959564164447093E-2</v>
      </c>
      <c r="AL105" s="4">
        <v>3.5946507330578641E-4</v>
      </c>
      <c r="AM105" s="4">
        <v>-3.4457050171103829E-3</v>
      </c>
      <c r="AN105" s="4">
        <v>3.7645999999999997</v>
      </c>
      <c r="AO105">
        <v>0.98104043583555289</v>
      </c>
      <c r="AP105">
        <v>3.2340621241616234</v>
      </c>
      <c r="AQ105" s="10"/>
      <c r="AR105">
        <v>-2.5130993886727238E-2</v>
      </c>
      <c r="AS105" s="4">
        <v>6.3156685373472177E-4</v>
      </c>
      <c r="AT105" s="4">
        <v>-9.6171347393905274E-3</v>
      </c>
      <c r="AU105" s="4">
        <v>1.6170000000000004</v>
      </c>
      <c r="AV105">
        <v>0.97486900611327276</v>
      </c>
      <c r="AW105">
        <v>5.2266408013967354</v>
      </c>
      <c r="AX105" s="10"/>
      <c r="AY105">
        <v>4.0161727521707997E-2</v>
      </c>
      <c r="AZ105" s="4">
        <v>0</v>
      </c>
      <c r="BA105" s="4">
        <v>5.5675586669044708E-2</v>
      </c>
      <c r="BB105" s="4">
        <v>0.87360000000000004</v>
      </c>
      <c r="BC105">
        <v>1.0401617275217081</v>
      </c>
      <c r="BD105">
        <v>1.8571943528313468</v>
      </c>
      <c r="BE105" s="10"/>
      <c r="BF105">
        <v>5.9114958374503423E-2</v>
      </c>
      <c r="BG105" s="4">
        <v>0</v>
      </c>
      <c r="BH105" s="4">
        <v>7.4628817521840141E-2</v>
      </c>
      <c r="BI105" s="4">
        <v>0.75039999999999996</v>
      </c>
      <c r="BJ105">
        <v>1.0591149583745034</v>
      </c>
      <c r="BK105">
        <v>8.6052835011342097</v>
      </c>
      <c r="BL105" s="10"/>
      <c r="BM105">
        <v>4.3817977103686491E-2</v>
      </c>
      <c r="BN105" s="4">
        <v>0</v>
      </c>
      <c r="BO105" s="4">
        <v>5.9331836251023201E-2</v>
      </c>
      <c r="BP105" s="4">
        <v>0.86380000000000012</v>
      </c>
      <c r="BQ105">
        <v>1.0438179771036864</v>
      </c>
      <c r="BR105">
        <v>1.5521439129158736</v>
      </c>
      <c r="BS105" s="10"/>
      <c r="BT105">
        <v>-2.5047126318948477E-3</v>
      </c>
      <c r="BU105" s="4">
        <v>6.273585368373615E-6</v>
      </c>
      <c r="BV105" s="4">
        <v>1.3009146515441862E-2</v>
      </c>
      <c r="BW105" s="4">
        <v>2.0720000000000001</v>
      </c>
      <c r="BX105">
        <v>0.99749528736810511</v>
      </c>
      <c r="BY105">
        <v>2.4743431573265675</v>
      </c>
      <c r="BZ105" s="10"/>
      <c r="CA105">
        <v>2.4831160627163527E-2</v>
      </c>
      <c r="CB105" s="4">
        <v>0</v>
      </c>
      <c r="CC105" s="4">
        <v>4.0345019774500238E-2</v>
      </c>
      <c r="CD105" s="4">
        <v>1.2896000000000001</v>
      </c>
      <c r="CE105">
        <v>1.0248311606271636</v>
      </c>
      <c r="CF105">
        <v>2.9901632083579179</v>
      </c>
      <c r="CG105" s="10"/>
      <c r="CH105">
        <v>2.6837477260889201E-2</v>
      </c>
      <c r="CI105" s="4">
        <v>0</v>
      </c>
      <c r="CJ105" s="4">
        <v>4.2351336408225915E-2</v>
      </c>
      <c r="CK105" s="4">
        <v>1.2025999999999999</v>
      </c>
      <c r="CL105">
        <v>1.0268374772608893</v>
      </c>
      <c r="CM105">
        <v>0.99562598975551519</v>
      </c>
      <c r="CN105" s="10"/>
      <c r="CO105">
        <v>2.6731703913210655E-2</v>
      </c>
      <c r="CP105" s="4">
        <v>0</v>
      </c>
      <c r="CQ105" s="4">
        <v>4.2245563060547366E-2</v>
      </c>
      <c r="CR105" s="4">
        <v>1.5322000000000005</v>
      </c>
      <c r="CS105">
        <v>1.0267317039132107</v>
      </c>
      <c r="CT105">
        <v>3.391150678089359</v>
      </c>
      <c r="CU105" s="10"/>
      <c r="CV105">
        <v>3.1553013761075083E-2</v>
      </c>
      <c r="CW105" s="4">
        <v>0</v>
      </c>
      <c r="CX105" s="4">
        <v>4.7066872908411793E-2</v>
      </c>
      <c r="CY105" s="4">
        <v>0.92359999999999987</v>
      </c>
      <c r="CZ105">
        <v>1.0315530137610751</v>
      </c>
      <c r="DA105">
        <v>1.5141700062371914</v>
      </c>
      <c r="DB105" s="10"/>
      <c r="DC105">
        <v>-2.5441672554539947E-3</v>
      </c>
      <c r="DD105" s="4">
        <v>6.4727870237243124E-6</v>
      </c>
      <c r="DE105" s="4">
        <v>1.2969691891882715E-2</v>
      </c>
      <c r="DF105" s="4">
        <v>1.2764000000000004</v>
      </c>
      <c r="DG105">
        <v>0.99745583274454597</v>
      </c>
      <c r="DH105">
        <v>1.3578691182121407</v>
      </c>
      <c r="DI105" s="10"/>
      <c r="DJ105">
        <v>3.43065111612589E-2</v>
      </c>
      <c r="DK105" s="4">
        <v>0</v>
      </c>
      <c r="DL105" s="4">
        <v>4.982037030859561E-2</v>
      </c>
      <c r="DM105" s="4">
        <v>1.2582000000000004</v>
      </c>
      <c r="DN105">
        <v>1.0343065111612588</v>
      </c>
      <c r="DO105">
        <v>2.8770750927314301</v>
      </c>
      <c r="DP105" s="10"/>
      <c r="DQ105">
        <v>1.4118699399571547E-3</v>
      </c>
      <c r="DR105" s="4">
        <v>0</v>
      </c>
      <c r="DS105" s="4">
        <v>1.6925729087293864E-2</v>
      </c>
      <c r="DT105" s="4">
        <v>8.3800000000000027E-2</v>
      </c>
      <c r="DU105">
        <v>1.0014118699399572</v>
      </c>
      <c r="DV105">
        <v>1.4877879078881839</v>
      </c>
      <c r="DW105" s="10"/>
      <c r="DX105">
        <v>1.2488886617623601E-2</v>
      </c>
      <c r="DY105" s="4">
        <v>0</v>
      </c>
      <c r="DZ105" s="4">
        <v>2.8002745764960313E-2</v>
      </c>
      <c r="EA105" s="4">
        <v>0.93459999999999999</v>
      </c>
      <c r="EB105">
        <v>1.0124888866176236</v>
      </c>
      <c r="EC105">
        <v>3.4844986491077492</v>
      </c>
      <c r="ED105" s="10"/>
      <c r="EE105">
        <v>6.9791696098559286E-2</v>
      </c>
      <c r="EF105" s="4">
        <v>0</v>
      </c>
      <c r="EG105" s="4">
        <v>8.5305555245896003E-2</v>
      </c>
      <c r="EH105" s="4">
        <v>1.1919999999999997</v>
      </c>
      <c r="EI105">
        <v>1.0697916960985592</v>
      </c>
      <c r="EJ105">
        <v>2.8472699288744536</v>
      </c>
      <c r="EK105" s="10"/>
      <c r="EL105">
        <v>4.2896372747711506E-2</v>
      </c>
      <c r="EM105" s="4">
        <v>0</v>
      </c>
      <c r="EN105" s="4">
        <v>5.8410231895048216E-2</v>
      </c>
      <c r="EO105" s="4">
        <v>0.64940000000000031</v>
      </c>
      <c r="EP105">
        <v>1.0428963727477114</v>
      </c>
      <c r="EQ105">
        <v>3.8270042040905898</v>
      </c>
      <c r="ER105" s="10"/>
      <c r="ES105">
        <v>3.1441138459906391E-2</v>
      </c>
      <c r="ET105" s="4">
        <v>0</v>
      </c>
      <c r="EU105" s="4">
        <v>4.6954997607243101E-2</v>
      </c>
      <c r="EV105" s="4">
        <v>1.3382000000000003</v>
      </c>
      <c r="EW105">
        <v>1.0314411384599065</v>
      </c>
      <c r="EX105">
        <v>6.2123993998384881</v>
      </c>
      <c r="EY105" s="10"/>
      <c r="EZ105">
        <v>1.7642464652559701E-2</v>
      </c>
      <c r="FA105" s="4">
        <v>0</v>
      </c>
      <c r="FB105" s="4">
        <v>3.3156323799896414E-2</v>
      </c>
      <c r="FC105" s="4">
        <v>0.6674000000000001</v>
      </c>
      <c r="FD105">
        <v>1.0176424646525597</v>
      </c>
      <c r="FE105">
        <v>3.1104467266401352</v>
      </c>
      <c r="FF105" s="10"/>
      <c r="FG105">
        <v>1.8273259213515591E-2</v>
      </c>
      <c r="FH105" s="4">
        <v>0</v>
      </c>
      <c r="FI105" s="4">
        <v>3.3787118360852297E-2</v>
      </c>
      <c r="FJ105" s="4">
        <v>0.63700000000000001</v>
      </c>
      <c r="FK105">
        <v>1.0182732592135155</v>
      </c>
      <c r="FL105">
        <v>8.0632477730987411</v>
      </c>
      <c r="FM105" s="10"/>
      <c r="FN105">
        <v>1.2507687380417997E-2</v>
      </c>
      <c r="FO105" s="4">
        <v>0</v>
      </c>
      <c r="FP105" s="4">
        <v>2.8021546527754709E-2</v>
      </c>
      <c r="FQ105" s="4">
        <v>0.90560000000000007</v>
      </c>
      <c r="FR105">
        <v>1.012507687380418</v>
      </c>
      <c r="FS105">
        <v>5.5367581459483146</v>
      </c>
      <c r="FT105" s="10"/>
    </row>
    <row r="106" spans="1:176" x14ac:dyDescent="0.2">
      <c r="A106" s="2">
        <v>105</v>
      </c>
      <c r="B106" s="3">
        <v>41883</v>
      </c>
      <c r="C106">
        <v>2014</v>
      </c>
      <c r="D106" s="4">
        <v>-1.5523609863232573E-2</v>
      </c>
      <c r="E106" s="4">
        <v>2.4098246318585162E-4</v>
      </c>
      <c r="F106" s="9">
        <v>0.98447639013676747</v>
      </c>
      <c r="G106">
        <v>1.5799887847472562</v>
      </c>
      <c r="H106" s="10"/>
      <c r="I106">
        <v>-2.2650091407888963E-2</v>
      </c>
      <c r="J106" s="4">
        <v>5.1302664078572546E-4</v>
      </c>
      <c r="K106" s="4">
        <v>-4.5851547583197858E-2</v>
      </c>
      <c r="L106" s="4">
        <v>0.42759999999999998</v>
      </c>
      <c r="M106">
        <v>0.97734990859211102</v>
      </c>
      <c r="N106">
        <v>9.452429155435663</v>
      </c>
      <c r="O106" s="10"/>
      <c r="P106">
        <v>-5.1155164880788161E-2</v>
      </c>
      <c r="Q106" s="4">
        <v>2.6168508939806226E-3</v>
      </c>
      <c r="R106" s="4">
        <v>-7.4356621056097055E-2</v>
      </c>
      <c r="S106" s="4">
        <v>0.77139999999999997</v>
      </c>
      <c r="T106">
        <v>0.9488448351192118</v>
      </c>
      <c r="U106">
        <v>8.8602590172146751</v>
      </c>
      <c r="V106" s="10"/>
      <c r="W106">
        <v>-2.833655014515242E-2</v>
      </c>
      <c r="X106" s="4">
        <v>8.0296007412873768E-4</v>
      </c>
      <c r="Y106" s="4">
        <v>-5.1538006320461308E-2</v>
      </c>
      <c r="Z106" s="4">
        <v>-0.56180000000000019</v>
      </c>
      <c r="AA106">
        <v>0.97166344985484754</v>
      </c>
      <c r="AB106">
        <v>1.7875358576914</v>
      </c>
      <c r="AC106" s="10"/>
      <c r="AD106">
        <v>-1.0131708972559527E-2</v>
      </c>
      <c r="AE106" s="4">
        <v>1.0265152670464323E-4</v>
      </c>
      <c r="AF106" s="4">
        <v>-3.3333165147868417E-2</v>
      </c>
      <c r="AG106" s="4">
        <v>9.3200000000000005E-2</v>
      </c>
      <c r="AH106">
        <v>0.98986829102744045</v>
      </c>
      <c r="AI106">
        <v>1.650978819990111</v>
      </c>
      <c r="AJ106" s="10"/>
      <c r="AK106">
        <v>-0.12682384759694831</v>
      </c>
      <c r="AL106" s="4">
        <v>1.6084288319293972E-2</v>
      </c>
      <c r="AM106" s="4">
        <v>-0.1500253037722572</v>
      </c>
      <c r="AN106" s="4">
        <v>3.1626000000000003</v>
      </c>
      <c r="AO106">
        <v>0.87317615240305169</v>
      </c>
      <c r="AP106">
        <v>2.8239059222078868</v>
      </c>
      <c r="AQ106" s="10"/>
      <c r="AR106">
        <v>-0.13850912729166179</v>
      </c>
      <c r="AS106" s="4">
        <v>1.9184778343097768E-2</v>
      </c>
      <c r="AT106" s="4">
        <v>-0.16171058346697068</v>
      </c>
      <c r="AU106" s="4">
        <v>1.1124000000000001</v>
      </c>
      <c r="AV106">
        <v>0.86149087270833824</v>
      </c>
      <c r="AW106">
        <v>4.5027033453282819</v>
      </c>
      <c r="AX106" s="10"/>
      <c r="AY106">
        <v>-2.1493776780613153E-2</v>
      </c>
      <c r="AZ106" s="4">
        <v>4.6198244029482512E-4</v>
      </c>
      <c r="BA106" s="4">
        <v>-4.4695232955922044E-2</v>
      </c>
      <c r="BB106" s="4">
        <v>0.9167999999999995</v>
      </c>
      <c r="BC106">
        <v>0.97850622321938685</v>
      </c>
      <c r="BD106">
        <v>1.8172762319733746</v>
      </c>
      <c r="BE106" s="10"/>
      <c r="BF106">
        <v>-4.607996030901669E-2</v>
      </c>
      <c r="BG106" s="4">
        <v>2.1233627420805534E-3</v>
      </c>
      <c r="BH106" s="4">
        <v>-6.9281416484325578E-2</v>
      </c>
      <c r="BI106" s="4">
        <v>0.7228</v>
      </c>
      <c r="BJ106">
        <v>0.95392003969098327</v>
      </c>
      <c r="BK106">
        <v>8.2087523789541095</v>
      </c>
      <c r="BL106" s="10"/>
      <c r="BM106">
        <v>-1.7620987197961232E-2</v>
      </c>
      <c r="BN106" s="4">
        <v>3.1049918983071364E-4</v>
      </c>
      <c r="BO106" s="4">
        <v>-4.0822443373270123E-2</v>
      </c>
      <c r="BP106" s="4">
        <v>0.86219999999999986</v>
      </c>
      <c r="BQ106">
        <v>0.98237901280203876</v>
      </c>
      <c r="BR106">
        <v>1.5247936048969895</v>
      </c>
      <c r="BS106" s="10"/>
      <c r="BT106">
        <v>-6.001247360025605E-2</v>
      </c>
      <c r="BU106" s="4">
        <v>3.6014969876214296E-3</v>
      </c>
      <c r="BV106" s="4">
        <v>-8.3213929775564938E-2</v>
      </c>
      <c r="BW106" s="4">
        <v>1.3746</v>
      </c>
      <c r="BX106">
        <v>0.93998752639974392</v>
      </c>
      <c r="BY106">
        <v>2.3258517039195326</v>
      </c>
      <c r="BZ106" s="10"/>
      <c r="CA106">
        <v>-0.12894887976068778</v>
      </c>
      <c r="CB106" s="4">
        <v>1.6627813591536315E-2</v>
      </c>
      <c r="CC106" s="4">
        <v>-0.15215033593599667</v>
      </c>
      <c r="CD106" s="4">
        <v>1.2514000000000001</v>
      </c>
      <c r="CE106">
        <v>0.87105112023931219</v>
      </c>
      <c r="CF106">
        <v>2.6045850123385401</v>
      </c>
      <c r="CG106" s="10"/>
      <c r="CH106">
        <v>-3.4688208355063553E-2</v>
      </c>
      <c r="CI106" s="4">
        <v>1.2032717988843008E-3</v>
      </c>
      <c r="CJ106" s="4">
        <v>-5.7889664530372448E-2</v>
      </c>
      <c r="CK106" s="4">
        <v>1.2016</v>
      </c>
      <c r="CL106">
        <v>0.96531179164493641</v>
      </c>
      <c r="CM106">
        <v>0.96108950797915949</v>
      </c>
      <c r="CN106" s="10"/>
      <c r="CO106">
        <v>-6.3034224787555479E-2</v>
      </c>
      <c r="CP106" s="4">
        <v>3.9733134945680731E-3</v>
      </c>
      <c r="CQ106" s="4">
        <v>-8.6235680962864367E-2</v>
      </c>
      <c r="CR106" s="4">
        <v>1.4787999999999997</v>
      </c>
      <c r="CS106">
        <v>0.93696577521244451</v>
      </c>
      <c r="CT106">
        <v>3.177392123958203</v>
      </c>
      <c r="CU106" s="10"/>
      <c r="CV106">
        <v>-1.3511527531945814E-2</v>
      </c>
      <c r="CW106" s="4">
        <v>1.8256137624652976E-4</v>
      </c>
      <c r="CX106" s="4">
        <v>-3.6712983707254704E-2</v>
      </c>
      <c r="CY106" s="4">
        <v>0.85620000000000007</v>
      </c>
      <c r="CZ106">
        <v>0.98648847246805416</v>
      </c>
      <c r="DA106">
        <v>1.4937112565098711</v>
      </c>
      <c r="DB106" s="10"/>
      <c r="DC106">
        <v>-0.10066628465785586</v>
      </c>
      <c r="DD106" s="4">
        <v>1.0133700866816467E-2</v>
      </c>
      <c r="DE106" s="4">
        <v>-0.12386774083316475</v>
      </c>
      <c r="DF106" s="4">
        <v>1.1148</v>
      </c>
      <c r="DG106">
        <v>0.89933371534214412</v>
      </c>
      <c r="DH106">
        <v>1.2211774790300856</v>
      </c>
      <c r="DI106" s="10"/>
      <c r="DJ106">
        <v>-4.4081389136326615E-2</v>
      </c>
      <c r="DK106" s="4">
        <v>1.943168868188254E-3</v>
      </c>
      <c r="DL106" s="4">
        <v>-6.7282845311635503E-2</v>
      </c>
      <c r="DM106" s="4">
        <v>1.2560000000000004</v>
      </c>
      <c r="DN106">
        <v>0.95591861086367336</v>
      </c>
      <c r="DO106">
        <v>2.7502496259943028</v>
      </c>
      <c r="DP106" s="10"/>
      <c r="DQ106">
        <v>-3.4943511838141171E-2</v>
      </c>
      <c r="DR106" s="4">
        <v>1.2210490195823122E-3</v>
      </c>
      <c r="DS106" s="4">
        <v>-5.8144968013450066E-2</v>
      </c>
      <c r="DT106" s="4">
        <v>0.17899999999999994</v>
      </c>
      <c r="DU106">
        <v>0.96505648816185885</v>
      </c>
      <c r="DV106">
        <v>1.43579937351625</v>
      </c>
      <c r="DW106" s="10"/>
      <c r="DX106">
        <v>-6.8388571156850889E-2</v>
      </c>
      <c r="DY106" s="4">
        <v>4.6769966648756572E-3</v>
      </c>
      <c r="DZ106" s="4">
        <v>-9.1590027332159776E-2</v>
      </c>
      <c r="EA106" s="4">
        <v>0.93359999999999999</v>
      </c>
      <c r="EB106">
        <v>0.93161142884314907</v>
      </c>
      <c r="EC106">
        <v>3.2461987652972928</v>
      </c>
      <c r="ED106" s="10"/>
      <c r="EE106">
        <v>-6.939214277351885E-2</v>
      </c>
      <c r="EF106" s="4">
        <v>4.8152694787004244E-3</v>
      </c>
      <c r="EG106" s="4">
        <v>-9.2593598948827738E-2</v>
      </c>
      <c r="EH106" s="4">
        <v>1.1463999999999999</v>
      </c>
      <c r="EI106">
        <v>0.93060785722648109</v>
      </c>
      <c r="EJ106">
        <v>2.6496917674552507</v>
      </c>
      <c r="EK106" s="10"/>
      <c r="EL106">
        <v>-0.12389509494565314</v>
      </c>
      <c r="EM106" s="4">
        <v>1.5349994551592406E-2</v>
      </c>
      <c r="EN106" s="4">
        <v>-0.14709655112096204</v>
      </c>
      <c r="EO106" s="4">
        <v>0.8869999999999999</v>
      </c>
      <c r="EP106">
        <v>0.87610490505434691</v>
      </c>
      <c r="EQ106">
        <v>3.3528571548673725</v>
      </c>
      <c r="ER106" s="10"/>
      <c r="ES106">
        <v>-5.3063654272427992E-2</v>
      </c>
      <c r="ET106" s="4">
        <v>2.8157514047437654E-3</v>
      </c>
      <c r="EU106" s="4">
        <v>-7.6265110447736886E-2</v>
      </c>
      <c r="EV106" s="4">
        <v>0.93879999999999997</v>
      </c>
      <c r="EW106">
        <v>0.94693634572757202</v>
      </c>
      <c r="EX106">
        <v>5.8827467858832199</v>
      </c>
      <c r="EY106" s="10"/>
      <c r="EZ106">
        <v>-4.0927485325809004E-2</v>
      </c>
      <c r="FA106" s="4">
        <v>1.6750590550943113E-3</v>
      </c>
      <c r="FB106" s="4">
        <v>-6.4128941501117892E-2</v>
      </c>
      <c r="FC106" s="4">
        <v>0.71399999999999997</v>
      </c>
      <c r="FD106">
        <v>0.95907251467419097</v>
      </c>
      <c r="FE106">
        <v>2.9831439638788604</v>
      </c>
      <c r="FF106" s="10"/>
      <c r="FG106">
        <v>-3.1848344396821077E-2</v>
      </c>
      <c r="FH106" s="4">
        <v>1.0143170408185244E-3</v>
      </c>
      <c r="FI106" s="4">
        <v>-5.5049800572129964E-2</v>
      </c>
      <c r="FJ106" s="4">
        <v>0.46320000000000006</v>
      </c>
      <c r="FK106">
        <v>0.96815165560317895</v>
      </c>
      <c r="FL106">
        <v>7.8064466810641919</v>
      </c>
      <c r="FM106" s="10"/>
      <c r="FN106">
        <v>-4.1324460144892938E-2</v>
      </c>
      <c r="FO106" s="4">
        <v>1.7077110062668449E-3</v>
      </c>
      <c r="FP106" s="4">
        <v>-6.4525916320201826E-2</v>
      </c>
      <c r="FQ106" s="4">
        <v>0.81139999999999968</v>
      </c>
      <c r="FR106">
        <v>0.95867553985510701</v>
      </c>
      <c r="FS106">
        <v>5.3079546046141619</v>
      </c>
      <c r="FT106" s="10"/>
    </row>
    <row r="107" spans="1:176" x14ac:dyDescent="0.2">
      <c r="A107" s="2">
        <v>106</v>
      </c>
      <c r="B107" s="3">
        <v>41913</v>
      </c>
      <c r="C107">
        <v>2014</v>
      </c>
      <c r="D107" s="4">
        <v>2.3170917203265248E-2</v>
      </c>
      <c r="E107" s="4">
        <v>0</v>
      </c>
      <c r="F107" s="9">
        <v>1.0231709172032653</v>
      </c>
      <c r="G107">
        <v>1.6165985740607225</v>
      </c>
      <c r="H107" s="10"/>
      <c r="I107">
        <v>4.1110888892266016E-2</v>
      </c>
      <c r="J107" s="4">
        <v>0</v>
      </c>
      <c r="K107" s="4">
        <v>1.6577304491483088E-2</v>
      </c>
      <c r="L107" s="4">
        <v>0.45459999999999995</v>
      </c>
      <c r="M107">
        <v>1.041110888892266</v>
      </c>
      <c r="N107">
        <v>9.8410269202067937</v>
      </c>
      <c r="O107" s="10"/>
      <c r="P107">
        <v>4.5142512383187484E-2</v>
      </c>
      <c r="Q107" s="4">
        <v>0</v>
      </c>
      <c r="R107" s="4">
        <v>2.0608927982404556E-2</v>
      </c>
      <c r="S107" s="4">
        <v>0.76880000000000015</v>
      </c>
      <c r="T107">
        <v>1.0451425123831874</v>
      </c>
      <c r="U107">
        <v>9.2602333696175361</v>
      </c>
      <c r="V107" s="10"/>
      <c r="W107">
        <v>6.2199771004379711E-3</v>
      </c>
      <c r="X107" s="4">
        <v>0</v>
      </c>
      <c r="Y107" s="4">
        <v>-1.8313607300344956E-2</v>
      </c>
      <c r="Z107" s="4">
        <v>-0.61580000000000001</v>
      </c>
      <c r="AA107">
        <v>1.0062199771004379</v>
      </c>
      <c r="AB107">
        <v>1.798654289792452</v>
      </c>
      <c r="AC107" s="10"/>
      <c r="AD107">
        <v>2.800806367105597E-4</v>
      </c>
      <c r="AE107" s="4">
        <v>0</v>
      </c>
      <c r="AF107" s="4">
        <v>-2.4253503764072367E-2</v>
      </c>
      <c r="AG107" s="4">
        <v>0.11920000000000003</v>
      </c>
      <c r="AH107">
        <v>1.0002800806367105</v>
      </c>
      <c r="AI107">
        <v>1.6514412271892094</v>
      </c>
      <c r="AJ107" s="10"/>
      <c r="AK107">
        <v>-2.0893600125627146E-2</v>
      </c>
      <c r="AL107" s="4">
        <v>4.365425262096067E-4</v>
      </c>
      <c r="AM107" s="4">
        <v>-4.5427184526410078E-2</v>
      </c>
      <c r="AN107" s="4">
        <v>3.9459999999999997</v>
      </c>
      <c r="AO107">
        <v>0.97910639987437287</v>
      </c>
      <c r="AP107">
        <v>2.7649043610768849</v>
      </c>
      <c r="AQ107" s="10"/>
      <c r="AR107">
        <v>7.433083312569643E-3</v>
      </c>
      <c r="AS107" s="4">
        <v>0</v>
      </c>
      <c r="AT107" s="4">
        <v>-1.7100501088213284E-2</v>
      </c>
      <c r="AU107" s="4">
        <v>1.9777999999999993</v>
      </c>
      <c r="AV107">
        <v>1.0074330833125695</v>
      </c>
      <c r="AW107">
        <v>4.536172314425893</v>
      </c>
      <c r="AX107" s="10"/>
      <c r="AY107">
        <v>4.8420473478143738E-2</v>
      </c>
      <c r="AZ107" s="4">
        <v>0</v>
      </c>
      <c r="BA107" s="4">
        <v>2.388688907736081E-2</v>
      </c>
      <c r="BB107" s="4">
        <v>0.82300000000000029</v>
      </c>
      <c r="BC107">
        <v>1.0484204734781437</v>
      </c>
      <c r="BD107">
        <v>1.9052696075661024</v>
      </c>
      <c r="BE107" s="10"/>
      <c r="BF107">
        <v>4.6217526392169944E-2</v>
      </c>
      <c r="BG107" s="4">
        <v>0</v>
      </c>
      <c r="BH107" s="4">
        <v>2.1683941991387016E-2</v>
      </c>
      <c r="BI107" s="4">
        <v>0.68300000000000016</v>
      </c>
      <c r="BJ107">
        <v>1.04621752639217</v>
      </c>
      <c r="BK107">
        <v>8.588140608675209</v>
      </c>
      <c r="BL107" s="10"/>
      <c r="BM107">
        <v>3.8132492817802649E-2</v>
      </c>
      <c r="BN107" s="4">
        <v>0</v>
      </c>
      <c r="BO107" s="4">
        <v>1.3598908417019721E-2</v>
      </c>
      <c r="BP107" s="4">
        <v>0.88700000000000034</v>
      </c>
      <c r="BQ107">
        <v>1.0381324928178026</v>
      </c>
      <c r="BR107">
        <v>1.5829377860843552</v>
      </c>
      <c r="BS107" s="10"/>
      <c r="BT107">
        <v>3.9894514450225717E-2</v>
      </c>
      <c r="BU107" s="4">
        <v>0</v>
      </c>
      <c r="BV107" s="4">
        <v>1.5360930049442788E-2</v>
      </c>
      <c r="BW107" s="4">
        <v>1.0219999999999998</v>
      </c>
      <c r="BX107">
        <v>1.0398945144502256</v>
      </c>
      <c r="BY107">
        <v>2.4186404283306322</v>
      </c>
      <c r="BZ107" s="10"/>
      <c r="CA107">
        <v>-1.1160382351969962E-2</v>
      </c>
      <c r="CB107" s="4">
        <v>1.2455413424216258E-4</v>
      </c>
      <c r="CC107" s="4">
        <v>-3.5693966752752888E-2</v>
      </c>
      <c r="CD107" s="4">
        <v>1.9280000000000006</v>
      </c>
      <c r="CE107">
        <v>0.98883961764803008</v>
      </c>
      <c r="CF107">
        <v>2.5755168477326316</v>
      </c>
      <c r="CG107" s="10"/>
      <c r="CH107">
        <v>3.3300384498216123E-2</v>
      </c>
      <c r="CI107" s="4">
        <v>0</v>
      </c>
      <c r="CJ107" s="4">
        <v>8.7668000974331951E-3</v>
      </c>
      <c r="CK107" s="4">
        <v>1.2442000000000002</v>
      </c>
      <c r="CL107">
        <v>1.033300384498216</v>
      </c>
      <c r="CM107">
        <v>0.99309415813206681</v>
      </c>
      <c r="CN107" s="10"/>
      <c r="CO107">
        <v>-6.2746571930959533E-2</v>
      </c>
      <c r="CP107" s="4">
        <v>3.9371322890870784E-3</v>
      </c>
      <c r="CQ107" s="4">
        <v>-8.7280156331742464E-2</v>
      </c>
      <c r="CR107" s="4">
        <v>1.5734000000000001</v>
      </c>
      <c r="CS107">
        <v>0.93725342806904044</v>
      </c>
      <c r="CT107">
        <v>2.9780216604993952</v>
      </c>
      <c r="CU107" s="10"/>
      <c r="CV107">
        <v>3.5099104931606638E-2</v>
      </c>
      <c r="CW107" s="4">
        <v>0</v>
      </c>
      <c r="CX107" s="4">
        <v>1.056552053082371E-2</v>
      </c>
      <c r="CY107" s="4">
        <v>0.93980000000000019</v>
      </c>
      <c r="CZ107">
        <v>1.0350991049316067</v>
      </c>
      <c r="DA107">
        <v>1.5461391846396333</v>
      </c>
      <c r="DB107" s="10"/>
      <c r="DC107">
        <v>-9.4675467531137883E-2</v>
      </c>
      <c r="DD107" s="4">
        <v>8.9634441522395431E-3</v>
      </c>
      <c r="DE107" s="4">
        <v>-0.11920905193192081</v>
      </c>
      <c r="DF107" s="4">
        <v>1.2306000000000004</v>
      </c>
      <c r="DG107">
        <v>0.90532453246886213</v>
      </c>
      <c r="DH107">
        <v>1.105561930264416</v>
      </c>
      <c r="DI107" s="10"/>
      <c r="DJ107">
        <v>4.2488110426074012E-2</v>
      </c>
      <c r="DK107" s="4">
        <v>0</v>
      </c>
      <c r="DL107" s="4">
        <v>1.7954526025291084E-2</v>
      </c>
      <c r="DM107" s="4">
        <v>1.1066</v>
      </c>
      <c r="DN107">
        <v>1.0424881104260739</v>
      </c>
      <c r="DO107">
        <v>2.8671025358028173</v>
      </c>
      <c r="DP107" s="10"/>
      <c r="DQ107">
        <v>-5.0018628109760165E-3</v>
      </c>
      <c r="DR107" s="4">
        <v>2.5018631579824897E-5</v>
      </c>
      <c r="DS107" s="4">
        <v>-2.9535447211758943E-2</v>
      </c>
      <c r="DT107" s="4">
        <v>0.21599999999999997</v>
      </c>
      <c r="DU107">
        <v>0.99499813718902397</v>
      </c>
      <c r="DV107">
        <v>1.4286177020258364</v>
      </c>
      <c r="DW107" s="10"/>
      <c r="DX107">
        <v>4.4706368267721362E-2</v>
      </c>
      <c r="DY107" s="4">
        <v>0</v>
      </c>
      <c r="DZ107" s="4">
        <v>2.0172783866938434E-2</v>
      </c>
      <c r="EA107" s="4">
        <v>0.93100000000000027</v>
      </c>
      <c r="EB107">
        <v>1.0447063682677213</v>
      </c>
      <c r="EC107">
        <v>3.3913245227688957</v>
      </c>
      <c r="ED107" s="10"/>
      <c r="EE107">
        <v>-6.9096168822715548E-2</v>
      </c>
      <c r="EF107" s="4">
        <v>4.7742805459772084E-3</v>
      </c>
      <c r="EG107" s="4">
        <v>-9.362975322349848E-2</v>
      </c>
      <c r="EH107" s="4">
        <v>1.7378</v>
      </c>
      <c r="EI107">
        <v>0.93090383117728448</v>
      </c>
      <c r="EJ107">
        <v>2.4666082177630031</v>
      </c>
      <c r="EK107" s="10"/>
      <c r="EL107">
        <v>-1.1767424208792907E-2</v>
      </c>
      <c r="EM107" s="4">
        <v>1.3847227250968536E-4</v>
      </c>
      <c r="EN107" s="4">
        <v>-3.6301008609575837E-2</v>
      </c>
      <c r="EO107" s="4">
        <v>1.6960000000000002</v>
      </c>
      <c r="EP107">
        <v>0.98823257579120705</v>
      </c>
      <c r="EQ107">
        <v>3.3134026624145614</v>
      </c>
      <c r="ER107" s="10"/>
      <c r="ES107">
        <v>9.2125443894654047E-2</v>
      </c>
      <c r="ET107" s="4">
        <v>0</v>
      </c>
      <c r="EU107" s="4">
        <v>6.7591859493871115E-2</v>
      </c>
      <c r="EV107" s="4">
        <v>0.73640000000000005</v>
      </c>
      <c r="EW107">
        <v>1.0921254438946542</v>
      </c>
      <c r="EX107">
        <v>6.4246974448525611</v>
      </c>
      <c r="EY107" s="10"/>
      <c r="EZ107">
        <v>0.10130177846217546</v>
      </c>
      <c r="FA107" s="4">
        <v>0</v>
      </c>
      <c r="FB107" s="4">
        <v>7.6768194061392528E-2</v>
      </c>
      <c r="FC107" s="4">
        <v>0.6764</v>
      </c>
      <c r="FD107">
        <v>1.1013017784621755</v>
      </c>
      <c r="FE107">
        <v>3.2853417528284927</v>
      </c>
      <c r="FF107" s="10"/>
      <c r="FG107">
        <v>2.3617476661689282E-2</v>
      </c>
      <c r="FH107" s="4">
        <v>0</v>
      </c>
      <c r="FI107" s="4">
        <v>-9.1610773909364673E-4</v>
      </c>
      <c r="FJ107" s="4">
        <v>0.53839999999999999</v>
      </c>
      <c r="FK107">
        <v>1.0236174766616892</v>
      </c>
      <c r="FL107">
        <v>7.9908152533649472</v>
      </c>
      <c r="FM107" s="10"/>
      <c r="FN107">
        <v>2.8093520315384861E-2</v>
      </c>
      <c r="FO107" s="4">
        <v>0</v>
      </c>
      <c r="FP107" s="4">
        <v>3.5599359146019326E-3</v>
      </c>
      <c r="FQ107" s="4">
        <v>0.83340000000000014</v>
      </c>
      <c r="FR107">
        <v>1.0280935203153849</v>
      </c>
      <c r="FS107">
        <v>5.4570737351320311</v>
      </c>
      <c r="FT107" s="10"/>
    </row>
    <row r="108" spans="1:176" x14ac:dyDescent="0.2">
      <c r="A108" s="2">
        <v>107</v>
      </c>
      <c r="B108" s="3">
        <v>41944</v>
      </c>
      <c r="C108">
        <v>2014</v>
      </c>
      <c r="D108" s="4">
        <v>2.4578790882061403E-2</v>
      </c>
      <c r="E108" s="4">
        <v>0</v>
      </c>
      <c r="F108" s="9">
        <v>1.0245787908820614</v>
      </c>
      <c r="G108">
        <v>1.6563326123527997</v>
      </c>
      <c r="H108" s="10"/>
      <c r="I108">
        <v>8.3647632630578003E-3</v>
      </c>
      <c r="J108" s="4">
        <v>0</v>
      </c>
      <c r="K108" s="4">
        <v>1.255327532558554E-2</v>
      </c>
      <c r="L108" s="4">
        <v>0.66939999999999988</v>
      </c>
      <c r="M108">
        <v>1.0083647632630579</v>
      </c>
      <c r="N108">
        <v>9.9233447806597042</v>
      </c>
      <c r="O108" s="10"/>
      <c r="P108">
        <v>-3.6016604892950325E-2</v>
      </c>
      <c r="Q108" s="4">
        <v>1.2971958280148933E-3</v>
      </c>
      <c r="R108" s="4">
        <v>-3.1828092830422587E-2</v>
      </c>
      <c r="S108" s="4">
        <v>0.99</v>
      </c>
      <c r="T108">
        <v>0.96398339510704967</v>
      </c>
      <c r="U108">
        <v>8.9267112031275069</v>
      </c>
      <c r="V108" s="10"/>
      <c r="W108">
        <v>-2.4619660864898821E-2</v>
      </c>
      <c r="X108" s="4">
        <v>6.0612770110263052E-4</v>
      </c>
      <c r="Y108" s="4">
        <v>-2.0431148802371082E-2</v>
      </c>
      <c r="Z108" s="4">
        <v>-0.60200000000000031</v>
      </c>
      <c r="AA108">
        <v>0.97538033913510114</v>
      </c>
      <c r="AB108">
        <v>1.7543720311645663</v>
      </c>
      <c r="AC108" s="10"/>
      <c r="AD108">
        <v>3.0978921966082944E-3</v>
      </c>
      <c r="AE108" s="4">
        <v>0</v>
      </c>
      <c r="AF108" s="4">
        <v>7.2864042591360336E-3</v>
      </c>
      <c r="AG108" s="4">
        <v>0.13020000000000004</v>
      </c>
      <c r="AH108">
        <v>1.0030978921966083</v>
      </c>
      <c r="AI108">
        <v>1.6565572140800759</v>
      </c>
      <c r="AJ108" s="10"/>
      <c r="AK108">
        <v>-0.10890271966477842</v>
      </c>
      <c r="AL108" s="4">
        <v>1.1859802350385317E-2</v>
      </c>
      <c r="AM108" s="4">
        <v>-0.10471420760225068</v>
      </c>
      <c r="AN108" s="4">
        <v>4.9789999999999983</v>
      </c>
      <c r="AO108">
        <v>0.89109728033522162</v>
      </c>
      <c r="AP108">
        <v>2.4637987565426056</v>
      </c>
      <c r="AQ108" s="10"/>
      <c r="AR108">
        <v>-6.3620723622406811E-2</v>
      </c>
      <c r="AS108" s="4">
        <v>4.0475964742386723E-3</v>
      </c>
      <c r="AT108" s="4">
        <v>-5.9432211559879072E-2</v>
      </c>
      <c r="AU108" s="4">
        <v>2.6796000000000002</v>
      </c>
      <c r="AV108">
        <v>0.93637927637759322</v>
      </c>
      <c r="AW108">
        <v>4.2475777493061901</v>
      </c>
      <c r="AX108" s="10"/>
      <c r="AY108">
        <v>2.5379656636036113E-2</v>
      </c>
      <c r="AZ108" s="4">
        <v>0</v>
      </c>
      <c r="BA108" s="4">
        <v>2.9568168698563851E-2</v>
      </c>
      <c r="BB108" s="4">
        <v>0.89639999999999997</v>
      </c>
      <c r="BC108">
        <v>1.025379656636036</v>
      </c>
      <c r="BD108">
        <v>1.9536246960052053</v>
      </c>
      <c r="BE108" s="10"/>
      <c r="BF108">
        <v>4.2279451658473076E-3</v>
      </c>
      <c r="BG108" s="4">
        <v>0</v>
      </c>
      <c r="BH108" s="4">
        <v>8.4164572283750468E-3</v>
      </c>
      <c r="BI108" s="4">
        <v>0.88000000000000034</v>
      </c>
      <c r="BJ108">
        <v>1.0042279451658473</v>
      </c>
      <c r="BK108">
        <v>8.6244507962452754</v>
      </c>
      <c r="BL108" s="10"/>
      <c r="BM108">
        <v>1.9421938001140424E-2</v>
      </c>
      <c r="BN108" s="4">
        <v>0</v>
      </c>
      <c r="BO108" s="4">
        <v>2.3610450063668163E-2</v>
      </c>
      <c r="BP108" s="4">
        <v>0.94019999999999992</v>
      </c>
      <c r="BQ108">
        <v>1.0194219380011404</v>
      </c>
      <c r="BR108">
        <v>1.6136815056253482</v>
      </c>
      <c r="BS108" s="10"/>
      <c r="BT108">
        <v>6.2396142933752417E-3</v>
      </c>
      <c r="BU108" s="4">
        <v>0</v>
      </c>
      <c r="BV108" s="4">
        <v>1.042812635590298E-2</v>
      </c>
      <c r="BW108" s="4">
        <v>1.5717999999999999</v>
      </c>
      <c r="BX108">
        <v>1.0062396142933752</v>
      </c>
      <c r="BY108">
        <v>2.4337318117177791</v>
      </c>
      <c r="BZ108" s="10"/>
      <c r="CA108">
        <v>-0.11450105415252353</v>
      </c>
      <c r="CB108" s="4">
        <v>1.3110491402039124E-2</v>
      </c>
      <c r="CC108" s="4">
        <v>-0.11031254208999579</v>
      </c>
      <c r="CD108" s="4">
        <v>1.4591999999999996</v>
      </c>
      <c r="CE108">
        <v>0.88549894584747646</v>
      </c>
      <c r="CF108">
        <v>2.2806174536796608</v>
      </c>
      <c r="CG108" s="10"/>
      <c r="CH108">
        <v>5.8678954191523523E-4</v>
      </c>
      <c r="CI108" s="4">
        <v>0</v>
      </c>
      <c r="CJ108" s="4">
        <v>4.775301604442974E-3</v>
      </c>
      <c r="CK108" s="4">
        <v>1.1953999999999998</v>
      </c>
      <c r="CL108">
        <v>1.0005867895419152</v>
      </c>
      <c r="CM108">
        <v>0.9936768953981957</v>
      </c>
      <c r="CN108" s="10"/>
      <c r="CO108">
        <v>-2.1082631240603451E-2</v>
      </c>
      <c r="CP108" s="4">
        <v>4.4447734002726864E-4</v>
      </c>
      <c r="CQ108" s="4">
        <v>-1.6894119178075713E-2</v>
      </c>
      <c r="CR108" s="4">
        <v>1.7703999999999993</v>
      </c>
      <c r="CS108">
        <v>0.9789173687593965</v>
      </c>
      <c r="CT108">
        <v>2.9152371280045566</v>
      </c>
      <c r="CU108" s="10"/>
      <c r="CV108">
        <v>2.0209679653424514E-2</v>
      </c>
      <c r="CW108" s="4">
        <v>0</v>
      </c>
      <c r="CX108" s="4">
        <v>2.4398191715952252E-2</v>
      </c>
      <c r="CY108" s="4">
        <v>0.91859999999999997</v>
      </c>
      <c r="CZ108">
        <v>1.0202096796534246</v>
      </c>
      <c r="DA108">
        <v>1.5773861622608074</v>
      </c>
      <c r="DB108" s="10"/>
      <c r="DC108">
        <v>-3.8634563926316641E-3</v>
      </c>
      <c r="DD108" s="4">
        <v>1.4926295297766472E-5</v>
      </c>
      <c r="DE108" s="4">
        <v>3.2505566989607512E-4</v>
      </c>
      <c r="DF108" s="4">
        <v>1.2402</v>
      </c>
      <c r="DG108">
        <v>0.99613654360736836</v>
      </c>
      <c r="DH108">
        <v>1.1012906399574858</v>
      </c>
      <c r="DI108" s="10"/>
      <c r="DJ108">
        <v>1.1390162036321629E-2</v>
      </c>
      <c r="DK108" s="4">
        <v>0</v>
      </c>
      <c r="DL108" s="4">
        <v>1.5578674098849367E-2</v>
      </c>
      <c r="DM108" s="4">
        <v>1.1632</v>
      </c>
      <c r="DN108">
        <v>1.0113901620363217</v>
      </c>
      <c r="DO108">
        <v>2.8997592982603604</v>
      </c>
      <c r="DP108" s="10"/>
      <c r="DQ108">
        <v>-2.7992994109882652E-2</v>
      </c>
      <c r="DR108" s="4">
        <v>7.836077192359248E-4</v>
      </c>
      <c r="DS108" s="4">
        <v>-2.3804482047354913E-2</v>
      </c>
      <c r="DT108" s="4">
        <v>0.49339999999999989</v>
      </c>
      <c r="DU108">
        <v>0.97200700589011735</v>
      </c>
      <c r="DV108">
        <v>1.388626415107753</v>
      </c>
      <c r="DW108" s="10"/>
      <c r="DX108">
        <v>-1.2542873635444889E-2</v>
      </c>
      <c r="DY108" s="4">
        <v>1.573236790347385E-4</v>
      </c>
      <c r="DZ108" s="4">
        <v>-8.3543615729171489E-3</v>
      </c>
      <c r="EA108" s="4">
        <v>0.87940000000000029</v>
      </c>
      <c r="EB108">
        <v>0.98745712636455507</v>
      </c>
      <c r="EC108">
        <v>3.3487875678230199</v>
      </c>
      <c r="ED108" s="10"/>
      <c r="EE108">
        <v>4.900124403228779E-3</v>
      </c>
      <c r="EF108" s="4">
        <v>0</v>
      </c>
      <c r="EG108" s="4">
        <v>9.0886364657565173E-3</v>
      </c>
      <c r="EH108" s="4">
        <v>2.0038</v>
      </c>
      <c r="EI108">
        <v>1.0049001244032287</v>
      </c>
      <c r="EJ108">
        <v>2.4786949048840681</v>
      </c>
      <c r="EK108" s="10"/>
      <c r="EL108">
        <v>-2.1543666521533621E-2</v>
      </c>
      <c r="EM108" s="4">
        <v>4.6412956719104855E-4</v>
      </c>
      <c r="EN108" s="4">
        <v>-1.7355154459005883E-2</v>
      </c>
      <c r="EO108" s="4">
        <v>2.387</v>
      </c>
      <c r="EP108">
        <v>0.97845633347846639</v>
      </c>
      <c r="EQ108">
        <v>3.2420198204039403</v>
      </c>
      <c r="ER108" s="10"/>
      <c r="ES108">
        <v>1.5969264812935223E-2</v>
      </c>
      <c r="ET108" s="4">
        <v>0</v>
      </c>
      <c r="EU108" s="4">
        <v>2.0157776875462961E-2</v>
      </c>
      <c r="EV108" s="4">
        <v>1.4851999999999999</v>
      </c>
      <c r="EW108">
        <v>1.0159692648129353</v>
      </c>
      <c r="EX108">
        <v>6.5272951396924004</v>
      </c>
      <c r="EY108" s="10"/>
      <c r="EZ108">
        <v>4.2436984578244508E-3</v>
      </c>
      <c r="FA108" s="4">
        <v>0</v>
      </c>
      <c r="FB108" s="4">
        <v>8.4322105203521909E-3</v>
      </c>
      <c r="FC108" s="4">
        <v>0.84419999999999984</v>
      </c>
      <c r="FD108">
        <v>1.0042436984578245</v>
      </c>
      <c r="FE108">
        <v>3.2992837525583973</v>
      </c>
      <c r="FF108" s="10"/>
      <c r="FG108">
        <v>-1.1706565479510246E-2</v>
      </c>
      <c r="FH108" s="4">
        <v>1.3704367532606096E-4</v>
      </c>
      <c r="FI108" s="4">
        <v>-7.5180534169825069E-3</v>
      </c>
      <c r="FJ108" s="4">
        <v>0.71140000000000003</v>
      </c>
      <c r="FK108">
        <v>0.98829343452048979</v>
      </c>
      <c r="FL108">
        <v>7.8972702513667619</v>
      </c>
      <c r="FM108" s="10"/>
      <c r="FN108">
        <v>-3.9802129047923074E-2</v>
      </c>
      <c r="FO108" s="4">
        <v>1.5842094767475217E-3</v>
      </c>
      <c r="FP108" s="4">
        <v>-3.5613616985395335E-2</v>
      </c>
      <c r="FQ108" s="4">
        <v>1.0316000000000001</v>
      </c>
      <c r="FR108">
        <v>0.96019787095207687</v>
      </c>
      <c r="FS108">
        <v>5.2398705821022737</v>
      </c>
      <c r="FT108" s="10"/>
    </row>
    <row r="109" spans="1:176" x14ac:dyDescent="0.2">
      <c r="A109" s="2">
        <v>108</v>
      </c>
      <c r="B109" s="3">
        <v>41974</v>
      </c>
      <c r="C109">
        <v>2014</v>
      </c>
      <c r="D109" s="4">
        <v>-4.2077771329076313E-3</v>
      </c>
      <c r="E109" s="4">
        <v>1.7705388400220366E-5</v>
      </c>
      <c r="F109" s="9">
        <v>0.99579222286709235</v>
      </c>
      <c r="G109">
        <v>1.6493631338620525</v>
      </c>
      <c r="H109" s="10">
        <v>0.11388227656351417</v>
      </c>
      <c r="I109">
        <v>-5.0825786615088096E-2</v>
      </c>
      <c r="J109" s="4">
        <v>2.5832605850424684E-3</v>
      </c>
      <c r="K109" s="4">
        <v>-1.9784939560835827E-2</v>
      </c>
      <c r="L109" s="4">
        <v>0.78840000000000021</v>
      </c>
      <c r="M109">
        <v>0.94917421338491192</v>
      </c>
      <c r="N109">
        <v>9.4189829763299464</v>
      </c>
      <c r="O109" s="10">
        <v>0.13634971313764693</v>
      </c>
      <c r="P109">
        <v>-5.9965074782976649E-2</v>
      </c>
      <c r="Q109" s="4">
        <v>3.5958101937279821E-3</v>
      </c>
      <c r="R109" s="4">
        <v>-2.892422772872438E-2</v>
      </c>
      <c r="S109" s="4">
        <v>1.2499999999999998</v>
      </c>
      <c r="T109">
        <v>0.94003492521702336</v>
      </c>
      <c r="U109">
        <v>8.3914202982659312</v>
      </c>
      <c r="V109" s="10">
        <v>8.9793648281272006E-3</v>
      </c>
      <c r="W109">
        <v>-2.1153729341107232E-2</v>
      </c>
      <c r="X109" s="4">
        <v>4.4748026503682104E-4</v>
      </c>
      <c r="Y109" s="4">
        <v>9.8871177131450369E-3</v>
      </c>
      <c r="Z109" s="4">
        <v>-0.70120000000000016</v>
      </c>
      <c r="AA109">
        <v>0.97884627065889274</v>
      </c>
      <c r="AB109">
        <v>1.7172605200537026</v>
      </c>
      <c r="AC109" s="10">
        <v>2.6819745674942105E-2</v>
      </c>
      <c r="AD109">
        <v>1.195989719957445E-2</v>
      </c>
      <c r="AE109" s="4">
        <v>0</v>
      </c>
      <c r="AF109" s="4">
        <v>4.3000744253826717E-2</v>
      </c>
      <c r="AG109" s="4">
        <v>0.12180000000000002</v>
      </c>
      <c r="AH109">
        <v>1.0119598971995745</v>
      </c>
      <c r="AI109">
        <v>1.6763694680656871</v>
      </c>
      <c r="AJ109" s="10">
        <v>0.15469539344628019</v>
      </c>
      <c r="AK109">
        <v>-1.1424320197460818E-2</v>
      </c>
      <c r="AL109" s="4">
        <v>1.3051509197411118E-4</v>
      </c>
      <c r="AM109" s="4">
        <v>1.9616526856791452E-2</v>
      </c>
      <c r="AN109" s="4">
        <v>4.3929999999999998</v>
      </c>
      <c r="AO109">
        <v>0.98857567980253913</v>
      </c>
      <c r="AP109">
        <v>2.4356515306457571</v>
      </c>
      <c r="AQ109" s="10">
        <v>-0.32081599160322799</v>
      </c>
      <c r="AR109">
        <v>-9.9918875025295006E-2</v>
      </c>
      <c r="AS109" s="4">
        <v>9.9837815863205222E-3</v>
      </c>
      <c r="AT109" s="4">
        <v>-6.8878027971042741E-2</v>
      </c>
      <c r="AU109" s="4">
        <v>1.2527999999999999</v>
      </c>
      <c r="AV109">
        <v>0.90008112497470494</v>
      </c>
      <c r="AW109">
        <v>3.823164559013041</v>
      </c>
      <c r="AX109" s="10">
        <v>-0.31045366062792873</v>
      </c>
      <c r="AY109">
        <v>-4.5208053889945442E-3</v>
      </c>
      <c r="AZ109" s="4">
        <v>2.0437681365162111E-5</v>
      </c>
      <c r="BA109" s="4">
        <v>2.6520041665257725E-2</v>
      </c>
      <c r="BB109" s="4">
        <v>0.88739999999999997</v>
      </c>
      <c r="BC109">
        <v>0.99547919461100542</v>
      </c>
      <c r="BD109">
        <v>1.9447927389514321</v>
      </c>
      <c r="BE109" s="10">
        <v>0.10258220724126504</v>
      </c>
      <c r="BF109">
        <v>-8.102632309606371E-2</v>
      </c>
      <c r="BG109" s="4">
        <v>6.5652650344677072E-3</v>
      </c>
      <c r="BH109" s="4">
        <v>-4.9985476041811444E-2</v>
      </c>
      <c r="BI109" s="4">
        <v>2.0244</v>
      </c>
      <c r="BJ109">
        <v>0.91897367690393628</v>
      </c>
      <c r="BK109">
        <v>7.9256432595026016</v>
      </c>
      <c r="BL109" s="10">
        <v>0.18880778172658708</v>
      </c>
      <c r="BM109">
        <v>-1.3644894651506346E-3</v>
      </c>
      <c r="BN109" s="4">
        <v>1.8618315005070649E-6</v>
      </c>
      <c r="BO109" s="4">
        <v>2.9676357589101636E-2</v>
      </c>
      <c r="BP109" s="4">
        <v>0.90959999999999996</v>
      </c>
      <c r="BQ109">
        <v>0.99863551053484934</v>
      </c>
      <c r="BR109">
        <v>1.6114796542108138</v>
      </c>
      <c r="BS109" s="10">
        <v>0.10888901949280923</v>
      </c>
      <c r="BT109">
        <v>-1.6814650438684544E-2</v>
      </c>
      <c r="BU109" s="4">
        <v>2.8273246937515431E-4</v>
      </c>
      <c r="BV109" s="4">
        <v>1.4226196615567725E-2</v>
      </c>
      <c r="BW109" s="4">
        <v>1.2587999999999999</v>
      </c>
      <c r="BX109">
        <v>0.98318534956131542</v>
      </c>
      <c r="BY109">
        <v>2.392809462042238</v>
      </c>
      <c r="BZ109" s="10">
        <v>-2.4560638276389105E-2</v>
      </c>
      <c r="CA109">
        <v>-4.4197028595574936E-2</v>
      </c>
      <c r="CB109" s="4">
        <v>1.9533773366780687E-3</v>
      </c>
      <c r="CC109" s="4">
        <v>-1.3156181541322667E-2</v>
      </c>
      <c r="CD109" s="4">
        <v>1.5826</v>
      </c>
      <c r="CE109">
        <v>0.95580297140442505</v>
      </c>
      <c r="CF109">
        <v>2.1798209388638137</v>
      </c>
      <c r="CG109" s="10">
        <v>-0.29709713945911664</v>
      </c>
      <c r="CH109">
        <v>-3.5701239838084242E-3</v>
      </c>
      <c r="CI109" s="4">
        <v>1.2745785259764134E-5</v>
      </c>
      <c r="CJ109" s="4">
        <v>2.7470723070443844E-2</v>
      </c>
      <c r="CK109" s="4">
        <v>1.1540000000000006</v>
      </c>
      <c r="CL109">
        <v>0.9964298760161916</v>
      </c>
      <c r="CM109">
        <v>0.99012934568177835</v>
      </c>
      <c r="CN109" s="10">
        <v>1.0407474028986447E-2</v>
      </c>
      <c r="CO109">
        <v>-8.823869140467322E-2</v>
      </c>
      <c r="CP109" s="4">
        <v>7.7860666608091517E-3</v>
      </c>
      <c r="CQ109" s="4">
        <v>-5.7197844350420954E-2</v>
      </c>
      <c r="CR109" s="4">
        <v>2.2472000000000008</v>
      </c>
      <c r="CS109">
        <v>0.91176130859532678</v>
      </c>
      <c r="CT109">
        <v>2.6580004186951167</v>
      </c>
      <c r="CU109" s="10">
        <v>-0.11960834847092892</v>
      </c>
      <c r="CV109">
        <v>2.0108431126262635E-2</v>
      </c>
      <c r="CW109" s="4">
        <v>0</v>
      </c>
      <c r="CX109" s="4">
        <v>5.1149278180514901E-2</v>
      </c>
      <c r="CY109" s="4">
        <v>0.94700000000000017</v>
      </c>
      <c r="CZ109">
        <v>1.0201084311262627</v>
      </c>
      <c r="DA109">
        <v>1.6091049232641488</v>
      </c>
      <c r="DB109" s="10">
        <v>0.18859517823916255</v>
      </c>
      <c r="DC109">
        <v>-5.3330619033661437E-2</v>
      </c>
      <c r="DD109" s="4">
        <v>2.8441549265135315E-3</v>
      </c>
      <c r="DE109" s="4">
        <v>-2.2289771979409168E-2</v>
      </c>
      <c r="DF109" s="4">
        <v>1.3662000000000001</v>
      </c>
      <c r="DG109">
        <v>0.94666938096633857</v>
      </c>
      <c r="DH109">
        <v>1.042558128392576</v>
      </c>
      <c r="DI109" s="10">
        <v>-0.16808988508124298</v>
      </c>
      <c r="DJ109">
        <v>1.9214980926370855E-3</v>
      </c>
      <c r="DK109" s="4">
        <v>0</v>
      </c>
      <c r="DL109" s="4">
        <v>3.2962345146889352E-2</v>
      </c>
      <c r="DM109" s="4">
        <v>1.1621999999999997</v>
      </c>
      <c r="DN109">
        <v>1.001921498092637</v>
      </c>
      <c r="DO109">
        <v>2.905331180221074</v>
      </c>
      <c r="DP109" s="10">
        <v>0.1194805158472594</v>
      </c>
      <c r="DQ109">
        <v>5.0911910146092107E-3</v>
      </c>
      <c r="DR109" s="4">
        <v>0</v>
      </c>
      <c r="DS109" s="4">
        <v>3.6132038068861477E-2</v>
      </c>
      <c r="DT109" s="4">
        <v>0.64259999999999995</v>
      </c>
      <c r="DU109">
        <v>1.0050911910146092</v>
      </c>
      <c r="DV109">
        <v>1.3956961774349985</v>
      </c>
      <c r="DW109" s="10">
        <v>-3.0731389944058746E-2</v>
      </c>
      <c r="DX109">
        <v>-4.5451921851162702E-2</v>
      </c>
      <c r="DY109" s="4">
        <v>2.0658771999642017E-3</v>
      </c>
      <c r="DZ109" s="4">
        <v>-1.4411074796910433E-2</v>
      </c>
      <c r="EA109" s="4">
        <v>0.94039999999999968</v>
      </c>
      <c r="EB109">
        <v>0.95454807814883735</v>
      </c>
      <c r="EC109">
        <v>3.1965787369941832</v>
      </c>
      <c r="ED109" s="10">
        <v>7.4568302026555747E-2</v>
      </c>
      <c r="EE109">
        <v>-2.1105452655103715E-2</v>
      </c>
      <c r="EF109" s="4">
        <v>4.4544013177682444E-4</v>
      </c>
      <c r="EG109" s="4">
        <v>9.9353943991485547E-3</v>
      </c>
      <c r="EH109" s="4">
        <v>0.68140000000000012</v>
      </c>
      <c r="EI109">
        <v>0.97889454734489634</v>
      </c>
      <c r="EJ109">
        <v>2.4263809269225907</v>
      </c>
      <c r="EK109" s="10">
        <v>-2.6581820069719177E-2</v>
      </c>
      <c r="EL109">
        <v>-7.2182769816183531E-2</v>
      </c>
      <c r="EM109" s="4">
        <v>5.210352258336136E-3</v>
      </c>
      <c r="EN109" s="4">
        <v>-4.1141922761931266E-2</v>
      </c>
      <c r="EO109" s="4">
        <v>1.5154000000000007</v>
      </c>
      <c r="EP109">
        <v>0.92781723018381645</v>
      </c>
      <c r="EQ109">
        <v>3.0080018499682182</v>
      </c>
      <c r="ER109" s="10">
        <v>-0.18764129046260525</v>
      </c>
      <c r="ES109">
        <v>-1.7139575808770135E-2</v>
      </c>
      <c r="ET109" s="4">
        <v>2.937650589045784E-4</v>
      </c>
      <c r="EU109" s="4">
        <v>1.3901271245482134E-2</v>
      </c>
      <c r="EV109" s="4">
        <v>1.5060000000000002</v>
      </c>
      <c r="EW109">
        <v>0.98286042419122988</v>
      </c>
      <c r="EX109">
        <v>6.4154200698194259</v>
      </c>
      <c r="EY109" s="10">
        <v>0.20056832992172396</v>
      </c>
      <c r="EZ109">
        <v>-9.4687610848899553E-3</v>
      </c>
      <c r="FA109" s="4">
        <v>8.9657436482726399E-5</v>
      </c>
      <c r="FB109" s="4">
        <v>2.1572085969362314E-2</v>
      </c>
      <c r="FC109" s="4">
        <v>0.77259999999999995</v>
      </c>
      <c r="FD109">
        <v>0.99053123891511008</v>
      </c>
      <c r="FE109">
        <v>3.268043622954163</v>
      </c>
      <c r="FF109" s="10">
        <v>0.23209778714069629</v>
      </c>
      <c r="FG109">
        <v>-7.1836987846484388E-2</v>
      </c>
      <c r="FH109" s="4">
        <v>5.1605528228559454E-3</v>
      </c>
      <c r="FI109" s="4">
        <v>-4.0796140792232122E-2</v>
      </c>
      <c r="FJ109" s="4">
        <v>0.89619999999999989</v>
      </c>
      <c r="FK109">
        <v>0.9281630121535156</v>
      </c>
      <c r="FL109">
        <v>7.3299541442989247</v>
      </c>
      <c r="FM109" s="10">
        <v>0.1128116426332175</v>
      </c>
      <c r="FN109">
        <v>-8.5029811264600033E-2</v>
      </c>
      <c r="FO109" s="4">
        <v>7.2300688036935025E-3</v>
      </c>
      <c r="FP109" s="4">
        <v>-5.3988964210347767E-2</v>
      </c>
      <c r="FQ109" s="4">
        <v>1.2332000000000003</v>
      </c>
      <c r="FR109">
        <v>0.91497018873539993</v>
      </c>
      <c r="FS109">
        <v>4.7943253754551876</v>
      </c>
      <c r="FT109" s="10">
        <v>-5.3685113922689598E-2</v>
      </c>
    </row>
    <row r="110" spans="1:176" x14ac:dyDescent="0.2">
      <c r="A110" s="2">
        <v>109</v>
      </c>
      <c r="B110" s="3">
        <v>42005</v>
      </c>
      <c r="C110">
        <v>2015</v>
      </c>
      <c r="D110" s="4">
        <v>-3.1035990091796632E-2</v>
      </c>
      <c r="E110" s="4">
        <v>9.6323268097809874E-4</v>
      </c>
      <c r="F110" s="9">
        <v>0.96896400990820342</v>
      </c>
      <c r="G110">
        <v>1.5981735159817352</v>
      </c>
      <c r="H110" s="10"/>
      <c r="I110">
        <v>-1.1636870713633648E-2</v>
      </c>
      <c r="J110" s="4">
        <v>1.3541676000582449E-4</v>
      </c>
      <c r="K110" s="4">
        <v>-6.6529376440479432E-2</v>
      </c>
      <c r="L110" s="4">
        <v>0.58840000000000003</v>
      </c>
      <c r="M110">
        <v>0.98836312928636638</v>
      </c>
      <c r="N110">
        <v>9.3093754891804785</v>
      </c>
      <c r="O110" s="10"/>
      <c r="P110">
        <v>-8.8123098348925309E-3</v>
      </c>
      <c r="Q110" s="4">
        <v>7.765680462614363E-5</v>
      </c>
      <c r="R110" s="4">
        <v>-6.3704815561738307E-2</v>
      </c>
      <c r="S110" s="4">
        <v>1.0858000000000001</v>
      </c>
      <c r="T110">
        <v>0.99118769016510744</v>
      </c>
      <c r="U110">
        <v>8.317472502642806</v>
      </c>
      <c r="V110" s="10"/>
      <c r="W110">
        <v>-1.2988668363308919E-2</v>
      </c>
      <c r="X110" s="4">
        <v>1.68705505852022E-4</v>
      </c>
      <c r="Y110" s="4">
        <v>-6.7881174090154706E-2</v>
      </c>
      <c r="Z110" s="4">
        <v>-0.87300000000000011</v>
      </c>
      <c r="AA110">
        <v>0.98701133163669108</v>
      </c>
      <c r="AB110">
        <v>1.6949555926653217</v>
      </c>
      <c r="AC110" s="10"/>
      <c r="AD110">
        <v>-1.2295026460278403E-2</v>
      </c>
      <c r="AE110" s="4">
        <v>1.5116767565894607E-4</v>
      </c>
      <c r="AF110" s="4">
        <v>-6.7187532187124185E-2</v>
      </c>
      <c r="AG110" s="4">
        <v>0.12060000000000004</v>
      </c>
      <c r="AH110">
        <v>0.98770497353972164</v>
      </c>
      <c r="AI110">
        <v>1.6557584610986167</v>
      </c>
      <c r="AJ110" s="10"/>
      <c r="AK110">
        <v>-7.1353329887085606E-2</v>
      </c>
      <c r="AL110" s="4">
        <v>5.0912976859752643E-3</v>
      </c>
      <c r="AM110" s="4">
        <v>-0.12624583561393138</v>
      </c>
      <c r="AN110" s="4">
        <v>3.8350000000000004</v>
      </c>
      <c r="AO110">
        <v>0.92864667011291435</v>
      </c>
      <c r="AP110">
        <v>2.2618596834896052</v>
      </c>
      <c r="AQ110" s="10"/>
      <c r="AR110">
        <v>-2.5268290019560481E-2</v>
      </c>
      <c r="AS110" s="4">
        <v>6.3848648051261978E-4</v>
      </c>
      <c r="AT110" s="4">
        <v>-8.0160795746406263E-2</v>
      </c>
      <c r="AU110" s="4">
        <v>1.2707999999999997</v>
      </c>
      <c r="AV110">
        <v>0.97473170998043956</v>
      </c>
      <c r="AW110">
        <v>3.7265597281433944</v>
      </c>
      <c r="AX110" s="10"/>
      <c r="AY110">
        <v>-9.505621342522046E-3</v>
      </c>
      <c r="AZ110" s="4">
        <v>9.0356837107410625E-5</v>
      </c>
      <c r="BA110" s="4">
        <v>-6.439812706936783E-2</v>
      </c>
      <c r="BB110" s="4">
        <v>0.98580000000000001</v>
      </c>
      <c r="BC110">
        <v>0.99049437865747791</v>
      </c>
      <c r="BD110">
        <v>1.9263062755852733</v>
      </c>
      <c r="BE110" s="10"/>
      <c r="BF110">
        <v>-1.3711259475728831E-2</v>
      </c>
      <c r="BG110" s="4">
        <v>1.8799863641076367E-4</v>
      </c>
      <c r="BH110" s="4">
        <v>-6.8603765202574607E-2</v>
      </c>
      <c r="BI110" s="4">
        <v>1.4964000000000004</v>
      </c>
      <c r="BJ110">
        <v>0.98628874052427118</v>
      </c>
      <c r="BK110">
        <v>7.8169727082595006</v>
      </c>
      <c r="BL110" s="10"/>
      <c r="BM110">
        <v>-2.994010130047477E-2</v>
      </c>
      <c r="BN110" s="4">
        <v>8.9640966588269103E-4</v>
      </c>
      <c r="BO110" s="4">
        <v>-8.4832607027320553E-2</v>
      </c>
      <c r="BP110" s="4">
        <v>0.95999999999999974</v>
      </c>
      <c r="BQ110">
        <v>0.97005989869952525</v>
      </c>
      <c r="BR110">
        <v>1.5632317901200881</v>
      </c>
      <c r="BS110" s="10"/>
      <c r="BT110">
        <v>-2.6649950481391259E-2</v>
      </c>
      <c r="BU110" s="4">
        <v>7.1021986066060615E-4</v>
      </c>
      <c r="BV110" s="4">
        <v>-8.1542456208237038E-2</v>
      </c>
      <c r="BW110" s="4">
        <v>0.78639999999999988</v>
      </c>
      <c r="BX110">
        <v>0.97335004951860871</v>
      </c>
      <c r="BY110">
        <v>2.3290412083674079</v>
      </c>
      <c r="BZ110" s="10"/>
      <c r="CA110">
        <v>-6.5641150315425167E-2</v>
      </c>
      <c r="CB110" s="4">
        <v>4.3087606147322417E-3</v>
      </c>
      <c r="CC110" s="4">
        <v>-0.12053365604227095</v>
      </c>
      <c r="CD110" s="4">
        <v>1.5329999999999999</v>
      </c>
      <c r="CE110">
        <v>0.93435884968457483</v>
      </c>
      <c r="CF110">
        <v>2.0367349849551428</v>
      </c>
      <c r="CG110" s="10"/>
      <c r="CH110">
        <v>-2.8255833860389452E-2</v>
      </c>
      <c r="CI110" s="4">
        <v>7.9839214714593106E-4</v>
      </c>
      <c r="CJ110" s="4">
        <v>-8.3148339587235234E-2</v>
      </c>
      <c r="CK110" s="4">
        <v>1.1979999999999997</v>
      </c>
      <c r="CL110">
        <v>0.97174416613961057</v>
      </c>
      <c r="CM110">
        <v>0.96215241538989793</v>
      </c>
      <c r="CN110" s="10"/>
      <c r="CO110">
        <v>-8.8266451647110375E-2</v>
      </c>
      <c r="CP110" s="4">
        <v>7.7909664863716737E-3</v>
      </c>
      <c r="CQ110" s="4">
        <v>-0.14315895737395615</v>
      </c>
      <c r="CR110" s="4">
        <v>2.0728000000000009</v>
      </c>
      <c r="CS110">
        <v>0.91173354835288967</v>
      </c>
      <c r="CT110">
        <v>2.4233881532603654</v>
      </c>
      <c r="CU110" s="10"/>
      <c r="CV110">
        <v>-2.1783048982202558E-2</v>
      </c>
      <c r="CW110" s="4">
        <v>4.7450122296103592E-4</v>
      </c>
      <c r="CX110" s="4">
        <v>-7.6675554709048341E-2</v>
      </c>
      <c r="CY110" s="4">
        <v>0.96420000000000006</v>
      </c>
      <c r="CZ110">
        <v>0.97821695101779749</v>
      </c>
      <c r="DA110">
        <v>1.5740537119031826</v>
      </c>
      <c r="DB110" s="10"/>
      <c r="DC110">
        <v>-7.1985620251656168E-2</v>
      </c>
      <c r="DD110" s="4">
        <v>5.1819295230156508E-3</v>
      </c>
      <c r="DE110" s="4">
        <v>-0.12687812597850195</v>
      </c>
      <c r="DF110" s="4">
        <v>1.3237999999999996</v>
      </c>
      <c r="DG110">
        <v>0.92801437974834378</v>
      </c>
      <c r="DH110">
        <v>0.96750893487183054</v>
      </c>
      <c r="DI110" s="10"/>
      <c r="DJ110">
        <v>-1.4688387317119215E-2</v>
      </c>
      <c r="DK110" s="4">
        <v>2.1574872197770861E-4</v>
      </c>
      <c r="DL110" s="4">
        <v>-6.9580893043964989E-2</v>
      </c>
      <c r="DM110" s="4">
        <v>1.085</v>
      </c>
      <c r="DN110">
        <v>0.98531161268288081</v>
      </c>
      <c r="DO110">
        <v>2.8626565505614838</v>
      </c>
      <c r="DP110" s="10"/>
      <c r="DQ110">
        <v>5.2686004578422763E-4</v>
      </c>
      <c r="DR110" s="4">
        <v>0</v>
      </c>
      <c r="DS110" s="4">
        <v>-5.4365645681061552E-2</v>
      </c>
      <c r="DT110" s="4">
        <v>0.24020000000000002</v>
      </c>
      <c r="DU110">
        <v>1.0005268600457842</v>
      </c>
      <c r="DV110">
        <v>1.3964315139869428</v>
      </c>
      <c r="DW110" s="10"/>
      <c r="DX110">
        <v>-1.1430178467615128E-2</v>
      </c>
      <c r="DY110" s="4">
        <v>1.3064897980153252E-4</v>
      </c>
      <c r="DZ110" s="4">
        <v>-6.6322684194460912E-2</v>
      </c>
      <c r="EA110" s="4">
        <v>0.96779999999999999</v>
      </c>
      <c r="EB110">
        <v>0.98856982153238482</v>
      </c>
      <c r="EC110">
        <v>3.1600412715445558</v>
      </c>
      <c r="ED110" s="10"/>
      <c r="EE110">
        <v>2.737130561421576E-2</v>
      </c>
      <c r="EF110" s="4">
        <v>0</v>
      </c>
      <c r="EG110" s="4">
        <v>-2.7521200112630019E-2</v>
      </c>
      <c r="EH110" s="4">
        <v>1.0334000000000001</v>
      </c>
      <c r="EI110">
        <v>1.0273713056142157</v>
      </c>
      <c r="EJ110">
        <v>2.492794140809893</v>
      </c>
      <c r="EK110" s="10"/>
      <c r="EL110">
        <v>-1.2425031873258368E-2</v>
      </c>
      <c r="EM110" s="4">
        <v>1.5438141705148635E-4</v>
      </c>
      <c r="EN110" s="4">
        <v>-6.7317537600104144E-2</v>
      </c>
      <c r="EO110" s="4">
        <v>0.95119999999999993</v>
      </c>
      <c r="EP110">
        <v>0.98757496812674161</v>
      </c>
      <c r="EQ110">
        <v>2.9706273311075431</v>
      </c>
      <c r="ER110" s="10"/>
      <c r="ES110">
        <v>-1.2361815809618521E-2</v>
      </c>
      <c r="ET110" s="4">
        <v>1.5281449011093443E-4</v>
      </c>
      <c r="EU110" s="4">
        <v>-6.7254321536464295E-2</v>
      </c>
      <c r="EV110" s="4">
        <v>1.0316000000000001</v>
      </c>
      <c r="EW110">
        <v>0.98763818419038152</v>
      </c>
      <c r="EX110">
        <v>6.3361138285749883</v>
      </c>
      <c r="EY110" s="10"/>
      <c r="EZ110">
        <v>-6.1982868706097751E-3</v>
      </c>
      <c r="FA110" s="4">
        <v>3.8418760130373518E-5</v>
      </c>
      <c r="FB110" s="4">
        <v>-6.1090792597455555E-2</v>
      </c>
      <c r="FC110" s="4">
        <v>0.7996000000000002</v>
      </c>
      <c r="FD110">
        <v>0.99380171312939025</v>
      </c>
      <c r="FE110">
        <v>3.2477873510734261</v>
      </c>
      <c r="FF110" s="10"/>
      <c r="FG110">
        <v>-1.9337532031109959E-2</v>
      </c>
      <c r="FH110" s="4">
        <v>3.7394014505420369E-4</v>
      </c>
      <c r="FI110" s="4">
        <v>-7.4230037757955739E-2</v>
      </c>
      <c r="FJ110" s="4">
        <v>0.85460000000000003</v>
      </c>
      <c r="FK110">
        <v>0.98066246796889001</v>
      </c>
      <c r="FL110">
        <v>7.1882109212469771</v>
      </c>
      <c r="FM110" s="10"/>
      <c r="FN110">
        <v>-3.3667124840998583E-2</v>
      </c>
      <c r="FO110" s="4">
        <v>1.1334752950593839E-3</v>
      </c>
      <c r="FP110" s="4">
        <v>-8.8559630567844355E-2</v>
      </c>
      <c r="FQ110" s="4">
        <v>1.3193999999999999</v>
      </c>
      <c r="FR110">
        <v>0.96633287515900146</v>
      </c>
      <c r="FS110">
        <v>4.6329142245113708</v>
      </c>
      <c r="FT110" s="10"/>
    </row>
    <row r="111" spans="1:176" x14ac:dyDescent="0.2">
      <c r="A111" s="2">
        <v>110</v>
      </c>
      <c r="B111" s="3">
        <v>42036</v>
      </c>
      <c r="C111">
        <v>2015</v>
      </c>
      <c r="D111" s="4">
        <v>5.4887218045112783E-2</v>
      </c>
      <c r="E111" s="4">
        <v>0</v>
      </c>
      <c r="F111" s="9">
        <v>1.0548872180451128</v>
      </c>
      <c r="G111">
        <v>1.6858928142273493</v>
      </c>
      <c r="H111" s="10"/>
      <c r="I111">
        <v>4.35085450970399E-2</v>
      </c>
      <c r="J111" s="4">
        <v>0</v>
      </c>
      <c r="K111" s="4">
        <v>6.0904601167365457E-2</v>
      </c>
      <c r="L111" s="4">
        <v>0.56020000000000003</v>
      </c>
      <c r="M111">
        <v>1.0435085450970398</v>
      </c>
      <c r="N111">
        <v>9.714412872476764</v>
      </c>
      <c r="O111" s="10"/>
      <c r="P111">
        <v>8.6272999784765839E-2</v>
      </c>
      <c r="Q111" s="4">
        <v>0</v>
      </c>
      <c r="R111" s="4">
        <v>0.1036690558550914</v>
      </c>
      <c r="S111" s="4">
        <v>0.91959999999999975</v>
      </c>
      <c r="T111">
        <v>1.0862729997847658</v>
      </c>
      <c r="U111">
        <v>9.0350458060731036</v>
      </c>
      <c r="V111" s="10"/>
      <c r="W111">
        <v>1.8997317353369944E-2</v>
      </c>
      <c r="X111" s="4">
        <v>0</v>
      </c>
      <c r="Y111" s="4">
        <v>3.6393373423695502E-2</v>
      </c>
      <c r="Z111" s="4">
        <v>-0.92499999999999927</v>
      </c>
      <c r="AA111">
        <v>1.01899731735337</v>
      </c>
      <c r="AB111">
        <v>1.7271552019590541</v>
      </c>
      <c r="AC111" s="10"/>
      <c r="AD111">
        <v>7.4425743774206941E-3</v>
      </c>
      <c r="AE111" s="4">
        <v>0</v>
      </c>
      <c r="AF111" s="4">
        <v>2.4838630447746257E-2</v>
      </c>
      <c r="AG111" s="4">
        <v>0.13640000000000005</v>
      </c>
      <c r="AH111">
        <v>1.0074425743774207</v>
      </c>
      <c r="AI111">
        <v>1.6680815665963868</v>
      </c>
      <c r="AJ111" s="10"/>
      <c r="AK111">
        <v>0.17358130034350872</v>
      </c>
      <c r="AL111" s="4">
        <v>0</v>
      </c>
      <c r="AM111" s="4">
        <v>0.19097735641383429</v>
      </c>
      <c r="AN111" s="4">
        <v>4.4887999999999986</v>
      </c>
      <c r="AO111">
        <v>1.1735813003435087</v>
      </c>
      <c r="AP111">
        <v>2.6544762285442878</v>
      </c>
      <c r="AQ111" s="10"/>
      <c r="AR111">
        <v>0.17345535616457197</v>
      </c>
      <c r="AS111" s="4">
        <v>0</v>
      </c>
      <c r="AT111" s="4">
        <v>0.19085141223489754</v>
      </c>
      <c r="AU111" s="4">
        <v>1.3114000000000001</v>
      </c>
      <c r="AV111">
        <v>1.173455356164572</v>
      </c>
      <c r="AW111">
        <v>4.3729514730570571</v>
      </c>
      <c r="AX111" s="10"/>
      <c r="AY111">
        <v>4.2329842875886807E-2</v>
      </c>
      <c r="AZ111" s="4">
        <v>0</v>
      </c>
      <c r="BA111" s="4">
        <v>5.9725898946212372E-2</v>
      </c>
      <c r="BB111" s="4">
        <v>0.9154000000000001</v>
      </c>
      <c r="BC111">
        <v>1.0423298428758867</v>
      </c>
      <c r="BD111">
        <v>2.0078465175616325</v>
      </c>
      <c r="BE111" s="10"/>
      <c r="BF111">
        <v>5.9781574098429012E-2</v>
      </c>
      <c r="BG111" s="4">
        <v>0</v>
      </c>
      <c r="BH111" s="4">
        <v>7.7177630168754577E-2</v>
      </c>
      <c r="BI111" s="4">
        <v>1.4408000000000001</v>
      </c>
      <c r="BJ111">
        <v>1.0597815740984291</v>
      </c>
      <c r="BK111">
        <v>8.2842836414437144</v>
      </c>
      <c r="BL111" s="10"/>
      <c r="BM111">
        <v>5.3666524585064018E-2</v>
      </c>
      <c r="BN111" s="4">
        <v>0</v>
      </c>
      <c r="BO111" s="4">
        <v>7.1062580655389576E-2</v>
      </c>
      <c r="BP111" s="4">
        <v>0.96200000000000008</v>
      </c>
      <c r="BQ111">
        <v>1.053666524585064</v>
      </c>
      <c r="BR111">
        <v>1.6471250074167214</v>
      </c>
      <c r="BS111" s="10"/>
      <c r="BT111">
        <v>3.0144836007447724E-2</v>
      </c>
      <c r="BU111" s="4">
        <v>0</v>
      </c>
      <c r="BV111" s="4">
        <v>4.7540892077773289E-2</v>
      </c>
      <c r="BW111" s="4">
        <v>1.1337999999999999</v>
      </c>
      <c r="BX111">
        <v>1.0301448360074477</v>
      </c>
      <c r="BY111">
        <v>2.399249773648231</v>
      </c>
      <c r="BZ111" s="10"/>
      <c r="CA111">
        <v>0.23517630522971802</v>
      </c>
      <c r="CB111" s="4">
        <v>0</v>
      </c>
      <c r="CC111" s="4">
        <v>0.25257236130004357</v>
      </c>
      <c r="CD111" s="4">
        <v>2.5379999999999998</v>
      </c>
      <c r="CE111">
        <v>1.235176305229718</v>
      </c>
      <c r="CF111">
        <v>2.5157267934489984</v>
      </c>
      <c r="CG111" s="10"/>
      <c r="CH111">
        <v>3.3853609507347587E-2</v>
      </c>
      <c r="CI111" s="4">
        <v>0</v>
      </c>
      <c r="CJ111" s="4">
        <v>5.1249665577673145E-2</v>
      </c>
      <c r="CK111" s="4">
        <v>1.1417999999999997</v>
      </c>
      <c r="CL111">
        <v>1.0338536095073476</v>
      </c>
      <c r="CM111">
        <v>0.99472474754705886</v>
      </c>
      <c r="CN111" s="10"/>
      <c r="CO111">
        <v>0.16912765834894028</v>
      </c>
      <c r="CP111" s="4">
        <v>0</v>
      </c>
      <c r="CQ111" s="4">
        <v>0.18652371441926585</v>
      </c>
      <c r="CR111" s="4">
        <v>1.8331999999999999</v>
      </c>
      <c r="CS111">
        <v>1.1691276583489403</v>
      </c>
      <c r="CT111">
        <v>2.8332501168918536</v>
      </c>
      <c r="CU111" s="10"/>
      <c r="CV111">
        <v>5.4166482051304164E-2</v>
      </c>
      <c r="CW111" s="4">
        <v>0</v>
      </c>
      <c r="CX111" s="4">
        <v>7.1562538121629729E-2</v>
      </c>
      <c r="CY111" s="4">
        <v>1.0156000000000001</v>
      </c>
      <c r="CZ111">
        <v>1.0541664820513041</v>
      </c>
      <c r="DA111">
        <v>1.6593146640367749</v>
      </c>
      <c r="DB111" s="10"/>
      <c r="DC111">
        <v>0.15483260007905675</v>
      </c>
      <c r="DD111" s="4">
        <v>0</v>
      </c>
      <c r="DE111" s="4">
        <v>0.17222865614938232</v>
      </c>
      <c r="DF111" s="4">
        <v>1.385</v>
      </c>
      <c r="DG111">
        <v>1.1548326000790567</v>
      </c>
      <c r="DH111">
        <v>1.1173108588577549</v>
      </c>
      <c r="DI111" s="10"/>
      <c r="DJ111">
        <v>4.7015118675607752E-2</v>
      </c>
      <c r="DK111" s="4">
        <v>0</v>
      </c>
      <c r="DL111" s="4">
        <v>6.4411174745933317E-2</v>
      </c>
      <c r="DM111" s="4">
        <v>1.0274000000000001</v>
      </c>
      <c r="DN111">
        <v>1.0470151186756078</v>
      </c>
      <c r="DO111">
        <v>2.9972446880136383</v>
      </c>
      <c r="DP111" s="10"/>
      <c r="DQ111">
        <v>1.9086951612222201E-2</v>
      </c>
      <c r="DR111" s="4">
        <v>0</v>
      </c>
      <c r="DS111" s="4">
        <v>3.6483007682547766E-2</v>
      </c>
      <c r="DT111" s="4">
        <v>0.97839999999999971</v>
      </c>
      <c r="DU111">
        <v>1.0190869516122223</v>
      </c>
      <c r="DV111">
        <v>1.423085134724194</v>
      </c>
      <c r="DW111" s="10"/>
      <c r="DX111">
        <v>5.7393417256218264E-2</v>
      </c>
      <c r="DY111" s="4">
        <v>0</v>
      </c>
      <c r="DZ111" s="4">
        <v>7.4789473326543829E-2</v>
      </c>
      <c r="EA111" s="4">
        <v>0.92019999999999991</v>
      </c>
      <c r="EB111">
        <v>1.0573934172562183</v>
      </c>
      <c r="EC111">
        <v>3.3414068387891831</v>
      </c>
      <c r="ED111" s="10"/>
      <c r="EE111">
        <v>7.9017061917496439E-2</v>
      </c>
      <c r="EF111" s="4">
        <v>0</v>
      </c>
      <c r="EG111" s="4">
        <v>9.6413117987821997E-2</v>
      </c>
      <c r="EH111" s="4">
        <v>1.0480000000000003</v>
      </c>
      <c r="EI111">
        <v>1.0790170619174964</v>
      </c>
      <c r="EJ111">
        <v>2.6897674097818407</v>
      </c>
      <c r="EK111" s="10"/>
      <c r="EL111">
        <v>0.11785262160439235</v>
      </c>
      <c r="EM111" s="4">
        <v>0</v>
      </c>
      <c r="EN111" s="4">
        <v>0.1352486776747179</v>
      </c>
      <c r="EO111" s="4">
        <v>1.0984</v>
      </c>
      <c r="EP111">
        <v>1.1178526216043922</v>
      </c>
      <c r="EQ111">
        <v>3.3207235498882262</v>
      </c>
      <c r="ER111" s="10"/>
      <c r="ES111">
        <v>8.0226911414634748E-3</v>
      </c>
      <c r="ET111" s="4">
        <v>0</v>
      </c>
      <c r="EU111" s="4">
        <v>2.5418747211789036E-2</v>
      </c>
      <c r="EV111" s="4">
        <v>0.47620000000000007</v>
      </c>
      <c r="EW111">
        <v>1.0080226911414634</v>
      </c>
      <c r="EX111">
        <v>6.3869465128588008</v>
      </c>
      <c r="EY111" s="10"/>
      <c r="EZ111">
        <v>4.2745754723074153E-2</v>
      </c>
      <c r="FA111" s="4">
        <v>0</v>
      </c>
      <c r="FB111" s="4">
        <v>6.0141810793399711E-2</v>
      </c>
      <c r="FC111" s="4">
        <v>0.72499999999999998</v>
      </c>
      <c r="FD111">
        <v>1.0427457547230741</v>
      </c>
      <c r="FE111">
        <v>3.3866164725751133</v>
      </c>
      <c r="FF111" s="10"/>
      <c r="FG111">
        <v>9.6938433754515552E-2</v>
      </c>
      <c r="FH111" s="4">
        <v>0</v>
      </c>
      <c r="FI111" s="4">
        <v>0.11433448982484111</v>
      </c>
      <c r="FJ111" s="4">
        <v>0.74879999999999991</v>
      </c>
      <c r="FK111">
        <v>1.0969384337545156</v>
      </c>
      <c r="FL111">
        <v>7.8850248294497627</v>
      </c>
      <c r="FM111" s="10"/>
      <c r="FN111">
        <v>0.13676057314823603</v>
      </c>
      <c r="FO111" s="4">
        <v>0</v>
      </c>
      <c r="FP111" s="4">
        <v>0.1541566292185616</v>
      </c>
      <c r="FQ111" s="4">
        <v>1.1200000000000003</v>
      </c>
      <c r="FR111">
        <v>1.136760573148236</v>
      </c>
      <c r="FS111">
        <v>5.2665142292021612</v>
      </c>
      <c r="FT111" s="10"/>
    </row>
    <row r="112" spans="1:176" x14ac:dyDescent="0.2">
      <c r="A112" s="2">
        <v>111</v>
      </c>
      <c r="B112" s="3">
        <v>42064</v>
      </c>
      <c r="C112">
        <v>2015</v>
      </c>
      <c r="D112" s="4">
        <v>-1.7391304347826042E-2</v>
      </c>
      <c r="E112" s="4">
        <v>3.0245746691871301E-4</v>
      </c>
      <c r="F112" s="9">
        <v>0.98260869565217401</v>
      </c>
      <c r="G112">
        <v>1.6565729391973085</v>
      </c>
      <c r="H112" s="10"/>
      <c r="I112">
        <v>2.1272603514334035E-2</v>
      </c>
      <c r="J112" s="4">
        <v>0</v>
      </c>
      <c r="K112" s="4">
        <v>1.2751840804518539E-2</v>
      </c>
      <c r="L112" s="4">
        <v>0.46080000000000004</v>
      </c>
      <c r="M112">
        <v>1.021272603514334</v>
      </c>
      <c r="N112">
        <v>9.921063725887505</v>
      </c>
      <c r="O112" s="10"/>
      <c r="P112">
        <v>-1.0491177557763205E-2</v>
      </c>
      <c r="Q112" s="4">
        <v>1.1006480654851432E-4</v>
      </c>
      <c r="R112" s="4">
        <v>-1.90119402675787E-2</v>
      </c>
      <c r="S112" s="4">
        <v>1.0196000000000001</v>
      </c>
      <c r="T112">
        <v>0.98950882244223681</v>
      </c>
      <c r="U112">
        <v>8.9402575362790664</v>
      </c>
      <c r="V112" s="10"/>
      <c r="W112">
        <v>2.2893261824623104E-2</v>
      </c>
      <c r="X112" s="4">
        <v>0</v>
      </c>
      <c r="Y112" s="4">
        <v>1.4372499114807608E-2</v>
      </c>
      <c r="Z112" s="4">
        <v>-0.94180000000000008</v>
      </c>
      <c r="AA112">
        <v>1.0228932618246231</v>
      </c>
      <c r="AB112">
        <v>1.7666954182092627</v>
      </c>
      <c r="AC112" s="10"/>
      <c r="AD112">
        <v>-2.387630349756907E-3</v>
      </c>
      <c r="AE112" s="4">
        <v>5.7007786870802902E-6</v>
      </c>
      <c r="AF112" s="4">
        <v>-1.0908393059572403E-2</v>
      </c>
      <c r="AG112" s="4">
        <v>0.14680000000000001</v>
      </c>
      <c r="AH112">
        <v>0.99761236965024314</v>
      </c>
      <c r="AI112">
        <v>1.6640988044221114</v>
      </c>
      <c r="AJ112" s="10"/>
      <c r="AK112">
        <v>-9.4554361908960619E-2</v>
      </c>
      <c r="AL112" s="4">
        <v>8.940527356010702E-3</v>
      </c>
      <c r="AM112" s="4">
        <v>-0.10307512461877612</v>
      </c>
      <c r="AN112" s="4">
        <v>4.7989999999999995</v>
      </c>
      <c r="AO112">
        <v>0.9054456380910394</v>
      </c>
      <c r="AP112">
        <v>2.4034839225517786</v>
      </c>
      <c r="AQ112" s="10"/>
      <c r="AR112">
        <v>-3.4210102810425171E-2</v>
      </c>
      <c r="AS112" s="4">
        <v>1.1703311342998602E-3</v>
      </c>
      <c r="AT112" s="4">
        <v>-4.2730865520240663E-2</v>
      </c>
      <c r="AU112" s="4">
        <v>1.8916000000000002</v>
      </c>
      <c r="AV112">
        <v>0.96578989718957486</v>
      </c>
      <c r="AW112">
        <v>4.2233523535787754</v>
      </c>
      <c r="AX112" s="10"/>
      <c r="AY112">
        <v>-2.1826517199753391E-2</v>
      </c>
      <c r="AZ112" s="4">
        <v>4.7639685307113063E-4</v>
      </c>
      <c r="BA112" s="4">
        <v>-3.0347279909568887E-2</v>
      </c>
      <c r="BB112" s="4">
        <v>0.91580000000000017</v>
      </c>
      <c r="BC112">
        <v>0.97817348280024663</v>
      </c>
      <c r="BD112">
        <v>1.9640222210116085</v>
      </c>
      <c r="BE112" s="10"/>
      <c r="BF112">
        <v>-3.8450385627410454E-2</v>
      </c>
      <c r="BG112" s="4">
        <v>1.4784321548965724E-3</v>
      </c>
      <c r="BH112" s="4">
        <v>-4.6971148337225946E-2</v>
      </c>
      <c r="BI112" s="4">
        <v>1.7118000000000007</v>
      </c>
      <c r="BJ112">
        <v>0.96154961437258957</v>
      </c>
      <c r="BK112">
        <v>7.9657497407833553</v>
      </c>
      <c r="BL112" s="10"/>
      <c r="BM112">
        <v>-2.932361496681226E-2</v>
      </c>
      <c r="BN112" s="4">
        <v>8.5987439472185595E-4</v>
      </c>
      <c r="BO112" s="4">
        <v>-3.7844377676627752E-2</v>
      </c>
      <c r="BP112" s="4">
        <v>0.98079999999999967</v>
      </c>
      <c r="BQ112">
        <v>0.97067638503318776</v>
      </c>
      <c r="BR112">
        <v>1.5988253478970258</v>
      </c>
      <c r="BS112" s="10"/>
      <c r="BT112">
        <v>-3.5147256247621121E-3</v>
      </c>
      <c r="BU112" s="4">
        <v>1.2353296217359418E-5</v>
      </c>
      <c r="BV112" s="4">
        <v>-1.2035488334577607E-2</v>
      </c>
      <c r="BW112" s="4">
        <v>1.0978000000000003</v>
      </c>
      <c r="BX112">
        <v>0.99648527437523793</v>
      </c>
      <c r="BY112">
        <v>2.3908170689885848</v>
      </c>
      <c r="BZ112" s="10"/>
      <c r="CA112">
        <v>-0.10815293512047637</v>
      </c>
      <c r="CB112" s="4">
        <v>1.169705737517397E-2</v>
      </c>
      <c r="CC112" s="4">
        <v>-0.11667369783029187</v>
      </c>
      <c r="CD112" s="4">
        <v>2.5306000000000002</v>
      </c>
      <c r="CE112">
        <v>0.89184706487952359</v>
      </c>
      <c r="CF112">
        <v>2.2436435567762647</v>
      </c>
      <c r="CG112" s="10"/>
      <c r="CH112">
        <v>-2.5530415648463273E-2</v>
      </c>
      <c r="CI112" s="4">
        <v>6.5180212318329835E-4</v>
      </c>
      <c r="CJ112" s="4">
        <v>-3.4051178358278769E-2</v>
      </c>
      <c r="CK112" s="4">
        <v>1.1300000000000003</v>
      </c>
      <c r="CL112">
        <v>0.97446958435153674</v>
      </c>
      <c r="CM112">
        <v>0.96932901128636972</v>
      </c>
      <c r="CN112" s="10"/>
      <c r="CO112">
        <v>-8.6737081159099838E-2</v>
      </c>
      <c r="CP112" s="4">
        <v>7.5233212480002717E-3</v>
      </c>
      <c r="CQ112" s="4">
        <v>-9.5257843868915337E-2</v>
      </c>
      <c r="CR112" s="4">
        <v>2.1330000000000009</v>
      </c>
      <c r="CS112">
        <v>0.91326291884090016</v>
      </c>
      <c r="CT112">
        <v>2.5875022715589759</v>
      </c>
      <c r="CU112" s="10"/>
      <c r="CV112">
        <v>1.382960935547896E-2</v>
      </c>
      <c r="CW112" s="4">
        <v>0</v>
      </c>
      <c r="CX112" s="4">
        <v>5.3088466456634644E-3</v>
      </c>
      <c r="CY112" s="4">
        <v>1.0352000000000001</v>
      </c>
      <c r="CZ112">
        <v>1.0138296093554791</v>
      </c>
      <c r="DA112">
        <v>1.6822623376382215</v>
      </c>
      <c r="DB112" s="10"/>
      <c r="DC112">
        <v>-7.6169638844083964E-3</v>
      </c>
      <c r="DD112" s="4">
        <v>5.8018138816381844E-5</v>
      </c>
      <c r="DE112" s="4">
        <v>-1.613772659422389E-2</v>
      </c>
      <c r="DF112" s="4">
        <v>1.4899999999999993</v>
      </c>
      <c r="DG112">
        <v>0.99238303611559164</v>
      </c>
      <c r="DH112">
        <v>1.108800342398178</v>
      </c>
      <c r="DI112" s="10"/>
      <c r="DJ112">
        <v>-1.1030874150737106E-2</v>
      </c>
      <c r="DK112" s="4">
        <v>1.2168018452940008E-4</v>
      </c>
      <c r="DL112" s="4">
        <v>-1.9551636860552602E-2</v>
      </c>
      <c r="DM112" s="4">
        <v>1.0306</v>
      </c>
      <c r="DN112">
        <v>0.98896912584926289</v>
      </c>
      <c r="DO112">
        <v>2.9641824590611945</v>
      </c>
      <c r="DP112" s="10"/>
      <c r="DQ112">
        <v>-8.5431251736886767E-3</v>
      </c>
      <c r="DR112" s="4">
        <v>7.2984987733313181E-5</v>
      </c>
      <c r="DS112" s="4">
        <v>-1.7063887883504172E-2</v>
      </c>
      <c r="DT112" s="4">
        <v>0.90520000000000012</v>
      </c>
      <c r="DU112">
        <v>0.99145687482631129</v>
      </c>
      <c r="DV112">
        <v>1.4109275402854295</v>
      </c>
      <c r="DW112" s="10"/>
      <c r="DX112">
        <v>2.4073230037816489E-3</v>
      </c>
      <c r="DY112" s="4">
        <v>0</v>
      </c>
      <c r="DZ112" s="4">
        <v>-6.1134397060338469E-3</v>
      </c>
      <c r="EA112" s="4">
        <v>0.95679999999999987</v>
      </c>
      <c r="EB112">
        <v>1.0024073230037815</v>
      </c>
      <c r="EC112">
        <v>3.3494506843371932</v>
      </c>
      <c r="ED112" s="10"/>
      <c r="EE112">
        <v>-2.732631702308817E-2</v>
      </c>
      <c r="EF112" s="4">
        <v>7.4672760204631827E-4</v>
      </c>
      <c r="EG112" s="4">
        <v>-3.5847079732903665E-2</v>
      </c>
      <c r="EH112" s="4">
        <v>1.0321999999999998</v>
      </c>
      <c r="EI112">
        <v>0.97267368297691181</v>
      </c>
      <c r="EJ112">
        <v>2.6162659728237712</v>
      </c>
      <c r="EK112" s="10"/>
      <c r="EL112">
        <v>-6.9660206708386005E-2</v>
      </c>
      <c r="EM112" s="4">
        <v>4.8525443986550667E-3</v>
      </c>
      <c r="EN112" s="4">
        <v>-7.8180969418201504E-2</v>
      </c>
      <c r="EO112" s="4">
        <v>1.6043999999999996</v>
      </c>
      <c r="EP112">
        <v>0.93033979329161398</v>
      </c>
      <c r="EQ112">
        <v>3.0894012609816071</v>
      </c>
      <c r="ER112" s="10"/>
      <c r="ES112">
        <v>1.5832225651478866E-2</v>
      </c>
      <c r="ET112" s="4">
        <v>0</v>
      </c>
      <c r="EU112" s="4">
        <v>7.31146294166337E-3</v>
      </c>
      <c r="EV112" s="4">
        <v>0.48919999999999997</v>
      </c>
      <c r="EW112">
        <v>1.0158322256514789</v>
      </c>
      <c r="EX112">
        <v>6.488066091274308</v>
      </c>
      <c r="EY112" s="10"/>
      <c r="EZ112">
        <v>-2.2544481192418028E-2</v>
      </c>
      <c r="FA112" s="4">
        <v>5.0825363223529012E-4</v>
      </c>
      <c r="FB112" s="4">
        <v>-3.1065243902233523E-2</v>
      </c>
      <c r="FC112" s="4">
        <v>0.7228</v>
      </c>
      <c r="FD112">
        <v>0.97745551880758197</v>
      </c>
      <c r="FE112">
        <v>3.3102669612032107</v>
      </c>
      <c r="FF112" s="10"/>
      <c r="FG112">
        <v>-2.1411523091430466E-2</v>
      </c>
      <c r="FH112" s="4">
        <v>4.5845332109486006E-4</v>
      </c>
      <c r="FI112" s="4">
        <v>-2.9932285801245961E-2</v>
      </c>
      <c r="FJ112" s="4">
        <v>0.61299999999999988</v>
      </c>
      <c r="FK112">
        <v>0.97858847690856954</v>
      </c>
      <c r="FL112">
        <v>7.7161944382374967</v>
      </c>
      <c r="FM112" s="10"/>
      <c r="FN112">
        <v>-3.950477699164933E-2</v>
      </c>
      <c r="FO112" s="4">
        <v>1.5606274051599464E-3</v>
      </c>
      <c r="FP112" s="4">
        <v>-4.8025539701464823E-2</v>
      </c>
      <c r="FQ112" s="4">
        <v>1.1255999999999999</v>
      </c>
      <c r="FR112">
        <v>0.96049522300835066</v>
      </c>
      <c r="FS112">
        <v>5.0584617590541816</v>
      </c>
      <c r="FT112" s="10"/>
    </row>
    <row r="113" spans="1:176" x14ac:dyDescent="0.2">
      <c r="A113" s="2">
        <v>112</v>
      </c>
      <c r="B113" s="3">
        <v>42095</v>
      </c>
      <c r="C113">
        <v>2015</v>
      </c>
      <c r="D113" s="4">
        <v>8.5110498573431545E-3</v>
      </c>
      <c r="E113" s="4">
        <v>0</v>
      </c>
      <c r="F113" s="9">
        <v>1.0085110498573431</v>
      </c>
      <c r="G113">
        <v>1.6706721140751422</v>
      </c>
      <c r="H113" s="10"/>
      <c r="I113">
        <v>5.4163314015908313E-2</v>
      </c>
      <c r="J113" s="4">
        <v>0</v>
      </c>
      <c r="K113" s="4">
        <v>4.3671875470900311E-2</v>
      </c>
      <c r="L113" s="4">
        <v>0.47960000000000003</v>
      </c>
      <c r="M113">
        <v>1.0541633140159083</v>
      </c>
      <c r="N113">
        <v>10.458421415844587</v>
      </c>
      <c r="O113" s="10"/>
      <c r="P113">
        <v>9.2662491743555855E-2</v>
      </c>
      <c r="Q113" s="4">
        <v>0</v>
      </c>
      <c r="R113" s="4">
        <v>8.2171053198547853E-2</v>
      </c>
      <c r="S113" s="4">
        <v>1.2320000000000004</v>
      </c>
      <c r="T113">
        <v>1.0926624917435559</v>
      </c>
      <c r="U113">
        <v>9.7686840764197882</v>
      </c>
      <c r="V113" s="10"/>
      <c r="W113">
        <v>1.3644433478031244E-2</v>
      </c>
      <c r="X113" s="4">
        <v>0</v>
      </c>
      <c r="Y113" s="4">
        <v>3.1529949330232395E-3</v>
      </c>
      <c r="Z113" s="4">
        <v>-0.84380000000000022</v>
      </c>
      <c r="AA113">
        <v>1.0136444334780312</v>
      </c>
      <c r="AB113">
        <v>1.7908009763189616</v>
      </c>
      <c r="AC113" s="10"/>
      <c r="AD113">
        <v>2.0126068652337653E-2</v>
      </c>
      <c r="AE113" s="4">
        <v>0</v>
      </c>
      <c r="AF113" s="4">
        <v>9.6346301073296486E-3</v>
      </c>
      <c r="AG113" s="4">
        <v>0.12400000000000004</v>
      </c>
      <c r="AH113">
        <v>1.0201260686523377</v>
      </c>
      <c r="AI113">
        <v>1.6975905712041839</v>
      </c>
      <c r="AJ113" s="10"/>
      <c r="AK113">
        <v>3.5385712632504701E-2</v>
      </c>
      <c r="AL113" s="4">
        <v>0</v>
      </c>
      <c r="AM113" s="4">
        <v>2.4894274087496698E-2</v>
      </c>
      <c r="AN113" s="4">
        <v>4.9197999999999995</v>
      </c>
      <c r="AO113">
        <v>1.0353857126325048</v>
      </c>
      <c r="AP113">
        <v>2.4885329139520413</v>
      </c>
      <c r="AQ113" s="10"/>
      <c r="AR113">
        <v>7.3548662706415566E-2</v>
      </c>
      <c r="AS113" s="4">
        <v>0</v>
      </c>
      <c r="AT113" s="4">
        <v>6.3057224161407563E-2</v>
      </c>
      <c r="AU113" s="4">
        <v>2.6310000000000007</v>
      </c>
      <c r="AV113">
        <v>1.0735486627064155</v>
      </c>
      <c r="AW113">
        <v>4.5339742713224869</v>
      </c>
      <c r="AX113" s="10"/>
      <c r="AY113">
        <v>6.3228027408249402E-3</v>
      </c>
      <c r="AZ113" s="4">
        <v>0</v>
      </c>
      <c r="BA113" s="4">
        <v>-4.1686358041830643E-3</v>
      </c>
      <c r="BB113" s="4">
        <v>0.90459999999999996</v>
      </c>
      <c r="BC113">
        <v>1.0063228027408249</v>
      </c>
      <c r="BD113">
        <v>1.9764403460936617</v>
      </c>
      <c r="BE113" s="10"/>
      <c r="BF113">
        <v>0.12073270056281225</v>
      </c>
      <c r="BG113" s="4">
        <v>0</v>
      </c>
      <c r="BH113" s="4">
        <v>0.11024126201780425</v>
      </c>
      <c r="BI113" s="4">
        <v>1.8109999999999999</v>
      </c>
      <c r="BJ113">
        <v>1.1207327005628123</v>
      </c>
      <c r="BK113">
        <v>8.9274762189956522</v>
      </c>
      <c r="BL113" s="10"/>
      <c r="BM113">
        <v>2.6594274064894018E-2</v>
      </c>
      <c r="BN113" s="4">
        <v>0</v>
      </c>
      <c r="BO113" s="4">
        <v>1.6102835519886012E-2</v>
      </c>
      <c r="BP113" s="4">
        <v>0.9798</v>
      </c>
      <c r="BQ113">
        <v>1.0265942740648941</v>
      </c>
      <c r="BR113">
        <v>1.641344947380899</v>
      </c>
      <c r="BS113" s="10"/>
      <c r="BT113">
        <v>2.332356593514326E-4</v>
      </c>
      <c r="BU113" s="4">
        <v>0</v>
      </c>
      <c r="BV113" s="4">
        <v>-1.0258202885656572E-2</v>
      </c>
      <c r="BW113" s="4">
        <v>0.91179999999999983</v>
      </c>
      <c r="BX113">
        <v>1.0002332356593515</v>
      </c>
      <c r="BY113">
        <v>2.3913746927840593</v>
      </c>
      <c r="BZ113" s="10"/>
      <c r="CA113">
        <v>0.17970915455342407</v>
      </c>
      <c r="CB113" s="4">
        <v>0</v>
      </c>
      <c r="CC113" s="4">
        <v>0.16921771600841606</v>
      </c>
      <c r="CD113" s="4">
        <v>2.9863999999999997</v>
      </c>
      <c r="CE113">
        <v>1.1797091545534242</v>
      </c>
      <c r="CF113">
        <v>2.6468468434837646</v>
      </c>
      <c r="CG113" s="10"/>
      <c r="CH113">
        <v>2.7828302882607257E-2</v>
      </c>
      <c r="CI113" s="4">
        <v>0</v>
      </c>
      <c r="CJ113" s="4">
        <v>1.7336864337599255E-2</v>
      </c>
      <c r="CK113" s="4">
        <v>0.99419999999999975</v>
      </c>
      <c r="CL113">
        <v>1.0278283028826072</v>
      </c>
      <c r="CM113">
        <v>0.99630379260534496</v>
      </c>
      <c r="CN113" s="10"/>
      <c r="CO113">
        <v>3.1819754906725672E-2</v>
      </c>
      <c r="CP113" s="4">
        <v>0</v>
      </c>
      <c r="CQ113" s="4">
        <v>2.132831636171767E-2</v>
      </c>
      <c r="CR113" s="4">
        <v>1.5546000000000004</v>
      </c>
      <c r="CS113">
        <v>1.0318197549067256</v>
      </c>
      <c r="CT113">
        <v>2.6698359596605785</v>
      </c>
      <c r="CU113" s="10"/>
      <c r="CV113">
        <v>-2.8995595862682357E-3</v>
      </c>
      <c r="CW113" s="4">
        <v>8.4074457943200218E-6</v>
      </c>
      <c r="CX113" s="4">
        <v>-1.3390998131276241E-2</v>
      </c>
      <c r="CY113" s="4">
        <v>0.99099999999999977</v>
      </c>
      <c r="CZ113">
        <v>0.9971004404137318</v>
      </c>
      <c r="DA113">
        <v>1.6773845177505047</v>
      </c>
      <c r="DB113" s="10"/>
      <c r="DC113">
        <v>5.1147467904797662E-2</v>
      </c>
      <c r="DD113" s="4">
        <v>0</v>
      </c>
      <c r="DE113" s="4">
        <v>4.065602935978966E-2</v>
      </c>
      <c r="DF113" s="4">
        <v>1.6876000000000004</v>
      </c>
      <c r="DG113">
        <v>1.0511474679047976</v>
      </c>
      <c r="DH113">
        <v>1.1655126723238174</v>
      </c>
      <c r="DI113" s="10"/>
      <c r="DJ113">
        <v>3.2813878543933556E-2</v>
      </c>
      <c r="DK113" s="4">
        <v>0</v>
      </c>
      <c r="DL113" s="4">
        <v>2.2322439998925553E-2</v>
      </c>
      <c r="DM113" s="4">
        <v>1.0794000000000004</v>
      </c>
      <c r="DN113">
        <v>1.0328138785439336</v>
      </c>
      <c r="DO113">
        <v>3.061448782254887</v>
      </c>
      <c r="DP113" s="10"/>
      <c r="DQ113">
        <v>2.4060368126588259E-2</v>
      </c>
      <c r="DR113" s="4">
        <v>0</v>
      </c>
      <c r="DS113" s="4">
        <v>1.3568929581580255E-2</v>
      </c>
      <c r="DT113" s="4">
        <v>0.94779999999999986</v>
      </c>
      <c r="DU113">
        <v>1.0240603681265883</v>
      </c>
      <c r="DV113">
        <v>1.4448749763046387</v>
      </c>
      <c r="DW113" s="10"/>
      <c r="DX113">
        <v>4.8200383942994758E-2</v>
      </c>
      <c r="DY113" s="4">
        <v>0</v>
      </c>
      <c r="DZ113" s="4">
        <v>3.7708945397986755E-2</v>
      </c>
      <c r="EA113" s="4">
        <v>1.1828000000000003</v>
      </c>
      <c r="EB113">
        <v>1.0482003839429948</v>
      </c>
      <c r="EC113">
        <v>3.5108954933203722</v>
      </c>
      <c r="ED113" s="10"/>
      <c r="EE113">
        <v>1.7422379976077314E-2</v>
      </c>
      <c r="EF113" s="4">
        <v>0</v>
      </c>
      <c r="EG113" s="4">
        <v>6.9309414310693099E-3</v>
      </c>
      <c r="EH113" s="4">
        <v>1.2594000000000003</v>
      </c>
      <c r="EI113">
        <v>1.0174223799760773</v>
      </c>
      <c r="EJ113">
        <v>2.6618475527207885</v>
      </c>
      <c r="EK113" s="10"/>
      <c r="EL113">
        <v>8.7087564265670714E-2</v>
      </c>
      <c r="EM113" s="4">
        <v>0</v>
      </c>
      <c r="EN113" s="4">
        <v>7.6596125720662711E-2</v>
      </c>
      <c r="EO113" s="4">
        <v>2.0021999999999993</v>
      </c>
      <c r="EP113">
        <v>1.0870875642656708</v>
      </c>
      <c r="EQ113">
        <v>3.358449691839787</v>
      </c>
      <c r="ER113" s="10"/>
      <c r="ES113">
        <v>-5.063951698522938E-3</v>
      </c>
      <c r="ET113" s="4">
        <v>2.5643606804973349E-5</v>
      </c>
      <c r="EU113" s="4">
        <v>-1.5555390243530942E-2</v>
      </c>
      <c r="EV113" s="4">
        <v>0.54980000000000007</v>
      </c>
      <c r="EW113">
        <v>0.99493604830147708</v>
      </c>
      <c r="EX113">
        <v>6.4552108379712703</v>
      </c>
      <c r="EY113" s="10"/>
      <c r="EZ113">
        <v>2.0887482159983314E-2</v>
      </c>
      <c r="FA113" s="4">
        <v>0</v>
      </c>
      <c r="FB113" s="4">
        <v>1.0396043614975309E-2</v>
      </c>
      <c r="FC113" s="4">
        <v>0.69140000000000001</v>
      </c>
      <c r="FD113">
        <v>1.0208874821599834</v>
      </c>
      <c r="FE113">
        <v>3.3794101033001254</v>
      </c>
      <c r="FF113" s="10"/>
      <c r="FG113">
        <v>8.7435373464978039E-2</v>
      </c>
      <c r="FH113" s="4">
        <v>0</v>
      </c>
      <c r="FI113" s="4">
        <v>7.6943934919970036E-2</v>
      </c>
      <c r="FJ113" s="4">
        <v>0.95000000000000018</v>
      </c>
      <c r="FK113">
        <v>1.087435373464978</v>
      </c>
      <c r="FL113">
        <v>8.3908627806731779</v>
      </c>
      <c r="FM113" s="10"/>
      <c r="FN113">
        <v>0.10026817797119932</v>
      </c>
      <c r="FO113" s="4">
        <v>0</v>
      </c>
      <c r="FP113" s="4">
        <v>8.9776739426191313E-2</v>
      </c>
      <c r="FQ113" s="4">
        <v>1.4532000000000003</v>
      </c>
      <c r="FR113">
        <v>1.1002681779711994</v>
      </c>
      <c r="FS113">
        <v>5.5656645029715328</v>
      </c>
      <c r="FT113" s="10"/>
    </row>
    <row r="114" spans="1:176" x14ac:dyDescent="0.2">
      <c r="A114" s="2">
        <v>113</v>
      </c>
      <c r="B114" s="3">
        <v>42125</v>
      </c>
      <c r="C114">
        <v>2015</v>
      </c>
      <c r="D114" s="4">
        <v>1.0501078877966958E-2</v>
      </c>
      <c r="E114" s="4">
        <v>0</v>
      </c>
      <c r="F114" s="9">
        <v>1.0105010788779669</v>
      </c>
      <c r="G114">
        <v>1.688215973724265</v>
      </c>
      <c r="H114" s="10"/>
      <c r="I114">
        <v>3.6790757984371342E-2</v>
      </c>
      <c r="J114" s="4">
        <v>0</v>
      </c>
      <c r="K114" s="4">
        <v>5.7802530840842956E-2</v>
      </c>
      <c r="L114" s="4">
        <v>0.6140000000000001</v>
      </c>
      <c r="M114">
        <v>1.0367907579843714</v>
      </c>
      <c r="N114">
        <v>10.843194667053492</v>
      </c>
      <c r="O114" s="10"/>
      <c r="P114">
        <v>-6.6945200808281938E-3</v>
      </c>
      <c r="Q114" s="4">
        <v>4.4816599112611924E-5</v>
      </c>
      <c r="R114" s="4">
        <v>1.4317252775643424E-2</v>
      </c>
      <c r="S114" s="4">
        <v>1.1274000000000002</v>
      </c>
      <c r="T114">
        <v>0.99330547991917184</v>
      </c>
      <c r="U114">
        <v>9.7032874247069305</v>
      </c>
      <c r="V114" s="10"/>
      <c r="W114">
        <v>7.6012280995733109E-2</v>
      </c>
      <c r="X114" s="4">
        <v>0</v>
      </c>
      <c r="Y114" s="4">
        <v>9.7024053852204722E-2</v>
      </c>
      <c r="Z114" s="4">
        <v>-1.1126000000000007</v>
      </c>
      <c r="AA114">
        <v>1.0760122809957331</v>
      </c>
      <c r="AB114">
        <v>1.9269238433383518</v>
      </c>
      <c r="AC114" s="10"/>
      <c r="AD114">
        <v>-1.0833015518356456E-2</v>
      </c>
      <c r="AE114" s="4">
        <v>1.1735422522095181E-4</v>
      </c>
      <c r="AF114" s="4">
        <v>1.0178757338115161E-2</v>
      </c>
      <c r="AG114" s="4">
        <v>0.11840000000000007</v>
      </c>
      <c r="AH114">
        <v>0.98916698448164353</v>
      </c>
      <c r="AI114">
        <v>1.6792005462025132</v>
      </c>
      <c r="AJ114" s="10"/>
      <c r="AK114">
        <v>6.867432534435094E-3</v>
      </c>
      <c r="AL114" s="4">
        <v>0</v>
      </c>
      <c r="AM114" s="4">
        <v>2.787920539090671E-2</v>
      </c>
      <c r="AN114" s="4">
        <v>4.1301999999999994</v>
      </c>
      <c r="AO114">
        <v>1.0068674325344351</v>
      </c>
      <c r="AP114">
        <v>2.5056227458483282</v>
      </c>
      <c r="AQ114" s="10"/>
      <c r="AR114">
        <v>1.4309397349957542E-2</v>
      </c>
      <c r="AS114" s="4">
        <v>0</v>
      </c>
      <c r="AT114" s="4">
        <v>3.5321170206429157E-2</v>
      </c>
      <c r="AU114" s="4">
        <v>1.3763999999999998</v>
      </c>
      <c r="AV114">
        <v>1.0143093973499575</v>
      </c>
      <c r="AW114">
        <v>4.5988527107453248</v>
      </c>
      <c r="AX114" s="10"/>
      <c r="AY114">
        <v>8.0241394592661091E-3</v>
      </c>
      <c r="AZ114" s="4">
        <v>0</v>
      </c>
      <c r="BA114" s="4">
        <v>2.9035912315737725E-2</v>
      </c>
      <c r="BB114" s="4">
        <v>0.98359999999999981</v>
      </c>
      <c r="BC114">
        <v>1.0080241394592662</v>
      </c>
      <c r="BD114">
        <v>1.9922995790636375</v>
      </c>
      <c r="BE114" s="10"/>
      <c r="BF114">
        <v>0.1156303733698037</v>
      </c>
      <c r="BG114" s="4">
        <v>0</v>
      </c>
      <c r="BH114" s="4">
        <v>0.13664214622627532</v>
      </c>
      <c r="BI114" s="4">
        <v>0.87619999999999987</v>
      </c>
      <c r="BJ114">
        <v>1.1156303733698036</v>
      </c>
      <c r="BK114">
        <v>9.9597636274481616</v>
      </c>
      <c r="BL114" s="10"/>
      <c r="BM114">
        <v>3.3819321446478755E-3</v>
      </c>
      <c r="BN114" s="4">
        <v>0</v>
      </c>
      <c r="BO114" s="4">
        <v>2.4393705001119492E-2</v>
      </c>
      <c r="BP114" s="4">
        <v>0.98099999999999976</v>
      </c>
      <c r="BQ114">
        <v>1.0033819321446478</v>
      </c>
      <c r="BR114">
        <v>1.6468958646189016</v>
      </c>
      <c r="BS114" s="10"/>
      <c r="BT114">
        <v>0.1162799753352337</v>
      </c>
      <c r="BU114" s="4">
        <v>0</v>
      </c>
      <c r="BV114" s="4">
        <v>0.13729174819170531</v>
      </c>
      <c r="BW114" s="4">
        <v>0.73260000000000003</v>
      </c>
      <c r="BX114">
        <v>1.1162799753352337</v>
      </c>
      <c r="BY114">
        <v>2.6694436830782919</v>
      </c>
      <c r="BZ114" s="10"/>
      <c r="CA114">
        <v>-4.0761034790601343E-2</v>
      </c>
      <c r="CB114" s="4">
        <v>1.661461957200613E-3</v>
      </c>
      <c r="CC114" s="4">
        <v>-1.9749261934129726E-2</v>
      </c>
      <c r="CD114" s="4">
        <v>2.2622000000000004</v>
      </c>
      <c r="CE114">
        <v>0.95923896520939866</v>
      </c>
      <c r="CF114">
        <v>2.5389586272111297</v>
      </c>
      <c r="CG114" s="10"/>
      <c r="CH114">
        <v>-6.3965933854526905E-3</v>
      </c>
      <c r="CI114" s="4">
        <v>4.0916406938817115E-5</v>
      </c>
      <c r="CJ114" s="4">
        <v>1.4615179471018928E-2</v>
      </c>
      <c r="CK114" s="4">
        <v>1.0837999999999999</v>
      </c>
      <c r="CL114">
        <v>0.99360340661454727</v>
      </c>
      <c r="CM114">
        <v>0.9899308423556642</v>
      </c>
      <c r="CN114" s="10"/>
      <c r="CO114">
        <v>3.0514328326940615E-3</v>
      </c>
      <c r="CP114" s="4">
        <v>0</v>
      </c>
      <c r="CQ114" s="4">
        <v>2.406320568916568E-2</v>
      </c>
      <c r="CR114" s="4">
        <v>1.4578</v>
      </c>
      <c r="CS114">
        <v>1.003051432832694</v>
      </c>
      <c r="CT114">
        <v>2.6779827847657942</v>
      </c>
      <c r="CU114" s="10"/>
      <c r="CV114">
        <v>-1.895676429535946E-4</v>
      </c>
      <c r="CW114" s="4">
        <v>3.5935891254981527E-8</v>
      </c>
      <c r="CX114" s="4">
        <v>2.0822205213518023E-2</v>
      </c>
      <c r="CY114" s="4">
        <v>1.0151999999999999</v>
      </c>
      <c r="CZ114">
        <v>0.99981043235704636</v>
      </c>
      <c r="DA114">
        <v>1.6770665399211477</v>
      </c>
      <c r="DB114" s="10"/>
      <c r="DC114">
        <v>-4.7894820225063937E-2</v>
      </c>
      <c r="DD114" s="4">
        <v>2.2939138043911937E-3</v>
      </c>
      <c r="DE114" s="4">
        <v>-2.688304736859232E-2</v>
      </c>
      <c r="DF114" s="4">
        <v>1.6860000000000002</v>
      </c>
      <c r="DG114">
        <v>0.95210517977493603</v>
      </c>
      <c r="DH114">
        <v>1.1096906524128343</v>
      </c>
      <c r="DI114" s="10"/>
      <c r="DJ114">
        <v>-2.0403828685750372E-2</v>
      </c>
      <c r="DK114" s="4">
        <v>4.1631622503744974E-4</v>
      </c>
      <c r="DL114" s="4">
        <v>6.0794417072124532E-4</v>
      </c>
      <c r="DM114" s="4">
        <v>1.0548</v>
      </c>
      <c r="DN114">
        <v>0.97959617131424959</v>
      </c>
      <c r="DO114">
        <v>2.9989835057715593</v>
      </c>
      <c r="DP114" s="10"/>
      <c r="DQ114">
        <v>1.54943591562291E-2</v>
      </c>
      <c r="DR114" s="4">
        <v>0</v>
      </c>
      <c r="DS114" s="4">
        <v>3.6506132012700719E-2</v>
      </c>
      <c r="DT114" s="4">
        <v>0.3793999999999999</v>
      </c>
      <c r="DU114">
        <v>1.0154943591562291</v>
      </c>
      <c r="DV114">
        <v>1.4672623881233509</v>
      </c>
      <c r="DW114" s="10"/>
      <c r="DX114">
        <v>-2.4277041720974918E-2</v>
      </c>
      <c r="DY114" s="4">
        <v>5.8937475472195684E-4</v>
      </c>
      <c r="DZ114" s="4">
        <v>-3.2652688645033005E-3</v>
      </c>
      <c r="EA114" s="4">
        <v>1.2372000000000001</v>
      </c>
      <c r="EB114">
        <v>0.97572295827902511</v>
      </c>
      <c r="EC114">
        <v>3.4256613369510509</v>
      </c>
      <c r="ED114" s="10"/>
      <c r="EE114">
        <v>-2.5234948431144662E-2</v>
      </c>
      <c r="EF114" s="4">
        <v>6.3680262232253043E-4</v>
      </c>
      <c r="EG114" s="4">
        <v>-4.2231755746730444E-3</v>
      </c>
      <c r="EH114" s="4">
        <v>1.4543999999999999</v>
      </c>
      <c r="EI114">
        <v>0.97476505156885529</v>
      </c>
      <c r="EJ114">
        <v>2.5946759669963106</v>
      </c>
      <c r="EK114" s="10"/>
      <c r="EL114">
        <v>0.12529594946346864</v>
      </c>
      <c r="EM114" s="4">
        <v>0</v>
      </c>
      <c r="EN114" s="4">
        <v>0.14630772231994027</v>
      </c>
      <c r="EO114" s="4">
        <v>1.224</v>
      </c>
      <c r="EP114">
        <v>1.1252959494634687</v>
      </c>
      <c r="EQ114">
        <v>3.7792498347041468</v>
      </c>
      <c r="ER114" s="10"/>
      <c r="ES114">
        <v>0.10732856757019014</v>
      </c>
      <c r="ET114" s="4">
        <v>0</v>
      </c>
      <c r="EU114" s="4">
        <v>0.12834034042666176</v>
      </c>
      <c r="EV114" s="4">
        <v>3.6199999999999982E-2</v>
      </c>
      <c r="EW114">
        <v>1.10732856757019</v>
      </c>
      <c r="EX114">
        <v>7.1480393705742928</v>
      </c>
      <c r="EY114" s="10"/>
      <c r="EZ114">
        <v>9.7740048968637833E-2</v>
      </c>
      <c r="FA114" s="4">
        <v>0</v>
      </c>
      <c r="FB114" s="4">
        <v>0.11875182182510945</v>
      </c>
      <c r="FC114" s="4">
        <v>0.68419999999999992</v>
      </c>
      <c r="FD114">
        <v>1.0977400489686377</v>
      </c>
      <c r="FE114">
        <v>3.7097138122817888</v>
      </c>
      <c r="FF114" s="10"/>
      <c r="FG114">
        <v>9.0381656260596216E-2</v>
      </c>
      <c r="FH114" s="4">
        <v>0</v>
      </c>
      <c r="FI114" s="4">
        <v>0.11139342911706783</v>
      </c>
      <c r="FJ114" s="4">
        <v>0.67079999999999973</v>
      </c>
      <c r="FK114">
        <v>1.0903816562605961</v>
      </c>
      <c r="FL114">
        <v>9.1492428562458112</v>
      </c>
      <c r="FM114" s="10"/>
      <c r="FN114">
        <v>6.3325583288384044E-2</v>
      </c>
      <c r="FO114" s="4">
        <v>0</v>
      </c>
      <c r="FP114" s="4">
        <v>8.4337356144855657E-2</v>
      </c>
      <c r="FQ114" s="4">
        <v>1.2077999999999998</v>
      </c>
      <c r="FR114">
        <v>1.0633255832883841</v>
      </c>
      <c r="FS114">
        <v>5.9181134540096592</v>
      </c>
      <c r="FT114" s="10"/>
    </row>
    <row r="115" spans="1:176" x14ac:dyDescent="0.2">
      <c r="A115" s="2">
        <v>114</v>
      </c>
      <c r="B115" s="3">
        <v>42156</v>
      </c>
      <c r="C115">
        <v>2015</v>
      </c>
      <c r="D115" s="4">
        <v>-2.1021163519028271E-2</v>
      </c>
      <c r="E115" s="4">
        <v>4.4188931569372501E-4</v>
      </c>
      <c r="F115" s="9">
        <v>0.97897883648097173</v>
      </c>
      <c r="G115">
        <v>1.6527277096851718</v>
      </c>
      <c r="H115" s="10"/>
      <c r="I115">
        <v>-1.5310343319039736E-2</v>
      </c>
      <c r="J115" s="4">
        <v>2.3440661254686468E-4</v>
      </c>
      <c r="K115" s="4">
        <v>-3.5052383249048302E-2</v>
      </c>
      <c r="L115" s="4">
        <v>0.51700000000000013</v>
      </c>
      <c r="M115">
        <v>0.98468965668096031</v>
      </c>
      <c r="N115">
        <v>10.677181634025724</v>
      </c>
      <c r="O115" s="10"/>
      <c r="P115">
        <v>-8.0286429343664326E-2</v>
      </c>
      <c r="Q115" s="4">
        <v>6.4459107367552037E-3</v>
      </c>
      <c r="R115" s="4">
        <v>-0.1000284692736729</v>
      </c>
      <c r="S115" s="4">
        <v>1.0124000000000004</v>
      </c>
      <c r="T115">
        <v>0.91971357065633563</v>
      </c>
      <c r="U115">
        <v>8.9242451244819314</v>
      </c>
      <c r="V115" s="10"/>
      <c r="W115">
        <v>-1.6170138969065769E-2</v>
      </c>
      <c r="X115" s="4">
        <v>2.6147339427889937E-4</v>
      </c>
      <c r="Y115" s="4">
        <v>-3.5912178899074332E-2</v>
      </c>
      <c r="Z115" s="4">
        <v>-4.444399999999999</v>
      </c>
      <c r="AA115">
        <v>0.98382986103093428</v>
      </c>
      <c r="AB115">
        <v>1.8957652170087644</v>
      </c>
      <c r="AC115" s="10"/>
      <c r="AD115">
        <v>-1.6517995066122126E-2</v>
      </c>
      <c r="AE115" s="4">
        <v>2.7284416100443489E-4</v>
      </c>
      <c r="AF115" s="4">
        <v>-3.6260034996130688E-2</v>
      </c>
      <c r="AG115" s="4">
        <v>9.5600000000000004E-2</v>
      </c>
      <c r="AH115">
        <v>0.98348200493387783</v>
      </c>
      <c r="AI115">
        <v>1.6514635198653105</v>
      </c>
      <c r="AJ115" s="10"/>
      <c r="AK115">
        <v>-3.3081169033799138E-2</v>
      </c>
      <c r="AL115" s="4">
        <v>1.0943637446427909E-3</v>
      </c>
      <c r="AM115" s="4">
        <v>-5.2823208963807704E-2</v>
      </c>
      <c r="AN115" s="4">
        <v>4.1243999999999996</v>
      </c>
      <c r="AO115">
        <v>0.9669188309662009</v>
      </c>
      <c r="AP115">
        <v>2.4227338162579879</v>
      </c>
      <c r="AQ115" s="10"/>
      <c r="AR115">
        <v>-3.8865918110009508E-2</v>
      </c>
      <c r="AS115" s="4">
        <v>1.5105595905339651E-3</v>
      </c>
      <c r="AT115" s="4">
        <v>-5.8607958040018074E-2</v>
      </c>
      <c r="AU115" s="4">
        <v>1.5216000000000001</v>
      </c>
      <c r="AV115">
        <v>0.9611340818899905</v>
      </c>
      <c r="AW115">
        <v>4.4201140778895018</v>
      </c>
      <c r="AX115" s="10"/>
      <c r="AY115">
        <v>-1.3066024584621229E-2</v>
      </c>
      <c r="AZ115" s="4">
        <v>1.7072099844592635E-4</v>
      </c>
      <c r="BA115" s="4">
        <v>-3.2808064514629795E-2</v>
      </c>
      <c r="BB115" s="4">
        <v>0.97520000000000007</v>
      </c>
      <c r="BC115">
        <v>0.98693397541537875</v>
      </c>
      <c r="BD115">
        <v>1.9662681437836615</v>
      </c>
      <c r="BE115" s="10"/>
      <c r="BF115">
        <v>7.7963697871239138E-3</v>
      </c>
      <c r="BG115" s="4">
        <v>0</v>
      </c>
      <c r="BH115" s="4">
        <v>-1.1945670142884652E-2</v>
      </c>
      <c r="BI115" s="4">
        <v>-2.0306000000000006</v>
      </c>
      <c r="BJ115">
        <v>1.0077963697871239</v>
      </c>
      <c r="BK115">
        <v>10.037413627680094</v>
      </c>
      <c r="BL115" s="10"/>
      <c r="BM115">
        <v>-1.1729953077510649E-2</v>
      </c>
      <c r="BN115" s="4">
        <v>1.3759179920060154E-4</v>
      </c>
      <c r="BO115" s="4">
        <v>-3.1471993007519211E-2</v>
      </c>
      <c r="BP115" s="4">
        <v>1.0511999999999999</v>
      </c>
      <c r="BQ115">
        <v>0.98827004692248932</v>
      </c>
      <c r="BR115">
        <v>1.6275778534033756</v>
      </c>
      <c r="BS115" s="10"/>
      <c r="BT115">
        <v>-7.0840214580133853E-3</v>
      </c>
      <c r="BU115" s="4">
        <v>5.0183360017594089E-5</v>
      </c>
      <c r="BV115" s="4">
        <v>-2.6826061388021953E-2</v>
      </c>
      <c r="BW115" s="4">
        <v>1.0584000000000002</v>
      </c>
      <c r="BX115">
        <v>0.99291597854198665</v>
      </c>
      <c r="BY115">
        <v>2.6505332867464073</v>
      </c>
      <c r="BZ115" s="10"/>
      <c r="CA115">
        <v>-5.335781590668353E-2</v>
      </c>
      <c r="CB115" s="4">
        <v>2.8470565183315298E-3</v>
      </c>
      <c r="CC115" s="4">
        <v>-7.3099855836692096E-2</v>
      </c>
      <c r="CD115" s="4">
        <v>1.7292000000000001</v>
      </c>
      <c r="CE115">
        <v>0.94664218409331646</v>
      </c>
      <c r="CF115">
        <v>2.4034853401857124</v>
      </c>
      <c r="CG115" s="10"/>
      <c r="CH115">
        <v>-3.9365755216865722E-2</v>
      </c>
      <c r="CI115" s="4">
        <v>1.5496626837941908E-3</v>
      </c>
      <c r="CJ115" s="4">
        <v>-5.9107795146874288E-2</v>
      </c>
      <c r="CK115" s="4">
        <v>0.99480000000000013</v>
      </c>
      <c r="CL115">
        <v>0.96063424478313431</v>
      </c>
      <c r="CM115">
        <v>0.95096146713386542</v>
      </c>
      <c r="CN115" s="10"/>
      <c r="CO115">
        <v>-2.7674822920710357E-2</v>
      </c>
      <c r="CP115" s="4">
        <v>7.6589582369267532E-4</v>
      </c>
      <c r="CQ115" s="4">
        <v>-4.7416862850718923E-2</v>
      </c>
      <c r="CR115" s="4">
        <v>1.7544</v>
      </c>
      <c r="CS115">
        <v>0.97232517707928967</v>
      </c>
      <c r="CT115">
        <v>2.6038700854126899</v>
      </c>
      <c r="CU115" s="10"/>
      <c r="CV115">
        <v>9.0500667920331596E-4</v>
      </c>
      <c r="CW115" s="4">
        <v>0</v>
      </c>
      <c r="CX115" s="4">
        <v>-1.8837033250805251E-2</v>
      </c>
      <c r="CY115" s="4">
        <v>0.88539999999999974</v>
      </c>
      <c r="CZ115">
        <v>1.0009050066792033</v>
      </c>
      <c r="DA115">
        <v>1.6785842963412447</v>
      </c>
      <c r="DB115" s="10"/>
      <c r="DC115">
        <v>2.2707568666957154E-2</v>
      </c>
      <c r="DD115" s="4">
        <v>0</v>
      </c>
      <c r="DE115" s="4">
        <v>2.9655287369485875E-3</v>
      </c>
      <c r="DF115" s="4">
        <v>1.3444</v>
      </c>
      <c r="DG115">
        <v>1.0227075686669571</v>
      </c>
      <c r="DH115">
        <v>1.1348890291015792</v>
      </c>
      <c r="DI115" s="10"/>
      <c r="DJ115">
        <v>-1.7804673995359128E-2</v>
      </c>
      <c r="DK115" s="4">
        <v>3.1700641608101762E-4</v>
      </c>
      <c r="DL115" s="4">
        <v>-3.7546713925367695E-2</v>
      </c>
      <c r="DM115" s="4">
        <v>0.92720000000000047</v>
      </c>
      <c r="DN115">
        <v>0.98219532600464088</v>
      </c>
      <c r="DO115">
        <v>2.9455875821338373</v>
      </c>
      <c r="DP115" s="10"/>
      <c r="DQ115">
        <v>-2.7563233590569499E-2</v>
      </c>
      <c r="DR115" s="4">
        <v>7.5973184596829881E-4</v>
      </c>
      <c r="DS115" s="4">
        <v>-4.7305273520578062E-2</v>
      </c>
      <c r="DT115" s="4">
        <v>-6.3399999999999998E-2</v>
      </c>
      <c r="DU115">
        <v>0.97243676640943055</v>
      </c>
      <c r="DV115">
        <v>1.4268198921808501</v>
      </c>
      <c r="DW115" s="10"/>
      <c r="DX115">
        <v>-3.0924508556851801E-2</v>
      </c>
      <c r="DY115" s="4">
        <v>9.5632522948280022E-4</v>
      </c>
      <c r="DZ115" s="4">
        <v>-5.0666548486860363E-2</v>
      </c>
      <c r="EA115" s="4">
        <v>1.0782000000000003</v>
      </c>
      <c r="EB115">
        <v>0.9690754914431482</v>
      </c>
      <c r="EC115">
        <v>3.3197244436236319</v>
      </c>
      <c r="ED115" s="10"/>
      <c r="EE115">
        <v>-7.1541346326006771E-3</v>
      </c>
      <c r="EF115" s="4">
        <v>5.1181642341376422E-5</v>
      </c>
      <c r="EG115" s="4">
        <v>-2.6896174562609242E-2</v>
      </c>
      <c r="EH115" s="4">
        <v>1.2476</v>
      </c>
      <c r="EI115">
        <v>0.99284586536739927</v>
      </c>
      <c r="EJ115">
        <v>2.5761133058004457</v>
      </c>
      <c r="EK115" s="10"/>
      <c r="EL115">
        <v>-8.0996028641339077E-3</v>
      </c>
      <c r="EM115" s="4">
        <v>6.5603566556686198E-5</v>
      </c>
      <c r="EN115" s="4">
        <v>-2.7841642794142474E-2</v>
      </c>
      <c r="EO115" s="4">
        <v>0.96900000000000008</v>
      </c>
      <c r="EP115">
        <v>0.99190039713586609</v>
      </c>
      <c r="EQ115">
        <v>3.7486394119186994</v>
      </c>
      <c r="ER115" s="10"/>
      <c r="ES115">
        <v>-1.5133895956540885E-3</v>
      </c>
      <c r="ET115" s="4">
        <v>2.2903480682340456E-6</v>
      </c>
      <c r="EU115" s="4">
        <v>-2.1255429525662655E-2</v>
      </c>
      <c r="EV115" s="4">
        <v>0.30719999999999997</v>
      </c>
      <c r="EW115">
        <v>0.99848661040434594</v>
      </c>
      <c r="EX115">
        <v>7.1372216021615404</v>
      </c>
      <c r="EY115" s="10"/>
      <c r="EZ115">
        <v>-6.2678262177706986E-2</v>
      </c>
      <c r="FA115" s="4">
        <v>3.928564549617374E-3</v>
      </c>
      <c r="FB115" s="4">
        <v>-8.242030210771556E-2</v>
      </c>
      <c r="FC115" s="4">
        <v>0.60539999999999994</v>
      </c>
      <c r="FD115">
        <v>0.937321737822293</v>
      </c>
      <c r="FE115">
        <v>3.4771953973513297</v>
      </c>
      <c r="FF115" s="10"/>
      <c r="FG115">
        <v>-4.4399393253235026E-2</v>
      </c>
      <c r="FH115" s="4">
        <v>1.9713061212554119E-3</v>
      </c>
      <c r="FI115" s="4">
        <v>-6.4141433183243585E-2</v>
      </c>
      <c r="FJ115" s="4">
        <v>-2.8745999999999996</v>
      </c>
      <c r="FK115">
        <v>0.95560060674676495</v>
      </c>
      <c r="FL115">
        <v>8.7430220247020021</v>
      </c>
      <c r="FM115" s="10"/>
      <c r="FN115">
        <v>-8.264301670309647E-2</v>
      </c>
      <c r="FO115" s="4">
        <v>6.8298682097882825E-3</v>
      </c>
      <c r="FP115" s="4">
        <v>-0.10238505663310504</v>
      </c>
      <c r="FQ115" s="4">
        <v>-2.5778000000000003</v>
      </c>
      <c r="FR115">
        <v>0.91735698329690352</v>
      </c>
      <c r="FS115">
        <v>5.4290227049791184</v>
      </c>
      <c r="FT115" s="10"/>
    </row>
    <row r="116" spans="1:176" x14ac:dyDescent="0.2">
      <c r="A116" s="2">
        <v>115</v>
      </c>
      <c r="B116" s="3">
        <v>42186</v>
      </c>
      <c r="C116">
        <v>2015</v>
      </c>
      <c r="D116" s="4">
        <v>1.9727594396781675E-2</v>
      </c>
      <c r="E116" s="4">
        <v>0</v>
      </c>
      <c r="F116" s="9">
        <v>1.0197275943967816</v>
      </c>
      <c r="G116">
        <v>1.6853320515901626</v>
      </c>
      <c r="H116" s="10"/>
      <c r="I116">
        <v>-2.2099152913432037E-3</v>
      </c>
      <c r="J116" s="4">
        <v>4.8837255949125169E-6</v>
      </c>
      <c r="K116" s="4">
        <v>6.0370889332582611E-2</v>
      </c>
      <c r="L116" s="4">
        <v>0.62080000000000013</v>
      </c>
      <c r="M116">
        <v>0.99779008470865682</v>
      </c>
      <c r="N116">
        <v>10.653585967064242</v>
      </c>
      <c r="O116" s="10"/>
      <c r="P116">
        <v>-5.5736836132120535E-2</v>
      </c>
      <c r="Q116" s="4">
        <v>3.106594902018857E-3</v>
      </c>
      <c r="R116" s="4">
        <v>6.8439684918052829E-3</v>
      </c>
      <c r="S116" s="4">
        <v>1.3388</v>
      </c>
      <c r="T116">
        <v>0.94426316386787945</v>
      </c>
      <c r="U116">
        <v>8.4268359363758059</v>
      </c>
      <c r="V116" s="10"/>
      <c r="W116">
        <v>-4.3751499830707516E-2</v>
      </c>
      <c r="X116" s="4">
        <v>1.9141937374363997E-3</v>
      </c>
      <c r="Y116" s="4">
        <v>1.8829304793218302E-2</v>
      </c>
      <c r="Z116" s="4">
        <v>-1.272</v>
      </c>
      <c r="AA116">
        <v>0.95624850016929253</v>
      </c>
      <c r="AB116">
        <v>1.8128226454377443</v>
      </c>
      <c r="AC116" s="10"/>
      <c r="AD116">
        <v>-1.6065089131112799E-2</v>
      </c>
      <c r="AE116" s="4">
        <v>2.5808708879059857E-4</v>
      </c>
      <c r="AF116" s="4">
        <v>4.6515715492813019E-2</v>
      </c>
      <c r="AG116" s="4">
        <v>0.10160000000000004</v>
      </c>
      <c r="AH116">
        <v>0.98393491086888718</v>
      </c>
      <c r="AI116">
        <v>1.6249326112218929</v>
      </c>
      <c r="AJ116" s="10"/>
      <c r="AK116">
        <v>-0.17549804620815107</v>
      </c>
      <c r="AL116" s="4">
        <v>3.0799564222878328E-2</v>
      </c>
      <c r="AM116" s="4">
        <v>-0.11291724158422525</v>
      </c>
      <c r="AN116" s="4">
        <v>4.2462</v>
      </c>
      <c r="AO116">
        <v>0.82450195379184898</v>
      </c>
      <c r="AP116">
        <v>1.9975487650222934</v>
      </c>
      <c r="AQ116" s="10"/>
      <c r="AR116">
        <v>-0.2027558961695643</v>
      </c>
      <c r="AS116" s="4">
        <v>4.1109953431523141E-2</v>
      </c>
      <c r="AT116" s="4">
        <v>-0.14017509154563848</v>
      </c>
      <c r="AU116" s="4">
        <v>1.8486000000000002</v>
      </c>
      <c r="AV116">
        <v>0.79724410383043565</v>
      </c>
      <c r="AW116">
        <v>3.5239098868553085</v>
      </c>
      <c r="AX116" s="10"/>
      <c r="AY116">
        <v>2.9496409724212282E-2</v>
      </c>
      <c r="AZ116" s="4">
        <v>0</v>
      </c>
      <c r="BA116" s="4">
        <v>9.2077214348138092E-2</v>
      </c>
      <c r="BB116" s="4">
        <v>0.95899999999999996</v>
      </c>
      <c r="BC116">
        <v>1.0294964097242123</v>
      </c>
      <c r="BD116">
        <v>2.0242659945803707</v>
      </c>
      <c r="BE116" s="10"/>
      <c r="BF116">
        <v>-8.9150655620282807E-2</v>
      </c>
      <c r="BG116" s="4">
        <v>7.9478393975262619E-3</v>
      </c>
      <c r="BH116" s="4">
        <v>-2.6569850996356989E-2</v>
      </c>
      <c r="BI116" s="4">
        <v>1.0350000000000001</v>
      </c>
      <c r="BJ116">
        <v>0.91084934437971721</v>
      </c>
      <c r="BK116">
        <v>9.1425716220404514</v>
      </c>
      <c r="BL116" s="10"/>
      <c r="BM116">
        <v>2.3365884894074998E-2</v>
      </c>
      <c r="BN116" s="4">
        <v>0</v>
      </c>
      <c r="BO116" s="4">
        <v>8.5946689518000816E-2</v>
      </c>
      <c r="BP116" s="4">
        <v>1.0257999999999998</v>
      </c>
      <c r="BQ116">
        <v>1.023365884894075</v>
      </c>
      <c r="BR116">
        <v>1.6656076501821444</v>
      </c>
      <c r="BS116" s="10"/>
      <c r="BT116">
        <v>-1.7107404967685465E-4</v>
      </c>
      <c r="BU116" s="4">
        <v>2.9266330472838932E-8</v>
      </c>
      <c r="BV116" s="4">
        <v>6.2409730574248964E-2</v>
      </c>
      <c r="BW116" s="4">
        <v>0.7095999999999999</v>
      </c>
      <c r="BX116">
        <v>0.99982892595032313</v>
      </c>
      <c r="BY116">
        <v>2.6500798492832405</v>
      </c>
      <c r="BZ116" s="10"/>
      <c r="CA116">
        <v>-0.22512522507468227</v>
      </c>
      <c r="CB116" s="4">
        <v>5.0681366964926353E-2</v>
      </c>
      <c r="CC116" s="4">
        <v>-0.16254442045075645</v>
      </c>
      <c r="CD116" s="4">
        <v>1.8438000000000003</v>
      </c>
      <c r="CE116">
        <v>0.77487477492531776</v>
      </c>
      <c r="CF116">
        <v>1.8624001620127046</v>
      </c>
      <c r="CG116" s="10"/>
      <c r="CH116">
        <v>-2.4844911108576107E-2</v>
      </c>
      <c r="CI116" s="4">
        <v>6.1726960799304842E-4</v>
      </c>
      <c r="CJ116" s="4">
        <v>3.7735893515349714E-2</v>
      </c>
      <c r="CK116" s="4">
        <v>1.0571999999999999</v>
      </c>
      <c r="CL116">
        <v>0.97515508889142388</v>
      </c>
      <c r="CM116">
        <v>0.92733491401524337</v>
      </c>
      <c r="CN116" s="10"/>
      <c r="CO116">
        <v>-0.18186928756829282</v>
      </c>
      <c r="CP116" s="4">
        <v>3.307643776059839E-2</v>
      </c>
      <c r="CQ116" s="4">
        <v>-0.119288482944367</v>
      </c>
      <c r="CR116" s="4">
        <v>1.1332</v>
      </c>
      <c r="CS116">
        <v>0.81813071243170721</v>
      </c>
      <c r="CT116">
        <v>2.1303060880582945</v>
      </c>
      <c r="CU116" s="10"/>
      <c r="CV116">
        <v>-1.07129872315964E-2</v>
      </c>
      <c r="CW116" s="4">
        <v>1.147680954243475E-4</v>
      </c>
      <c r="CX116" s="4">
        <v>5.1867817392329416E-2</v>
      </c>
      <c r="CY116" s="4">
        <v>0.89740000000000042</v>
      </c>
      <c r="CZ116">
        <v>0.98928701276840358</v>
      </c>
      <c r="DA116">
        <v>1.6606016442073828</v>
      </c>
      <c r="DB116" s="10"/>
      <c r="DC116">
        <v>-8.4866496647136677E-2</v>
      </c>
      <c r="DD116" s="4">
        <v>7.2023222531584609E-3</v>
      </c>
      <c r="DE116" s="4">
        <v>-2.228569202321086E-2</v>
      </c>
      <c r="DF116" s="4">
        <v>1.2220000000000002</v>
      </c>
      <c r="DG116">
        <v>0.91513350335286336</v>
      </c>
      <c r="DH116">
        <v>1.0385749731184579</v>
      </c>
      <c r="DI116" s="10"/>
      <c r="DJ116">
        <v>-1.0715415012966167E-2</v>
      </c>
      <c r="DK116" s="4">
        <v>1.1482011890010072E-4</v>
      </c>
      <c r="DL116" s="4">
        <v>5.1865389610959649E-2</v>
      </c>
      <c r="DM116" s="4">
        <v>0.98060000000000036</v>
      </c>
      <c r="DN116">
        <v>0.98928458498703387</v>
      </c>
      <c r="DO116">
        <v>2.9140243887342336</v>
      </c>
      <c r="DP116" s="10"/>
      <c r="DQ116">
        <v>-6.5351146519213352E-2</v>
      </c>
      <c r="DR116" s="4">
        <v>4.2707723513756915E-3</v>
      </c>
      <c r="DS116" s="4">
        <v>-2.7703418952875342E-3</v>
      </c>
      <c r="DT116" s="4">
        <v>-4.1999999999999971E-3</v>
      </c>
      <c r="DU116">
        <v>0.93464885348078663</v>
      </c>
      <c r="DV116">
        <v>1.3335755763504111</v>
      </c>
      <c r="DW116" s="10"/>
      <c r="DX116">
        <v>-5.6097546760064267E-2</v>
      </c>
      <c r="DY116" s="4">
        <v>3.1469347524975969E-3</v>
      </c>
      <c r="DZ116" s="4">
        <v>6.483257863861551E-3</v>
      </c>
      <c r="EA116" s="4">
        <v>1.1768000000000001</v>
      </c>
      <c r="EB116">
        <v>0.94390245323993571</v>
      </c>
      <c r="EC116">
        <v>3.1334960464169268</v>
      </c>
      <c r="ED116" s="10"/>
      <c r="EE116">
        <v>-0.16052025701702838</v>
      </c>
      <c r="EF116" s="4">
        <v>2.576675291281285E-2</v>
      </c>
      <c r="EG116" s="4">
        <v>-9.7939452393102561E-2</v>
      </c>
      <c r="EH116" s="4">
        <v>1.0987999999999998</v>
      </c>
      <c r="EI116">
        <v>0.83947974298297168</v>
      </c>
      <c r="EJ116">
        <v>2.1625949358483716</v>
      </c>
      <c r="EK116" s="10"/>
      <c r="EL116">
        <v>-0.18007436615090242</v>
      </c>
      <c r="EM116" s="4">
        <v>3.2426777344649271E-2</v>
      </c>
      <c r="EN116" s="4">
        <v>-0.1174935615269766</v>
      </c>
      <c r="EO116" s="4">
        <v>1.8415999999999999</v>
      </c>
      <c r="EP116">
        <v>0.81992563384909756</v>
      </c>
      <c r="EQ116">
        <v>3.0736055458891478</v>
      </c>
      <c r="ER116" s="10"/>
      <c r="ES116">
        <v>1.3628979332633748E-2</v>
      </c>
      <c r="ET116" s="4">
        <v>0</v>
      </c>
      <c r="EU116" s="4">
        <v>7.6209783956559571E-2</v>
      </c>
      <c r="EV116" s="4">
        <v>8.4000000000000005E-2</v>
      </c>
      <c r="EW116">
        <v>1.0136289793326339</v>
      </c>
      <c r="EX116">
        <v>7.2344946478698278</v>
      </c>
      <c r="EY116" s="10"/>
      <c r="EZ116">
        <v>-4.835491772284916E-2</v>
      </c>
      <c r="FA116" s="4">
        <v>2.3381980679835117E-3</v>
      </c>
      <c r="FB116" s="4">
        <v>1.4225886901076658E-2</v>
      </c>
      <c r="FC116" s="4">
        <v>0.73460000000000003</v>
      </c>
      <c r="FD116">
        <v>0.95164508227715083</v>
      </c>
      <c r="FE116">
        <v>3.3090559000061361</v>
      </c>
      <c r="FF116" s="10"/>
      <c r="FG116">
        <v>-1.8134499474323475E-2</v>
      </c>
      <c r="FH116" s="4">
        <v>3.288600711842384E-4</v>
      </c>
      <c r="FI116" s="4">
        <v>4.4446305149602343E-2</v>
      </c>
      <c r="FJ116" s="4">
        <v>0.54899999999999993</v>
      </c>
      <c r="FK116">
        <v>0.98186550052567656</v>
      </c>
      <c r="FL116">
        <v>8.584471696391045</v>
      </c>
      <c r="FM116" s="10"/>
      <c r="FN116">
        <v>-8.3839530727329428E-2</v>
      </c>
      <c r="FO116" s="4">
        <v>7.0290669125788151E-3</v>
      </c>
      <c r="FP116" s="4">
        <v>-2.1258726103403611E-2</v>
      </c>
      <c r="FQ116" s="4">
        <v>1.1580000000000004</v>
      </c>
      <c r="FR116">
        <v>0.91616046927267059</v>
      </c>
      <c r="FS116">
        <v>4.9738559890856529</v>
      </c>
      <c r="FT116" s="10"/>
    </row>
    <row r="117" spans="1:176" x14ac:dyDescent="0.2">
      <c r="A117" s="2">
        <v>116</v>
      </c>
      <c r="B117" s="3">
        <v>42217</v>
      </c>
      <c r="C117">
        <v>2015</v>
      </c>
      <c r="D117" s="4">
        <v>-6.2553474664892153E-2</v>
      </c>
      <c r="E117" s="4">
        <v>3.9129371926513046E-3</v>
      </c>
      <c r="F117" s="9">
        <v>0.93744652533510786</v>
      </c>
      <c r="G117">
        <v>1.5799086757990868</v>
      </c>
      <c r="H117" s="10"/>
      <c r="I117">
        <v>-2.2959861789323154E-2</v>
      </c>
      <c r="J117" s="4">
        <v>5.2715525338482144E-4</v>
      </c>
      <c r="K117" s="4">
        <v>3.4829578316040027E-3</v>
      </c>
      <c r="L117" s="4">
        <v>0.77359999999999995</v>
      </c>
      <c r="M117">
        <v>0.97704013821067681</v>
      </c>
      <c r="N117">
        <v>10.408981105699773</v>
      </c>
      <c r="O117" s="10"/>
      <c r="P117">
        <v>-4.3369004973246271E-2</v>
      </c>
      <c r="Q117" s="4">
        <v>1.8808705923694599E-3</v>
      </c>
      <c r="R117" s="4">
        <v>-1.6926185352319115E-2</v>
      </c>
      <c r="S117" s="4">
        <v>1.2826000000000004</v>
      </c>
      <c r="T117">
        <v>0.95663099502675375</v>
      </c>
      <c r="U117">
        <v>8.0613724467423928</v>
      </c>
      <c r="V117" s="10"/>
      <c r="W117">
        <v>-6.7101394443203941E-2</v>
      </c>
      <c r="X117" s="4">
        <v>4.502597136222441E-3</v>
      </c>
      <c r="Y117" s="4">
        <v>-4.0658574822276784E-2</v>
      </c>
      <c r="Z117" s="4">
        <v>-1.6319999999999992</v>
      </c>
      <c r="AA117">
        <v>0.93289860555679605</v>
      </c>
      <c r="AB117">
        <v>1.6911797180506538</v>
      </c>
      <c r="AC117" s="10"/>
      <c r="AD117">
        <v>-4.9243024549620235E-2</v>
      </c>
      <c r="AE117" s="4">
        <v>2.424875466794501E-3</v>
      </c>
      <c r="AF117" s="4">
        <v>-2.2800204928693078E-2</v>
      </c>
      <c r="AG117" s="4">
        <v>9.8800000000000027E-2</v>
      </c>
      <c r="AH117">
        <v>0.95075697545037974</v>
      </c>
      <c r="AI117">
        <v>1.5449160147560146</v>
      </c>
      <c r="AJ117" s="10"/>
      <c r="AK117">
        <v>7.7042666071588495E-2</v>
      </c>
      <c r="AL117" s="4">
        <v>0</v>
      </c>
      <c r="AM117" s="4">
        <v>0.10348548569251564</v>
      </c>
      <c r="AN117" s="4">
        <v>4.2507999999999999</v>
      </c>
      <c r="AO117">
        <v>1.0770426660715886</v>
      </c>
      <c r="AP117">
        <v>2.15144524748762</v>
      </c>
      <c r="AQ117" s="10"/>
      <c r="AR117">
        <v>7.7820032885080423E-2</v>
      </c>
      <c r="AS117" s="4">
        <v>0</v>
      </c>
      <c r="AT117" s="4">
        <v>0.10426285250600759</v>
      </c>
      <c r="AU117" s="4">
        <v>1.2223999999999999</v>
      </c>
      <c r="AV117">
        <v>1.0778200328850804</v>
      </c>
      <c r="AW117">
        <v>3.7981406701344484</v>
      </c>
      <c r="AX117" s="10"/>
      <c r="AY117">
        <v>-8.1636450658433848E-2</v>
      </c>
      <c r="AZ117" s="4">
        <v>6.664510076106904E-3</v>
      </c>
      <c r="BA117" s="4">
        <v>-5.5193631037506692E-2</v>
      </c>
      <c r="BB117" s="4">
        <v>0.92220000000000002</v>
      </c>
      <c r="BC117">
        <v>0.91836354934156617</v>
      </c>
      <c r="BD117">
        <v>1.8590121035942648</v>
      </c>
      <c r="BE117" s="10"/>
      <c r="BF117">
        <v>3.9494535770820988E-2</v>
      </c>
      <c r="BG117" s="4">
        <v>0</v>
      </c>
      <c r="BH117" s="4">
        <v>6.5937355391748137E-2</v>
      </c>
      <c r="BI117" s="4">
        <v>1.3241999999999996</v>
      </c>
      <c r="BJ117">
        <v>1.039494535770821</v>
      </c>
      <c r="BK117">
        <v>9.5036532440044201</v>
      </c>
      <c r="BL117" s="10"/>
      <c r="BM117">
        <v>-9.6059540817879194E-2</v>
      </c>
      <c r="BN117" s="4">
        <v>9.2274353821417982E-3</v>
      </c>
      <c r="BO117" s="4">
        <v>-6.9616721196952031E-2</v>
      </c>
      <c r="BP117" s="4">
        <v>1.0092000000000001</v>
      </c>
      <c r="BQ117">
        <v>0.90394045918212085</v>
      </c>
      <c r="BR117">
        <v>1.5056101441229008</v>
      </c>
      <c r="BS117" s="10"/>
      <c r="BT117">
        <v>-7.0966086205316359E-2</v>
      </c>
      <c r="BU117" s="4">
        <v>5.0361853913003926E-3</v>
      </c>
      <c r="BV117" s="4">
        <v>-4.4523266584389203E-2</v>
      </c>
      <c r="BW117" s="4">
        <v>0.98019999999999996</v>
      </c>
      <c r="BX117">
        <v>0.9290339137946837</v>
      </c>
      <c r="BY117">
        <v>2.4620140542480344</v>
      </c>
      <c r="BZ117" s="10"/>
      <c r="CA117">
        <v>-4.0558980730949622E-2</v>
      </c>
      <c r="CB117" s="4">
        <v>1.6450309179335428E-3</v>
      </c>
      <c r="CC117" s="4">
        <v>-1.4116161110022465E-2</v>
      </c>
      <c r="CD117" s="4">
        <v>1.5694000000000004</v>
      </c>
      <c r="CE117">
        <v>0.95944101926905034</v>
      </c>
      <c r="CF117">
        <v>1.7868631097283139</v>
      </c>
      <c r="CG117" s="10"/>
      <c r="CH117">
        <v>-0.10005000314574276</v>
      </c>
      <c r="CI117" s="4">
        <v>1.0010003129463136E-2</v>
      </c>
      <c r="CJ117" s="4">
        <v>-7.36071835248156E-2</v>
      </c>
      <c r="CK117" s="4">
        <v>1.0725999999999996</v>
      </c>
      <c r="CL117">
        <v>0.89994999685425725</v>
      </c>
      <c r="CM117">
        <v>0.83455505295086119</v>
      </c>
      <c r="CN117" s="10"/>
      <c r="CO117">
        <v>-5.8974204028196683E-2</v>
      </c>
      <c r="CP117" s="4">
        <v>3.47795674075937E-3</v>
      </c>
      <c r="CQ117" s="4">
        <v>-3.2531384407269527E-2</v>
      </c>
      <c r="CR117" s="4">
        <v>0.7879999999999997</v>
      </c>
      <c r="CS117">
        <v>0.94102579597180336</v>
      </c>
      <c r="CT117">
        <v>2.0046729821786351</v>
      </c>
      <c r="CU117" s="10"/>
      <c r="CV117">
        <v>-6.2630149866164511E-2</v>
      </c>
      <c r="CW117" s="4">
        <v>3.9225356722582269E-3</v>
      </c>
      <c r="CX117" s="4">
        <v>-3.6187330245237355E-2</v>
      </c>
      <c r="CY117" s="4">
        <v>0.90379999999999994</v>
      </c>
      <c r="CZ117">
        <v>0.93736985013383545</v>
      </c>
      <c r="DA117">
        <v>1.5565979143626751</v>
      </c>
      <c r="DB117" s="10"/>
      <c r="DC117">
        <v>-7.4480261761255828E-2</v>
      </c>
      <c r="DD117" s="4">
        <v>5.5473093920251869E-3</v>
      </c>
      <c r="DE117" s="4">
        <v>-4.8037442140328672E-2</v>
      </c>
      <c r="DF117" s="4">
        <v>1.3400000000000003</v>
      </c>
      <c r="DG117">
        <v>0.92551973823874412</v>
      </c>
      <c r="DH117">
        <v>0.9612216372619059</v>
      </c>
      <c r="DI117" s="10"/>
      <c r="DJ117">
        <v>-2.4939051461983944E-2</v>
      </c>
      <c r="DK117" s="4">
        <v>6.2195628782348348E-4</v>
      </c>
      <c r="DL117" s="4">
        <v>1.5037681589432118E-3</v>
      </c>
      <c r="DM117" s="4">
        <v>0.9161999999999999</v>
      </c>
      <c r="DN117">
        <v>0.97506094853801606</v>
      </c>
      <c r="DO117">
        <v>2.8413513845421141</v>
      </c>
      <c r="DP117" s="10"/>
      <c r="DQ117">
        <v>-4.0315379103543748E-2</v>
      </c>
      <c r="DR117" s="4">
        <v>1.6253297922624518E-3</v>
      </c>
      <c r="DS117" s="4">
        <v>-1.3872559482616592E-2</v>
      </c>
      <c r="DT117" s="4">
        <v>-7.0200000000000012E-2</v>
      </c>
      <c r="DU117">
        <v>0.95968462089645623</v>
      </c>
      <c r="DV117">
        <v>1.2798119714266174</v>
      </c>
      <c r="DW117" s="10"/>
      <c r="DX117">
        <v>-2.8092099371896283E-2</v>
      </c>
      <c r="DY117" s="4">
        <v>7.8916604712049555E-4</v>
      </c>
      <c r="DZ117" s="4">
        <v>-1.6492797509691272E-3</v>
      </c>
      <c r="EA117" s="4">
        <v>1.1206000000000003</v>
      </c>
      <c r="EB117">
        <v>0.97190790062810373</v>
      </c>
      <c r="EC117">
        <v>3.0454695640995384</v>
      </c>
      <c r="ED117" s="10"/>
      <c r="EE117">
        <v>4.1508602086556941E-2</v>
      </c>
      <c r="EF117" s="4">
        <v>0</v>
      </c>
      <c r="EG117" s="4">
        <v>6.7951421707484097E-2</v>
      </c>
      <c r="EH117" s="4">
        <v>0.89419999999999977</v>
      </c>
      <c r="EI117">
        <v>1.0415086020865569</v>
      </c>
      <c r="EJ117">
        <v>2.2523612285149048</v>
      </c>
      <c r="EK117" s="10"/>
      <c r="EL117">
        <v>-1.1018412053977043E-2</v>
      </c>
      <c r="EM117" s="4">
        <v>1.2140540419122661E-4</v>
      </c>
      <c r="EN117" s="4">
        <v>1.5424407566950113E-2</v>
      </c>
      <c r="EO117" s="4">
        <v>1.4668000000000003</v>
      </c>
      <c r="EP117">
        <v>0.98898158794602298</v>
      </c>
      <c r="EQ117">
        <v>3.039739293493152</v>
      </c>
      <c r="ER117" s="10"/>
      <c r="ES117">
        <v>-4.1378036407233497E-2</v>
      </c>
      <c r="ET117" s="4">
        <v>1.7121418969183407E-3</v>
      </c>
      <c r="EU117" s="4">
        <v>-1.4935216786306341E-2</v>
      </c>
      <c r="EV117" s="4">
        <v>0.13839999999999997</v>
      </c>
      <c r="EW117">
        <v>0.95862196359276652</v>
      </c>
      <c r="EX117">
        <v>6.9351454649423347</v>
      </c>
      <c r="EY117" s="10"/>
      <c r="EZ117">
        <v>-1.7106755701778605E-2</v>
      </c>
      <c r="FA117" s="4">
        <v>2.9264109064033482E-4</v>
      </c>
      <c r="FB117" s="4">
        <v>9.336063919148551E-3</v>
      </c>
      <c r="FC117" s="4">
        <v>0.87760000000000005</v>
      </c>
      <c r="FD117">
        <v>0.98289324429822145</v>
      </c>
      <c r="FE117">
        <v>3.2524486891212021</v>
      </c>
      <c r="FF117" s="10"/>
      <c r="FG117">
        <v>-3.3529334157463682E-2</v>
      </c>
      <c r="FH117" s="4">
        <v>1.1242162490428607E-3</v>
      </c>
      <c r="FI117" s="4">
        <v>-7.0865145365365256E-3</v>
      </c>
      <c r="FJ117" s="4">
        <v>0.59799999999999998</v>
      </c>
      <c r="FK117">
        <v>0.96647066584253627</v>
      </c>
      <c r="FL117">
        <v>8.2966400763174608</v>
      </c>
      <c r="FM117" s="10"/>
      <c r="FN117">
        <v>-4.8328987441934972E-2</v>
      </c>
      <c r="FO117" s="4">
        <v>2.3356910271627083E-3</v>
      </c>
      <c r="FP117" s="4">
        <v>-2.1886167821007815E-2</v>
      </c>
      <c r="FQ117" s="4">
        <v>1.2451999999999999</v>
      </c>
      <c r="FR117">
        <v>0.95167101255806508</v>
      </c>
      <c r="FS117">
        <v>4.7334745654511394</v>
      </c>
      <c r="FT117" s="10"/>
    </row>
    <row r="118" spans="1:176" x14ac:dyDescent="0.2">
      <c r="A118" s="2">
        <v>117</v>
      </c>
      <c r="B118" s="3">
        <v>42248</v>
      </c>
      <c r="C118">
        <v>2015</v>
      </c>
      <c r="D118" s="4">
        <v>-2.6467903863705528E-2</v>
      </c>
      <c r="E118" s="4">
        <v>7.0054993493835803E-4</v>
      </c>
      <c r="F118" s="9">
        <v>0.97353209613629443</v>
      </c>
      <c r="G118">
        <v>1.5380918048546022</v>
      </c>
      <c r="H118" s="10"/>
      <c r="I118">
        <v>-4.0680766913049032E-2</v>
      </c>
      <c r="J118" s="4">
        <v>1.654924796633825E-3</v>
      </c>
      <c r="K118" s="4">
        <v>-0.12366384530244934</v>
      </c>
      <c r="L118" s="4">
        <v>0.63000000000000012</v>
      </c>
      <c r="M118">
        <v>0.959319233086951</v>
      </c>
      <c r="N118">
        <v>9.985535771536469</v>
      </c>
      <c r="O118" s="10"/>
      <c r="P118">
        <v>-8.0450947789152794E-2</v>
      </c>
      <c r="Q118" s="4">
        <v>6.4723550001729892E-3</v>
      </c>
      <c r="R118" s="4">
        <v>-0.1634340261785531</v>
      </c>
      <c r="S118" s="4">
        <v>0.9583999999999997</v>
      </c>
      <c r="T118">
        <v>0.91954905221084715</v>
      </c>
      <c r="U118">
        <v>7.4128273929206054</v>
      </c>
      <c r="V118" s="10"/>
      <c r="W118">
        <v>-5.1756261538422235E-2</v>
      </c>
      <c r="X118" s="4">
        <v>2.6787106084335648E-3</v>
      </c>
      <c r="Y118" s="4">
        <v>-0.13473933992782255</v>
      </c>
      <c r="Z118" s="4">
        <v>-0.99600000000000055</v>
      </c>
      <c r="AA118">
        <v>0.94824373846157772</v>
      </c>
      <c r="AB118">
        <v>1.603650578254749</v>
      </c>
      <c r="AC118" s="10"/>
      <c r="AD118">
        <v>-3.2481729687219497E-2</v>
      </c>
      <c r="AE118" s="4">
        <v>1.0550627634735965E-3</v>
      </c>
      <c r="AF118" s="4">
        <v>-0.1154648080766198</v>
      </c>
      <c r="AG118" s="4">
        <v>9.9600000000000022E-2</v>
      </c>
      <c r="AH118">
        <v>0.96751827031278048</v>
      </c>
      <c r="AI118">
        <v>1.4947344703752532</v>
      </c>
      <c r="AJ118" s="10"/>
      <c r="AK118">
        <v>-0.11625550959418174</v>
      </c>
      <c r="AL118" s="4">
        <v>1.3515343511002881E-2</v>
      </c>
      <c r="AM118" s="4">
        <v>-0.19923858798358204</v>
      </c>
      <c r="AN118" s="4">
        <v>3.6165999999999996</v>
      </c>
      <c r="AO118">
        <v>0.88374449040581826</v>
      </c>
      <c r="AP118">
        <v>1.9013278838769663</v>
      </c>
      <c r="AQ118" s="10"/>
      <c r="AR118">
        <v>-0.1494946096518352</v>
      </c>
      <c r="AS118" s="4">
        <v>2.2348638314954577E-2</v>
      </c>
      <c r="AT118" s="4">
        <v>-0.2324776880412355</v>
      </c>
      <c r="AU118" s="4">
        <v>1.1032000000000002</v>
      </c>
      <c r="AV118">
        <v>0.85050539034816475</v>
      </c>
      <c r="AW118">
        <v>3.2303391132499391</v>
      </c>
      <c r="AX118" s="10"/>
      <c r="AY118">
        <v>8.919574595718481E-3</v>
      </c>
      <c r="AZ118" s="4">
        <v>0</v>
      </c>
      <c r="BA118" s="4">
        <v>-7.4063503793681817E-2</v>
      </c>
      <c r="BB118" s="4">
        <v>0.92480000000000007</v>
      </c>
      <c r="BC118">
        <v>1.0089195745957185</v>
      </c>
      <c r="BD118">
        <v>1.8755937007266175</v>
      </c>
      <c r="BE118" s="10"/>
      <c r="BF118">
        <v>-8.0311056888523677E-2</v>
      </c>
      <c r="BG118" s="4">
        <v>6.4498658585516863E-3</v>
      </c>
      <c r="BH118" s="4">
        <v>-0.16329413527792397</v>
      </c>
      <c r="BI118" s="4">
        <v>1.2758</v>
      </c>
      <c r="BJ118">
        <v>0.91968894311147631</v>
      </c>
      <c r="BK118">
        <v>8.740404807676379</v>
      </c>
      <c r="BL118" s="10"/>
      <c r="BM118">
        <v>1.2453804745559308E-2</v>
      </c>
      <c r="BN118" s="4">
        <v>0</v>
      </c>
      <c r="BO118" s="4">
        <v>-7.0529273643840998E-2</v>
      </c>
      <c r="BP118" s="4">
        <v>1.0310000000000001</v>
      </c>
      <c r="BQ118">
        <v>1.0124538047455593</v>
      </c>
      <c r="BR118">
        <v>1.5243607188807409</v>
      </c>
      <c r="BS118" s="10"/>
      <c r="BT118">
        <v>-1.2036606302905001E-2</v>
      </c>
      <c r="BU118" s="4">
        <v>1.4487989129113242E-4</v>
      </c>
      <c r="BV118" s="4">
        <v>-9.5019684692305303E-2</v>
      </c>
      <c r="BW118" s="4">
        <v>0.78499999999999959</v>
      </c>
      <c r="BX118">
        <v>0.98796339369709496</v>
      </c>
      <c r="BY118">
        <v>2.4323797603648316</v>
      </c>
      <c r="BZ118" s="10"/>
      <c r="CA118">
        <v>-0.12760723421228604</v>
      </c>
      <c r="CB118" s="4">
        <v>1.6283606223309224E-2</v>
      </c>
      <c r="CC118" s="4">
        <v>-0.21059031260168634</v>
      </c>
      <c r="CD118" s="4">
        <v>1.4920000000000002</v>
      </c>
      <c r="CE118">
        <v>0.87239276578771396</v>
      </c>
      <c r="CF118">
        <v>1.5588464503799191</v>
      </c>
      <c r="CG118" s="10"/>
      <c r="CH118">
        <v>-3.7120864256244446E-2</v>
      </c>
      <c r="CI118" s="4">
        <v>1.3779585631305265E-3</v>
      </c>
      <c r="CJ118" s="4">
        <v>-0.12010394264564475</v>
      </c>
      <c r="CK118" s="4">
        <v>1.0661999999999996</v>
      </c>
      <c r="CL118">
        <v>0.96287913574375561</v>
      </c>
      <c r="CM118">
        <v>0.80357564811590942</v>
      </c>
      <c r="CN118" s="10"/>
      <c r="CO118">
        <v>-7.8157785724747408E-2</v>
      </c>
      <c r="CP118" s="4">
        <v>6.1086394693955302E-3</v>
      </c>
      <c r="CQ118" s="4">
        <v>-0.16114086411414771</v>
      </c>
      <c r="CR118" s="4">
        <v>0.93800000000000039</v>
      </c>
      <c r="CS118">
        <v>0.92184221427525259</v>
      </c>
      <c r="CT118">
        <v>1.8479921807893269</v>
      </c>
      <c r="CU118" s="10"/>
      <c r="CV118">
        <v>6.4421006758024557E-3</v>
      </c>
      <c r="CW118" s="4">
        <v>0</v>
      </c>
      <c r="CX118" s="4">
        <v>-7.6540977713597844E-2</v>
      </c>
      <c r="CY118" s="4">
        <v>0.94380000000000008</v>
      </c>
      <c r="CZ118">
        <v>1.0064421006758024</v>
      </c>
      <c r="DA118">
        <v>1.5666256748387435</v>
      </c>
      <c r="DB118" s="10"/>
      <c r="DC118">
        <v>-0.11042095015353008</v>
      </c>
      <c r="DD118" s="4">
        <v>1.2192786232808376E-2</v>
      </c>
      <c r="DE118" s="4">
        <v>-0.19340402854293037</v>
      </c>
      <c r="DF118" s="4">
        <v>1.4142000000000001</v>
      </c>
      <c r="DG118">
        <v>0.88957904984646996</v>
      </c>
      <c r="DH118">
        <v>0.8550826307673145</v>
      </c>
      <c r="DI118" s="10"/>
      <c r="DJ118">
        <v>-3.3322421671698175E-3</v>
      </c>
      <c r="DK118" s="4">
        <v>1.1103837860664602E-5</v>
      </c>
      <c r="DL118" s="4">
        <v>-8.6315320556570124E-2</v>
      </c>
      <c r="DM118" s="4">
        <v>0.85720000000000018</v>
      </c>
      <c r="DN118">
        <v>0.99666775783283024</v>
      </c>
      <c r="DO118">
        <v>2.8318833136467969</v>
      </c>
      <c r="DP118" s="10"/>
      <c r="DQ118">
        <v>-1.456896089304725E-2</v>
      </c>
      <c r="DR118" s="4">
        <v>2.1225462150314012E-4</v>
      </c>
      <c r="DS118" s="4">
        <v>-9.7552039282447559E-2</v>
      </c>
      <c r="DT118" s="4">
        <v>0.10340000000000002</v>
      </c>
      <c r="DU118">
        <v>0.98543103910695273</v>
      </c>
      <c r="DV118">
        <v>1.2611664408644492</v>
      </c>
      <c r="DW118" s="10"/>
      <c r="DX118">
        <v>-3.8145036476462064E-2</v>
      </c>
      <c r="DY118" s="4">
        <v>1.4550438077906213E-3</v>
      </c>
      <c r="DZ118" s="4">
        <v>-0.12112811486586236</v>
      </c>
      <c r="EA118" s="4">
        <v>1.1406000000000001</v>
      </c>
      <c r="EB118">
        <v>0.96185496352353794</v>
      </c>
      <c r="EC118">
        <v>2.9293000164890066</v>
      </c>
      <c r="ED118" s="10"/>
      <c r="EE118">
        <v>-0.11553292104627737</v>
      </c>
      <c r="EF118" s="4">
        <v>1.3347855845485359E-2</v>
      </c>
      <c r="EG118" s="4">
        <v>-0.19851599943567766</v>
      </c>
      <c r="EH118" s="4">
        <v>0.97280000000000011</v>
      </c>
      <c r="EI118">
        <v>0.88446707895372267</v>
      </c>
      <c r="EJ118">
        <v>1.9921393565331962</v>
      </c>
      <c r="EK118" s="10"/>
      <c r="EL118">
        <v>-0.15808812618588103</v>
      </c>
      <c r="EM118" s="4">
        <v>2.4991855640963043E-2</v>
      </c>
      <c r="EN118" s="4">
        <v>-0.24107120457528133</v>
      </c>
      <c r="EO118" s="4">
        <v>1.3513999999999995</v>
      </c>
      <c r="EP118">
        <v>0.84191187381411892</v>
      </c>
      <c r="EQ118">
        <v>2.5591926044912254</v>
      </c>
      <c r="ER118" s="10"/>
      <c r="ES118">
        <v>-1.6755604545149395E-2</v>
      </c>
      <c r="ET118" s="4">
        <v>2.8075028367343107E-4</v>
      </c>
      <c r="EU118" s="4">
        <v>-9.9738682934549697E-2</v>
      </c>
      <c r="EV118" s="4">
        <v>0.42019999999999996</v>
      </c>
      <c r="EW118">
        <v>0.98324439545485065</v>
      </c>
      <c r="EX118">
        <v>6.8189429100686754</v>
      </c>
      <c r="EY118" s="10"/>
      <c r="EZ118">
        <v>-5.0629125287328346E-2</v>
      </c>
      <c r="FA118" s="4">
        <v>2.5633083273599905E-3</v>
      </c>
      <c r="FB118" s="4">
        <v>-0.13361220367672866</v>
      </c>
      <c r="FC118" s="4">
        <v>0.82940000000000014</v>
      </c>
      <c r="FD118">
        <v>0.94937087471267168</v>
      </c>
      <c r="FE118">
        <v>3.0877800569490779</v>
      </c>
      <c r="FF118" s="10"/>
      <c r="FG118">
        <v>-7.4931429314096382E-2</v>
      </c>
      <c r="FH118" s="4">
        <v>5.6147190990534224E-3</v>
      </c>
      <c r="FI118" s="4">
        <v>-0.15791450770349669</v>
      </c>
      <c r="FJ118" s="4">
        <v>0.67280000000000018</v>
      </c>
      <c r="FK118">
        <v>0.92506857068590365</v>
      </c>
      <c r="FL118">
        <v>7.6749609768943801</v>
      </c>
      <c r="FM118" s="10"/>
      <c r="FN118">
        <v>-0.11179105774884476</v>
      </c>
      <c r="FO118" s="4">
        <v>1.2497240592605544E-2</v>
      </c>
      <c r="FP118" s="4">
        <v>-0.19477413613824507</v>
      </c>
      <c r="FQ118" s="4">
        <v>1.0549999999999999</v>
      </c>
      <c r="FR118">
        <v>0.88820894225115521</v>
      </c>
      <c r="FS118">
        <v>4.2043144369521031</v>
      </c>
      <c r="FT118" s="10"/>
    </row>
    <row r="119" spans="1:176" x14ac:dyDescent="0.2">
      <c r="A119" s="2">
        <v>118</v>
      </c>
      <c r="B119" s="3">
        <v>42278</v>
      </c>
      <c r="C119">
        <v>2015</v>
      </c>
      <c r="D119" s="4">
        <v>8.3020833333333377E-2</v>
      </c>
      <c r="E119" s="4">
        <v>0</v>
      </c>
      <c r="F119" s="9">
        <v>1.0830208333333333</v>
      </c>
      <c r="G119">
        <v>1.6657854682368018</v>
      </c>
      <c r="H119" s="10"/>
      <c r="I119">
        <v>3.3236420680584272E-2</v>
      </c>
      <c r="J119" s="4">
        <v>0</v>
      </c>
      <c r="K119" s="4">
        <v>3.2731457615025772E-2</v>
      </c>
      <c r="L119" s="4">
        <v>0.64860000000000018</v>
      </c>
      <c r="M119">
        <v>1.0332364206805842</v>
      </c>
      <c r="N119">
        <v>10.317419239160277</v>
      </c>
      <c r="O119" s="10"/>
      <c r="P119">
        <v>7.0811989320867033E-3</v>
      </c>
      <c r="Q119" s="4">
        <v>0</v>
      </c>
      <c r="R119" s="4">
        <v>6.5762358665282005E-3</v>
      </c>
      <c r="S119" s="4">
        <v>1.1386000000000001</v>
      </c>
      <c r="T119">
        <v>1.0070811989320867</v>
      </c>
      <c r="U119">
        <v>7.4653190983390978</v>
      </c>
      <c r="V119" s="10"/>
      <c r="W119">
        <v>1.5011410023268912E-2</v>
      </c>
      <c r="X119" s="4">
        <v>0</v>
      </c>
      <c r="Y119" s="4">
        <v>1.450644695771041E-2</v>
      </c>
      <c r="Z119" s="4">
        <v>-0.75859999999999994</v>
      </c>
      <c r="AA119">
        <v>1.015011410023269</v>
      </c>
      <c r="AB119">
        <v>1.6277236346189834</v>
      </c>
      <c r="AC119" s="10"/>
      <c r="AD119">
        <v>9.5978423321062892E-3</v>
      </c>
      <c r="AE119" s="4">
        <v>0</v>
      </c>
      <c r="AF119" s="4">
        <v>9.0928792665477872E-3</v>
      </c>
      <c r="AG119" s="4">
        <v>0.11460000000000002</v>
      </c>
      <c r="AH119">
        <v>1.0095978423321064</v>
      </c>
      <c r="AI119">
        <v>1.5090806961502794</v>
      </c>
      <c r="AJ119" s="10"/>
      <c r="AK119">
        <v>7.8479751171681864E-2</v>
      </c>
      <c r="AL119" s="4">
        <v>0</v>
      </c>
      <c r="AM119" s="4">
        <v>7.7974788106123363E-2</v>
      </c>
      <c r="AN119" s="4">
        <v>3.2656000000000001</v>
      </c>
      <c r="AO119">
        <v>1.0784797511716819</v>
      </c>
      <c r="AP119">
        <v>2.050543623099411</v>
      </c>
      <c r="AQ119" s="10"/>
      <c r="AR119">
        <v>3.8875973510930223E-2</v>
      </c>
      <c r="AS119" s="4">
        <v>0</v>
      </c>
      <c r="AT119" s="4">
        <v>3.8371010445371723E-2</v>
      </c>
      <c r="AU119" s="4">
        <v>0.94040000000000001</v>
      </c>
      <c r="AV119">
        <v>1.0388759735109303</v>
      </c>
      <c r="AW119">
        <v>3.3559216910479659</v>
      </c>
      <c r="AX119" s="10"/>
      <c r="AY119">
        <v>8.3333871892915037E-2</v>
      </c>
      <c r="AZ119" s="4">
        <v>0</v>
      </c>
      <c r="BA119" s="4">
        <v>8.2828908827356537E-2</v>
      </c>
      <c r="BB119" s="4">
        <v>0.90480000000000005</v>
      </c>
      <c r="BC119">
        <v>1.0833338718929151</v>
      </c>
      <c r="BD119">
        <v>2.0318941859061277</v>
      </c>
      <c r="BE119" s="10"/>
      <c r="BF119">
        <v>2.7904196141486651E-2</v>
      </c>
      <c r="BG119" s="4">
        <v>0</v>
      </c>
      <c r="BH119" s="4">
        <v>2.7399233075928148E-2</v>
      </c>
      <c r="BI119" s="4">
        <v>1.1985999999999999</v>
      </c>
      <c r="BJ119">
        <v>1.0279041961414868</v>
      </c>
      <c r="BK119">
        <v>8.9842987777857743</v>
      </c>
      <c r="BL119" s="10"/>
      <c r="BM119">
        <v>8.4620528505208112E-2</v>
      </c>
      <c r="BN119" s="4">
        <v>0</v>
      </c>
      <c r="BO119" s="4">
        <v>8.4115565439649612E-2</v>
      </c>
      <c r="BP119" s="4">
        <v>1.0312000000000001</v>
      </c>
      <c r="BQ119">
        <v>1.0846205285052082</v>
      </c>
      <c r="BR119">
        <v>1.6533529285450081</v>
      </c>
      <c r="BS119" s="10"/>
      <c r="BT119">
        <v>4.5055045635380944E-2</v>
      </c>
      <c r="BU119" s="4">
        <v>0</v>
      </c>
      <c r="BV119" s="4">
        <v>4.4550082569822444E-2</v>
      </c>
      <c r="BW119" s="4">
        <v>1.0029999999999999</v>
      </c>
      <c r="BX119">
        <v>1.0450550456353809</v>
      </c>
      <c r="BY119">
        <v>2.5419707414706458</v>
      </c>
      <c r="BZ119" s="10"/>
      <c r="CA119">
        <v>0.10807032702921958</v>
      </c>
      <c r="CB119" s="4">
        <v>0</v>
      </c>
      <c r="CC119" s="4">
        <v>0.10756536396366108</v>
      </c>
      <c r="CD119" s="4">
        <v>1.4298</v>
      </c>
      <c r="CE119">
        <v>1.1080703270292196</v>
      </c>
      <c r="CF119">
        <v>1.7273114960608151</v>
      </c>
      <c r="CG119" s="10"/>
      <c r="CH119">
        <v>8.1679752391584023E-2</v>
      </c>
      <c r="CI119" s="4">
        <v>0</v>
      </c>
      <c r="CJ119" s="4">
        <v>8.1174789326025523E-2</v>
      </c>
      <c r="CK119" s="4">
        <v>1.1208</v>
      </c>
      <c r="CL119">
        <v>1.081679752391584</v>
      </c>
      <c r="CM119">
        <v>0.86921150808192349</v>
      </c>
      <c r="CN119" s="10"/>
      <c r="CO119">
        <v>1.5952867232627E-2</v>
      </c>
      <c r="CP119" s="4">
        <v>0</v>
      </c>
      <c r="CQ119" s="4">
        <v>1.5447904167068498E-2</v>
      </c>
      <c r="CR119" s="4">
        <v>1.2218000000000002</v>
      </c>
      <c r="CS119">
        <v>1.015952867232627</v>
      </c>
      <c r="CT119">
        <v>1.877472954696392</v>
      </c>
      <c r="CU119" s="10"/>
      <c r="CV119">
        <v>6.2006686580645211E-2</v>
      </c>
      <c r="CW119" s="4">
        <v>0</v>
      </c>
      <c r="CX119" s="4">
        <v>6.1501723515086711E-2</v>
      </c>
      <c r="CY119" s="4">
        <v>1.0109999999999999</v>
      </c>
      <c r="CZ119">
        <v>1.0620066865806452</v>
      </c>
      <c r="DA119">
        <v>1.6637669420476613</v>
      </c>
      <c r="DB119" s="10"/>
      <c r="DC119">
        <v>2.6915661739091025E-2</v>
      </c>
      <c r="DD119" s="4">
        <v>0</v>
      </c>
      <c r="DE119" s="4">
        <v>2.6410698673532521E-2</v>
      </c>
      <c r="DF119" s="4">
        <v>1.5722000000000003</v>
      </c>
      <c r="DG119">
        <v>1.0269156617390911</v>
      </c>
      <c r="DH119">
        <v>0.87809774561601972</v>
      </c>
      <c r="DI119" s="10"/>
      <c r="DJ119">
        <v>4.8158876076233835E-2</v>
      </c>
      <c r="DK119" s="4">
        <v>0</v>
      </c>
      <c r="DL119" s="4">
        <v>4.7653913010675335E-2</v>
      </c>
      <c r="DM119" s="4">
        <v>0.91720000000000002</v>
      </c>
      <c r="DN119">
        <v>1.0481588760762339</v>
      </c>
      <c r="DO119">
        <v>2.9682636312110677</v>
      </c>
      <c r="DP119" s="10"/>
      <c r="DQ119">
        <v>2.1131026902538604E-2</v>
      </c>
      <c r="DR119" s="4">
        <v>0</v>
      </c>
      <c r="DS119" s="4">
        <v>2.06260638369801E-2</v>
      </c>
      <c r="DT119" s="4">
        <v>0.14120000000000002</v>
      </c>
      <c r="DU119">
        <v>1.0211310269025387</v>
      </c>
      <c r="DV119">
        <v>1.2878161828549348</v>
      </c>
      <c r="DW119" s="10"/>
      <c r="DX119">
        <v>3.6202641148281575E-2</v>
      </c>
      <c r="DY119" s="4">
        <v>0</v>
      </c>
      <c r="DZ119" s="4">
        <v>3.5697678082723075E-2</v>
      </c>
      <c r="EA119" s="4">
        <v>0.8837999999999997</v>
      </c>
      <c r="EB119">
        <v>1.0362026411482816</v>
      </c>
      <c r="EC119">
        <v>3.0353484138016138</v>
      </c>
      <c r="ED119" s="10"/>
      <c r="EE119">
        <v>1.3083225105571885E-2</v>
      </c>
      <c r="EF119" s="4">
        <v>0</v>
      </c>
      <c r="EG119" s="4">
        <v>1.2578262040013383E-2</v>
      </c>
      <c r="EH119" s="4">
        <v>0.81300000000000028</v>
      </c>
      <c r="EI119">
        <v>1.0130832251055719</v>
      </c>
      <c r="EJ119">
        <v>2.018202964176389</v>
      </c>
      <c r="EK119" s="10"/>
      <c r="EL119">
        <v>3.332446378508519E-2</v>
      </c>
      <c r="EM119" s="4">
        <v>0</v>
      </c>
      <c r="EN119" s="4">
        <v>3.281950071952669E-2</v>
      </c>
      <c r="EO119" s="4">
        <v>0.85320000000000018</v>
      </c>
      <c r="EP119">
        <v>1.0333244637850851</v>
      </c>
      <c r="EQ119">
        <v>2.6444763257586508</v>
      </c>
      <c r="ER119" s="10"/>
      <c r="ES119">
        <v>-6.9438869110500668E-3</v>
      </c>
      <c r="ET119" s="4">
        <v>4.8217565433452436E-5</v>
      </c>
      <c r="EU119" s="4">
        <v>-7.4488499766085696E-3</v>
      </c>
      <c r="EV119" s="4">
        <v>0.53040000000000009</v>
      </c>
      <c r="EW119">
        <v>0.99305611308894992</v>
      </c>
      <c r="EX119">
        <v>6.7715929416482519</v>
      </c>
      <c r="EY119" s="10"/>
      <c r="EZ119">
        <v>5.6056272971664572E-2</v>
      </c>
      <c r="FA119" s="4">
        <v>0</v>
      </c>
      <c r="FB119" s="4">
        <v>5.5551309906106072E-2</v>
      </c>
      <c r="FC119" s="4">
        <v>0.80780000000000018</v>
      </c>
      <c r="FD119">
        <v>1.0560562729716645</v>
      </c>
      <c r="FE119">
        <v>3.2608694986978772</v>
      </c>
      <c r="FF119" s="10"/>
      <c r="FG119">
        <v>5.3698747962573075E-2</v>
      </c>
      <c r="FH119" s="4">
        <v>0</v>
      </c>
      <c r="FI119" s="4">
        <v>5.3193784897014575E-2</v>
      </c>
      <c r="FJ119" s="4">
        <v>0.79059999999999986</v>
      </c>
      <c r="FK119">
        <v>1.053698747962573</v>
      </c>
      <c r="FL119">
        <v>8.0870967720152152</v>
      </c>
      <c r="FM119" s="10"/>
      <c r="FN119">
        <v>3.1629161117767736E-2</v>
      </c>
      <c r="FO119" s="4">
        <v>0</v>
      </c>
      <c r="FP119" s="4">
        <v>3.1124198052209232E-2</v>
      </c>
      <c r="FQ119" s="4">
        <v>1.0986000000000002</v>
      </c>
      <c r="FR119">
        <v>1.0316291611177677</v>
      </c>
      <c r="FS119">
        <v>4.3372933756682182</v>
      </c>
      <c r="FT119" s="10"/>
    </row>
    <row r="120" spans="1:176" x14ac:dyDescent="0.2">
      <c r="A120" s="2">
        <v>119</v>
      </c>
      <c r="B120" s="3">
        <v>42309</v>
      </c>
      <c r="C120">
        <v>2015</v>
      </c>
      <c r="D120" s="4">
        <v>4.8090795421756275E-4</v>
      </c>
      <c r="E120" s="4">
        <v>0</v>
      </c>
      <c r="F120" s="9">
        <v>1.0004809079542176</v>
      </c>
      <c r="G120">
        <v>1.6665865577184971</v>
      </c>
      <c r="H120" s="10"/>
      <c r="I120">
        <v>2.1137106406519193E-2</v>
      </c>
      <c r="J120" s="4">
        <v>0</v>
      </c>
      <c r="K120" s="4">
        <v>3.8667304780877987E-2</v>
      </c>
      <c r="L120" s="4">
        <v>0.72179999999999989</v>
      </c>
      <c r="M120">
        <v>1.0211371064065191</v>
      </c>
      <c r="N120">
        <v>10.535499627459075</v>
      </c>
      <c r="O120" s="10"/>
      <c r="P120">
        <v>-2.1687685058385003E-2</v>
      </c>
      <c r="Q120" s="4">
        <v>4.7035568319169613E-4</v>
      </c>
      <c r="R120" s="4">
        <v>-4.1574866840262126E-3</v>
      </c>
      <c r="S120" s="4">
        <v>1.0317999999999998</v>
      </c>
      <c r="T120">
        <v>0.97831231494161497</v>
      </c>
      <c r="U120">
        <v>7.3034136088739725</v>
      </c>
      <c r="V120" s="10"/>
      <c r="W120">
        <v>-4.5737987196961302E-2</v>
      </c>
      <c r="X120" s="4">
        <v>2.0919634728293959E-3</v>
      </c>
      <c r="Y120" s="4">
        <v>-2.8207788822602511E-2</v>
      </c>
      <c r="Z120" s="4">
        <v>-0.90319999999999967</v>
      </c>
      <c r="AA120">
        <v>0.95426201280303868</v>
      </c>
      <c r="AB120">
        <v>1.5532748318585889</v>
      </c>
      <c r="AC120" s="10"/>
      <c r="AD120">
        <v>-4.272937848865929E-3</v>
      </c>
      <c r="AE120" s="4">
        <v>1.8257997860270994E-5</v>
      </c>
      <c r="AF120" s="4">
        <v>1.3257260525492861E-2</v>
      </c>
      <c r="AG120" s="4">
        <v>0.12000000000000005</v>
      </c>
      <c r="AH120">
        <v>0.99572706215113405</v>
      </c>
      <c r="AI120">
        <v>1.5026324881267059</v>
      </c>
      <c r="AJ120" s="10"/>
      <c r="AK120">
        <v>0.35352991739924627</v>
      </c>
      <c r="AL120" s="4">
        <v>0</v>
      </c>
      <c r="AM120" s="4">
        <v>0.37106011577360509</v>
      </c>
      <c r="AN120" s="4">
        <v>4.0872000000000002</v>
      </c>
      <c r="AO120">
        <v>1.3535299173992463</v>
      </c>
      <c r="AP120">
        <v>2.7754721407972971</v>
      </c>
      <c r="AQ120" s="10"/>
      <c r="AR120">
        <v>-0.10765026769448585</v>
      </c>
      <c r="AS120" s="4">
        <v>1.1588580134694465E-2</v>
      </c>
      <c r="AT120" s="4">
        <v>-9.0120069320127061E-2</v>
      </c>
      <c r="AU120" s="4">
        <v>1.2773999999999999</v>
      </c>
      <c r="AV120">
        <v>0.89234973230551418</v>
      </c>
      <c r="AW120">
        <v>2.9946558226449209</v>
      </c>
      <c r="AX120" s="10"/>
      <c r="AY120">
        <v>6.0283896612347643E-3</v>
      </c>
      <c r="AZ120" s="4">
        <v>0</v>
      </c>
      <c r="BA120" s="4">
        <v>2.3558588035593554E-2</v>
      </c>
      <c r="BB120" s="4">
        <v>0.91339999999999988</v>
      </c>
      <c r="BC120">
        <v>1.0060283896612348</v>
      </c>
      <c r="BD120">
        <v>2.0441432358091673</v>
      </c>
      <c r="BE120" s="10"/>
      <c r="BF120">
        <v>0.40929883115101029</v>
      </c>
      <c r="BG120" s="4">
        <v>0</v>
      </c>
      <c r="BH120" s="4">
        <v>0.42682902952536905</v>
      </c>
      <c r="BI120" s="4">
        <v>1.5270000000000001</v>
      </c>
      <c r="BJ120">
        <v>1.4092988311510104</v>
      </c>
      <c r="BK120">
        <v>12.661561766244944</v>
      </c>
      <c r="BL120" s="10"/>
      <c r="BM120">
        <v>5.3434082738442979E-3</v>
      </c>
      <c r="BN120" s="4">
        <v>0</v>
      </c>
      <c r="BO120" s="4">
        <v>2.287360664820309E-2</v>
      </c>
      <c r="BP120" s="4">
        <v>1.0273999999999999</v>
      </c>
      <c r="BQ120">
        <v>1.0053434082738444</v>
      </c>
      <c r="BR120">
        <v>1.6621874682629805</v>
      </c>
      <c r="BS120" s="10"/>
      <c r="BT120">
        <v>6.0588540927652033E-3</v>
      </c>
      <c r="BU120" s="4">
        <v>0</v>
      </c>
      <c r="BV120" s="4">
        <v>2.3589052467123995E-2</v>
      </c>
      <c r="BW120" s="4">
        <v>0.54999999999999982</v>
      </c>
      <c r="BX120">
        <v>1.0060588540927653</v>
      </c>
      <c r="BY120">
        <v>2.5573721713012949</v>
      </c>
      <c r="BZ120" s="10"/>
      <c r="CA120">
        <v>0.33288183549811906</v>
      </c>
      <c r="CB120" s="4">
        <v>0</v>
      </c>
      <c r="CC120" s="4">
        <v>0.35041203387247788</v>
      </c>
      <c r="CD120" s="4">
        <v>1.6179999999999999</v>
      </c>
      <c r="CE120">
        <v>1.3328818354981191</v>
      </c>
      <c r="CF120">
        <v>2.3023021173465414</v>
      </c>
      <c r="CG120" s="10"/>
      <c r="CH120">
        <v>-1.1763631477349178E-2</v>
      </c>
      <c r="CI120" s="4">
        <v>1.383830255348804E-4</v>
      </c>
      <c r="CJ120" s="4">
        <v>5.7665668970096132E-3</v>
      </c>
      <c r="CK120" s="4">
        <v>1.1182000000000003</v>
      </c>
      <c r="CL120">
        <v>0.98823636852265084</v>
      </c>
      <c r="CM120">
        <v>0.85898642422497684</v>
      </c>
      <c r="CN120" s="10"/>
      <c r="CO120">
        <v>0.35431326906491273</v>
      </c>
      <c r="CP120" s="4">
        <v>0</v>
      </c>
      <c r="CQ120" s="4">
        <v>0.37184346743927155</v>
      </c>
      <c r="CR120" s="4">
        <v>0.91980000000000017</v>
      </c>
      <c r="CS120">
        <v>1.3543132690649127</v>
      </c>
      <c r="CT120">
        <v>2.5426865348558314</v>
      </c>
      <c r="CU120" s="10"/>
      <c r="CV120">
        <v>-1.873724009513657E-3</v>
      </c>
      <c r="CW120" s="4">
        <v>3.5108416638279349E-6</v>
      </c>
      <c r="CX120" s="4">
        <v>1.5656474364845133E-2</v>
      </c>
      <c r="CY120" s="4">
        <v>1.0702</v>
      </c>
      <c r="CZ120">
        <v>0.99812627599048631</v>
      </c>
      <c r="DA120">
        <v>1.6606495019821115</v>
      </c>
      <c r="DB120" s="10"/>
      <c r="DC120">
        <v>0.29936126334660756</v>
      </c>
      <c r="DD120" s="4">
        <v>0</v>
      </c>
      <c r="DE120" s="4">
        <v>0.31689146172096638</v>
      </c>
      <c r="DF120" s="4">
        <v>1.6900000000000004</v>
      </c>
      <c r="DG120">
        <v>1.2993612633466076</v>
      </c>
      <c r="DH120">
        <v>1.1409661960854394</v>
      </c>
      <c r="DI120" s="10"/>
      <c r="DJ120">
        <v>2.2806730199131224E-3</v>
      </c>
      <c r="DK120" s="4">
        <v>0</v>
      </c>
      <c r="DL120" s="4">
        <v>1.9810871394271914E-2</v>
      </c>
      <c r="DM120" s="4">
        <v>0.84620000000000017</v>
      </c>
      <c r="DN120">
        <v>1.0022806730199132</v>
      </c>
      <c r="DO120">
        <v>2.9750332699907602</v>
      </c>
      <c r="DP120" s="10"/>
      <c r="DQ120">
        <v>-1.2325030011788004E-2</v>
      </c>
      <c r="DR120" s="4">
        <v>1.5190636479147499E-4</v>
      </c>
      <c r="DS120" s="4">
        <v>5.2051683625707872E-3</v>
      </c>
      <c r="DT120" s="4">
        <v>0.26039999999999996</v>
      </c>
      <c r="DU120">
        <v>0.98767496998821203</v>
      </c>
      <c r="DV120">
        <v>1.2719438097515816</v>
      </c>
      <c r="DW120" s="10"/>
      <c r="DX120">
        <v>2.5241496695251622E-2</v>
      </c>
      <c r="DY120" s="4">
        <v>0</v>
      </c>
      <c r="DZ120" s="4">
        <v>4.2771695069610413E-2</v>
      </c>
      <c r="EA120" s="4">
        <v>1.0217999999999998</v>
      </c>
      <c r="EB120">
        <v>1.0252414966952517</v>
      </c>
      <c r="EC120">
        <v>3.1119651507575248</v>
      </c>
      <c r="ED120" s="10"/>
      <c r="EE120">
        <v>8.4800828497581526E-2</v>
      </c>
      <c r="EF120" s="4">
        <v>0</v>
      </c>
      <c r="EG120" s="4">
        <v>0.10233102687194032</v>
      </c>
      <c r="EH120" s="4">
        <v>0.90720000000000001</v>
      </c>
      <c r="EI120">
        <v>1.0848008284975816</v>
      </c>
      <c r="EJ120">
        <v>2.1893482476148218</v>
      </c>
      <c r="EK120" s="10"/>
      <c r="EL120">
        <v>-4.1500287987042347E-2</v>
      </c>
      <c r="EM120" s="4">
        <v>1.7222739030074514E-3</v>
      </c>
      <c r="EN120" s="4">
        <v>-2.3970089612683557E-2</v>
      </c>
      <c r="EO120" s="4">
        <v>1.335</v>
      </c>
      <c r="EP120">
        <v>0.95849971201295769</v>
      </c>
      <c r="EQ120">
        <v>2.5347297966647511</v>
      </c>
      <c r="ER120" s="10"/>
      <c r="ES120">
        <v>-2.7777681507018816E-5</v>
      </c>
      <c r="ET120" s="4">
        <v>7.7159958990537513E-10</v>
      </c>
      <c r="EU120" s="4">
        <v>1.7502420692851774E-2</v>
      </c>
      <c r="EV120" s="4">
        <v>0.17579999999999996</v>
      </c>
      <c r="EW120">
        <v>0.99997222231849303</v>
      </c>
      <c r="EX120">
        <v>6.7714048424962243</v>
      </c>
      <c r="EY120" s="10"/>
      <c r="EZ120">
        <v>-4.8330231796595714E-2</v>
      </c>
      <c r="FA120" s="4">
        <v>2.3358113055126713E-3</v>
      </c>
      <c r="FB120" s="4">
        <v>-3.0800033422236923E-2</v>
      </c>
      <c r="FC120" s="4">
        <v>0.94400000000000017</v>
      </c>
      <c r="FD120">
        <v>0.95166976820340432</v>
      </c>
      <c r="FE120">
        <v>3.1032709199673603</v>
      </c>
      <c r="FF120" s="10"/>
      <c r="FG120">
        <v>-2.9407933988308807E-2</v>
      </c>
      <c r="FH120" s="4">
        <v>8.6482658146072838E-4</v>
      </c>
      <c r="FI120" s="4">
        <v>-1.1877735613950016E-2</v>
      </c>
      <c r="FJ120" s="4">
        <v>0.87640000000000062</v>
      </c>
      <c r="FK120">
        <v>0.97059206601169123</v>
      </c>
      <c r="FL120">
        <v>7.8492719639867268</v>
      </c>
      <c r="FM120" s="10"/>
      <c r="FN120">
        <v>-2.5351477271879218E-2</v>
      </c>
      <c r="FO120" s="4">
        <v>6.4269739986660859E-4</v>
      </c>
      <c r="FP120" s="4">
        <v>-7.821278897520427E-3</v>
      </c>
      <c r="FQ120" s="4">
        <v>1.1744000000000001</v>
      </c>
      <c r="FR120">
        <v>0.97464852272812075</v>
      </c>
      <c r="FS120">
        <v>4.2273365812334927</v>
      </c>
      <c r="FT120" s="10"/>
    </row>
    <row r="121" spans="1:176" x14ac:dyDescent="0.2">
      <c r="A121" s="2">
        <v>120</v>
      </c>
      <c r="B121" s="3">
        <v>42339</v>
      </c>
      <c r="C121">
        <v>2015</v>
      </c>
      <c r="D121" s="4">
        <v>-1.7544702941741971E-2</v>
      </c>
      <c r="E121" s="4">
        <v>3.0781660131396941E-4</v>
      </c>
      <c r="F121" s="9">
        <v>0.98245529705825807</v>
      </c>
      <c r="G121">
        <v>1.6373467916366258</v>
      </c>
      <c r="H121" s="10">
        <v>-7.285443683520393E-3</v>
      </c>
      <c r="I121">
        <v>-1.5143317468045368E-2</v>
      </c>
      <c r="J121" s="4">
        <v>2.2932006393800797E-4</v>
      </c>
      <c r="K121" s="4">
        <v>3.5592027013690956E-2</v>
      </c>
      <c r="L121" s="4">
        <v>0.69279999999999997</v>
      </c>
      <c r="M121">
        <v>0.98485668253195469</v>
      </c>
      <c r="N121">
        <v>10.375957211915988</v>
      </c>
      <c r="O121" s="10">
        <v>0.1016005908483892</v>
      </c>
      <c r="P121">
        <v>-8.4999818042212266E-2</v>
      </c>
      <c r="Q121" s="4">
        <v>7.2249690672091943E-3</v>
      </c>
      <c r="R121" s="4">
        <v>-3.426447356047594E-2</v>
      </c>
      <c r="S121" s="4">
        <v>0.92100000000000004</v>
      </c>
      <c r="T121">
        <v>0.91500018195778776</v>
      </c>
      <c r="U121">
        <v>6.6826247810326684</v>
      </c>
      <c r="V121" s="10">
        <v>-0.20363603019460028</v>
      </c>
      <c r="W121">
        <v>-6.8108815835395381E-2</v>
      </c>
      <c r="X121" s="4">
        <v>4.6388107944998046E-3</v>
      </c>
      <c r="Y121" s="4">
        <v>-1.7373471353659055E-2</v>
      </c>
      <c r="Z121" s="4">
        <v>-0.73119999999999985</v>
      </c>
      <c r="AA121">
        <v>0.93189118416460459</v>
      </c>
      <c r="AB121">
        <v>1.4474831223937776</v>
      </c>
      <c r="AC121" s="10">
        <v>-0.15709753675085267</v>
      </c>
      <c r="AD121">
        <v>3.3927212751104861E-3</v>
      </c>
      <c r="AE121" s="4">
        <v>0</v>
      </c>
      <c r="AF121" s="4">
        <v>5.412806575684681E-2</v>
      </c>
      <c r="AG121" s="4">
        <v>0.10800000000000004</v>
      </c>
      <c r="AH121">
        <v>1.0033927212751106</v>
      </c>
      <c r="AI121">
        <v>1.5077305013378457</v>
      </c>
      <c r="AJ121" s="10">
        <v>-0.10059773214697645</v>
      </c>
      <c r="AK121">
        <v>-0.18152018317160909</v>
      </c>
      <c r="AL121" s="4">
        <v>3.2949576898654513E-2</v>
      </c>
      <c r="AM121" s="4">
        <v>-0.13078483868987276</v>
      </c>
      <c r="AN121" s="4">
        <v>3.4357999999999991</v>
      </c>
      <c r="AO121">
        <v>0.81847981682839088</v>
      </c>
      <c r="AP121">
        <v>2.2716679294120738</v>
      </c>
      <c r="AQ121" s="10">
        <v>-6.7326380301293259E-2</v>
      </c>
      <c r="AR121">
        <v>-0.15616078387942667</v>
      </c>
      <c r="AS121" s="4">
        <v>2.4386190421837005E-2</v>
      </c>
      <c r="AT121" s="4">
        <v>-0.10542543939769033</v>
      </c>
      <c r="AU121" s="4">
        <v>1.1889999999999996</v>
      </c>
      <c r="AV121">
        <v>0.84383921612057333</v>
      </c>
      <c r="AW121">
        <v>2.5270080219316009</v>
      </c>
      <c r="AX121" s="10">
        <v>-0.33902713761712783</v>
      </c>
      <c r="AY121">
        <v>-1.3728080774110059E-2</v>
      </c>
      <c r="AZ121" s="4">
        <v>1.8846020174049025E-4</v>
      </c>
      <c r="BA121" s="4">
        <v>3.7007263707626269E-2</v>
      </c>
      <c r="BB121" s="4">
        <v>0.98879999999999979</v>
      </c>
      <c r="BC121">
        <v>0.98627191922588997</v>
      </c>
      <c r="BD121">
        <v>2.0160810723541283</v>
      </c>
      <c r="BE121" s="10">
        <v>3.665600553462188E-2</v>
      </c>
      <c r="BF121">
        <v>-2.0904300200499229E-2</v>
      </c>
      <c r="BG121" s="4">
        <v>4.3698976687259211E-4</v>
      </c>
      <c r="BH121" s="4">
        <v>2.9831044281237097E-2</v>
      </c>
      <c r="BI121" s="4">
        <v>1.0016</v>
      </c>
      <c r="BJ121">
        <v>0.97909569979950073</v>
      </c>
      <c r="BK121">
        <v>12.396880678076196</v>
      </c>
      <c r="BL121" s="10">
        <v>0.56414820503215535</v>
      </c>
      <c r="BM121">
        <v>-1.8342304097227046E-2</v>
      </c>
      <c r="BN121" s="4">
        <v>3.3644011959515206E-4</v>
      </c>
      <c r="BO121" s="4">
        <v>3.2393040384509283E-2</v>
      </c>
      <c r="BP121" s="4">
        <v>1.0049999999999999</v>
      </c>
      <c r="BQ121">
        <v>0.98165769590277296</v>
      </c>
      <c r="BR121">
        <v>1.6316991202535009</v>
      </c>
      <c r="BS121" s="10">
        <v>1.2547143235630318E-2</v>
      </c>
      <c r="BT121">
        <v>-3.8356948366946905E-2</v>
      </c>
      <c r="BU121" s="4">
        <v>1.4712554880246308E-3</v>
      </c>
      <c r="BV121" s="4">
        <v>1.2378396114789421E-2</v>
      </c>
      <c r="BW121" s="4">
        <v>0.61480000000000001</v>
      </c>
      <c r="BX121">
        <v>0.96164305163305308</v>
      </c>
      <c r="BY121">
        <v>2.4592791789716242</v>
      </c>
      <c r="BZ121" s="10">
        <v>2.7778942696362868E-2</v>
      </c>
      <c r="CA121">
        <v>-0.17218885399145306</v>
      </c>
      <c r="CB121" s="4">
        <v>2.9649001438889939E-2</v>
      </c>
      <c r="CC121" s="4">
        <v>-0.12145350950971673</v>
      </c>
      <c r="CD121" s="4">
        <v>1.6755999999999998</v>
      </c>
      <c r="CE121">
        <v>0.82781114600854688</v>
      </c>
      <c r="CF121">
        <v>1.9058713542185444</v>
      </c>
      <c r="CG121" s="10">
        <v>-0.12567526981737309</v>
      </c>
      <c r="CH121">
        <v>-6.1662167595583732E-2</v>
      </c>
      <c r="CI121" s="4">
        <v>3.8022229125858563E-3</v>
      </c>
      <c r="CJ121" s="4">
        <v>-1.0926823113847406E-2</v>
      </c>
      <c r="CK121" s="4">
        <v>1.1315999999999999</v>
      </c>
      <c r="CL121">
        <v>0.93833783240441626</v>
      </c>
      <c r="CM121">
        <v>0.80601945937208508</v>
      </c>
      <c r="CN121" s="10">
        <v>-0.18594528796934082</v>
      </c>
      <c r="CO121">
        <v>-7.6512837056809876E-2</v>
      </c>
      <c r="CP121" s="4">
        <v>5.854214234481939E-3</v>
      </c>
      <c r="CQ121" s="4">
        <v>-2.577749257507355E-2</v>
      </c>
      <c r="CR121" s="4">
        <v>1.0549999999999999</v>
      </c>
      <c r="CS121">
        <v>0.92348716294319011</v>
      </c>
      <c r="CT121">
        <v>2.3481383743278625</v>
      </c>
      <c r="CU121" s="10">
        <v>-0.11657712398682529</v>
      </c>
      <c r="CV121">
        <v>-5.8541893680649701E-2</v>
      </c>
      <c r="CW121" s="4">
        <v>3.4271533157164934E-3</v>
      </c>
      <c r="CX121" s="4">
        <v>-7.8065491989133748E-3</v>
      </c>
      <c r="CY121" s="4">
        <v>1.0881999999999998</v>
      </c>
      <c r="CZ121">
        <v>0.94145810631935034</v>
      </c>
      <c r="DA121">
        <v>1.5634319353962509</v>
      </c>
      <c r="DB121" s="10">
        <v>-2.8384095535080429E-2</v>
      </c>
      <c r="DC121">
        <v>-0.13247970547286972</v>
      </c>
      <c r="DD121" s="4">
        <v>1.7550872362178307E-2</v>
      </c>
      <c r="DE121" s="4">
        <v>-8.1744360991133386E-2</v>
      </c>
      <c r="DF121" s="4">
        <v>1.8474000000000004</v>
      </c>
      <c r="DG121">
        <v>0.86752029452713031</v>
      </c>
      <c r="DH121">
        <v>0.98981133047353986</v>
      </c>
      <c r="DI121" s="10">
        <v>-5.0593627810817172E-2</v>
      </c>
      <c r="DJ121">
        <v>-3.8187481168887476E-2</v>
      </c>
      <c r="DK121" s="4">
        <v>1.4582837180241355E-3</v>
      </c>
      <c r="DL121" s="4">
        <v>1.254786331284885E-2</v>
      </c>
      <c r="DM121" s="4">
        <v>0.86040000000000005</v>
      </c>
      <c r="DN121">
        <v>0.96181251883111252</v>
      </c>
      <c r="DO121">
        <v>2.8614242430161743</v>
      </c>
      <c r="DP121" s="10">
        <v>-1.511254121520105E-2</v>
      </c>
      <c r="DQ121">
        <v>-4.324642039116075E-2</v>
      </c>
      <c r="DR121" s="4">
        <v>1.8702528766490042E-3</v>
      </c>
      <c r="DS121" s="4">
        <v>7.4889240905755758E-3</v>
      </c>
      <c r="DT121" s="4">
        <v>0.25339999999999996</v>
      </c>
      <c r="DU121">
        <v>0.95675357960883922</v>
      </c>
      <c r="DV121">
        <v>1.2169367930411301</v>
      </c>
      <c r="DW121" s="10">
        <v>-0.12807900980454875</v>
      </c>
      <c r="DX121">
        <v>-6.0827924798791913E-2</v>
      </c>
      <c r="DY121" s="4">
        <v>3.700036435327484E-3</v>
      </c>
      <c r="DZ121" s="4">
        <v>-1.0092580317055587E-2</v>
      </c>
      <c r="EA121" s="4">
        <v>0.95060000000000011</v>
      </c>
      <c r="EB121">
        <v>0.93917207520120805</v>
      </c>
      <c r="EC121">
        <v>2.9226707685907849</v>
      </c>
      <c r="ED121" s="10">
        <v>-8.5687852838863668E-2</v>
      </c>
      <c r="EE121">
        <v>-0.11885160495414096</v>
      </c>
      <c r="EF121" s="4">
        <v>1.4125704000175184E-2</v>
      </c>
      <c r="EG121" s="4">
        <v>-6.8116260472404627E-2</v>
      </c>
      <c r="EH121" s="4">
        <v>0.67939999999999978</v>
      </c>
      <c r="EI121">
        <v>0.88114839504585907</v>
      </c>
      <c r="EJ121">
        <v>1.9291406945822642</v>
      </c>
      <c r="EK121" s="10">
        <v>-0.20493081973364441</v>
      </c>
      <c r="EL121">
        <v>-7.2443980895609938E-2</v>
      </c>
      <c r="EM121" s="4">
        <v>5.2481303680034976E-3</v>
      </c>
      <c r="EN121" s="4">
        <v>-2.1708636413873612E-2</v>
      </c>
      <c r="EO121" s="4">
        <v>0.88480000000000014</v>
      </c>
      <c r="EP121">
        <v>0.92755601910439012</v>
      </c>
      <c r="EQ121">
        <v>2.3511038796996369</v>
      </c>
      <c r="ER121" s="10">
        <v>-0.2183834994235532</v>
      </c>
      <c r="ES121">
        <v>-8.5763573291531559E-3</v>
      </c>
      <c r="ET121" s="4">
        <v>7.3553905037319046E-5</v>
      </c>
      <c r="EU121" s="4">
        <v>4.215898715258317E-2</v>
      </c>
      <c r="EV121" s="4">
        <v>0.31939999999999991</v>
      </c>
      <c r="EW121">
        <v>0.99142364267084682</v>
      </c>
      <c r="EX121">
        <v>6.7133308549466184</v>
      </c>
      <c r="EY121" s="10">
        <v>4.6436676302566378E-2</v>
      </c>
      <c r="EZ121">
        <v>-5.7320063222312957E-2</v>
      </c>
      <c r="FA121" s="4">
        <v>3.2855896478099543E-3</v>
      </c>
      <c r="FB121" s="4">
        <v>-6.5847187405766311E-3</v>
      </c>
      <c r="FC121" s="4">
        <v>0.87640000000000018</v>
      </c>
      <c r="FD121">
        <v>0.94267993677768702</v>
      </c>
      <c r="FE121">
        <v>2.925391234638866</v>
      </c>
      <c r="FF121" s="10">
        <v>-0.10484939243422792</v>
      </c>
      <c r="FG121">
        <v>-4.0449695862756888E-2</v>
      </c>
      <c r="FH121" s="4">
        <v>1.6361778953895316E-3</v>
      </c>
      <c r="FI121" s="4">
        <v>1.0285648618979439E-2</v>
      </c>
      <c r="FJ121" s="4">
        <v>0.68859999999999988</v>
      </c>
      <c r="FK121">
        <v>0.95955030413724307</v>
      </c>
      <c r="FL121">
        <v>7.5317713002993987</v>
      </c>
      <c r="FM121" s="10">
        <v>2.7533208534113805E-2</v>
      </c>
      <c r="FN121">
        <v>-8.1071773129506225E-2</v>
      </c>
      <c r="FO121" s="4">
        <v>6.5726323983621273E-3</v>
      </c>
      <c r="FP121" s="4">
        <v>-3.0336428647769899E-2</v>
      </c>
      <c r="FQ121" s="4">
        <v>0.92820000000000003</v>
      </c>
      <c r="FR121">
        <v>0.9189282268704938</v>
      </c>
      <c r="FS121">
        <v>3.8846189089776684</v>
      </c>
      <c r="FT121" s="10">
        <v>-0.1897465013815732</v>
      </c>
    </row>
    <row r="122" spans="1:176" x14ac:dyDescent="0.2">
      <c r="A122" s="2">
        <v>121</v>
      </c>
      <c r="B122" s="3">
        <v>42370</v>
      </c>
      <c r="C122">
        <v>2016</v>
      </c>
      <c r="D122" s="4">
        <v>-5.0736337394197389E-2</v>
      </c>
      <c r="E122" s="4">
        <v>2.5741759321778325E-3</v>
      </c>
      <c r="F122" s="9">
        <v>0.94926366260580264</v>
      </c>
      <c r="G122">
        <v>1.5542738123848434</v>
      </c>
      <c r="H122" s="10"/>
      <c r="I122">
        <v>-2.3685466586307193E-2</v>
      </c>
      <c r="J122" s="4">
        <v>5.6100132741107448E-4</v>
      </c>
      <c r="K122" s="4">
        <v>-1.9557111331287194E-2</v>
      </c>
      <c r="L122" s="4">
        <v>0.47500000000000014</v>
      </c>
      <c r="M122">
        <v>0.97631453341369279</v>
      </c>
      <c r="N122">
        <v>10.1301978240722</v>
      </c>
      <c r="O122" s="10"/>
      <c r="P122">
        <v>-0.14982513965941105</v>
      </c>
      <c r="Q122" s="4">
        <v>2.2447572473962025E-2</v>
      </c>
      <c r="R122" s="4">
        <v>-0.14569678440439104</v>
      </c>
      <c r="S122" s="4">
        <v>0.57380000000000009</v>
      </c>
      <c r="T122">
        <v>0.85017486034058898</v>
      </c>
      <c r="U122">
        <v>5.6813995899230081</v>
      </c>
      <c r="V122" s="10"/>
      <c r="W122">
        <v>-7.7144994076032078E-2</v>
      </c>
      <c r="X122" s="4">
        <v>5.9513501109910247E-3</v>
      </c>
      <c r="Y122" s="4">
        <v>-7.3016638821012086E-2</v>
      </c>
      <c r="Z122" s="4">
        <v>-0.88700000000000034</v>
      </c>
      <c r="AA122">
        <v>0.92285500592396796</v>
      </c>
      <c r="AB122">
        <v>1.3358170454915532</v>
      </c>
      <c r="AC122" s="10"/>
      <c r="AD122">
        <v>-3.5198931193559935E-2</v>
      </c>
      <c r="AE122" s="4">
        <v>1.2389647571689666E-3</v>
      </c>
      <c r="AF122" s="4">
        <v>-3.1070575938539936E-2</v>
      </c>
      <c r="AG122" s="4">
        <v>0.10720000000000002</v>
      </c>
      <c r="AH122">
        <v>0.96480106880644012</v>
      </c>
      <c r="AI122">
        <v>1.4546599991628233</v>
      </c>
      <c r="AJ122" s="10"/>
      <c r="AK122">
        <v>-8.2803512199302501E-2</v>
      </c>
      <c r="AL122" s="4">
        <v>6.8564216325400383E-3</v>
      </c>
      <c r="AM122" s="4">
        <v>-7.8675156944282509E-2</v>
      </c>
      <c r="AN122" s="4">
        <v>3.0674000000000019</v>
      </c>
      <c r="AO122">
        <v>0.91719648780069751</v>
      </c>
      <c r="AP122">
        <v>2.0835658463062368</v>
      </c>
      <c r="AQ122" s="10"/>
      <c r="AR122">
        <v>-0.12569734546827158</v>
      </c>
      <c r="AS122" s="4">
        <v>1.5799822657770014E-2</v>
      </c>
      <c r="AT122" s="4">
        <v>-0.12156899021325158</v>
      </c>
      <c r="AU122" s="4">
        <v>1.0893999999999999</v>
      </c>
      <c r="AV122">
        <v>0.8743026545317284</v>
      </c>
      <c r="AW122">
        <v>2.2093698215977708</v>
      </c>
      <c r="AX122" s="10"/>
      <c r="AY122">
        <v>-5.3653932709413439E-2</v>
      </c>
      <c r="AZ122" s="4">
        <v>2.8787444951862652E-3</v>
      </c>
      <c r="BA122" s="4">
        <v>-4.9525577454393441E-2</v>
      </c>
      <c r="BB122" s="4">
        <v>1.0051999999999999</v>
      </c>
      <c r="BC122">
        <v>0.94634606729058657</v>
      </c>
      <c r="BD122">
        <v>1.9079103941613178</v>
      </c>
      <c r="BE122" s="10"/>
      <c r="BF122">
        <v>-8.199526117063323E-3</v>
      </c>
      <c r="BG122" s="4">
        <v>6.7232228544403532E-5</v>
      </c>
      <c r="BH122" s="4">
        <v>-4.0711708620433254E-3</v>
      </c>
      <c r="BI122" s="4">
        <v>0.87039999999999995</v>
      </c>
      <c r="BJ122">
        <v>0.99180047388293668</v>
      </c>
      <c r="BK122">
        <v>12.295232131186193</v>
      </c>
      <c r="BL122" s="10"/>
      <c r="BM122">
        <v>-4.0592173897705974E-2</v>
      </c>
      <c r="BN122" s="4">
        <v>1.6477245817416023E-3</v>
      </c>
      <c r="BO122" s="4">
        <v>-3.6463818642685976E-2</v>
      </c>
      <c r="BP122" s="4">
        <v>1.0047999999999997</v>
      </c>
      <c r="BQ122">
        <v>0.95940782610229403</v>
      </c>
      <c r="BR122">
        <v>1.5654649058154371</v>
      </c>
      <c r="BS122" s="10"/>
      <c r="BT122">
        <v>-6.9681769573405244E-2</v>
      </c>
      <c r="BU122" s="4">
        <v>4.8555490108811447E-3</v>
      </c>
      <c r="BV122" s="4">
        <v>-6.5553414318385253E-2</v>
      </c>
      <c r="BW122" s="4">
        <v>0.69880000000000009</v>
      </c>
      <c r="BX122">
        <v>0.93031823042659478</v>
      </c>
      <c r="BY122">
        <v>2.2879122539058505</v>
      </c>
      <c r="BZ122" s="10"/>
      <c r="CA122">
        <v>-0.12778035519990424</v>
      </c>
      <c r="CB122" s="4">
        <v>1.6327819175013695E-2</v>
      </c>
      <c r="CC122" s="4">
        <v>-0.12365199994488425</v>
      </c>
      <c r="CD122" s="4">
        <v>1.4855999999999998</v>
      </c>
      <c r="CE122">
        <v>0.87221964480009573</v>
      </c>
      <c r="CF122">
        <v>1.6623384356111761</v>
      </c>
      <c r="CG122" s="10"/>
      <c r="CH122">
        <v>-7.4347172032432227E-2</v>
      </c>
      <c r="CI122" s="4">
        <v>5.5275019892200728E-3</v>
      </c>
      <c r="CJ122" s="4">
        <v>-7.0218816777412235E-2</v>
      </c>
      <c r="CK122" s="4">
        <v>1.0911999999999999</v>
      </c>
      <c r="CL122">
        <v>0.92565282796756776</v>
      </c>
      <c r="CM122">
        <v>0.74609419196466065</v>
      </c>
      <c r="CN122" s="10"/>
      <c r="CO122">
        <v>-9.5518896274562323E-2</v>
      </c>
      <c r="CP122" s="4">
        <v>9.1238595455105966E-3</v>
      </c>
      <c r="CQ122" s="4">
        <v>-9.1390541019542332E-2</v>
      </c>
      <c r="CR122" s="4">
        <v>0.81700000000000006</v>
      </c>
      <c r="CS122">
        <v>0.90448110372543766</v>
      </c>
      <c r="CT122">
        <v>2.1238467885121199</v>
      </c>
      <c r="CU122" s="10"/>
      <c r="CV122">
        <v>-3.6001086835501288E-2</v>
      </c>
      <c r="CW122" s="4">
        <v>1.296078253337304E-3</v>
      </c>
      <c r="CX122" s="4">
        <v>-3.1872731580481289E-2</v>
      </c>
      <c r="CY122" s="4">
        <v>1.0049999999999999</v>
      </c>
      <c r="CZ122">
        <v>0.96399891316449871</v>
      </c>
      <c r="DA122">
        <v>1.5071466865286547</v>
      </c>
      <c r="DB122" s="10"/>
      <c r="DC122">
        <v>-5.7445877371245055E-2</v>
      </c>
      <c r="DD122" s="4">
        <v>3.3000288269521248E-3</v>
      </c>
      <c r="DE122" s="4">
        <v>-5.3317522116225056E-2</v>
      </c>
      <c r="DF122" s="4">
        <v>1.2622</v>
      </c>
      <c r="DG122">
        <v>0.94255412262875493</v>
      </c>
      <c r="DH122">
        <v>0.93295075016248796</v>
      </c>
      <c r="DI122" s="10"/>
      <c r="DJ122">
        <v>-5.1328053084467723E-2</v>
      </c>
      <c r="DK122" s="4">
        <v>2.6345690334419365E-3</v>
      </c>
      <c r="DL122" s="4">
        <v>-4.7199697829447725E-2</v>
      </c>
      <c r="DM122" s="4">
        <v>0.83639999999999981</v>
      </c>
      <c r="DN122">
        <v>0.94867194691553225</v>
      </c>
      <c r="DO122">
        <v>2.7145529075734571</v>
      </c>
      <c r="DP122" s="10"/>
      <c r="DQ122">
        <v>-0.13126056071700926</v>
      </c>
      <c r="DR122" s="4">
        <v>1.7229334799743673E-2</v>
      </c>
      <c r="DS122" s="4">
        <v>-0.12713220546198925</v>
      </c>
      <c r="DT122" s="4">
        <v>0.25540000000000002</v>
      </c>
      <c r="DU122">
        <v>0.8687394392829908</v>
      </c>
      <c r="DV122">
        <v>1.0572009872293924</v>
      </c>
      <c r="DW122" s="10"/>
      <c r="DX122">
        <v>-6.6716784903094892E-2</v>
      </c>
      <c r="DY122" s="4">
        <v>4.4511293878058307E-3</v>
      </c>
      <c r="DZ122" s="4">
        <v>-6.25884296480749E-2</v>
      </c>
      <c r="EA122" s="4">
        <v>0.88759999999999994</v>
      </c>
      <c r="EB122">
        <v>0.93328321509690515</v>
      </c>
      <c r="EC122">
        <v>2.7276795715801505</v>
      </c>
      <c r="ED122" s="10"/>
      <c r="EE122">
        <v>-7.3398257693356048E-2</v>
      </c>
      <c r="EF122" s="4">
        <v>5.3873042324202999E-3</v>
      </c>
      <c r="EG122" s="4">
        <v>-6.9269902438336056E-2</v>
      </c>
      <c r="EH122" s="4">
        <v>0.85759999999999992</v>
      </c>
      <c r="EI122">
        <v>0.92660174230664394</v>
      </c>
      <c r="EJ122">
        <v>1.7875451287545754</v>
      </c>
      <c r="EK122" s="10"/>
      <c r="EL122">
        <v>-1.0624011897315065E-2</v>
      </c>
      <c r="EM122" s="4">
        <v>1.1286962879429205E-4</v>
      </c>
      <c r="EN122" s="4">
        <v>-6.4956566422950677E-3</v>
      </c>
      <c r="EO122" s="4">
        <v>1.2795999999999998</v>
      </c>
      <c r="EP122">
        <v>0.9893759881026849</v>
      </c>
      <c r="EQ122">
        <v>2.3261257241098843</v>
      </c>
      <c r="ER122" s="10"/>
      <c r="ES122">
        <v>-6.4463611155055972E-2</v>
      </c>
      <c r="ET122" s="4">
        <v>4.155557163150257E-3</v>
      </c>
      <c r="EU122" s="4">
        <v>-6.0335255900035974E-2</v>
      </c>
      <c r="EV122" s="4">
        <v>0.23860000000000003</v>
      </c>
      <c r="EW122">
        <v>0.93553638884494406</v>
      </c>
      <c r="EX122">
        <v>6.2805653051581007</v>
      </c>
      <c r="EY122" s="10"/>
      <c r="EZ122">
        <v>-8.3373875409575665E-2</v>
      </c>
      <c r="FA122" s="4">
        <v>6.9512031008114455E-3</v>
      </c>
      <c r="FB122" s="4">
        <v>-7.9245520154555674E-2</v>
      </c>
      <c r="FC122" s="4">
        <v>0.71779999999999999</v>
      </c>
      <c r="FD122">
        <v>0.91662612459042436</v>
      </c>
      <c r="FE122">
        <v>2.6814900303178204</v>
      </c>
      <c r="FF122" s="10"/>
      <c r="FG122">
        <v>-8.203308503254636E-2</v>
      </c>
      <c r="FH122" s="4">
        <v>6.7294270399569818E-3</v>
      </c>
      <c r="FI122" s="4">
        <v>-7.7904729777526369E-2</v>
      </c>
      <c r="FJ122" s="4">
        <v>0.56080000000000008</v>
      </c>
      <c r="FK122">
        <v>0.91796691496745364</v>
      </c>
      <c r="FL122">
        <v>6.9139168647762457</v>
      </c>
      <c r="FM122" s="10"/>
      <c r="FN122">
        <v>-0.14348881486562737</v>
      </c>
      <c r="FO122" s="4">
        <v>2.0589039991542286E-2</v>
      </c>
      <c r="FP122" s="4">
        <v>-0.13936045961060736</v>
      </c>
      <c r="FQ122" s="4">
        <v>0.63959999999999995</v>
      </c>
      <c r="FR122">
        <v>0.85651118513437263</v>
      </c>
      <c r="FS122">
        <v>3.3272195455238562</v>
      </c>
      <c r="FT122" s="10"/>
    </row>
    <row r="123" spans="1:176" x14ac:dyDescent="0.2">
      <c r="A123" s="2">
        <v>122</v>
      </c>
      <c r="B123" s="3">
        <v>42401</v>
      </c>
      <c r="C123">
        <v>2016</v>
      </c>
      <c r="D123" s="4">
        <v>-4.1232862591485415E-3</v>
      </c>
      <c r="E123" s="4">
        <v>1.7001489574883172E-5</v>
      </c>
      <c r="F123" s="9">
        <v>0.9958767137408514</v>
      </c>
      <c r="G123">
        <v>1.5478650965312826</v>
      </c>
      <c r="H123" s="10"/>
      <c r="I123">
        <v>5.0657783660183212E-2</v>
      </c>
      <c r="J123" s="4">
        <v>0</v>
      </c>
      <c r="K123" s="4">
        <v>-1.5333325058758063E-2</v>
      </c>
      <c r="L123" s="4">
        <v>0.4952000000000002</v>
      </c>
      <c r="M123">
        <v>1.0506577836601831</v>
      </c>
      <c r="N123">
        <v>10.643371193878908</v>
      </c>
      <c r="O123" s="10"/>
      <c r="P123">
        <v>3.9730842352927349E-2</v>
      </c>
      <c r="Q123" s="4">
        <v>0</v>
      </c>
      <c r="R123" s="4">
        <v>-2.6260266366013925E-2</v>
      </c>
      <c r="S123" s="4">
        <v>0.8278000000000002</v>
      </c>
      <c r="T123">
        <v>1.0397308423529275</v>
      </c>
      <c r="U123">
        <v>5.9071263813742254</v>
      </c>
      <c r="V123" s="10"/>
      <c r="W123">
        <v>4.6242803913843132E-2</v>
      </c>
      <c r="X123" s="4">
        <v>0</v>
      </c>
      <c r="Y123" s="4">
        <v>-1.9748304805098142E-2</v>
      </c>
      <c r="Z123" s="4">
        <v>-0.66999999999999971</v>
      </c>
      <c r="AA123">
        <v>1.0462428039138432</v>
      </c>
      <c r="AB123">
        <v>1.3975889711909883</v>
      </c>
      <c r="AC123" s="10"/>
      <c r="AD123">
        <v>2.0773409417333567E-2</v>
      </c>
      <c r="AE123" s="4">
        <v>0</v>
      </c>
      <c r="AF123" s="4">
        <v>-4.5217699301607711E-2</v>
      </c>
      <c r="AG123" s="4">
        <v>0.10120000000000003</v>
      </c>
      <c r="AH123">
        <v>1.0207734094173335</v>
      </c>
      <c r="AI123">
        <v>1.4848782468884507</v>
      </c>
      <c r="AJ123" s="10"/>
      <c r="AK123">
        <v>2.3062776520320363E-2</v>
      </c>
      <c r="AL123" s="4">
        <v>0</v>
      </c>
      <c r="AM123" s="4">
        <v>-4.2928332198620911E-2</v>
      </c>
      <c r="AN123" s="4">
        <v>3.3722000000000003</v>
      </c>
      <c r="AO123">
        <v>1.0230627765203204</v>
      </c>
      <c r="AP123">
        <v>2.1316186597849698</v>
      </c>
      <c r="AQ123" s="10"/>
      <c r="AR123">
        <v>-6.9491803619270917E-2</v>
      </c>
      <c r="AS123" s="4">
        <v>4.8291107702593148E-3</v>
      </c>
      <c r="AT123" s="4">
        <v>-0.13548291233821219</v>
      </c>
      <c r="AU123" s="4">
        <v>1.5417999999999998</v>
      </c>
      <c r="AV123">
        <v>0.93050819638072912</v>
      </c>
      <c r="AW123">
        <v>2.055836727832955</v>
      </c>
      <c r="AX123" s="10"/>
      <c r="AY123">
        <v>2.2181471463673726E-2</v>
      </c>
      <c r="AZ123" s="4">
        <v>0</v>
      </c>
      <c r="BA123" s="4">
        <v>-4.3809637255267549E-2</v>
      </c>
      <c r="BB123" s="4">
        <v>0.97140000000000015</v>
      </c>
      <c r="BC123">
        <v>1.0221814714636737</v>
      </c>
      <c r="BD123">
        <v>1.9502306541246535</v>
      </c>
      <c r="BE123" s="10"/>
      <c r="BF123">
        <v>-1.3799335119403259E-2</v>
      </c>
      <c r="BG123" s="4">
        <v>1.9042164973759616E-4</v>
      </c>
      <c r="BH123" s="4">
        <v>-7.9790443838344535E-2</v>
      </c>
      <c r="BI123" s="4">
        <v>1.181</v>
      </c>
      <c r="BJ123">
        <v>0.98620066488059677</v>
      </c>
      <c r="BK123">
        <v>12.1255661026371</v>
      </c>
      <c r="BL123" s="10"/>
      <c r="BM123">
        <v>1.3172434448849739E-2</v>
      </c>
      <c r="BN123" s="4">
        <v>0</v>
      </c>
      <c r="BO123" s="4">
        <v>-5.2818674270091535E-2</v>
      </c>
      <c r="BP123" s="4">
        <v>0.97900000000000009</v>
      </c>
      <c r="BQ123">
        <v>1.0131724344488497</v>
      </c>
      <c r="BR123">
        <v>1.5860858896692656</v>
      </c>
      <c r="BS123" s="10"/>
      <c r="BT123">
        <v>2.3361835522144547E-2</v>
      </c>
      <c r="BU123" s="4">
        <v>0</v>
      </c>
      <c r="BV123" s="4">
        <v>-4.2629273196796727E-2</v>
      </c>
      <c r="BW123" s="4">
        <v>0.629</v>
      </c>
      <c r="BX123">
        <v>1.0233618355221445</v>
      </c>
      <c r="BY123">
        <v>2.3413620836706981</v>
      </c>
      <c r="BZ123" s="10"/>
      <c r="CA123">
        <v>-4.4921331045837606E-3</v>
      </c>
      <c r="CB123" s="4">
        <v>2.0179259829297337E-5</v>
      </c>
      <c r="CC123" s="4">
        <v>-7.0483241823525028E-2</v>
      </c>
      <c r="CD123" s="4">
        <v>1.7194</v>
      </c>
      <c r="CE123">
        <v>0.99550786689541626</v>
      </c>
      <c r="CF123">
        <v>1.6548709900935452</v>
      </c>
      <c r="CG123" s="10"/>
      <c r="CH123">
        <v>2.1132503768341079E-2</v>
      </c>
      <c r="CI123" s="4">
        <v>0</v>
      </c>
      <c r="CJ123" s="4">
        <v>-4.4858604950600192E-2</v>
      </c>
      <c r="CK123" s="4">
        <v>1.0595999999999999</v>
      </c>
      <c r="CL123">
        <v>1.021132503768341</v>
      </c>
      <c r="CM123">
        <v>0.76186103028789109</v>
      </c>
      <c r="CN123" s="10"/>
      <c r="CO123">
        <v>-1.1474061600629235E-2</v>
      </c>
      <c r="CP123" s="4">
        <v>1.3165408961503432E-4</v>
      </c>
      <c r="CQ123" s="4">
        <v>-7.7465170319570509E-2</v>
      </c>
      <c r="CR123" s="4">
        <v>1.1466000000000001</v>
      </c>
      <c r="CS123">
        <v>0.98852593839937075</v>
      </c>
      <c r="CT123">
        <v>2.0994776396304333</v>
      </c>
      <c r="CU123" s="10"/>
      <c r="CV123">
        <v>2.1821128764773559E-2</v>
      </c>
      <c r="CW123" s="4">
        <v>0</v>
      </c>
      <c r="CX123" s="4">
        <v>-4.4169979954167715E-2</v>
      </c>
      <c r="CY123" s="4">
        <v>1.0836000000000003</v>
      </c>
      <c r="CZ123">
        <v>1.0218211287647736</v>
      </c>
      <c r="DA123">
        <v>1.5400343284427984</v>
      </c>
      <c r="DB123" s="10"/>
      <c r="DC123">
        <v>3.0517084734784757E-2</v>
      </c>
      <c r="DD123" s="4">
        <v>0</v>
      </c>
      <c r="DE123" s="4">
        <v>-3.5474023984156514E-2</v>
      </c>
      <c r="DF123" s="4">
        <v>1.9129999999999996</v>
      </c>
      <c r="DG123">
        <v>1.0305170847347846</v>
      </c>
      <c r="DH123">
        <v>0.96142168725857746</v>
      </c>
      <c r="DI123" s="10"/>
      <c r="DJ123">
        <v>2.0434242082146475E-2</v>
      </c>
      <c r="DK123" s="4">
        <v>0</v>
      </c>
      <c r="DL123" s="4">
        <v>-4.5556866636794799E-2</v>
      </c>
      <c r="DM123" s="4">
        <v>0.90099999999999991</v>
      </c>
      <c r="DN123">
        <v>1.0204342420821464</v>
      </c>
      <c r="DO123">
        <v>2.7700227388316074</v>
      </c>
      <c r="DP123" s="10"/>
      <c r="DQ123">
        <v>-1.0955311810322688E-2</v>
      </c>
      <c r="DR123" s="4">
        <v>1.2001885686139578E-4</v>
      </c>
      <c r="DS123" s="4">
        <v>-7.6946420529263967E-2</v>
      </c>
      <c r="DT123" s="4">
        <v>9.0200000000000002E-2</v>
      </c>
      <c r="DU123">
        <v>0.98904468818967728</v>
      </c>
      <c r="DV123">
        <v>1.0456190207681133</v>
      </c>
      <c r="DW123" s="10"/>
      <c r="DX123">
        <v>1.5135651454547965E-2</v>
      </c>
      <c r="DY123" s="4">
        <v>0</v>
      </c>
      <c r="DZ123" s="4">
        <v>-5.0855457264393306E-2</v>
      </c>
      <c r="EA123" s="4">
        <v>0.90720000000000001</v>
      </c>
      <c r="EB123">
        <v>1.015135651454548</v>
      </c>
      <c r="EC123">
        <v>2.7689647788552785</v>
      </c>
      <c r="ED123" s="10"/>
      <c r="EE123">
        <v>5.8411550076041027E-2</v>
      </c>
      <c r="EF123" s="4">
        <v>0</v>
      </c>
      <c r="EG123" s="4">
        <v>-7.5795586429002471E-3</v>
      </c>
      <c r="EH123" s="4">
        <v>0.93240000000000012</v>
      </c>
      <c r="EI123">
        <v>1.0584115500760409</v>
      </c>
      <c r="EJ123">
        <v>1.8919584105560063</v>
      </c>
      <c r="EK123" s="10"/>
      <c r="EL123">
        <v>-4.4245669916151552E-2</v>
      </c>
      <c r="EM123" s="4">
        <v>1.9576793063290385E-3</v>
      </c>
      <c r="EN123" s="4">
        <v>-0.11023677863509282</v>
      </c>
      <c r="EO123" s="4">
        <v>1.0916000000000001</v>
      </c>
      <c r="EP123">
        <v>0.95575433008384847</v>
      </c>
      <c r="EQ123">
        <v>2.2232047331374494</v>
      </c>
      <c r="ER123" s="10"/>
      <c r="ES123">
        <v>3.2420883294535421E-2</v>
      </c>
      <c r="ET123" s="4">
        <v>0</v>
      </c>
      <c r="EU123" s="4">
        <v>-3.3570225424405853E-2</v>
      </c>
      <c r="EV123" s="4">
        <v>0.23539999999999994</v>
      </c>
      <c r="EW123">
        <v>1.0324208832945354</v>
      </c>
      <c r="EX123">
        <v>6.4841867799403401</v>
      </c>
      <c r="EY123" s="10"/>
      <c r="EZ123">
        <v>5.7459637921767316E-2</v>
      </c>
      <c r="FA123" s="4">
        <v>0</v>
      </c>
      <c r="FB123" s="4">
        <v>-8.5314707971739581E-3</v>
      </c>
      <c r="FC123" s="4">
        <v>0.86119999999999974</v>
      </c>
      <c r="FD123">
        <v>1.0574596379217673</v>
      </c>
      <c r="FE123">
        <v>2.8355674765507111</v>
      </c>
      <c r="FF123" s="10"/>
      <c r="FG123">
        <v>3.0558943958667283E-2</v>
      </c>
      <c r="FH123" s="4">
        <v>0</v>
      </c>
      <c r="FI123" s="4">
        <v>-3.5432164760273992E-2</v>
      </c>
      <c r="FJ123" s="4">
        <v>0.52099999999999991</v>
      </c>
      <c r="FK123">
        <v>1.0305589439586673</v>
      </c>
      <c r="FL123">
        <v>7.1251988627818275</v>
      </c>
      <c r="FM123" s="10"/>
      <c r="FN123">
        <v>-3.5492802338636968E-3</v>
      </c>
      <c r="FO123" s="4">
        <v>1.2597390178495538E-5</v>
      </c>
      <c r="FP123" s="4">
        <v>-6.9540388952804968E-2</v>
      </c>
      <c r="FQ123" s="4">
        <v>0.85019999999999996</v>
      </c>
      <c r="FR123">
        <v>0.99645071976613631</v>
      </c>
      <c r="FS123">
        <v>3.3154103109572035</v>
      </c>
      <c r="FT123" s="10"/>
    </row>
    <row r="124" spans="1:176" x14ac:dyDescent="0.2">
      <c r="A124" s="2">
        <v>123</v>
      </c>
      <c r="B124" s="3">
        <v>42430</v>
      </c>
      <c r="C124">
        <v>2016</v>
      </c>
      <c r="D124" s="4">
        <v>6.5986957871855795E-2</v>
      </c>
      <c r="E124" s="4">
        <v>0</v>
      </c>
      <c r="F124" s="9">
        <v>1.0659869578718557</v>
      </c>
      <c r="G124">
        <v>1.6500040054474081</v>
      </c>
      <c r="H124" s="10"/>
      <c r="I124">
        <v>0.14228191983267607</v>
      </c>
      <c r="J124" s="4">
        <v>0</v>
      </c>
      <c r="K124" s="4">
        <v>0.13958255000930012</v>
      </c>
      <c r="L124" s="4">
        <v>0.54059999999999997</v>
      </c>
      <c r="M124">
        <v>1.1422819198326761</v>
      </c>
      <c r="N124">
        <v>12.1577304808358</v>
      </c>
      <c r="O124" s="10"/>
      <c r="P124">
        <v>0.2026205332258128</v>
      </c>
      <c r="Q124" s="4">
        <v>0</v>
      </c>
      <c r="R124" s="4">
        <v>0.19992116340243685</v>
      </c>
      <c r="S124" s="4">
        <v>1.0118000000000003</v>
      </c>
      <c r="T124">
        <v>1.2026205332258129</v>
      </c>
      <c r="U124">
        <v>7.104031478600537</v>
      </c>
      <c r="V124" s="10"/>
      <c r="W124">
        <v>0.12111068627132861</v>
      </c>
      <c r="X124" s="4">
        <v>0</v>
      </c>
      <c r="Y124" s="4">
        <v>0.11841131644795265</v>
      </c>
      <c r="Z124" s="4">
        <v>-0.65059999999999973</v>
      </c>
      <c r="AA124">
        <v>1.1211106862713287</v>
      </c>
      <c r="AB124">
        <v>1.5668519306171691</v>
      </c>
      <c r="AC124" s="10"/>
      <c r="AD124">
        <v>1.9806115820302572E-2</v>
      </c>
      <c r="AE124" s="4">
        <v>0</v>
      </c>
      <c r="AF124" s="4">
        <v>1.7106745996926614E-2</v>
      </c>
      <c r="AG124" s="4">
        <v>0.10120000000000003</v>
      </c>
      <c r="AH124">
        <v>1.0198061158203027</v>
      </c>
      <c r="AI124">
        <v>1.5142879174253714</v>
      </c>
      <c r="AJ124" s="10"/>
      <c r="AK124">
        <v>0.13526257848284648</v>
      </c>
      <c r="AL124" s="4">
        <v>0</v>
      </c>
      <c r="AM124" s="4">
        <v>0.13256320865947052</v>
      </c>
      <c r="AN124" s="4">
        <v>3.3712000000000004</v>
      </c>
      <c r="AO124">
        <v>1.1352625784828465</v>
      </c>
      <c r="AP124">
        <v>2.4199468960496344</v>
      </c>
      <c r="AQ124" s="10"/>
      <c r="AR124">
        <v>0.15517311851243615</v>
      </c>
      <c r="AS124" s="4">
        <v>0</v>
      </c>
      <c r="AT124" s="4">
        <v>0.15247374868906019</v>
      </c>
      <c r="AU124" s="4">
        <v>1.8488</v>
      </c>
      <c r="AV124">
        <v>1.1551731185124361</v>
      </c>
      <c r="AW124">
        <v>2.3748473240431971</v>
      </c>
      <c r="AX124" s="10"/>
      <c r="AY124">
        <v>4.4648088609527264E-2</v>
      </c>
      <c r="AZ124" s="4">
        <v>0</v>
      </c>
      <c r="BA124" s="4">
        <v>4.1948718786151307E-2</v>
      </c>
      <c r="BB124" s="4">
        <v>1.0118000000000003</v>
      </c>
      <c r="BC124">
        <v>1.0446480886095273</v>
      </c>
      <c r="BD124">
        <v>2.0373047251790273</v>
      </c>
      <c r="BE124" s="10"/>
      <c r="BF124">
        <v>0.11708705161835718</v>
      </c>
      <c r="BG124" s="4">
        <v>0</v>
      </c>
      <c r="BH124" s="4">
        <v>0.11438768179498122</v>
      </c>
      <c r="BI124" s="4">
        <v>0.81279999999999997</v>
      </c>
      <c r="BJ124">
        <v>1.1170870516183571</v>
      </c>
      <c r="BK124">
        <v>13.545312886798371</v>
      </c>
      <c r="BL124" s="10"/>
      <c r="BM124">
        <v>4.1424600824321187E-2</v>
      </c>
      <c r="BN124" s="4">
        <v>0</v>
      </c>
      <c r="BO124" s="4">
        <v>3.8725231000945229E-2</v>
      </c>
      <c r="BP124" s="4">
        <v>0.98120000000000018</v>
      </c>
      <c r="BQ124">
        <v>1.0414246008243211</v>
      </c>
      <c r="BR124">
        <v>1.651788864521903</v>
      </c>
      <c r="BS124" s="10"/>
      <c r="BT124">
        <v>4.2905791805490867E-2</v>
      </c>
      <c r="BU124" s="4">
        <v>0</v>
      </c>
      <c r="BV124" s="4">
        <v>4.0206421982114909E-2</v>
      </c>
      <c r="BW124" s="4">
        <v>0.58660000000000001</v>
      </c>
      <c r="BX124">
        <v>1.0429057918054909</v>
      </c>
      <c r="BY124">
        <v>2.4418200777739436</v>
      </c>
      <c r="BZ124" s="10"/>
      <c r="CA124">
        <v>0.13112294888875917</v>
      </c>
      <c r="CB124" s="4">
        <v>0</v>
      </c>
      <c r="CC124" s="4">
        <v>0.12842357906538321</v>
      </c>
      <c r="CD124" s="4">
        <v>1.7545999999999997</v>
      </c>
      <c r="CE124">
        <v>1.1311229488887591</v>
      </c>
      <c r="CF124">
        <v>1.8718625543450713</v>
      </c>
      <c r="CG124" s="10"/>
      <c r="CH124">
        <v>5.7592089966358048E-2</v>
      </c>
      <c r="CI124" s="4">
        <v>0</v>
      </c>
      <c r="CJ124" s="4">
        <v>5.489272014298209E-2</v>
      </c>
      <c r="CK124" s="4">
        <v>1.0196000000000001</v>
      </c>
      <c r="CL124">
        <v>1.057592089966358</v>
      </c>
      <c r="CM124">
        <v>0.80573819928609347</v>
      </c>
      <c r="CN124" s="10"/>
      <c r="CO124">
        <v>0.12677013984407318</v>
      </c>
      <c r="CP124" s="4">
        <v>0</v>
      </c>
      <c r="CQ124" s="4">
        <v>0.12407077002069722</v>
      </c>
      <c r="CR124" s="4">
        <v>1.2919999999999998</v>
      </c>
      <c r="CS124">
        <v>1.1267701398440733</v>
      </c>
      <c r="CT124">
        <v>2.3656287136058882</v>
      </c>
      <c r="CU124" s="10"/>
      <c r="CV124">
        <v>3.1650995122204047E-2</v>
      </c>
      <c r="CW124" s="4">
        <v>0</v>
      </c>
      <c r="CX124" s="4">
        <v>2.8951625298828089E-2</v>
      </c>
      <c r="CY124" s="4">
        <v>1.0529999999999999</v>
      </c>
      <c r="CZ124">
        <v>1.0316509951222042</v>
      </c>
      <c r="DA124">
        <v>1.5887779474603683</v>
      </c>
      <c r="DB124" s="10"/>
      <c r="DC124">
        <v>7.2670183004882191E-2</v>
      </c>
      <c r="DD124" s="4">
        <v>0</v>
      </c>
      <c r="DE124" s="4">
        <v>6.9970813181506233E-2</v>
      </c>
      <c r="DF124" s="4">
        <v>1.6025999999999998</v>
      </c>
      <c r="DG124">
        <v>1.0726701830048821</v>
      </c>
      <c r="DH124">
        <v>1.0312883772165209</v>
      </c>
      <c r="DI124" s="10"/>
      <c r="DJ124">
        <v>5.5783038230817691E-2</v>
      </c>
      <c r="DK124" s="4">
        <v>0</v>
      </c>
      <c r="DL124" s="4">
        <v>5.3083668407441734E-2</v>
      </c>
      <c r="DM124" s="4">
        <v>1.0048000000000001</v>
      </c>
      <c r="DN124">
        <v>1.0557830382308178</v>
      </c>
      <c r="DO124">
        <v>2.9245430231720855</v>
      </c>
      <c r="DP124" s="10"/>
      <c r="DQ124">
        <v>9.4661296887832799E-2</v>
      </c>
      <c r="DR124" s="4">
        <v>0</v>
      </c>
      <c r="DS124" s="4">
        <v>9.1961927064456842E-2</v>
      </c>
      <c r="DT124" s="4">
        <v>0.11780000000000002</v>
      </c>
      <c r="DU124">
        <v>1.0946612968878329</v>
      </c>
      <c r="DV124">
        <v>1.1445986733246087</v>
      </c>
      <c r="DW124" s="10"/>
      <c r="DX124">
        <v>8.021356463987192E-2</v>
      </c>
      <c r="DY124" s="4">
        <v>0</v>
      </c>
      <c r="DZ124" s="4">
        <v>7.7514194816495963E-2</v>
      </c>
      <c r="EA124" s="4">
        <v>1.0871999999999999</v>
      </c>
      <c r="EB124">
        <v>1.0802135646398718</v>
      </c>
      <c r="EC124">
        <v>2.9910733141295149</v>
      </c>
      <c r="ED124" s="10"/>
      <c r="EE124">
        <v>0.13100472140220917</v>
      </c>
      <c r="EF124" s="4">
        <v>0</v>
      </c>
      <c r="EG124" s="4">
        <v>0.12830535157883322</v>
      </c>
      <c r="EH124" s="4">
        <v>1.0170000000000001</v>
      </c>
      <c r="EI124">
        <v>1.1310047214022092</v>
      </c>
      <c r="EJ124">
        <v>2.1398138950354624</v>
      </c>
      <c r="EK124" s="10"/>
      <c r="EL124">
        <v>0.1028102703431666</v>
      </c>
      <c r="EM124" s="4">
        <v>0</v>
      </c>
      <c r="EN124" s="4">
        <v>0.10011090051979064</v>
      </c>
      <c r="EO124" s="4">
        <v>1.3724000000000001</v>
      </c>
      <c r="EP124">
        <v>1.1028102703431666</v>
      </c>
      <c r="EQ124">
        <v>2.4517730127795181</v>
      </c>
      <c r="ER124" s="10"/>
      <c r="ES124">
        <v>5.0450156529276924E-2</v>
      </c>
      <c r="ET124" s="4">
        <v>0</v>
      </c>
      <c r="EU124" s="4">
        <v>4.7750786705900966E-2</v>
      </c>
      <c r="EV124" s="4">
        <v>0.17499999999999993</v>
      </c>
      <c r="EW124">
        <v>1.050450156529277</v>
      </c>
      <c r="EX124">
        <v>6.8113150179533983</v>
      </c>
      <c r="EY124" s="10"/>
      <c r="EZ124">
        <v>0.12394547520501241</v>
      </c>
      <c r="FA124" s="4">
        <v>0</v>
      </c>
      <c r="FB124" s="4">
        <v>0.12124610538163645</v>
      </c>
      <c r="FC124" s="4">
        <v>0.81499999999999972</v>
      </c>
      <c r="FD124">
        <v>1.1239454752050124</v>
      </c>
      <c r="FE124">
        <v>3.187023234907667</v>
      </c>
      <c r="FF124" s="10"/>
      <c r="FG124">
        <v>0.14887784361380632</v>
      </c>
      <c r="FH124" s="4">
        <v>0</v>
      </c>
      <c r="FI124" s="4">
        <v>0.14617847379043036</v>
      </c>
      <c r="FJ124" s="4">
        <v>0.61139999999999994</v>
      </c>
      <c r="FK124">
        <v>1.1488778436138063</v>
      </c>
      <c r="FL124">
        <v>8.1859831047923315</v>
      </c>
      <c r="FM124" s="10"/>
      <c r="FN124">
        <v>0.19211869880882226</v>
      </c>
      <c r="FO124" s="4">
        <v>0</v>
      </c>
      <c r="FP124" s="4">
        <v>0.18941932898544631</v>
      </c>
      <c r="FQ124" s="4">
        <v>0.97980000000000023</v>
      </c>
      <c r="FR124">
        <v>1.1921186988088222</v>
      </c>
      <c r="FS124">
        <v>3.9523626259156539</v>
      </c>
      <c r="FT124" s="10"/>
    </row>
    <row r="125" spans="1:176" x14ac:dyDescent="0.2">
      <c r="A125" s="2">
        <v>124</v>
      </c>
      <c r="B125" s="3">
        <v>42461</v>
      </c>
      <c r="C125">
        <v>2016</v>
      </c>
      <c r="D125" s="4">
        <v>2.7188425498860824E-3</v>
      </c>
      <c r="E125" s="4">
        <v>0</v>
      </c>
      <c r="F125" s="9">
        <v>1.0027188425498861</v>
      </c>
      <c r="G125">
        <v>1.6544901065449009</v>
      </c>
      <c r="H125" s="10"/>
      <c r="I125">
        <v>2.9576792450673271E-2</v>
      </c>
      <c r="J125" s="4">
        <v>0</v>
      </c>
      <c r="K125" s="4">
        <v>1.4252142278785599E-2</v>
      </c>
      <c r="L125" s="4">
        <v>0.63219999999999987</v>
      </c>
      <c r="M125">
        <v>1.0295767924506734</v>
      </c>
      <c r="N125">
        <v>12.517317151938705</v>
      </c>
      <c r="O125" s="10"/>
      <c r="P125">
        <v>7.4988190077378988E-2</v>
      </c>
      <c r="Q125" s="4">
        <v>0</v>
      </c>
      <c r="R125" s="4">
        <v>5.9663539905491315E-2</v>
      </c>
      <c r="S125" s="4">
        <v>0.84800000000000031</v>
      </c>
      <c r="T125">
        <v>1.074988190077379</v>
      </c>
      <c r="U125">
        <v>7.6367499414335178</v>
      </c>
      <c r="V125" s="10"/>
      <c r="W125">
        <v>8.8377722386296528E-2</v>
      </c>
      <c r="X125" s="4">
        <v>0</v>
      </c>
      <c r="Y125" s="4">
        <v>7.3053072214408862E-2</v>
      </c>
      <c r="Z125" s="4">
        <v>-0.56219999999999981</v>
      </c>
      <c r="AA125">
        <v>1.0883777223862965</v>
      </c>
      <c r="AB125">
        <v>1.7053267355616859</v>
      </c>
      <c r="AC125" s="10"/>
      <c r="AD125">
        <v>2.8805729020809023E-2</v>
      </c>
      <c r="AE125" s="4">
        <v>0</v>
      </c>
      <c r="AF125" s="4">
        <v>1.3481078848921352E-2</v>
      </c>
      <c r="AG125" s="4">
        <v>9.9800000000000041E-2</v>
      </c>
      <c r="AH125">
        <v>1.028805729020809</v>
      </c>
      <c r="AI125">
        <v>1.5579080848342119</v>
      </c>
      <c r="AJ125" s="10"/>
      <c r="AK125">
        <v>0.16237669721905934</v>
      </c>
      <c r="AL125" s="4">
        <v>0</v>
      </c>
      <c r="AM125" s="4">
        <v>0.14705204704717167</v>
      </c>
      <c r="AN125" s="4">
        <v>3.2384000000000008</v>
      </c>
      <c r="AO125">
        <v>1.1623766972190595</v>
      </c>
      <c r="AP125">
        <v>2.8128898804756886</v>
      </c>
      <c r="AQ125" s="10"/>
      <c r="AR125">
        <v>0.17273220616839213</v>
      </c>
      <c r="AS125" s="4">
        <v>0</v>
      </c>
      <c r="AT125" s="4">
        <v>0.15740755599650447</v>
      </c>
      <c r="AU125" s="4">
        <v>1.7039999999999995</v>
      </c>
      <c r="AV125">
        <v>1.172732206168392</v>
      </c>
      <c r="AW125">
        <v>2.7850599416382806</v>
      </c>
      <c r="AX125" s="10"/>
      <c r="AY125">
        <v>-5.8859937117007877E-3</v>
      </c>
      <c r="AZ125" s="4">
        <v>3.4644921974181214E-5</v>
      </c>
      <c r="BA125" s="4">
        <v>-2.1210643883588461E-2</v>
      </c>
      <c r="BB125" s="4">
        <v>0.96920000000000017</v>
      </c>
      <c r="BC125">
        <v>0.99411400628829916</v>
      </c>
      <c r="BD125">
        <v>2.0253131623778051</v>
      </c>
      <c r="BE125" s="10"/>
      <c r="BF125">
        <v>0.12961023220505094</v>
      </c>
      <c r="BG125" s="4">
        <v>0</v>
      </c>
      <c r="BH125" s="4">
        <v>0.11428558203316327</v>
      </c>
      <c r="BI125" s="4">
        <v>1.1292</v>
      </c>
      <c r="BJ125">
        <v>1.129610232205051</v>
      </c>
      <c r="BK125">
        <v>15.300924035346377</v>
      </c>
      <c r="BL125" s="10"/>
      <c r="BM125">
        <v>2.2219178067175841E-3</v>
      </c>
      <c r="BN125" s="4">
        <v>0</v>
      </c>
      <c r="BO125" s="4">
        <v>-1.3102732365170087E-2</v>
      </c>
      <c r="BP125" s="4">
        <v>0.98719999999999997</v>
      </c>
      <c r="BQ125">
        <v>1.0022219178067175</v>
      </c>
      <c r="BR125">
        <v>1.655459003612922</v>
      </c>
      <c r="BS125" s="10"/>
      <c r="BT125">
        <v>-3.0848162160689902E-3</v>
      </c>
      <c r="BU125" s="4">
        <v>9.5160910869222032E-6</v>
      </c>
      <c r="BV125" s="4">
        <v>-1.8409466387956663E-2</v>
      </c>
      <c r="BW125" s="4">
        <v>0.7093999999999997</v>
      </c>
      <c r="BX125">
        <v>0.99691518378393096</v>
      </c>
      <c r="BY125">
        <v>2.4342875116013034</v>
      </c>
      <c r="BZ125" s="10"/>
      <c r="CA125">
        <v>0.24075886978199915</v>
      </c>
      <c r="CB125" s="4">
        <v>0</v>
      </c>
      <c r="CC125" s="4">
        <v>0.22543421961011148</v>
      </c>
      <c r="CD125" s="4">
        <v>1.8153999999999997</v>
      </c>
      <c r="CE125">
        <v>1.2407588697819991</v>
      </c>
      <c r="CF125">
        <v>2.3225300673164364</v>
      </c>
      <c r="CG125" s="10"/>
      <c r="CH125">
        <v>5.274213520534983E-2</v>
      </c>
      <c r="CI125" s="4">
        <v>0</v>
      </c>
      <c r="CJ125" s="4">
        <v>3.7417485033462157E-2</v>
      </c>
      <c r="CK125" s="4">
        <v>0.95500000000000018</v>
      </c>
      <c r="CL125">
        <v>1.0527421352053499</v>
      </c>
      <c r="CM125">
        <v>0.84823455233295575</v>
      </c>
      <c r="CN125" s="10"/>
      <c r="CO125">
        <v>4.7494217297980645E-2</v>
      </c>
      <c r="CP125" s="4">
        <v>0</v>
      </c>
      <c r="CQ125" s="4">
        <v>3.2169567126092972E-2</v>
      </c>
      <c r="CR125" s="4">
        <v>1.0503999999999998</v>
      </c>
      <c r="CS125">
        <v>1.0474942172979806</v>
      </c>
      <c r="CT125">
        <v>2.4779823977762288</v>
      </c>
      <c r="CU125" s="10"/>
      <c r="CV125">
        <v>6.5542660733729375E-3</v>
      </c>
      <c r="CW125" s="4">
        <v>0</v>
      </c>
      <c r="CX125" s="4">
        <v>-8.7703840985147337E-3</v>
      </c>
      <c r="CY125" s="4">
        <v>1.0911999999999999</v>
      </c>
      <c r="CZ125">
        <v>1.0065542660733728</v>
      </c>
      <c r="DA125">
        <v>1.5991912208595307</v>
      </c>
      <c r="DB125" s="10"/>
      <c r="DC125">
        <v>0.11490396219850392</v>
      </c>
      <c r="DD125" s="4">
        <v>0</v>
      </c>
      <c r="DE125" s="4">
        <v>9.9579312026616254E-2</v>
      </c>
      <c r="DF125" s="4">
        <v>1.7049999999999996</v>
      </c>
      <c r="DG125">
        <v>1.114903962198504</v>
      </c>
      <c r="DH125">
        <v>1.1497874979279645</v>
      </c>
      <c r="DI125" s="10"/>
      <c r="DJ125">
        <v>-2.5572076979686663E-4</v>
      </c>
      <c r="DK125" s="4">
        <v>6.5393112105502061E-8</v>
      </c>
      <c r="DL125" s="4">
        <v>-1.5580370941684537E-2</v>
      </c>
      <c r="DM125" s="4">
        <v>0.84559999999999991</v>
      </c>
      <c r="DN125">
        <v>0.99974427923020315</v>
      </c>
      <c r="DO125">
        <v>2.9237951567788958</v>
      </c>
      <c r="DP125" s="10"/>
      <c r="DQ125">
        <v>9.5736768025684343E-2</v>
      </c>
      <c r="DR125" s="4">
        <v>0</v>
      </c>
      <c r="DS125" s="4">
        <v>8.0412117853796677E-2</v>
      </c>
      <c r="DT125" s="4">
        <v>0.18140000000000003</v>
      </c>
      <c r="DU125">
        <v>1.0957367680256844</v>
      </c>
      <c r="DV125">
        <v>1.254178850995193</v>
      </c>
      <c r="DW125" s="10"/>
      <c r="DX125">
        <v>6.6618637201523861E-2</v>
      </c>
      <c r="DY125" s="4">
        <v>0</v>
      </c>
      <c r="DZ125" s="4">
        <v>5.1293987029636189E-2</v>
      </c>
      <c r="EA125" s="4">
        <v>0.71699999999999986</v>
      </c>
      <c r="EB125">
        <v>1.0666186372015238</v>
      </c>
      <c r="EC125">
        <v>3.1903345420866684</v>
      </c>
      <c r="ED125" s="10"/>
      <c r="EE125">
        <v>7.3632050633151452E-2</v>
      </c>
      <c r="EF125" s="4">
        <v>0</v>
      </c>
      <c r="EG125" s="4">
        <v>5.8307400461263779E-2</v>
      </c>
      <c r="EH125" s="4">
        <v>1.0362000000000002</v>
      </c>
      <c r="EI125">
        <v>1.0736320506331514</v>
      </c>
      <c r="EJ125">
        <v>2.2973727801002344</v>
      </c>
      <c r="EK125" s="10"/>
      <c r="EL125">
        <v>0.14280539337991083</v>
      </c>
      <c r="EM125" s="4">
        <v>0</v>
      </c>
      <c r="EN125" s="4">
        <v>0.12748074320802316</v>
      </c>
      <c r="EO125" s="4">
        <v>1.3077999999999996</v>
      </c>
      <c r="EP125">
        <v>1.1428053933799109</v>
      </c>
      <c r="EQ125">
        <v>2.8018994223477467</v>
      </c>
      <c r="ER125" s="10"/>
      <c r="ES125">
        <v>3.5444507330041501E-2</v>
      </c>
      <c r="ET125" s="4">
        <v>0</v>
      </c>
      <c r="EU125" s="4">
        <v>2.0119857158153828E-2</v>
      </c>
      <c r="EV125" s="4">
        <v>0.35599999999999987</v>
      </c>
      <c r="EW125">
        <v>1.0354445073300416</v>
      </c>
      <c r="EX125">
        <v>7.0527387230344694</v>
      </c>
      <c r="EY125" s="10"/>
      <c r="EZ125">
        <v>4.8058988637897961E-2</v>
      </c>
      <c r="FA125" s="4">
        <v>0</v>
      </c>
      <c r="FB125" s="4">
        <v>3.2734338466010288E-2</v>
      </c>
      <c r="FC125" s="4">
        <v>0.54339999999999999</v>
      </c>
      <c r="FD125">
        <v>1.0480589886378979</v>
      </c>
      <c r="FE125">
        <v>3.3401883483428114</v>
      </c>
      <c r="FF125" s="10"/>
      <c r="FG125">
        <v>5.222117784460284E-2</v>
      </c>
      <c r="FH125" s="4">
        <v>0</v>
      </c>
      <c r="FI125" s="4">
        <v>3.6896527672715167E-2</v>
      </c>
      <c r="FJ125" s="4">
        <v>0.55620000000000014</v>
      </c>
      <c r="FK125">
        <v>1.0522211778446029</v>
      </c>
      <c r="FL125">
        <v>8.6134647843406071</v>
      </c>
      <c r="FM125" s="10"/>
      <c r="FN125">
        <v>8.8022448957727914E-2</v>
      </c>
      <c r="FO125" s="4">
        <v>0</v>
      </c>
      <c r="FP125" s="4">
        <v>7.2697798785840248E-2</v>
      </c>
      <c r="FQ125" s="4">
        <v>0.84760000000000024</v>
      </c>
      <c r="FR125">
        <v>1.0880224489577279</v>
      </c>
      <c r="FS125">
        <v>4.3002592634177459</v>
      </c>
      <c r="FT125" s="10"/>
    </row>
    <row r="126" spans="1:176" x14ac:dyDescent="0.2">
      <c r="A126" s="2">
        <v>125</v>
      </c>
      <c r="B126" s="3">
        <v>42491</v>
      </c>
      <c r="C126">
        <v>2016</v>
      </c>
      <c r="D126" s="4">
        <v>1.5348859729821245E-2</v>
      </c>
      <c r="E126" s="4">
        <v>0</v>
      </c>
      <c r="F126" s="9">
        <v>1.0153488597298213</v>
      </c>
      <c r="G126">
        <v>1.6798846431146357</v>
      </c>
      <c r="H126" s="10"/>
      <c r="I126">
        <v>-1.1115556551067768E-2</v>
      </c>
      <c r="J126" s="4">
        <v>1.2355559743998558E-4</v>
      </c>
      <c r="K126" s="4">
        <v>-1.2026403256997957E-2</v>
      </c>
      <c r="L126" s="4">
        <v>0.52939999999999987</v>
      </c>
      <c r="M126">
        <v>0.98888444344893223</v>
      </c>
      <c r="N126">
        <v>12.378180205268681</v>
      </c>
      <c r="O126" s="10"/>
      <c r="P126">
        <v>-9.7033402509729659E-3</v>
      </c>
      <c r="Q126" s="4">
        <v>9.4154812026152096E-5</v>
      </c>
      <c r="R126" s="4">
        <v>-1.0614186956903155E-2</v>
      </c>
      <c r="S126" s="4">
        <v>0.98220000000000041</v>
      </c>
      <c r="T126">
        <v>0.99029665974902703</v>
      </c>
      <c r="U126">
        <v>7.5626479583401904</v>
      </c>
      <c r="V126" s="10"/>
      <c r="W126">
        <v>2.1260671361363354E-2</v>
      </c>
      <c r="X126" s="4">
        <v>0</v>
      </c>
      <c r="Y126" s="4">
        <v>2.0349824655433165E-2</v>
      </c>
      <c r="Z126" s="4">
        <v>-2.0064000000000011</v>
      </c>
      <c r="AA126">
        <v>1.0212606713613634</v>
      </c>
      <c r="AB126">
        <v>1.7415831268502096</v>
      </c>
      <c r="AC126" s="10"/>
      <c r="AD126">
        <v>3.9934673997278234E-3</v>
      </c>
      <c r="AE126" s="4">
        <v>0</v>
      </c>
      <c r="AF126" s="4">
        <v>3.0826206937976343E-3</v>
      </c>
      <c r="AG126" s="4">
        <v>0.10780000000000005</v>
      </c>
      <c r="AH126">
        <v>1.0039934673997277</v>
      </c>
      <c r="AI126">
        <v>1.5641295399827697</v>
      </c>
      <c r="AJ126" s="10"/>
      <c r="AK126">
        <v>-1.0151128731049279E-2</v>
      </c>
      <c r="AL126" s="4">
        <v>1.0304541451433414E-4</v>
      </c>
      <c r="AM126" s="4">
        <v>-1.1061975436979468E-2</v>
      </c>
      <c r="AN126" s="4">
        <v>3.103800000000001</v>
      </c>
      <c r="AO126">
        <v>0.98984887126895071</v>
      </c>
      <c r="AP126">
        <v>2.7843358731927141</v>
      </c>
      <c r="AQ126" s="10"/>
      <c r="AR126">
        <v>-2.4118953177903003E-2</v>
      </c>
      <c r="AS126" s="4">
        <v>5.8172390239787737E-4</v>
      </c>
      <c r="AT126" s="4">
        <v>-2.5029799883833193E-2</v>
      </c>
      <c r="AU126" s="4">
        <v>1.4903999999999997</v>
      </c>
      <c r="AV126">
        <v>0.97588104682209698</v>
      </c>
      <c r="AW126">
        <v>2.7178872113082537</v>
      </c>
      <c r="AX126" s="10"/>
      <c r="AY126">
        <v>6.2092692276816651E-3</v>
      </c>
      <c r="AZ126" s="4">
        <v>0</v>
      </c>
      <c r="BA126" s="4">
        <v>5.2984225217514759E-3</v>
      </c>
      <c r="BB126" s="4">
        <v>0.96040000000000003</v>
      </c>
      <c r="BC126">
        <v>1.0062092692276816</v>
      </c>
      <c r="BD126">
        <v>2.0378888770733763</v>
      </c>
      <c r="BE126" s="10"/>
      <c r="BF126">
        <v>0.10575738149359543</v>
      </c>
      <c r="BG126" s="4">
        <v>0</v>
      </c>
      <c r="BH126" s="4">
        <v>0.10484653478766524</v>
      </c>
      <c r="BI126" s="4">
        <v>-0.53380000000000027</v>
      </c>
      <c r="BJ126">
        <v>1.1057573814935955</v>
      </c>
      <c r="BK126">
        <v>16.919109695757029</v>
      </c>
      <c r="BL126" s="10"/>
      <c r="BM126">
        <v>8.5553555245671611E-3</v>
      </c>
      <c r="BN126" s="4">
        <v>0</v>
      </c>
      <c r="BO126" s="4">
        <v>7.644508818636972E-3</v>
      </c>
      <c r="BP126" s="4">
        <v>0.97620000000000007</v>
      </c>
      <c r="BQ126">
        <v>1.0085553555245672</v>
      </c>
      <c r="BR126">
        <v>1.6696220439451763</v>
      </c>
      <c r="BS126" s="10"/>
      <c r="BT126">
        <v>9.4660509744698071E-3</v>
      </c>
      <c r="BU126" s="4">
        <v>0</v>
      </c>
      <c r="BV126" s="4">
        <v>8.5552042685396179E-3</v>
      </c>
      <c r="BW126" s="4">
        <v>0.6359999999999999</v>
      </c>
      <c r="BX126">
        <v>1.0094660509744697</v>
      </c>
      <c r="BY126">
        <v>2.4573306012726364</v>
      </c>
      <c r="BZ126" s="10"/>
      <c r="CA126">
        <v>-3.6517692676825406E-2</v>
      </c>
      <c r="CB126" s="4">
        <v>1.333541878439068E-3</v>
      </c>
      <c r="CC126" s="4">
        <v>-3.7428539382755595E-2</v>
      </c>
      <c r="CD126" s="4">
        <v>1.5665999999999993</v>
      </c>
      <c r="CE126">
        <v>0.96348230732317464</v>
      </c>
      <c r="CF126">
        <v>2.2377166280854883</v>
      </c>
      <c r="CG126" s="10"/>
      <c r="CH126">
        <v>-1.6729158549430852E-2</v>
      </c>
      <c r="CI126" s="4">
        <v>2.7986474577199538E-4</v>
      </c>
      <c r="CJ126" s="4">
        <v>-1.7640005255361042E-2</v>
      </c>
      <c r="CK126" s="4">
        <v>1.0287999999999999</v>
      </c>
      <c r="CL126">
        <v>0.9832708414505692</v>
      </c>
      <c r="CM126">
        <v>0.83404430201987223</v>
      </c>
      <c r="CN126" s="10"/>
      <c r="CO126">
        <v>4.9195583053180156E-2</v>
      </c>
      <c r="CP126" s="4">
        <v>0</v>
      </c>
      <c r="CQ126" s="4">
        <v>4.8284736347249967E-2</v>
      </c>
      <c r="CR126" s="4">
        <v>1.1337999999999999</v>
      </c>
      <c r="CS126">
        <v>1.0491955830531801</v>
      </c>
      <c r="CT126">
        <v>2.5998881866303476</v>
      </c>
      <c r="CU126" s="10"/>
      <c r="CV126">
        <v>-6.4008685159817761E-3</v>
      </c>
      <c r="CW126" s="4">
        <v>4.0971117758886746E-5</v>
      </c>
      <c r="CX126" s="4">
        <v>-7.3117152219119652E-3</v>
      </c>
      <c r="CY126" s="4">
        <v>1.0841999999999998</v>
      </c>
      <c r="CZ126">
        <v>0.99359913148401824</v>
      </c>
      <c r="DA126">
        <v>1.5889550081228965</v>
      </c>
      <c r="DB126" s="10"/>
      <c r="DC126">
        <v>8.6428923746793881E-2</v>
      </c>
      <c r="DD126" s="4">
        <v>0</v>
      </c>
      <c r="DE126" s="4">
        <v>8.5518077040863699E-2</v>
      </c>
      <c r="DF126" s="4">
        <v>1.3647999999999998</v>
      </c>
      <c r="DG126">
        <v>1.0864289237467939</v>
      </c>
      <c r="DH126">
        <v>1.2491623939113976</v>
      </c>
      <c r="DI126" s="10"/>
      <c r="DJ126">
        <v>1.9495234669837717E-2</v>
      </c>
      <c r="DK126" s="4">
        <v>0</v>
      </c>
      <c r="DL126" s="4">
        <v>1.8584387963907528E-2</v>
      </c>
      <c r="DM126" s="4">
        <v>0.9426000000000001</v>
      </c>
      <c r="DN126">
        <v>1.0194952346698378</v>
      </c>
      <c r="DO126">
        <v>2.9807952294868358</v>
      </c>
      <c r="DP126" s="10"/>
      <c r="DQ126">
        <v>8.2409889661548032E-3</v>
      </c>
      <c r="DR126" s="4">
        <v>0</v>
      </c>
      <c r="DS126" s="4">
        <v>7.330142260224614E-3</v>
      </c>
      <c r="DT126" s="4">
        <v>0.42320000000000002</v>
      </c>
      <c r="DU126">
        <v>1.0082409889661548</v>
      </c>
      <c r="DV126">
        <v>1.2645145250678291</v>
      </c>
      <c r="DW126" s="10"/>
      <c r="DX126">
        <v>9.3540477525395696E-3</v>
      </c>
      <c r="DY126" s="4">
        <v>0</v>
      </c>
      <c r="DZ126" s="4">
        <v>8.4432010466093804E-3</v>
      </c>
      <c r="EA126" s="4">
        <v>-0.46580000000000005</v>
      </c>
      <c r="EB126">
        <v>1.0093540477525396</v>
      </c>
      <c r="EC126">
        <v>3.2201770837399235</v>
      </c>
      <c r="ED126" s="10"/>
      <c r="EE126">
        <v>5.1266066558205694E-3</v>
      </c>
      <c r="EF126" s="4">
        <v>0</v>
      </c>
      <c r="EG126" s="4">
        <v>4.2157599498903802E-3</v>
      </c>
      <c r="EH126" s="4">
        <v>0.9708</v>
      </c>
      <c r="EI126">
        <v>1.0051266066558207</v>
      </c>
      <c r="EJ126">
        <v>2.3091505066855973</v>
      </c>
      <c r="EK126" s="10"/>
      <c r="EL126">
        <v>3.1454238737004835E-2</v>
      </c>
      <c r="EM126" s="4">
        <v>0</v>
      </c>
      <c r="EN126" s="4">
        <v>3.0543392031074645E-2</v>
      </c>
      <c r="EO126" s="4">
        <v>1.2263999999999999</v>
      </c>
      <c r="EP126">
        <v>1.0314542387370049</v>
      </c>
      <c r="EQ126">
        <v>2.8900310356953489</v>
      </c>
      <c r="ER126" s="10"/>
      <c r="ES126">
        <v>1.7188697612117901E-2</v>
      </c>
      <c r="ET126" s="4">
        <v>0</v>
      </c>
      <c r="EU126" s="4">
        <v>1.6277850906187712E-2</v>
      </c>
      <c r="EV126" s="4">
        <v>0.43379999999999996</v>
      </c>
      <c r="EW126">
        <v>1.0171886976121178</v>
      </c>
      <c r="EX126">
        <v>7.1739661162819832</v>
      </c>
      <c r="EY126" s="10"/>
      <c r="EZ126">
        <v>-7.5959682418811E-3</v>
      </c>
      <c r="FA126" s="4">
        <v>5.7698733531666251E-5</v>
      </c>
      <c r="FB126" s="4">
        <v>-8.5068149478112892E-3</v>
      </c>
      <c r="FC126" s="4">
        <v>0.58639999999999992</v>
      </c>
      <c r="FD126">
        <v>0.99240403175811887</v>
      </c>
      <c r="FE126">
        <v>3.3148163837268982</v>
      </c>
      <c r="FF126" s="10"/>
      <c r="FG126">
        <v>-3.8417879947388676E-2</v>
      </c>
      <c r="FH126" s="4">
        <v>1.4759334996519689E-3</v>
      </c>
      <c r="FI126" s="4">
        <v>-3.9328726653318866E-2</v>
      </c>
      <c r="FJ126" s="4">
        <v>-0.71319999999999995</v>
      </c>
      <c r="FK126">
        <v>0.96158212005261134</v>
      </c>
      <c r="FL126">
        <v>8.2825537283247499</v>
      </c>
      <c r="FM126" s="10"/>
      <c r="FN126">
        <v>-5.4813774347595504E-2</v>
      </c>
      <c r="FO126" s="4">
        <v>3.0045498582291189E-3</v>
      </c>
      <c r="FP126" s="4">
        <v>-5.5724621053525693E-2</v>
      </c>
      <c r="FQ126" s="4">
        <v>1.0224000000000002</v>
      </c>
      <c r="FR126">
        <v>0.94518622565240451</v>
      </c>
      <c r="FS126">
        <v>4.0645458225166085</v>
      </c>
      <c r="FT126" s="10"/>
    </row>
    <row r="127" spans="1:176" x14ac:dyDescent="0.2">
      <c r="A127" s="2">
        <v>126</v>
      </c>
      <c r="B127" s="3">
        <v>42522</v>
      </c>
      <c r="C127">
        <v>2016</v>
      </c>
      <c r="D127" s="4">
        <v>9.060562708631812E-4</v>
      </c>
      <c r="E127" s="4">
        <v>0</v>
      </c>
      <c r="F127" s="9">
        <v>1.0009060562708632</v>
      </c>
      <c r="G127">
        <v>1.6814067131298565</v>
      </c>
      <c r="H127" s="10"/>
      <c r="I127">
        <v>2.1559186688296868E-2</v>
      </c>
      <c r="J127" s="4">
        <v>0</v>
      </c>
      <c r="K127" s="4">
        <v>-1.4050620540389049E-2</v>
      </c>
      <c r="L127" s="4">
        <v>0.35879999999999995</v>
      </c>
      <c r="M127">
        <v>1.0215591866882969</v>
      </c>
      <c r="N127">
        <v>12.64504370317545</v>
      </c>
      <c r="O127" s="10"/>
      <c r="P127">
        <v>2.0977182056796679E-2</v>
      </c>
      <c r="Q127" s="4">
        <v>0</v>
      </c>
      <c r="R127" s="4">
        <v>-1.4632625171889239E-2</v>
      </c>
      <c r="S127" s="4">
        <v>0.76099999999999979</v>
      </c>
      <c r="T127">
        <v>1.0209771820567968</v>
      </c>
      <c r="U127">
        <v>7.7212910013937552</v>
      </c>
      <c r="V127" s="10"/>
      <c r="W127">
        <v>5.613071737279153E-2</v>
      </c>
      <c r="X127" s="4">
        <v>0</v>
      </c>
      <c r="Y127" s="4">
        <v>2.0520910144105613E-2</v>
      </c>
      <c r="Z127" s="4">
        <v>-1.8414000000000004</v>
      </c>
      <c r="AA127">
        <v>1.0561307173727916</v>
      </c>
      <c r="AB127">
        <v>1.8393394371246614</v>
      </c>
      <c r="AC127" s="10"/>
      <c r="AD127">
        <v>1.6275616115230748E-2</v>
      </c>
      <c r="AE127" s="4">
        <v>0</v>
      </c>
      <c r="AF127" s="4">
        <v>-1.9334191113455169E-2</v>
      </c>
      <c r="AG127" s="4">
        <v>0.10339999999999999</v>
      </c>
      <c r="AH127">
        <v>1.0162756161152307</v>
      </c>
      <c r="AI127">
        <v>1.5895867119300215</v>
      </c>
      <c r="AJ127" s="10"/>
      <c r="AK127">
        <v>3.235354364258002E-3</v>
      </c>
      <c r="AL127" s="4">
        <v>0</v>
      </c>
      <c r="AM127" s="4">
        <v>-3.2374452864427916E-2</v>
      </c>
      <c r="AN127" s="4">
        <v>3.1157999999999997</v>
      </c>
      <c r="AO127">
        <v>1.003235354364258</v>
      </c>
      <c r="AP127">
        <v>2.7933441864116082</v>
      </c>
      <c r="AQ127" s="10"/>
      <c r="AR127">
        <v>6.8443252474392993E-2</v>
      </c>
      <c r="AS127" s="4">
        <v>0</v>
      </c>
      <c r="AT127" s="4">
        <v>3.2833445245707076E-2</v>
      </c>
      <c r="AU127" s="4">
        <v>1.4214000000000004</v>
      </c>
      <c r="AV127">
        <v>1.068443252474393</v>
      </c>
      <c r="AW127">
        <v>2.9039082519087485</v>
      </c>
      <c r="AX127" s="10"/>
      <c r="AY127">
        <v>1.2543562025887467E-2</v>
      </c>
      <c r="AZ127" s="4">
        <v>0</v>
      </c>
      <c r="BA127" s="4">
        <v>-2.3066245202798451E-2</v>
      </c>
      <c r="BB127" s="4">
        <v>0.94140000000000001</v>
      </c>
      <c r="BC127">
        <v>1.0125435620258876</v>
      </c>
      <c r="BD127">
        <v>2.0634512626048127</v>
      </c>
      <c r="BE127" s="10"/>
      <c r="BF127">
        <v>-8.5012302425916467E-3</v>
      </c>
      <c r="BG127" s="4">
        <v>7.2270915637554829E-5</v>
      </c>
      <c r="BH127" s="4">
        <v>-4.4111037471277564E-2</v>
      </c>
      <c r="BI127" s="4">
        <v>0.7200000000000002</v>
      </c>
      <c r="BJ127">
        <v>0.99149876975740836</v>
      </c>
      <c r="BK127">
        <v>16.775276448733734</v>
      </c>
      <c r="BL127" s="10"/>
      <c r="BM127">
        <v>9.9986274126907197E-3</v>
      </c>
      <c r="BN127" s="4">
        <v>0</v>
      </c>
      <c r="BO127" s="4">
        <v>-2.56111798159952E-2</v>
      </c>
      <c r="BP127" s="4">
        <v>0.96599999999999975</v>
      </c>
      <c r="BQ127">
        <v>1.0099986274126906</v>
      </c>
      <c r="BR127">
        <v>1.6863159726825991</v>
      </c>
      <c r="BS127" s="10"/>
      <c r="BT127">
        <v>4.2973529507404275E-2</v>
      </c>
      <c r="BU127" s="4">
        <v>0</v>
      </c>
      <c r="BV127" s="4">
        <v>7.3637222787183571E-3</v>
      </c>
      <c r="BW127" s="4">
        <v>0.4794000000000001</v>
      </c>
      <c r="BX127">
        <v>1.0429735295074043</v>
      </c>
      <c r="BY127">
        <v>2.5629307703758735</v>
      </c>
      <c r="BZ127" s="10"/>
      <c r="CA127">
        <v>3.3600709231431186E-2</v>
      </c>
      <c r="CB127" s="4">
        <v>0</v>
      </c>
      <c r="CC127" s="4">
        <v>-2.0090979972547315E-3</v>
      </c>
      <c r="CD127" s="4">
        <v>1.5630000000000004</v>
      </c>
      <c r="CE127">
        <v>1.0336007092314312</v>
      </c>
      <c r="CF127">
        <v>2.3129054938481275</v>
      </c>
      <c r="CG127" s="10"/>
      <c r="CH127">
        <v>-1.9220050307232647E-3</v>
      </c>
      <c r="CI127" s="4">
        <v>3.6941033381255379E-6</v>
      </c>
      <c r="CJ127" s="4">
        <v>-3.7531812259409179E-2</v>
      </c>
      <c r="CK127" s="4">
        <v>0.91559999999999975</v>
      </c>
      <c r="CL127">
        <v>0.99807799496927674</v>
      </c>
      <c r="CM127">
        <v>0.83244126467554391</v>
      </c>
      <c r="CN127" s="10"/>
      <c r="CO127">
        <v>-1.629931132552738E-2</v>
      </c>
      <c r="CP127" s="4">
        <v>2.656675496864651E-4</v>
      </c>
      <c r="CQ127" s="4">
        <v>-5.1909118554213297E-2</v>
      </c>
      <c r="CR127" s="4">
        <v>1.0393999999999999</v>
      </c>
      <c r="CS127">
        <v>0.98370068867447258</v>
      </c>
      <c r="CT127">
        <v>2.5575117996648986</v>
      </c>
      <c r="CU127" s="10"/>
      <c r="CV127">
        <v>-9.2378680379341816E-3</v>
      </c>
      <c r="CW127" s="4">
        <v>8.5338205886285927E-5</v>
      </c>
      <c r="CX127" s="4">
        <v>-4.4847675266620098E-2</v>
      </c>
      <c r="CY127" s="4">
        <v>1.0449999999999999</v>
      </c>
      <c r="CZ127">
        <v>0.99076213196206586</v>
      </c>
      <c r="DA127">
        <v>1.5742764514396426</v>
      </c>
      <c r="DB127" s="10"/>
      <c r="DC127">
        <v>-3.221110549687449E-2</v>
      </c>
      <c r="DD127" s="4">
        <v>1.0375553173307779E-3</v>
      </c>
      <c r="DE127" s="4">
        <v>-6.7820912725560401E-2</v>
      </c>
      <c r="DF127" s="4">
        <v>1.4243999999999999</v>
      </c>
      <c r="DG127">
        <v>0.96778889450312555</v>
      </c>
      <c r="DH127">
        <v>1.2089254922583894</v>
      </c>
      <c r="DI127" s="10"/>
      <c r="DJ127">
        <v>3.8671031680522151E-3</v>
      </c>
      <c r="DK127" s="4">
        <v>0</v>
      </c>
      <c r="DL127" s="4">
        <v>-3.1742704060633703E-2</v>
      </c>
      <c r="DM127" s="4">
        <v>0.87559999999999971</v>
      </c>
      <c r="DN127">
        <v>1.0038671031680522</v>
      </c>
      <c r="DO127">
        <v>2.9923222721620992</v>
      </c>
      <c r="DP127" s="10"/>
      <c r="DQ127">
        <v>-1.7456432621571543E-3</v>
      </c>
      <c r="DR127" s="4">
        <v>3.0472703987146714E-6</v>
      </c>
      <c r="DS127" s="4">
        <v>-3.7355450490843073E-2</v>
      </c>
      <c r="DT127" s="4">
        <v>0.16879999999999998</v>
      </c>
      <c r="DU127">
        <v>0.9982543567378428</v>
      </c>
      <c r="DV127">
        <v>1.2623071338072445</v>
      </c>
      <c r="DW127" s="10"/>
      <c r="DX127">
        <v>2.6973150650465847E-4</v>
      </c>
      <c r="DY127" s="4">
        <v>0</v>
      </c>
      <c r="DZ127" s="4">
        <v>-3.5340075722181258E-2</v>
      </c>
      <c r="EA127" s="4">
        <v>0.90679999999999994</v>
      </c>
      <c r="EB127">
        <v>1.0002697315065046</v>
      </c>
      <c r="EC127">
        <v>3.221045666955932</v>
      </c>
      <c r="ED127" s="10"/>
      <c r="EE127">
        <v>6.9013925373009703E-3</v>
      </c>
      <c r="EF127" s="4">
        <v>0</v>
      </c>
      <c r="EG127" s="4">
        <v>-2.8708414691384947E-2</v>
      </c>
      <c r="EH127" s="4">
        <v>1.0418000000000003</v>
      </c>
      <c r="EI127">
        <v>1.0069013925373009</v>
      </c>
      <c r="EJ127">
        <v>2.3250868607599418</v>
      </c>
      <c r="EK127" s="10"/>
      <c r="EL127">
        <v>5.6680454233849271E-2</v>
      </c>
      <c r="EM127" s="4">
        <v>0</v>
      </c>
      <c r="EN127" s="4">
        <v>2.1070647005163354E-2</v>
      </c>
      <c r="EO127" s="4">
        <v>1.1797999999999997</v>
      </c>
      <c r="EP127">
        <v>1.0566804542338493</v>
      </c>
      <c r="EQ127">
        <v>3.0538393075484831</v>
      </c>
      <c r="ER127" s="10"/>
      <c r="ES127">
        <v>2.7006664366870457E-2</v>
      </c>
      <c r="ET127" s="4">
        <v>0</v>
      </c>
      <c r="EU127" s="4">
        <v>-8.6031428618154604E-3</v>
      </c>
      <c r="EV127" s="4">
        <v>0.32879999999999987</v>
      </c>
      <c r="EW127">
        <v>1.0270066643668705</v>
      </c>
      <c r="EX127">
        <v>7.3677110113637125</v>
      </c>
      <c r="EY127" s="10"/>
      <c r="EZ127">
        <v>2.5775263023611314E-2</v>
      </c>
      <c r="FA127" s="4">
        <v>0</v>
      </c>
      <c r="FB127" s="4">
        <v>-9.8345442050746038E-3</v>
      </c>
      <c r="FC127" s="4">
        <v>0.55279999999999985</v>
      </c>
      <c r="FD127">
        <v>1.0257752630236112</v>
      </c>
      <c r="FE127">
        <v>3.400256647892435</v>
      </c>
      <c r="FF127" s="10"/>
      <c r="FG127">
        <v>3.7579163081287947E-2</v>
      </c>
      <c r="FH127" s="4">
        <v>0</v>
      </c>
      <c r="FI127" s="4">
        <v>1.9693558526020297E-3</v>
      </c>
      <c r="FJ127" s="4">
        <v>-0.7537999999999998</v>
      </c>
      <c r="FK127">
        <v>1.0375791630812881</v>
      </c>
      <c r="FL127">
        <v>8.5938051656109966</v>
      </c>
      <c r="FM127" s="10"/>
      <c r="FN127">
        <v>2.9809475255369592E-2</v>
      </c>
      <c r="FO127" s="4">
        <v>0</v>
      </c>
      <c r="FP127" s="4">
        <v>-5.8003319733163257E-3</v>
      </c>
      <c r="FQ127" s="4">
        <v>0.79539999999999977</v>
      </c>
      <c r="FR127">
        <v>1.0298094752553697</v>
      </c>
      <c r="FS127">
        <v>4.1857078006372337</v>
      </c>
      <c r="FT127" s="10"/>
    </row>
    <row r="128" spans="1:176" x14ac:dyDescent="0.2">
      <c r="A128" s="2">
        <v>127</v>
      </c>
      <c r="B128" s="3">
        <v>42552</v>
      </c>
      <c r="C128">
        <v>2016</v>
      </c>
      <c r="D128" s="4">
        <v>3.5590070989565875E-2</v>
      </c>
      <c r="E128" s="4">
        <v>0</v>
      </c>
      <c r="F128" s="9">
        <v>1.0355900709895658</v>
      </c>
      <c r="G128">
        <v>1.7412480974124804</v>
      </c>
      <c r="H128" s="10"/>
      <c r="I128">
        <v>1.7678169053583527E-2</v>
      </c>
      <c r="J128" s="4">
        <v>0</v>
      </c>
      <c r="K128" s="4">
        <v>1.8897344614864392E-2</v>
      </c>
      <c r="L128" s="4">
        <v>0.29779999999999995</v>
      </c>
      <c r="M128">
        <v>1.0176781690535834</v>
      </c>
      <c r="N128">
        <v>12.868584923450136</v>
      </c>
      <c r="O128" s="10"/>
      <c r="P128">
        <v>-6.5237117533629855E-4</v>
      </c>
      <c r="Q128" s="4">
        <v>4.2558815040966357E-7</v>
      </c>
      <c r="R128" s="4">
        <v>5.6680438594456685E-4</v>
      </c>
      <c r="S128" s="4">
        <v>0.60439999999999994</v>
      </c>
      <c r="T128">
        <v>0.99934762882466366</v>
      </c>
      <c r="U128">
        <v>7.7162538537080625</v>
      </c>
      <c r="V128" s="10"/>
      <c r="W128">
        <v>6.5183162917903251E-3</v>
      </c>
      <c r="X128" s="4">
        <v>0</v>
      </c>
      <c r="Y128" s="4">
        <v>7.7374918530711909E-3</v>
      </c>
      <c r="Z128" s="4">
        <v>-0.61559999999999993</v>
      </c>
      <c r="AA128">
        <v>1.0065183162917903</v>
      </c>
      <c r="AB128">
        <v>1.8513288333438036</v>
      </c>
      <c r="AC128" s="10"/>
      <c r="AD128">
        <v>1.7209961783658242E-2</v>
      </c>
      <c r="AE128" s="4">
        <v>0</v>
      </c>
      <c r="AF128" s="4">
        <v>1.8429137344939107E-2</v>
      </c>
      <c r="AG128" s="4">
        <v>0.10520000000000002</v>
      </c>
      <c r="AH128">
        <v>1.0172099617836583</v>
      </c>
      <c r="AI128">
        <v>1.6169434384941483</v>
      </c>
      <c r="AJ128" s="10"/>
      <c r="AK128">
        <v>-4.8166009820138439E-2</v>
      </c>
      <c r="AL128" s="4">
        <v>2.3199645019936726E-3</v>
      </c>
      <c r="AM128" s="4">
        <v>-4.6946834258857574E-2</v>
      </c>
      <c r="AN128" s="4">
        <v>3.1782000000000012</v>
      </c>
      <c r="AO128">
        <v>0.95183399017986159</v>
      </c>
      <c r="AP128">
        <v>2.6587999428978804</v>
      </c>
      <c r="AQ128" s="10"/>
      <c r="AR128">
        <v>-1.9810302936126324E-2</v>
      </c>
      <c r="AS128" s="4">
        <v>3.9244810242109525E-4</v>
      </c>
      <c r="AT128" s="4">
        <v>-1.8591127374845459E-2</v>
      </c>
      <c r="AU128" s="4">
        <v>1.4060000000000001</v>
      </c>
      <c r="AV128">
        <v>0.98018969706387371</v>
      </c>
      <c r="AW128">
        <v>2.8463809497397192</v>
      </c>
      <c r="AX128" s="10"/>
      <c r="AY128">
        <v>4.6004469110856448E-2</v>
      </c>
      <c r="AZ128" s="4">
        <v>0</v>
      </c>
      <c r="BA128" s="4">
        <v>4.7223644672137313E-2</v>
      </c>
      <c r="BB128" s="4">
        <v>0.96799999999999997</v>
      </c>
      <c r="BC128">
        <v>1.0460044691108565</v>
      </c>
      <c r="BD128">
        <v>2.1583792424770736</v>
      </c>
      <c r="BE128" s="10"/>
      <c r="BF128">
        <v>2.0298403159476893E-2</v>
      </c>
      <c r="BG128" s="4">
        <v>0</v>
      </c>
      <c r="BH128" s="4">
        <v>2.1517578720757758E-2</v>
      </c>
      <c r="BI128" s="4">
        <v>0.63819999999999988</v>
      </c>
      <c r="BJ128">
        <v>1.0202984031594768</v>
      </c>
      <c r="BK128">
        <v>17.115787773201809</v>
      </c>
      <c r="BL128" s="10"/>
      <c r="BM128">
        <v>2.3659553905037028E-2</v>
      </c>
      <c r="BN128" s="4">
        <v>0</v>
      </c>
      <c r="BO128" s="4">
        <v>2.4878729466317893E-2</v>
      </c>
      <c r="BP128" s="4">
        <v>0.94739999999999969</v>
      </c>
      <c r="BQ128">
        <v>1.023659553905037</v>
      </c>
      <c r="BR128">
        <v>1.726213456339208</v>
      </c>
      <c r="BS128" s="10"/>
      <c r="BT128">
        <v>2.225937552926487E-3</v>
      </c>
      <c r="BU128" s="4">
        <v>0</v>
      </c>
      <c r="BV128" s="4">
        <v>3.4451131142073524E-3</v>
      </c>
      <c r="BW128" s="4">
        <v>0.61099999999999999</v>
      </c>
      <c r="BX128">
        <v>1.0022259375529265</v>
      </c>
      <c r="BY128">
        <v>2.5686356942232043</v>
      </c>
      <c r="BZ128" s="10"/>
      <c r="CA128">
        <v>-3.2351842365290567E-2</v>
      </c>
      <c r="CB128" s="4">
        <v>1.0466417044286095E-3</v>
      </c>
      <c r="CC128" s="4">
        <v>-3.1132666804009702E-2</v>
      </c>
      <c r="CD128" s="4">
        <v>1.3594000000000002</v>
      </c>
      <c r="CE128">
        <v>0.96764815763470946</v>
      </c>
      <c r="CF128">
        <v>2.2380787399053386</v>
      </c>
      <c r="CG128" s="10"/>
      <c r="CH128">
        <v>2.4971691745362241E-2</v>
      </c>
      <c r="CI128" s="4">
        <v>0</v>
      </c>
      <c r="CJ128" s="4">
        <v>2.6190867306643106E-2</v>
      </c>
      <c r="CK128" s="4">
        <v>0.95759999999999978</v>
      </c>
      <c r="CL128">
        <v>1.0249716917453622</v>
      </c>
      <c r="CM128">
        <v>0.85322873133314103</v>
      </c>
      <c r="CN128" s="10"/>
      <c r="CO128">
        <v>-4.3754083682232348E-3</v>
      </c>
      <c r="CP128" s="4">
        <v>1.9144198388717911E-5</v>
      </c>
      <c r="CQ128" s="4">
        <v>-3.1562328069423694E-3</v>
      </c>
      <c r="CR128" s="4">
        <v>0.90419999999999989</v>
      </c>
      <c r="CS128">
        <v>0.99562459163177675</v>
      </c>
      <c r="CT128">
        <v>2.5463216411348153</v>
      </c>
      <c r="CU128" s="10"/>
      <c r="CV128">
        <v>3.6013260648340262E-2</v>
      </c>
      <c r="CW128" s="4">
        <v>0</v>
      </c>
      <c r="CX128" s="4">
        <v>3.7232436209621127E-2</v>
      </c>
      <c r="CY128" s="4">
        <v>1.0652000000000001</v>
      </c>
      <c r="CZ128">
        <v>1.0360132606483403</v>
      </c>
      <c r="DA128">
        <v>1.6309712796178826</v>
      </c>
      <c r="DB128" s="10"/>
      <c r="DC128">
        <v>2.687141305512359E-2</v>
      </c>
      <c r="DD128" s="4">
        <v>0</v>
      </c>
      <c r="DE128" s="4">
        <v>2.8090588616404455E-2</v>
      </c>
      <c r="DF128" s="4">
        <v>1.1593999999999998</v>
      </c>
      <c r="DG128">
        <v>1.0268714130551235</v>
      </c>
      <c r="DH128">
        <v>1.2414110285137332</v>
      </c>
      <c r="DI128" s="10"/>
      <c r="DJ128">
        <v>1.7740528121849144E-2</v>
      </c>
      <c r="DK128" s="4">
        <v>0</v>
      </c>
      <c r="DL128" s="4">
        <v>1.8959703683130009E-2</v>
      </c>
      <c r="DM128" s="4">
        <v>0.82600000000000007</v>
      </c>
      <c r="DN128">
        <v>1.0177405281218492</v>
      </c>
      <c r="DO128">
        <v>3.0454076495810267</v>
      </c>
      <c r="DP128" s="10"/>
      <c r="DQ128">
        <v>3.4298386140032389E-2</v>
      </c>
      <c r="DR128" s="4">
        <v>0</v>
      </c>
      <c r="DS128" s="4">
        <v>3.5517561701313254E-2</v>
      </c>
      <c r="DT128" s="4">
        <v>0.15340000000000001</v>
      </c>
      <c r="DU128">
        <v>1.0342983861400323</v>
      </c>
      <c r="DV128">
        <v>1.3056022313098827</v>
      </c>
      <c r="DW128" s="10"/>
      <c r="DX128">
        <v>3.169933561226998E-2</v>
      </c>
      <c r="DY128" s="4">
        <v>0</v>
      </c>
      <c r="DZ128" s="4">
        <v>3.2918511173550845E-2</v>
      </c>
      <c r="EA128" s="4">
        <v>0.91399999999999992</v>
      </c>
      <c r="EB128">
        <v>1.0316993356122699</v>
      </c>
      <c r="EC128">
        <v>3.3231506745752157</v>
      </c>
      <c r="ED128" s="10"/>
      <c r="EE128">
        <v>-3.4381144347026493E-2</v>
      </c>
      <c r="EF128" s="4">
        <v>1.1820630866110717E-3</v>
      </c>
      <c r="EG128" s="4">
        <v>-3.3161968785745628E-2</v>
      </c>
      <c r="EH128" s="4">
        <v>1.2020000000000004</v>
      </c>
      <c r="EI128">
        <v>0.96561885565297345</v>
      </c>
      <c r="EJ128">
        <v>2.2451477137807796</v>
      </c>
      <c r="EK128" s="10"/>
      <c r="EL128">
        <v>2.2272542552390206E-2</v>
      </c>
      <c r="EM128" s="4">
        <v>0</v>
      </c>
      <c r="EN128" s="4">
        <v>2.3491718113671071E-2</v>
      </c>
      <c r="EO128" s="4">
        <v>0.89260000000000006</v>
      </c>
      <c r="EP128">
        <v>1.0222725425523902</v>
      </c>
      <c r="EQ128">
        <v>3.1218560734740186</v>
      </c>
      <c r="ER128" s="10"/>
      <c r="ES128">
        <v>3.0404455714403659E-4</v>
      </c>
      <c r="ET128" s="4">
        <v>0</v>
      </c>
      <c r="EU128" s="4">
        <v>1.5232201184249019E-3</v>
      </c>
      <c r="EV128" s="4">
        <v>0.317</v>
      </c>
      <c r="EW128">
        <v>1.0003040445571441</v>
      </c>
      <c r="EX128">
        <v>7.3699511237953281</v>
      </c>
      <c r="EY128" s="10"/>
      <c r="EZ128">
        <v>3.0411596287177881E-2</v>
      </c>
      <c r="FA128" s="4">
        <v>0</v>
      </c>
      <c r="FB128" s="4">
        <v>3.163077184845875E-2</v>
      </c>
      <c r="FC128" s="4">
        <v>0.72640000000000016</v>
      </c>
      <c r="FD128">
        <v>1.0304115962871778</v>
      </c>
      <c r="FE128">
        <v>3.5036638803409321</v>
      </c>
      <c r="FF128" s="10"/>
      <c r="FG128">
        <v>3.7344181573833644E-2</v>
      </c>
      <c r="FH128" s="4">
        <v>0</v>
      </c>
      <c r="FI128" s="4">
        <v>3.8563357135114509E-2</v>
      </c>
      <c r="FJ128" s="4">
        <v>0.60440000000000016</v>
      </c>
      <c r="FK128">
        <v>1.0373441815738336</v>
      </c>
      <c r="FL128">
        <v>8.9147337861257228</v>
      </c>
      <c r="FM128" s="10"/>
      <c r="FN128">
        <v>1.1255668342798526E-2</v>
      </c>
      <c r="FO128" s="4">
        <v>0</v>
      </c>
      <c r="FP128" s="4">
        <v>1.2474843904079391E-2</v>
      </c>
      <c r="FQ128" s="4">
        <v>0.8113999999999999</v>
      </c>
      <c r="FR128">
        <v>1.0112556683427985</v>
      </c>
      <c r="FS128">
        <v>4.2328207394210704</v>
      </c>
      <c r="FT128" s="10"/>
    </row>
    <row r="129" spans="1:176" x14ac:dyDescent="0.2">
      <c r="A129" s="2">
        <v>128</v>
      </c>
      <c r="B129" s="3">
        <v>42583</v>
      </c>
      <c r="C129">
        <v>2016</v>
      </c>
      <c r="D129" s="4">
        <v>-1.2421788737577374E-3</v>
      </c>
      <c r="E129" s="4">
        <v>1.5430083544100409E-6</v>
      </c>
      <c r="F129" s="9">
        <v>0.99875782112624223</v>
      </c>
      <c r="G129">
        <v>1.7390851558119038</v>
      </c>
      <c r="H129" s="10"/>
      <c r="I129">
        <v>9.0259123403231917E-2</v>
      </c>
      <c r="J129" s="4">
        <v>0</v>
      </c>
      <c r="K129" s="4">
        <v>9.1493606003015343E-2</v>
      </c>
      <c r="L129" s="4">
        <v>0.2848</v>
      </c>
      <c r="M129">
        <v>1.0902591234032319</v>
      </c>
      <c r="N129">
        <v>14.030092118080793</v>
      </c>
      <c r="O129" s="10"/>
      <c r="P129">
        <v>7.2955930204286534E-2</v>
      </c>
      <c r="Q129" s="4">
        <v>0</v>
      </c>
      <c r="R129" s="4">
        <v>7.4190412804069961E-2</v>
      </c>
      <c r="S129" s="4">
        <v>0.61240000000000006</v>
      </c>
      <c r="T129">
        <v>1.0729559302042866</v>
      </c>
      <c r="U129">
        <v>8.279200331297746</v>
      </c>
      <c r="V129" s="10"/>
      <c r="W129">
        <v>8.881589745877673E-2</v>
      </c>
      <c r="X129" s="4">
        <v>0</v>
      </c>
      <c r="Y129" s="4">
        <v>9.0050380058560156E-2</v>
      </c>
      <c r="Z129" s="4">
        <v>-0.51200000000000012</v>
      </c>
      <c r="AA129">
        <v>1.0888158974587767</v>
      </c>
      <c r="AB129">
        <v>2.0157562651685437</v>
      </c>
      <c r="AC129" s="10"/>
      <c r="AD129">
        <v>1.2161750417946029E-2</v>
      </c>
      <c r="AE129" s="4">
        <v>0</v>
      </c>
      <c r="AF129" s="4">
        <v>1.3396233017729457E-2</v>
      </c>
      <c r="AG129" s="4">
        <v>0.11019999999999999</v>
      </c>
      <c r="AH129">
        <v>1.0121617504179461</v>
      </c>
      <c r="AI129">
        <v>1.6366083010330497</v>
      </c>
      <c r="AJ129" s="10"/>
      <c r="AK129">
        <v>0.16142284213413102</v>
      </c>
      <c r="AL129" s="4">
        <v>0</v>
      </c>
      <c r="AM129" s="4">
        <v>0.16265732473391445</v>
      </c>
      <c r="AN129" s="4">
        <v>3.4332000000000007</v>
      </c>
      <c r="AO129">
        <v>1.1614228421341311</v>
      </c>
      <c r="AP129">
        <v>3.0879909863465214</v>
      </c>
      <c r="AQ129" s="10"/>
      <c r="AR129">
        <v>0.11631697579334579</v>
      </c>
      <c r="AS129" s="4">
        <v>0</v>
      </c>
      <c r="AT129" s="4">
        <v>0.11755145839312922</v>
      </c>
      <c r="AU129" s="4">
        <v>1.6915999999999998</v>
      </c>
      <c r="AV129">
        <v>1.1163169757933458</v>
      </c>
      <c r="AW129">
        <v>3.1774633737692346</v>
      </c>
      <c r="AX129" s="10"/>
      <c r="AY129">
        <v>-1.5819349497217444E-2</v>
      </c>
      <c r="AZ129" s="4">
        <v>2.5025181851511381E-4</v>
      </c>
      <c r="BA129" s="4">
        <v>-1.4584866897434016E-2</v>
      </c>
      <c r="BB129" s="4">
        <v>0.97519999999999984</v>
      </c>
      <c r="BC129">
        <v>0.98418065050278258</v>
      </c>
      <c r="BD129">
        <v>2.1242350868927895</v>
      </c>
      <c r="BE129" s="10"/>
      <c r="BF129">
        <v>0.1653390611060519</v>
      </c>
      <c r="BG129" s="4">
        <v>0</v>
      </c>
      <c r="BH129" s="4">
        <v>0.16657354370583533</v>
      </c>
      <c r="BI129" s="4">
        <v>0.42359999999999987</v>
      </c>
      <c r="BJ129">
        <v>1.1653390611060519</v>
      </c>
      <c r="BK129">
        <v>19.945696053713441</v>
      </c>
      <c r="BL129" s="10"/>
      <c r="BM129">
        <v>-2.8907657542573905E-3</v>
      </c>
      <c r="BN129" s="4">
        <v>8.3565266459873003E-6</v>
      </c>
      <c r="BO129" s="4">
        <v>-1.6562831544739624E-3</v>
      </c>
      <c r="BP129" s="4">
        <v>0.96479999999999988</v>
      </c>
      <c r="BQ129">
        <v>0.9971092342457426</v>
      </c>
      <c r="BR129">
        <v>1.7212233775950843</v>
      </c>
      <c r="BS129" s="10"/>
      <c r="BT129">
        <v>-1.4128951822856733E-2</v>
      </c>
      <c r="BU129" s="4">
        <v>1.9962727961260661E-4</v>
      </c>
      <c r="BV129" s="4">
        <v>-1.2894469223073305E-2</v>
      </c>
      <c r="BW129" s="4">
        <v>0.72360000000000013</v>
      </c>
      <c r="BX129">
        <v>0.98587104817714322</v>
      </c>
      <c r="BY129">
        <v>2.5323435642490542</v>
      </c>
      <c r="BZ129" s="10"/>
      <c r="CA129">
        <v>6.7796096526087257E-2</v>
      </c>
      <c r="CB129" s="4">
        <v>0</v>
      </c>
      <c r="CC129" s="4">
        <v>6.9030579125870684E-2</v>
      </c>
      <c r="CD129" s="4">
        <v>1.5286</v>
      </c>
      <c r="CE129">
        <v>1.0677960965260873</v>
      </c>
      <c r="CF129">
        <v>2.3898117421889449</v>
      </c>
      <c r="CG129" s="10"/>
      <c r="CH129">
        <v>4.407726372860318E-3</v>
      </c>
      <c r="CI129" s="4">
        <v>0</v>
      </c>
      <c r="CJ129" s="4">
        <v>5.642208972643746E-3</v>
      </c>
      <c r="CK129" s="4">
        <v>1.0073999999999999</v>
      </c>
      <c r="CL129">
        <v>1.0044077263728604</v>
      </c>
      <c r="CM129">
        <v>0.85698953011432033</v>
      </c>
      <c r="CN129" s="10"/>
      <c r="CO129">
        <v>0.14003399085661988</v>
      </c>
      <c r="CP129" s="4">
        <v>0</v>
      </c>
      <c r="CQ129" s="4">
        <v>0.14126847345640331</v>
      </c>
      <c r="CR129" s="4">
        <v>0.88400000000000023</v>
      </c>
      <c r="CS129">
        <v>1.1400339908566199</v>
      </c>
      <c r="CT129">
        <v>2.9028932225475015</v>
      </c>
      <c r="CU129" s="10"/>
      <c r="CV129">
        <v>1.5038370845139076E-2</v>
      </c>
      <c r="CW129" s="4">
        <v>0</v>
      </c>
      <c r="CX129" s="4">
        <v>1.6272853444922505E-2</v>
      </c>
      <c r="CY129" s="4">
        <v>1.0904000000000003</v>
      </c>
      <c r="CZ129">
        <v>1.0150383708451391</v>
      </c>
      <c r="DA129">
        <v>1.6554984305585474</v>
      </c>
      <c r="DB129" s="10"/>
      <c r="DC129">
        <v>0.11486689577319956</v>
      </c>
      <c r="DD129" s="4">
        <v>0</v>
      </c>
      <c r="DE129" s="4">
        <v>0.11610137837298298</v>
      </c>
      <c r="DF129" s="4">
        <v>1.4159999999999999</v>
      </c>
      <c r="DG129">
        <v>1.1148668957731995</v>
      </c>
      <c r="DH129">
        <v>1.3840080597377207</v>
      </c>
      <c r="DI129" s="10"/>
      <c r="DJ129">
        <v>-1.4090046594604657E-2</v>
      </c>
      <c r="DK129" s="4">
        <v>1.9852941303813031E-4</v>
      </c>
      <c r="DL129" s="4">
        <v>-1.2855563994821229E-2</v>
      </c>
      <c r="DM129" s="4">
        <v>0.81659999999999977</v>
      </c>
      <c r="DN129">
        <v>0.98590995340539533</v>
      </c>
      <c r="DO129">
        <v>3.0024977138988644</v>
      </c>
      <c r="DP129" s="10"/>
      <c r="DQ129">
        <v>2.8961765867531863E-2</v>
      </c>
      <c r="DR129" s="4">
        <v>0</v>
      </c>
      <c r="DS129" s="4">
        <v>3.0196248467315293E-2</v>
      </c>
      <c r="DT129" s="4">
        <v>9.8600000000000007E-2</v>
      </c>
      <c r="DU129">
        <v>1.0289617658675319</v>
      </c>
      <c r="DV129">
        <v>1.3434147774492067</v>
      </c>
      <c r="DW129" s="10"/>
      <c r="DX129">
        <v>1.367661544279631E-2</v>
      </c>
      <c r="DY129" s="4">
        <v>0</v>
      </c>
      <c r="DZ129" s="4">
        <v>1.4911098042579738E-2</v>
      </c>
      <c r="EA129" s="4">
        <v>0.84480000000000033</v>
      </c>
      <c r="EB129">
        <v>1.0136766154427963</v>
      </c>
      <c r="EC129">
        <v>3.3686001284098501</v>
      </c>
      <c r="ED129" s="10"/>
      <c r="EE129">
        <v>4.7271196767635235E-2</v>
      </c>
      <c r="EF129" s="4">
        <v>0</v>
      </c>
      <c r="EG129" s="4">
        <v>4.8505679367418661E-2</v>
      </c>
      <c r="EH129" s="4">
        <v>1.1925999999999997</v>
      </c>
      <c r="EI129">
        <v>1.0472711967676351</v>
      </c>
      <c r="EJ129">
        <v>2.3512785331313171</v>
      </c>
      <c r="EK129" s="10"/>
      <c r="EL129">
        <v>0.18699428439863916</v>
      </c>
      <c r="EM129" s="4">
        <v>0</v>
      </c>
      <c r="EN129" s="4">
        <v>0.18822876699842259</v>
      </c>
      <c r="EO129" s="4">
        <v>0.85579999999999989</v>
      </c>
      <c r="EP129">
        <v>1.1869942843986392</v>
      </c>
      <c r="EQ129">
        <v>3.7056253159288381</v>
      </c>
      <c r="ER129" s="10"/>
      <c r="ES129">
        <v>4.7273429203371568E-2</v>
      </c>
      <c r="ET129" s="4">
        <v>0</v>
      </c>
      <c r="EU129" s="4">
        <v>4.8507911803154995E-2</v>
      </c>
      <c r="EV129" s="4">
        <v>0.39280000000000004</v>
      </c>
      <c r="EW129">
        <v>1.0472734292033716</v>
      </c>
      <c r="EX129">
        <v>7.7183539864783759</v>
      </c>
      <c r="EY129" s="10"/>
      <c r="EZ129">
        <v>5.2150179683030116E-2</v>
      </c>
      <c r="FA129" s="4">
        <v>0</v>
      </c>
      <c r="FB129" s="4">
        <v>5.3384662282813543E-2</v>
      </c>
      <c r="FC129" s="4">
        <v>0.62539999999999973</v>
      </c>
      <c r="FD129">
        <v>1.0521501796830302</v>
      </c>
      <c r="FE129">
        <v>3.6863805812496544</v>
      </c>
      <c r="FF129" s="10"/>
      <c r="FG129">
        <v>6.6064913973024636E-2</v>
      </c>
      <c r="FH129" s="4">
        <v>0</v>
      </c>
      <c r="FI129" s="4">
        <v>6.7299396572808062E-2</v>
      </c>
      <c r="FJ129" s="4">
        <v>0.51560000000000006</v>
      </c>
      <c r="FK129">
        <v>1.0660649139730247</v>
      </c>
      <c r="FL129">
        <v>9.5036849067985347</v>
      </c>
      <c r="FM129" s="10"/>
      <c r="FN129">
        <v>3.8740948989033901E-2</v>
      </c>
      <c r="FO129" s="4">
        <v>0</v>
      </c>
      <c r="FP129" s="4">
        <v>3.9975431588817327E-2</v>
      </c>
      <c r="FQ129" s="4">
        <v>0.90020000000000022</v>
      </c>
      <c r="FR129">
        <v>1.0387409489890338</v>
      </c>
      <c r="FS129">
        <v>4.3968042317667066</v>
      </c>
      <c r="FT129" s="10"/>
    </row>
    <row r="130" spans="1:176" x14ac:dyDescent="0.2">
      <c r="A130" s="2">
        <v>129</v>
      </c>
      <c r="B130" s="3">
        <v>42614</v>
      </c>
      <c r="C130">
        <v>2016</v>
      </c>
      <c r="D130" s="4">
        <v>-1.1976599566999443E-3</v>
      </c>
      <c r="E130" s="4">
        <v>1.4343893718825125E-6</v>
      </c>
      <c r="F130" s="9">
        <v>0.99880234004330004</v>
      </c>
      <c r="G130">
        <v>1.7370023231594967</v>
      </c>
      <c r="H130" s="10"/>
      <c r="I130">
        <v>-1.6660361140091409E-2</v>
      </c>
      <c r="J130" s="4">
        <v>2.7756763331826794E-4</v>
      </c>
      <c r="K130" s="4">
        <v>2.7652638973808333E-3</v>
      </c>
      <c r="L130" s="4">
        <v>0.2878</v>
      </c>
      <c r="M130">
        <v>0.9833396388599086</v>
      </c>
      <c r="N130">
        <v>13.796345716564817</v>
      </c>
      <c r="O130" s="10"/>
      <c r="P130">
        <v>5.0748229093059575E-3</v>
      </c>
      <c r="Q130" s="4">
        <v>0</v>
      </c>
      <c r="R130" s="4">
        <v>2.4500447946778199E-2</v>
      </c>
      <c r="S130" s="4">
        <v>0.75679999999999992</v>
      </c>
      <c r="T130">
        <v>1.0050748229093061</v>
      </c>
      <c r="U130">
        <v>8.3212158068097501</v>
      </c>
      <c r="V130" s="10"/>
      <c r="W130">
        <v>5.8331846227856841E-3</v>
      </c>
      <c r="X130" s="4">
        <v>0</v>
      </c>
      <c r="Y130" s="4">
        <v>2.5258809660257925E-2</v>
      </c>
      <c r="Z130" s="4">
        <v>-0.56660000000000021</v>
      </c>
      <c r="AA130">
        <v>1.0058331846227857</v>
      </c>
      <c r="AB130">
        <v>2.0275145436178086</v>
      </c>
      <c r="AC130" s="10"/>
      <c r="AD130">
        <v>8.1841021111862707E-3</v>
      </c>
      <c r="AE130" s="4">
        <v>0</v>
      </c>
      <c r="AF130" s="4">
        <v>2.7609727148658513E-2</v>
      </c>
      <c r="AG130" s="4">
        <v>7.2400000000000006E-2</v>
      </c>
      <c r="AH130">
        <v>1.0081841021111864</v>
      </c>
      <c r="AI130">
        <v>1.6500024704847194</v>
      </c>
      <c r="AJ130" s="10"/>
      <c r="AK130">
        <v>-6.5110776434512468E-4</v>
      </c>
      <c r="AL130" s="4">
        <v>4.2394132079050641E-7</v>
      </c>
      <c r="AM130" s="4">
        <v>1.8774517273127119E-2</v>
      </c>
      <c r="AN130" s="4">
        <v>2.9831999999999992</v>
      </c>
      <c r="AO130">
        <v>0.99934889223565493</v>
      </c>
      <c r="AP130">
        <v>3.0859803714390837</v>
      </c>
      <c r="AQ130" s="10"/>
      <c r="AR130">
        <v>-3.99569490965052E-3</v>
      </c>
      <c r="AS130" s="4">
        <v>1.5965577811007076E-5</v>
      </c>
      <c r="AT130" s="4">
        <v>1.5429930127821723E-2</v>
      </c>
      <c r="AU130" s="4">
        <v>1.2468000000000001</v>
      </c>
      <c r="AV130">
        <v>0.99600430509034943</v>
      </c>
      <c r="AW130">
        <v>3.1647671995410636</v>
      </c>
      <c r="AX130" s="10"/>
      <c r="AY130">
        <v>-4.1309184083634957E-3</v>
      </c>
      <c r="AZ130" s="4">
        <v>1.7064486896556396E-5</v>
      </c>
      <c r="BA130" s="4">
        <v>1.5294706629108746E-2</v>
      </c>
      <c r="BB130" s="4">
        <v>0.93900000000000017</v>
      </c>
      <c r="BC130">
        <v>0.99586908159163645</v>
      </c>
      <c r="BD130">
        <v>2.1154600450686525</v>
      </c>
      <c r="BE130" s="10"/>
      <c r="BF130">
        <v>2.8215714672707227E-3</v>
      </c>
      <c r="BG130" s="4">
        <v>0</v>
      </c>
      <c r="BH130" s="4">
        <v>2.2247196504742967E-2</v>
      </c>
      <c r="BI130" s="4">
        <v>0.40639999999999998</v>
      </c>
      <c r="BJ130">
        <v>1.0028215714672708</v>
      </c>
      <c r="BK130">
        <v>20.001974260593453</v>
      </c>
      <c r="BL130" s="10"/>
      <c r="BM130">
        <v>-5.560857541590203E-3</v>
      </c>
      <c r="BN130" s="4">
        <v>3.0923136597860636E-5</v>
      </c>
      <c r="BO130" s="4">
        <v>1.386476749588204E-2</v>
      </c>
      <c r="BP130" s="4">
        <v>0.94239999999999979</v>
      </c>
      <c r="BQ130">
        <v>0.99443914245840981</v>
      </c>
      <c r="BR130">
        <v>1.7116518995950234</v>
      </c>
      <c r="BS130" s="10"/>
      <c r="BT130">
        <v>-1.3652089925860332E-2</v>
      </c>
      <c r="BU130" s="4">
        <v>1.8637955934377716E-4</v>
      </c>
      <c r="BV130" s="4">
        <v>5.7735351116119105E-3</v>
      </c>
      <c r="BW130" s="4">
        <v>0.86620000000000008</v>
      </c>
      <c r="BX130">
        <v>0.98634791007413969</v>
      </c>
      <c r="BY130">
        <v>2.4977717821867524</v>
      </c>
      <c r="BZ130" s="10"/>
      <c r="CA130">
        <v>-8.5157693212033359E-3</v>
      </c>
      <c r="CB130" s="4">
        <v>7.2518327131947927E-5</v>
      </c>
      <c r="CC130" s="4">
        <v>1.0909855716268907E-2</v>
      </c>
      <c r="CD130" s="4">
        <v>1.1246</v>
      </c>
      <c r="CE130">
        <v>0.99148423067879665</v>
      </c>
      <c r="CF130">
        <v>2.3694606566713605</v>
      </c>
      <c r="CG130" s="10"/>
      <c r="CH130">
        <v>1.5961282417644856E-2</v>
      </c>
      <c r="CI130" s="4">
        <v>0</v>
      </c>
      <c r="CJ130" s="4">
        <v>3.5386907455117099E-2</v>
      </c>
      <c r="CK130" s="4">
        <v>0.99299999999999999</v>
      </c>
      <c r="CL130">
        <v>1.0159612824176449</v>
      </c>
      <c r="CM130">
        <v>0.87066818203343987</v>
      </c>
      <c r="CN130" s="10"/>
      <c r="CO130">
        <v>-4.2524484699850221E-3</v>
      </c>
      <c r="CP130" s="4">
        <v>1.8083317989877956E-5</v>
      </c>
      <c r="CQ130" s="4">
        <v>1.517317656748722E-2</v>
      </c>
      <c r="CR130" s="4">
        <v>0.86759999999999982</v>
      </c>
      <c r="CS130">
        <v>0.99574755153001493</v>
      </c>
      <c r="CT130">
        <v>2.8905488187047492</v>
      </c>
      <c r="CU130" s="10"/>
      <c r="CV130">
        <v>-5.1642943289805961E-3</v>
      </c>
      <c r="CW130" s="4">
        <v>2.6669935916341146E-5</v>
      </c>
      <c r="CX130" s="4">
        <v>1.4261330708491646E-2</v>
      </c>
      <c r="CY130" s="4">
        <v>1.0698000000000001</v>
      </c>
      <c r="CZ130">
        <v>0.99483570567101942</v>
      </c>
      <c r="DA130">
        <v>1.6469489494019776</v>
      </c>
      <c r="DB130" s="10"/>
      <c r="DC130">
        <v>2.3216024800155891E-2</v>
      </c>
      <c r="DD130" s="4">
        <v>0</v>
      </c>
      <c r="DE130" s="4">
        <v>4.2641649837628137E-2</v>
      </c>
      <c r="DF130" s="4">
        <v>1.0906</v>
      </c>
      <c r="DG130">
        <v>1.0232160248001558</v>
      </c>
      <c r="DH130">
        <v>1.4161392251762071</v>
      </c>
      <c r="DI130" s="10"/>
      <c r="DJ130">
        <v>1.06951018962512E-2</v>
      </c>
      <c r="DK130" s="4">
        <v>0</v>
      </c>
      <c r="DL130" s="4">
        <v>3.0120726933723443E-2</v>
      </c>
      <c r="DM130" s="4">
        <v>0.80499999999999972</v>
      </c>
      <c r="DN130">
        <v>1.0106951018962511</v>
      </c>
      <c r="DO130">
        <v>3.0346097328922736</v>
      </c>
      <c r="DP130" s="10"/>
      <c r="DQ130">
        <v>4.3599176115703131E-3</v>
      </c>
      <c r="DR130" s="4">
        <v>0</v>
      </c>
      <c r="DS130" s="4">
        <v>2.3785542649042556E-2</v>
      </c>
      <c r="DT130" s="4">
        <v>0.1142</v>
      </c>
      <c r="DU130">
        <v>1.0043599176115703</v>
      </c>
      <c r="DV130">
        <v>1.3492719551970513</v>
      </c>
      <c r="DW130" s="10"/>
      <c r="DX130">
        <v>-4.5492750980540043E-3</v>
      </c>
      <c r="DY130" s="4">
        <v>2.069590391777427E-5</v>
      </c>
      <c r="DZ130" s="4">
        <v>1.4876349939418238E-2</v>
      </c>
      <c r="EA130" s="4">
        <v>0.89860000000000018</v>
      </c>
      <c r="EB130">
        <v>0.99545072490194597</v>
      </c>
      <c r="EC130">
        <v>3.3532754397303735</v>
      </c>
      <c r="ED130" s="10"/>
      <c r="EE130">
        <v>-1.3077048206613111E-2</v>
      </c>
      <c r="EF130" s="4">
        <v>1.7100918979808319E-4</v>
      </c>
      <c r="EG130" s="4">
        <v>6.3485768308591314E-3</v>
      </c>
      <c r="EH130" s="4">
        <v>0.99840000000000007</v>
      </c>
      <c r="EI130">
        <v>0.98692295179338685</v>
      </c>
      <c r="EJ130">
        <v>2.3205307504063843</v>
      </c>
      <c r="EK130" s="10"/>
      <c r="EL130">
        <v>4.5477242101253791E-2</v>
      </c>
      <c r="EM130" s="4">
        <v>0</v>
      </c>
      <c r="EN130" s="4">
        <v>6.4902867138726034E-2</v>
      </c>
      <c r="EO130" s="4">
        <v>0.57700000000000007</v>
      </c>
      <c r="EP130">
        <v>1.0454772421012537</v>
      </c>
      <c r="EQ130">
        <v>3.8741469355578686</v>
      </c>
      <c r="ER130" s="10"/>
      <c r="ES130">
        <v>5.2565067093490883E-3</v>
      </c>
      <c r="ET130" s="4">
        <v>0</v>
      </c>
      <c r="EU130" s="4">
        <v>2.468213174682133E-2</v>
      </c>
      <c r="EV130" s="4">
        <v>0.49939999999999996</v>
      </c>
      <c r="EW130">
        <v>1.0052565067093491</v>
      </c>
      <c r="EX130">
        <v>7.7589255659934304</v>
      </c>
      <c r="EY130" s="10"/>
      <c r="EZ130">
        <v>4.0370616194794977E-2</v>
      </c>
      <c r="FA130" s="4">
        <v>0</v>
      </c>
      <c r="FB130" s="4">
        <v>5.9796241232267219E-2</v>
      </c>
      <c r="FC130" s="4">
        <v>0.71799999999999997</v>
      </c>
      <c r="FD130">
        <v>1.040370616194795</v>
      </c>
      <c r="FE130">
        <v>3.8352020368432296</v>
      </c>
      <c r="FF130" s="10"/>
      <c r="FG130">
        <v>2.501435828975139E-2</v>
      </c>
      <c r="FH130" s="4">
        <v>0</v>
      </c>
      <c r="FI130" s="4">
        <v>4.4439983327223632E-2</v>
      </c>
      <c r="FJ130" s="4">
        <v>0.42120000000000002</v>
      </c>
      <c r="FK130">
        <v>1.0250143582897513</v>
      </c>
      <c r="FL130">
        <v>9.7414134861300941</v>
      </c>
      <c r="FM130" s="10"/>
      <c r="FN130">
        <v>6.7840945001802835E-2</v>
      </c>
      <c r="FO130" s="4">
        <v>0</v>
      </c>
      <c r="FP130" s="4">
        <v>8.7266570039275071E-2</v>
      </c>
      <c r="FQ130" s="4">
        <v>0.82080000000000009</v>
      </c>
      <c r="FR130">
        <v>1.0678409450018029</v>
      </c>
      <c r="FS130">
        <v>4.6950875858376859</v>
      </c>
      <c r="FT130" s="10"/>
    </row>
    <row r="131" spans="1:176" x14ac:dyDescent="0.2">
      <c r="A131" s="2">
        <v>130</v>
      </c>
      <c r="B131" s="3">
        <v>42644</v>
      </c>
      <c r="C131">
        <v>2016</v>
      </c>
      <c r="D131" s="4">
        <v>-1.9416132453996385E-2</v>
      </c>
      <c r="E131" s="4">
        <v>3.7698619947113167E-4</v>
      </c>
      <c r="F131" s="9">
        <v>0.98058386754600357</v>
      </c>
      <c r="G131">
        <v>1.7032764559801323</v>
      </c>
      <c r="H131" s="10"/>
      <c r="I131">
        <v>-2.2129360148112179E-2</v>
      </c>
      <c r="J131" s="4">
        <v>4.8970858056485546E-4</v>
      </c>
      <c r="K131" s="4">
        <v>-5.6303806918095389E-2</v>
      </c>
      <c r="L131" s="4">
        <v>0.29739999999999994</v>
      </c>
      <c r="M131">
        <v>0.97787063985188782</v>
      </c>
      <c r="N131">
        <v>13.49104141347509</v>
      </c>
      <c r="O131" s="10"/>
      <c r="P131">
        <v>2.7233795429500909E-3</v>
      </c>
      <c r="Q131" s="4">
        <v>0</v>
      </c>
      <c r="R131" s="4">
        <v>-3.1451067227033114E-2</v>
      </c>
      <c r="S131" s="4">
        <v>0.80120000000000002</v>
      </c>
      <c r="T131">
        <v>1.00272337954295</v>
      </c>
      <c r="U131">
        <v>8.3438776357104878</v>
      </c>
      <c r="V131" s="10"/>
      <c r="W131">
        <v>6.9017978765966131E-2</v>
      </c>
      <c r="X131" s="4">
        <v>0</v>
      </c>
      <c r="Y131" s="4">
        <v>3.4843531995982925E-2</v>
      </c>
      <c r="Z131" s="4">
        <v>-0.53039999999999987</v>
      </c>
      <c r="AA131">
        <v>1.0690179787659662</v>
      </c>
      <c r="AB131">
        <v>2.16744949933691</v>
      </c>
      <c r="AC131" s="10"/>
      <c r="AD131">
        <v>-2.5630227669615473E-2</v>
      </c>
      <c r="AE131" s="4">
        <v>6.5690857039632262E-4</v>
      </c>
      <c r="AF131" s="4">
        <v>-5.9804674439598679E-2</v>
      </c>
      <c r="AG131" s="4">
        <v>8.1200000000000022E-2</v>
      </c>
      <c r="AH131">
        <v>0.97436977233038458</v>
      </c>
      <c r="AI131">
        <v>1.6077125315107681</v>
      </c>
      <c r="AJ131" s="10"/>
      <c r="AK131">
        <v>-4.6023583776927085E-2</v>
      </c>
      <c r="AL131" s="4">
        <v>2.1181702636718261E-3</v>
      </c>
      <c r="AM131" s="4">
        <v>-8.0198030546910298E-2</v>
      </c>
      <c r="AN131" s="4">
        <v>3.0383999999999998</v>
      </c>
      <c r="AO131">
        <v>0.95397641622307294</v>
      </c>
      <c r="AP131">
        <v>2.9439524952802043</v>
      </c>
      <c r="AQ131" s="10"/>
      <c r="AR131">
        <v>0.25483966930320062</v>
      </c>
      <c r="AS131" s="4">
        <v>0</v>
      </c>
      <c r="AT131" s="4">
        <v>0.22066522253321741</v>
      </c>
      <c r="AU131" s="4">
        <v>1.1052</v>
      </c>
      <c r="AV131">
        <v>1.2548396693032007</v>
      </c>
      <c r="AW131">
        <v>3.9712754260937246</v>
      </c>
      <c r="AX131" s="10"/>
      <c r="AY131">
        <v>-3.8099286168233777E-2</v>
      </c>
      <c r="AZ131" s="4">
        <v>1.4515556065289696E-3</v>
      </c>
      <c r="BA131" s="4">
        <v>-7.2273732938216984E-2</v>
      </c>
      <c r="BB131" s="4">
        <v>0.97699999999999998</v>
      </c>
      <c r="BC131">
        <v>0.96190071383176623</v>
      </c>
      <c r="BD131">
        <v>2.0348625274341172</v>
      </c>
      <c r="BE131" s="10"/>
      <c r="BF131">
        <v>-1.7605088659918545E-2</v>
      </c>
      <c r="BG131" s="4">
        <v>3.0993914672359255E-4</v>
      </c>
      <c r="BH131" s="4">
        <v>-5.1779535429901755E-2</v>
      </c>
      <c r="BI131" s="4">
        <v>0.47979999999999984</v>
      </c>
      <c r="BJ131">
        <v>0.9823949113400815</v>
      </c>
      <c r="BK131">
        <v>19.649837730362297</v>
      </c>
      <c r="BL131" s="10"/>
      <c r="BM131">
        <v>-2.8555319585877408E-2</v>
      </c>
      <c r="BN131" s="4">
        <v>8.1540627665159396E-4</v>
      </c>
      <c r="BO131" s="4">
        <v>-6.2729766355860611E-2</v>
      </c>
      <c r="BP131" s="4">
        <v>0.93640000000000001</v>
      </c>
      <c r="BQ131">
        <v>0.97144468041412257</v>
      </c>
      <c r="BR131">
        <v>1.6627751325823132</v>
      </c>
      <c r="BS131" s="10"/>
      <c r="BT131">
        <v>-4.1328440028050702E-2</v>
      </c>
      <c r="BU131" s="4">
        <v>1.7080399551521834E-3</v>
      </c>
      <c r="BV131" s="4">
        <v>-7.5502886798033908E-2</v>
      </c>
      <c r="BW131" s="4">
        <v>1.2119999999999997</v>
      </c>
      <c r="BX131">
        <v>0.95867155997194931</v>
      </c>
      <c r="BY131">
        <v>2.3945427708828899</v>
      </c>
      <c r="BZ131" s="10"/>
      <c r="CA131">
        <v>0.1002306338633594</v>
      </c>
      <c r="CB131" s="4">
        <v>0</v>
      </c>
      <c r="CC131" s="4">
        <v>6.6056187093376184E-2</v>
      </c>
      <c r="CD131" s="4">
        <v>0.88759999999999994</v>
      </c>
      <c r="CE131">
        <v>1.1002306338633594</v>
      </c>
      <c r="CF131">
        <v>2.6069532002038227</v>
      </c>
      <c r="CG131" s="10"/>
      <c r="CH131">
        <v>-1.5964860119858082E-3</v>
      </c>
      <c r="CI131" s="4">
        <v>2.5487675864663501E-6</v>
      </c>
      <c r="CJ131" s="4">
        <v>-3.5770932781969016E-2</v>
      </c>
      <c r="CK131" s="4">
        <v>1.0491999999999999</v>
      </c>
      <c r="CL131">
        <v>0.99840351398801419</v>
      </c>
      <c r="CM131">
        <v>0.86927817245974237</v>
      </c>
      <c r="CN131" s="10"/>
      <c r="CO131">
        <v>-0.10290301176856774</v>
      </c>
      <c r="CP131" s="4">
        <v>1.058902983104199E-2</v>
      </c>
      <c r="CQ131" s="4">
        <v>-0.13707745853855094</v>
      </c>
      <c r="CR131" s="4">
        <v>1.0494000000000001</v>
      </c>
      <c r="CS131">
        <v>0.89709698823143225</v>
      </c>
      <c r="CT131">
        <v>2.5931026395959549</v>
      </c>
      <c r="CU131" s="10"/>
      <c r="CV131">
        <v>-5.0147069381183233E-3</v>
      </c>
      <c r="CW131" s="4">
        <v>2.5147285675212051E-5</v>
      </c>
      <c r="CX131" s="4">
        <v>-3.9189153708101526E-2</v>
      </c>
      <c r="CY131" s="4">
        <v>1.0587999999999995</v>
      </c>
      <c r="CZ131">
        <v>0.99498529306188166</v>
      </c>
      <c r="DA131">
        <v>1.6386899830786847</v>
      </c>
      <c r="DB131" s="10"/>
      <c r="DC131">
        <v>-7.0340832747627299E-2</v>
      </c>
      <c r="DD131" s="4">
        <v>4.947832751629677E-3</v>
      </c>
      <c r="DE131" s="4">
        <v>-0.1045152795176105</v>
      </c>
      <c r="DF131" s="4">
        <v>1.0860000000000001</v>
      </c>
      <c r="DG131">
        <v>0.92965916725237274</v>
      </c>
      <c r="DH131">
        <v>1.316526812790733</v>
      </c>
      <c r="DI131" s="10"/>
      <c r="DJ131">
        <v>-2.0121331140965114E-2</v>
      </c>
      <c r="DK131" s="4">
        <v>4.0486796688437242E-4</v>
      </c>
      <c r="DL131" s="4">
        <v>-5.429577791094832E-2</v>
      </c>
      <c r="DM131" s="4">
        <v>0.78959999999999975</v>
      </c>
      <c r="DN131">
        <v>0.97987866885903485</v>
      </c>
      <c r="DO131">
        <v>2.9735493455731525</v>
      </c>
      <c r="DP131" s="10"/>
      <c r="DQ131">
        <v>-3.8497867533904419E-2</v>
      </c>
      <c r="DR131" s="4">
        <v>1.482085804658052E-3</v>
      </c>
      <c r="DS131" s="4">
        <v>-7.2672314303887625E-2</v>
      </c>
      <c r="DT131" s="4">
        <v>0.1182</v>
      </c>
      <c r="DU131">
        <v>0.96150213246609562</v>
      </c>
      <c r="DV131">
        <v>1.297327862198663</v>
      </c>
      <c r="DW131" s="10"/>
      <c r="DX131">
        <v>-3.4994234901984671E-3</v>
      </c>
      <c r="DY131" s="4">
        <v>1.2245964763752821E-5</v>
      </c>
      <c r="DZ131" s="4">
        <v>-3.7673870260181673E-2</v>
      </c>
      <c r="EA131" s="4">
        <v>0.90219999999999967</v>
      </c>
      <c r="EB131">
        <v>0.99650057650980151</v>
      </c>
      <c r="EC131">
        <v>3.3415409088874752</v>
      </c>
      <c r="ED131" s="10"/>
      <c r="EE131">
        <v>-1.2297989031085446E-3</v>
      </c>
      <c r="EF131" s="4">
        <v>1.5124053420869795E-6</v>
      </c>
      <c r="EG131" s="4">
        <v>-3.540424567309175E-2</v>
      </c>
      <c r="EH131" s="4">
        <v>1.1556</v>
      </c>
      <c r="EI131">
        <v>0.99877020109689141</v>
      </c>
      <c r="EJ131">
        <v>2.3176769642349049</v>
      </c>
      <c r="EK131" s="10"/>
      <c r="EL131">
        <v>0.1919285444324976</v>
      </c>
      <c r="EM131" s="4">
        <v>0</v>
      </c>
      <c r="EN131" s="4">
        <v>0.15775409766251439</v>
      </c>
      <c r="EO131" s="4">
        <v>0.58520000000000005</v>
      </c>
      <c r="EP131">
        <v>1.1919285444324976</v>
      </c>
      <c r="EQ131">
        <v>4.6177063178171114</v>
      </c>
      <c r="ER131" s="10"/>
      <c r="ES131">
        <v>-3.6578238814054167E-3</v>
      </c>
      <c r="ET131" s="4">
        <v>1.3379675547379787E-5</v>
      </c>
      <c r="EU131" s="4">
        <v>-3.7832270651388625E-2</v>
      </c>
      <c r="EV131" s="4">
        <v>0.70739999999999992</v>
      </c>
      <c r="EW131">
        <v>0.99634217611859455</v>
      </c>
      <c r="EX131">
        <v>7.7305447827640927</v>
      </c>
      <c r="EY131" s="10"/>
      <c r="EZ131">
        <v>3.0258646428728202E-2</v>
      </c>
      <c r="FA131" s="4">
        <v>0</v>
      </c>
      <c r="FB131" s="4">
        <v>-3.915800341255004E-3</v>
      </c>
      <c r="FC131" s="4">
        <v>0.77459999999999996</v>
      </c>
      <c r="FD131">
        <v>1.0302586464287282</v>
      </c>
      <c r="FE131">
        <v>3.9512500592588071</v>
      </c>
      <c r="FF131" s="10"/>
      <c r="FG131">
        <v>-2.4747352369267283E-3</v>
      </c>
      <c r="FH131" s="4">
        <v>6.1243144928867897E-6</v>
      </c>
      <c r="FI131" s="4">
        <v>-3.6649182006909933E-2</v>
      </c>
      <c r="FJ131" s="4">
        <v>0.37439999999999996</v>
      </c>
      <c r="FK131">
        <v>0.99752526476307324</v>
      </c>
      <c r="FL131">
        <v>9.7173060669184945</v>
      </c>
      <c r="FM131" s="10"/>
      <c r="FN131">
        <v>1.3644533888848085E-3</v>
      </c>
      <c r="FO131" s="4">
        <v>0</v>
      </c>
      <c r="FP131" s="4">
        <v>-3.2809993381098398E-2</v>
      </c>
      <c r="FQ131" s="4">
        <v>0.78620000000000001</v>
      </c>
      <c r="FR131">
        <v>1.0013644533888848</v>
      </c>
      <c r="FS131">
        <v>4.7014938140052935</v>
      </c>
      <c r="FT131" s="10"/>
    </row>
    <row r="132" spans="1:176" x14ac:dyDescent="0.2">
      <c r="A132" s="2">
        <v>131</v>
      </c>
      <c r="B132" s="3">
        <v>42675</v>
      </c>
      <c r="C132">
        <v>2016</v>
      </c>
      <c r="D132" s="4">
        <v>3.4145423760700011E-2</v>
      </c>
      <c r="E132" s="4">
        <v>0</v>
      </c>
      <c r="F132" s="9">
        <v>1.0341454237607</v>
      </c>
      <c r="G132">
        <v>1.7614355523511971</v>
      </c>
      <c r="H132" s="10"/>
      <c r="I132">
        <v>8.9816245568421757E-2</v>
      </c>
      <c r="J132" s="4">
        <v>0</v>
      </c>
      <c r="K132" s="4">
        <v>7.1615491524188737E-2</v>
      </c>
      <c r="L132" s="4">
        <v>0.36499999999999994</v>
      </c>
      <c r="M132">
        <v>1.0898162455684217</v>
      </c>
      <c r="N132">
        <v>14.702756102041516</v>
      </c>
      <c r="O132" s="10"/>
      <c r="P132">
        <v>0.12174180207870194</v>
      </c>
      <c r="Q132" s="4">
        <v>0</v>
      </c>
      <c r="R132" s="4">
        <v>0.10354104803446892</v>
      </c>
      <c r="S132" s="4">
        <v>0.77599999999999991</v>
      </c>
      <c r="T132">
        <v>1.121741802078702</v>
      </c>
      <c r="U132">
        <v>9.3596763354060624</v>
      </c>
      <c r="V132" s="10"/>
      <c r="W132">
        <v>4.4223711811227168E-2</v>
      </c>
      <c r="X132" s="4">
        <v>0</v>
      </c>
      <c r="Y132" s="4">
        <v>2.6022957766994145E-2</v>
      </c>
      <c r="Z132" s="4">
        <v>-1.2465999999999999</v>
      </c>
      <c r="AA132">
        <v>1.0442237118112272</v>
      </c>
      <c r="AB132">
        <v>2.2633021613609743</v>
      </c>
      <c r="AC132" s="10"/>
      <c r="AD132">
        <v>4.0266298196143975E-2</v>
      </c>
      <c r="AE132" s="4">
        <v>0</v>
      </c>
      <c r="AF132" s="4">
        <v>2.2065544151910952E-2</v>
      </c>
      <c r="AG132" s="4">
        <v>6.7400000000000002E-2</v>
      </c>
      <c r="AH132">
        <v>1.0402662981961439</v>
      </c>
      <c r="AI132">
        <v>1.6724491637182581</v>
      </c>
      <c r="AJ132" s="10"/>
      <c r="AK132">
        <v>0.21939358176495674</v>
      </c>
      <c r="AL132" s="4">
        <v>0</v>
      </c>
      <c r="AM132" s="4">
        <v>0.20119282772072372</v>
      </c>
      <c r="AN132" s="4">
        <v>3.1593999999999998</v>
      </c>
      <c r="AO132">
        <v>1.2193935817649568</v>
      </c>
      <c r="AP132">
        <v>3.5898367777656106</v>
      </c>
      <c r="AQ132" s="10"/>
      <c r="AR132">
        <v>0.1293595295782094</v>
      </c>
      <c r="AS132" s="4">
        <v>0</v>
      </c>
      <c r="AT132" s="4">
        <v>0.11115877553397638</v>
      </c>
      <c r="AU132" s="4">
        <v>0.66339999999999988</v>
      </c>
      <c r="AV132">
        <v>1.1293595295782093</v>
      </c>
      <c r="AW132">
        <v>4.4849977470387117</v>
      </c>
      <c r="AX132" s="10"/>
      <c r="AY132">
        <v>9.5427033753922377E-3</v>
      </c>
      <c r="AZ132" s="4">
        <v>0</v>
      </c>
      <c r="BA132" s="4">
        <v>-8.6580506688407853E-3</v>
      </c>
      <c r="BB132" s="4">
        <v>0.97439999999999982</v>
      </c>
      <c r="BC132">
        <v>1.0095427033753923</v>
      </c>
      <c r="BD132">
        <v>2.0542806169431223</v>
      </c>
      <c r="BE132" s="10"/>
      <c r="BF132">
        <v>0.16862613629792464</v>
      </c>
      <c r="BG132" s="4">
        <v>0</v>
      </c>
      <c r="BH132" s="4">
        <v>0.15042538225369162</v>
      </c>
      <c r="BI132" s="4">
        <v>0.44900000000000001</v>
      </c>
      <c r="BJ132">
        <v>1.1686261362979247</v>
      </c>
      <c r="BK132">
        <v>22.963313945714471</v>
      </c>
      <c r="BL132" s="10"/>
      <c r="BM132">
        <v>2.8176320370837858E-2</v>
      </c>
      <c r="BN132" s="4">
        <v>0</v>
      </c>
      <c r="BO132" s="4">
        <v>9.9755663266048351E-3</v>
      </c>
      <c r="BP132" s="4">
        <v>0.96000000000000019</v>
      </c>
      <c r="BQ132">
        <v>1.0281763203708378</v>
      </c>
      <c r="BR132">
        <v>1.7096260174226148</v>
      </c>
      <c r="BS132" s="10"/>
      <c r="BT132">
        <v>0.13901850030700458</v>
      </c>
      <c r="BU132" s="4">
        <v>0</v>
      </c>
      <c r="BV132" s="4">
        <v>0.12081774626277156</v>
      </c>
      <c r="BW132" s="4">
        <v>0.89279999999999982</v>
      </c>
      <c r="BX132">
        <v>1.1390185003070046</v>
      </c>
      <c r="BY132">
        <v>2.7274285158120084</v>
      </c>
      <c r="BZ132" s="10"/>
      <c r="CA132">
        <v>7.2708885641174795E-2</v>
      </c>
      <c r="CB132" s="4">
        <v>0</v>
      </c>
      <c r="CC132" s="4">
        <v>5.4508131596941775E-2</v>
      </c>
      <c r="CD132" s="4">
        <v>1.0751999999999999</v>
      </c>
      <c r="CE132">
        <v>1.0727088856411748</v>
      </c>
      <c r="CF132">
        <v>2.7965018623093374</v>
      </c>
      <c r="CG132" s="10"/>
      <c r="CH132">
        <v>6.4161402993784186E-2</v>
      </c>
      <c r="CI132" s="4">
        <v>0</v>
      </c>
      <c r="CJ132" s="4">
        <v>4.5960648949551167E-2</v>
      </c>
      <c r="CK132" s="4">
        <v>0.98160000000000014</v>
      </c>
      <c r="CL132">
        <v>1.0641614029937843</v>
      </c>
      <c r="CM132">
        <v>0.92505227959663217</v>
      </c>
      <c r="CN132" s="10"/>
      <c r="CO132">
        <v>4.4455968304212473E-2</v>
      </c>
      <c r="CP132" s="4">
        <v>0</v>
      </c>
      <c r="CQ132" s="4">
        <v>2.625521425997945E-2</v>
      </c>
      <c r="CR132" s="4">
        <v>0.34299999999999992</v>
      </c>
      <c r="CS132">
        <v>1.0444559683042125</v>
      </c>
      <c r="CT132">
        <v>2.7083815283514023</v>
      </c>
      <c r="CU132" s="10"/>
      <c r="CV132">
        <v>7.1563700683846543E-2</v>
      </c>
      <c r="CW132" s="4">
        <v>0</v>
      </c>
      <c r="CX132" s="4">
        <v>5.3362946639613523E-2</v>
      </c>
      <c r="CY132" s="4">
        <v>1.0502</v>
      </c>
      <c r="CZ132">
        <v>1.0715637006838465</v>
      </c>
      <c r="DA132">
        <v>1.7559607025413453</v>
      </c>
      <c r="DB132" s="10"/>
      <c r="DC132">
        <v>0.13637640500329443</v>
      </c>
      <c r="DD132" s="4">
        <v>0</v>
      </c>
      <c r="DE132" s="4">
        <v>0.11817565095906141</v>
      </c>
      <c r="DF132" s="4">
        <v>1.1040000000000003</v>
      </c>
      <c r="DG132">
        <v>1.1363764050032945</v>
      </c>
      <c r="DH132">
        <v>1.4960700066095785</v>
      </c>
      <c r="DI132" s="10"/>
      <c r="DJ132">
        <v>8.0554602780028392E-2</v>
      </c>
      <c r="DK132" s="4">
        <v>0</v>
      </c>
      <c r="DL132" s="4">
        <v>6.2353848735795372E-2</v>
      </c>
      <c r="DM132" s="4">
        <v>0.80059999999999976</v>
      </c>
      <c r="DN132">
        <v>1.0805546027800284</v>
      </c>
      <c r="DO132">
        <v>3.213082431952611</v>
      </c>
      <c r="DP132" s="10"/>
      <c r="DQ132">
        <v>1.2817355852685808E-2</v>
      </c>
      <c r="DR132" s="4">
        <v>0</v>
      </c>
      <c r="DS132" s="4">
        <v>-5.3833981915472149E-3</v>
      </c>
      <c r="DT132" s="4">
        <v>9.3399999999999997E-2</v>
      </c>
      <c r="DU132">
        <v>1.0128173558526858</v>
      </c>
      <c r="DV132">
        <v>1.3139561750660675</v>
      </c>
      <c r="DW132" s="10"/>
      <c r="DX132">
        <v>0.10982439872573922</v>
      </c>
      <c r="DY132" s="4">
        <v>0</v>
      </c>
      <c r="DZ132" s="4">
        <v>9.1623644681506203E-2</v>
      </c>
      <c r="EA132" s="4">
        <v>0.8413999999999997</v>
      </c>
      <c r="EB132">
        <v>1.1098243987257392</v>
      </c>
      <c r="EC132">
        <v>3.7085236300235023</v>
      </c>
      <c r="ED132" s="10"/>
      <c r="EE132">
        <v>0.11277948919877658</v>
      </c>
      <c r="EF132" s="4">
        <v>0</v>
      </c>
      <c r="EG132" s="4">
        <v>9.4578735154543556E-2</v>
      </c>
      <c r="EH132" s="4">
        <v>0.88820000000000021</v>
      </c>
      <c r="EI132">
        <v>1.1127794891987766</v>
      </c>
      <c r="EJ132">
        <v>2.5790633883890886</v>
      </c>
      <c r="EK132" s="10"/>
      <c r="EL132">
        <v>0.13021926876171519</v>
      </c>
      <c r="EM132" s="4">
        <v>0</v>
      </c>
      <c r="EN132" s="4">
        <v>0.11201851471748217</v>
      </c>
      <c r="EO132" s="4">
        <v>0.5534</v>
      </c>
      <c r="EP132">
        <v>1.1302192687617152</v>
      </c>
      <c r="EQ132">
        <v>5.2190206578796081</v>
      </c>
      <c r="ER132" s="10"/>
      <c r="ES132">
        <v>0.16175407367450523</v>
      </c>
      <c r="ET132" s="4">
        <v>0</v>
      </c>
      <c r="EU132" s="4">
        <v>0.14355331963027221</v>
      </c>
      <c r="EV132" s="4">
        <v>0.58960000000000012</v>
      </c>
      <c r="EW132">
        <v>1.1617540736745053</v>
      </c>
      <c r="EX132">
        <v>8.9809918930993788</v>
      </c>
      <c r="EY132" s="10"/>
      <c r="EZ132">
        <v>0.10597834424155295</v>
      </c>
      <c r="FA132" s="4">
        <v>0</v>
      </c>
      <c r="FB132" s="4">
        <v>8.7777590197319927E-2</v>
      </c>
      <c r="FC132" s="4">
        <v>0.72279999999999989</v>
      </c>
      <c r="FD132">
        <v>1.1059783442415529</v>
      </c>
      <c r="FE132">
        <v>4.3699969982233933</v>
      </c>
      <c r="FF132" s="10"/>
      <c r="FG132">
        <v>0.10182355401315267</v>
      </c>
      <c r="FH132" s="4">
        <v>0</v>
      </c>
      <c r="FI132" s="4">
        <v>8.3622799968919651E-2</v>
      </c>
      <c r="FJ132" s="4">
        <v>0.4226000000000002</v>
      </c>
      <c r="FK132">
        <v>1.1018235540131527</v>
      </c>
      <c r="FL132">
        <v>10.706756706085706</v>
      </c>
      <c r="FM132" s="10"/>
      <c r="FN132">
        <v>0.14677507970922382</v>
      </c>
      <c r="FO132" s="4">
        <v>0</v>
      </c>
      <c r="FP132" s="4">
        <v>0.1285743256649908</v>
      </c>
      <c r="FQ132" s="4">
        <v>0.85179999999999989</v>
      </c>
      <c r="FR132">
        <v>1.1467750797092238</v>
      </c>
      <c r="FS132">
        <v>5.3915559433083429</v>
      </c>
      <c r="FT132" s="10"/>
    </row>
    <row r="133" spans="1:176" x14ac:dyDescent="0.2">
      <c r="A133" s="2">
        <v>132</v>
      </c>
      <c r="B133" s="3">
        <v>42705</v>
      </c>
      <c r="C133">
        <v>2016</v>
      </c>
      <c r="D133" s="4">
        <v>1.8191740949608876E-2</v>
      </c>
      <c r="E133" s="4">
        <v>0</v>
      </c>
      <c r="F133" s="9">
        <v>1.0181917409496088</v>
      </c>
      <c r="G133">
        <v>1.7934791316190013</v>
      </c>
      <c r="H133" s="10">
        <v>9.5356915700376424E-2</v>
      </c>
      <c r="I133">
        <v>5.709031255486572E-2</v>
      </c>
      <c r="J133" s="4">
        <v>0</v>
      </c>
      <c r="K133" s="4">
        <v>3.9205971180129806E-2</v>
      </c>
      <c r="L133" s="4">
        <v>0.36340000000000006</v>
      </c>
      <c r="M133">
        <v>1.0570903125548656</v>
      </c>
      <c r="N133">
        <v>15.542141043325024</v>
      </c>
      <c r="O133" s="10">
        <v>0.49789949263438282</v>
      </c>
      <c r="P133">
        <v>7.340845773353602E-2</v>
      </c>
      <c r="Q133" s="4">
        <v>0</v>
      </c>
      <c r="R133" s="4">
        <v>5.5524116358800106E-2</v>
      </c>
      <c r="S133" s="4">
        <v>0.76460000000000017</v>
      </c>
      <c r="T133">
        <v>1.0734084577335361</v>
      </c>
      <c r="U133">
        <v>10.046755740073296</v>
      </c>
      <c r="V133" s="10">
        <v>0.50341461166412627</v>
      </c>
      <c r="W133">
        <v>4.579702701520106E-2</v>
      </c>
      <c r="X133" s="4">
        <v>0</v>
      </c>
      <c r="Y133" s="4">
        <v>2.7912685640465146E-2</v>
      </c>
      <c r="Z133" s="4">
        <v>-0.9383999999999999</v>
      </c>
      <c r="AA133">
        <v>1.0457970270152011</v>
      </c>
      <c r="AB133">
        <v>2.3669546715883856</v>
      </c>
      <c r="AC133" s="10">
        <v>0.63522091205735809</v>
      </c>
      <c r="AD133">
        <v>2.2028614863339478E-2</v>
      </c>
      <c r="AE133" s="4">
        <v>0</v>
      </c>
      <c r="AF133" s="4">
        <v>4.1442734886035643E-3</v>
      </c>
      <c r="AG133" s="4">
        <v>5.4000000000000006E-2</v>
      </c>
      <c r="AH133">
        <v>1.0220286148633395</v>
      </c>
      <c r="AI133">
        <v>1.7092909022243219</v>
      </c>
      <c r="AJ133" s="10">
        <v>0.1336846344274569</v>
      </c>
      <c r="AK133">
        <v>7.0413765727816657E-2</v>
      </c>
      <c r="AL133" s="4">
        <v>0</v>
      </c>
      <c r="AM133" s="4">
        <v>5.2529424353080743E-2</v>
      </c>
      <c r="AN133" s="4">
        <v>3.4228000000000005</v>
      </c>
      <c r="AO133">
        <v>1.0704137657278165</v>
      </c>
      <c r="AP133">
        <v>3.8426107036362982</v>
      </c>
      <c r="AQ133" s="10">
        <v>0.69153715377352587</v>
      </c>
      <c r="AR133">
        <v>4.2373413366429372E-2</v>
      </c>
      <c r="AS133" s="4">
        <v>0</v>
      </c>
      <c r="AT133" s="4">
        <v>2.4489071991693458E-2</v>
      </c>
      <c r="AU133" s="4">
        <v>1.1301999999999999</v>
      </c>
      <c r="AV133">
        <v>1.0423734133664293</v>
      </c>
      <c r="AW133">
        <v>4.6750424105214874</v>
      </c>
      <c r="AX133" s="10">
        <v>0.85003069636002437</v>
      </c>
      <c r="AY133">
        <v>1.6138857160782692E-2</v>
      </c>
      <c r="AZ133" s="4">
        <v>0</v>
      </c>
      <c r="BA133" s="4">
        <v>-1.7454842139532217E-3</v>
      </c>
      <c r="BB133" s="4">
        <v>1.0545999999999998</v>
      </c>
      <c r="BC133">
        <v>1.0161388571607828</v>
      </c>
      <c r="BD133">
        <v>2.0874343583881321</v>
      </c>
      <c r="BE133" s="10">
        <v>3.5392071783445861E-2</v>
      </c>
      <c r="BF133">
        <v>5.8609107324057684E-3</v>
      </c>
      <c r="BG133" s="4">
        <v>0</v>
      </c>
      <c r="BH133" s="4">
        <v>-1.2023430642330146E-2</v>
      </c>
      <c r="BI133" s="4">
        <v>0.49199999999999988</v>
      </c>
      <c r="BJ133">
        <v>1.0058609107324057</v>
      </c>
      <c r="BK133">
        <v>23.097899878870511</v>
      </c>
      <c r="BL133" s="10">
        <v>0.8632025651193852</v>
      </c>
      <c r="BM133">
        <v>2.6724352893068598E-2</v>
      </c>
      <c r="BN133" s="4">
        <v>0</v>
      </c>
      <c r="BO133" s="4">
        <v>8.8400115183326841E-3</v>
      </c>
      <c r="BP133" s="4">
        <v>0.98759999999999981</v>
      </c>
      <c r="BQ133">
        <v>1.0267243528930685</v>
      </c>
      <c r="BR133">
        <v>1.755314666427388</v>
      </c>
      <c r="BS133" s="10">
        <v>7.5758787045666923E-2</v>
      </c>
      <c r="BT133">
        <v>3.9598321315917381E-2</v>
      </c>
      <c r="BU133" s="4">
        <v>0</v>
      </c>
      <c r="BV133" s="4">
        <v>2.1713979941181467E-2</v>
      </c>
      <c r="BW133" s="4">
        <v>1.0959999999999999</v>
      </c>
      <c r="BX133">
        <v>1.0395983213159175</v>
      </c>
      <c r="BY133">
        <v>2.835430106547328</v>
      </c>
      <c r="BZ133" s="10">
        <v>0.15295169852696253</v>
      </c>
      <c r="CA133">
        <v>-3.5386074066704791E-2</v>
      </c>
      <c r="CB133" s="4">
        <v>1.2521742378543174E-3</v>
      </c>
      <c r="CC133" s="4">
        <v>-5.3270415441440705E-2</v>
      </c>
      <c r="CD133" s="4">
        <v>1.2504000000000002</v>
      </c>
      <c r="CE133">
        <v>0.9646139259332952</v>
      </c>
      <c r="CF133">
        <v>2.6975446402819814</v>
      </c>
      <c r="CG133" s="10">
        <v>0.41538652874503335</v>
      </c>
      <c r="CH133">
        <v>1.6253576532575243E-2</v>
      </c>
      <c r="CI133" s="4">
        <v>0</v>
      </c>
      <c r="CJ133" s="4">
        <v>-1.6307648421606709E-3</v>
      </c>
      <c r="CK133" s="4">
        <v>1.0886</v>
      </c>
      <c r="CL133">
        <v>1.0162535765325753</v>
      </c>
      <c r="CM133">
        <v>0.94008768761968931</v>
      </c>
      <c r="CN133" s="10">
        <v>0.1663337363493031</v>
      </c>
      <c r="CO133">
        <v>-2.4215826458137614E-2</v>
      </c>
      <c r="CP133" s="4">
        <v>5.8640625105063767E-4</v>
      </c>
      <c r="CQ133" s="4">
        <v>-4.2100167832873528E-2</v>
      </c>
      <c r="CR133" s="4">
        <v>1.1608000000000003</v>
      </c>
      <c r="CS133">
        <v>0.97578417354186242</v>
      </c>
      <c r="CT133">
        <v>2.6427958312784194</v>
      </c>
      <c r="CU133" s="10">
        <v>0.1254855591868177</v>
      </c>
      <c r="CV133">
        <v>7.984424218071046E-3</v>
      </c>
      <c r="CW133" s="4">
        <v>0</v>
      </c>
      <c r="CX133" s="4">
        <v>-9.899917156664868E-3</v>
      </c>
      <c r="CY133" s="4">
        <v>1.0779999999999998</v>
      </c>
      <c r="CZ133">
        <v>1.0079844242180711</v>
      </c>
      <c r="DA133">
        <v>1.7699810377006975</v>
      </c>
      <c r="DB133" s="10">
        <v>0.13211262839664129</v>
      </c>
      <c r="DC133">
        <v>1.4861838557848964E-2</v>
      </c>
      <c r="DD133" s="4">
        <v>0</v>
      </c>
      <c r="DE133" s="4">
        <v>-3.0225028168869503E-3</v>
      </c>
      <c r="DF133" s="4">
        <v>1.4794000000000003</v>
      </c>
      <c r="DG133">
        <v>1.0148618385578489</v>
      </c>
      <c r="DH133">
        <v>1.51830435751905</v>
      </c>
      <c r="DI133" s="10">
        <v>0.5339330948986728</v>
      </c>
      <c r="DJ133">
        <v>3.3736075110343468E-2</v>
      </c>
      <c r="DK133" s="4">
        <v>0</v>
      </c>
      <c r="DL133" s="4">
        <v>1.5851733735607554E-2</v>
      </c>
      <c r="DM133" s="4">
        <v>0.78139999999999954</v>
      </c>
      <c r="DN133">
        <v>1.0337360751103435</v>
      </c>
      <c r="DO133">
        <v>3.3214792222126892</v>
      </c>
      <c r="DP133" s="10">
        <v>0.16077831881076798</v>
      </c>
      <c r="DQ133">
        <v>5.7864347417465843E-2</v>
      </c>
      <c r="DR133" s="4">
        <v>0</v>
      </c>
      <c r="DS133" s="4">
        <v>3.9980006042729929E-2</v>
      </c>
      <c r="DT133" s="4">
        <v>0.24719999999999998</v>
      </c>
      <c r="DU133">
        <v>1.0578643474174658</v>
      </c>
      <c r="DV133">
        <v>1.3899873916714149</v>
      </c>
      <c r="DW133" s="10">
        <v>0.1422017968557189</v>
      </c>
      <c r="DX133">
        <v>2.0579859943719105E-2</v>
      </c>
      <c r="DY133" s="4">
        <v>0</v>
      </c>
      <c r="DZ133" s="4">
        <v>2.6955185689831913E-3</v>
      </c>
      <c r="EA133" s="4">
        <v>0.84939999999999982</v>
      </c>
      <c r="EB133">
        <v>1.020579859943719</v>
      </c>
      <c r="EC133">
        <v>3.7848445269273583</v>
      </c>
      <c r="ED133" s="10">
        <v>0.29499516935062958</v>
      </c>
      <c r="EE133">
        <v>2.5978830237674205E-2</v>
      </c>
      <c r="EF133" s="4">
        <v>0</v>
      </c>
      <c r="EG133" s="4">
        <v>8.0944888629382906E-3</v>
      </c>
      <c r="EH133" s="4">
        <v>0.8508</v>
      </c>
      <c r="EI133">
        <v>1.0259788302376742</v>
      </c>
      <c r="EJ133">
        <v>2.6460644383282497</v>
      </c>
      <c r="EK133" s="10">
        <v>0.37162854205469342</v>
      </c>
      <c r="EL133">
        <v>6.1882661193093137E-2</v>
      </c>
      <c r="EM133" s="4">
        <v>0</v>
      </c>
      <c r="EN133" s="4">
        <v>4.3998319818357223E-2</v>
      </c>
      <c r="EO133" s="4">
        <v>0.76479999999999992</v>
      </c>
      <c r="EP133">
        <v>1.0618826611930932</v>
      </c>
      <c r="EQ133">
        <v>5.5419875450109259</v>
      </c>
      <c r="ER133" s="10">
        <v>1.357185317442859</v>
      </c>
      <c r="ES133">
        <v>6.6165657010215803E-2</v>
      </c>
      <c r="ET133" s="4">
        <v>0</v>
      </c>
      <c r="EU133" s="4">
        <v>4.8281315635479889E-2</v>
      </c>
      <c r="EV133" s="4">
        <v>0.57859999999999967</v>
      </c>
      <c r="EW133">
        <v>1.0661656570102158</v>
      </c>
      <c r="EX133">
        <v>9.5752251223097211</v>
      </c>
      <c r="EY133" s="10">
        <v>0.42630019720454537</v>
      </c>
      <c r="EZ133">
        <v>4.6034800169703537E-2</v>
      </c>
      <c r="FA133" s="4">
        <v>0</v>
      </c>
      <c r="FB133" s="4">
        <v>2.8150458794967623E-2</v>
      </c>
      <c r="FC133" s="4">
        <v>0.62279999999999969</v>
      </c>
      <c r="FD133">
        <v>1.0460348001697035</v>
      </c>
      <c r="FE133">
        <v>4.5711689367788111</v>
      </c>
      <c r="FF133" s="10">
        <v>0.56258379482808329</v>
      </c>
      <c r="FG133">
        <v>2.7753814411348988E-2</v>
      </c>
      <c r="FH133" s="4">
        <v>0</v>
      </c>
      <c r="FI133" s="4">
        <v>9.8694730366130738E-3</v>
      </c>
      <c r="FJ133" s="4">
        <v>0.51319999999999988</v>
      </c>
      <c r="FK133">
        <v>1.0277538144113489</v>
      </c>
      <c r="FL133">
        <v>11.003910044653875</v>
      </c>
      <c r="FM133" s="10">
        <v>0.46099896105667115</v>
      </c>
      <c r="FN133">
        <v>6.7109606395649626E-2</v>
      </c>
      <c r="FO133" s="4">
        <v>0</v>
      </c>
      <c r="FP133" s="4">
        <v>4.9225265020913712E-2</v>
      </c>
      <c r="FQ133" s="4">
        <v>0.80419999999999991</v>
      </c>
      <c r="FR133">
        <v>1.0671096063956496</v>
      </c>
      <c r="FS133">
        <v>5.7533811405238904</v>
      </c>
      <c r="FT133" s="10">
        <v>0.48106706869684474</v>
      </c>
    </row>
    <row r="134" spans="1:176" x14ac:dyDescent="0.2">
      <c r="A134" s="2">
        <v>133</v>
      </c>
      <c r="B134" s="3">
        <v>42736</v>
      </c>
      <c r="C134">
        <v>2017</v>
      </c>
      <c r="D134" s="4">
        <v>1.7911381097016215E-2</v>
      </c>
      <c r="E134" s="4">
        <v>0</v>
      </c>
      <c r="F134" s="9">
        <v>1.0179113810970162</v>
      </c>
      <c r="G134">
        <v>1.825602819834975</v>
      </c>
      <c r="H134" s="10"/>
      <c r="I134">
        <v>2.5318539839529045E-2</v>
      </c>
      <c r="J134" s="4">
        <v>0</v>
      </c>
      <c r="K134" s="4">
        <v>-1.1879720701879634E-2</v>
      </c>
      <c r="L134" s="4">
        <v>0.45379999999999987</v>
      </c>
      <c r="M134">
        <v>1.025318539839529</v>
      </c>
      <c r="N134">
        <v>15.935645360522029</v>
      </c>
      <c r="O134" s="10"/>
      <c r="P134">
        <v>2.4126050911375513E-2</v>
      </c>
      <c r="Q134" s="4">
        <v>0</v>
      </c>
      <c r="R134" s="4">
        <v>-1.3072209630033166E-2</v>
      </c>
      <c r="S134" s="4">
        <v>0.83879999999999999</v>
      </c>
      <c r="T134">
        <v>1.0241260509113754</v>
      </c>
      <c r="U134">
        <v>10.289144280552458</v>
      </c>
      <c r="V134" s="10"/>
      <c r="W134">
        <v>4.1230179889705579E-2</v>
      </c>
      <c r="X134" s="4">
        <v>0</v>
      </c>
      <c r="Y134" s="4">
        <v>4.0319193482969001E-3</v>
      </c>
      <c r="Z134" s="4">
        <v>-1.1072</v>
      </c>
      <c r="AA134">
        <v>1.0412301798897057</v>
      </c>
      <c r="AB134">
        <v>2.4645446384887539</v>
      </c>
      <c r="AC134" s="10"/>
      <c r="AD134">
        <v>2.5346401994685373E-2</v>
      </c>
      <c r="AE134" s="4">
        <v>0</v>
      </c>
      <c r="AF134" s="4">
        <v>-1.1851858546723305E-2</v>
      </c>
      <c r="AG134" s="4">
        <v>4.900000000000003E-2</v>
      </c>
      <c r="AH134">
        <v>1.0253464019946854</v>
      </c>
      <c r="AI134">
        <v>1.7526152765579581</v>
      </c>
      <c r="AJ134" s="10"/>
      <c r="AK134">
        <v>1.5019747025807441E-2</v>
      </c>
      <c r="AL134" s="4">
        <v>0</v>
      </c>
      <c r="AM134" s="4">
        <v>-2.2178513515601239E-2</v>
      </c>
      <c r="AN134" s="4">
        <v>3.3171999999999997</v>
      </c>
      <c r="AO134">
        <v>1.0150197470258076</v>
      </c>
      <c r="AP134">
        <v>3.9003257443235757</v>
      </c>
      <c r="AQ134" s="10"/>
      <c r="AR134">
        <v>8.965249629756647E-2</v>
      </c>
      <c r="AS134" s="4">
        <v>0</v>
      </c>
      <c r="AT134" s="4">
        <v>5.2454235756157791E-2</v>
      </c>
      <c r="AU134" s="4">
        <v>0.96499999999999997</v>
      </c>
      <c r="AV134">
        <v>1.0896524962975664</v>
      </c>
      <c r="AW134">
        <v>5.0941716329217313</v>
      </c>
      <c r="AX134" s="10"/>
      <c r="AY134">
        <v>2.6810649812765392E-2</v>
      </c>
      <c r="AZ134" s="4">
        <v>0</v>
      </c>
      <c r="BA134" s="4">
        <v>-1.0387610728643287E-2</v>
      </c>
      <c r="BB134" s="4">
        <v>0.96599999999999975</v>
      </c>
      <c r="BC134">
        <v>1.0268106498127654</v>
      </c>
      <c r="BD134">
        <v>2.1433998299780108</v>
      </c>
      <c r="BE134" s="10"/>
      <c r="BF134">
        <v>0.20514864609533073</v>
      </c>
      <c r="BG134" s="4">
        <v>0</v>
      </c>
      <c r="BH134" s="4">
        <v>0.16795038555392205</v>
      </c>
      <c r="BI134" s="4">
        <v>0.42999999999999994</v>
      </c>
      <c r="BJ134">
        <v>1.2051486460953307</v>
      </c>
      <c r="BK134">
        <v>27.8364027666663</v>
      </c>
      <c r="BL134" s="10"/>
      <c r="BM134">
        <v>5.8728595723711377E-3</v>
      </c>
      <c r="BN134" s="4">
        <v>0</v>
      </c>
      <c r="BO134" s="4">
        <v>-3.1325400969037541E-2</v>
      </c>
      <c r="BP134" s="4">
        <v>0.98759999999999981</v>
      </c>
      <c r="BQ134">
        <v>1.0058728595723712</v>
      </c>
      <c r="BR134">
        <v>1.7656233829686396</v>
      </c>
      <c r="BS134" s="10"/>
      <c r="BT134">
        <v>5.7660727111868766E-2</v>
      </c>
      <c r="BU134" s="4">
        <v>0</v>
      </c>
      <c r="BV134" s="4">
        <v>2.0462466570460087E-2</v>
      </c>
      <c r="BW134" s="4">
        <v>1.0197999999999998</v>
      </c>
      <c r="BX134">
        <v>1.0576607271118688</v>
      </c>
      <c r="BY134">
        <v>2.9989230681657304</v>
      </c>
      <c r="BZ134" s="10"/>
      <c r="CA134">
        <v>0.21789939361246632</v>
      </c>
      <c r="CB134" s="4">
        <v>0</v>
      </c>
      <c r="CC134" s="4">
        <v>0.18070113307105765</v>
      </c>
      <c r="CD134" s="4">
        <v>1.1691999999999998</v>
      </c>
      <c r="CE134">
        <v>1.2178993936124662</v>
      </c>
      <c r="CF134">
        <v>3.2853379816419834</v>
      </c>
      <c r="CG134" s="10"/>
      <c r="CH134">
        <v>1.6716568526578202E-2</v>
      </c>
      <c r="CI134" s="4">
        <v>0</v>
      </c>
      <c r="CJ134" s="4">
        <v>-2.0481692014830476E-2</v>
      </c>
      <c r="CK134" s="4">
        <v>1.0811999999999999</v>
      </c>
      <c r="CL134">
        <v>1.0167165685265782</v>
      </c>
      <c r="CM134">
        <v>0.95580272787077625</v>
      </c>
      <c r="CN134" s="10"/>
      <c r="CO134">
        <v>0.12810209507115211</v>
      </c>
      <c r="CP134" s="4">
        <v>0</v>
      </c>
      <c r="CQ134" s="4">
        <v>9.0903834529743432E-2</v>
      </c>
      <c r="CR134" s="4">
        <v>0.9042</v>
      </c>
      <c r="CS134">
        <v>1.128102095071152</v>
      </c>
      <c r="CT134">
        <v>2.9813435141104918</v>
      </c>
      <c r="CU134" s="10"/>
      <c r="CV134">
        <v>3.1516450676813482E-2</v>
      </c>
      <c r="CW134" s="4">
        <v>0</v>
      </c>
      <c r="CX134" s="4">
        <v>-5.681809864595197E-3</v>
      </c>
      <c r="CY134" s="4">
        <v>1.0941999999999998</v>
      </c>
      <c r="CZ134">
        <v>1.0315164506768135</v>
      </c>
      <c r="DA134">
        <v>1.8257645577742867</v>
      </c>
      <c r="DB134" s="10"/>
      <c r="DC134">
        <v>0.11856428506590683</v>
      </c>
      <c r="DD134" s="4">
        <v>0</v>
      </c>
      <c r="DE134" s="4">
        <v>8.1366024524498148E-2</v>
      </c>
      <c r="DF134" s="4">
        <v>1.518</v>
      </c>
      <c r="DG134">
        <v>1.1185642850659068</v>
      </c>
      <c r="DH134">
        <v>1.698321028180747</v>
      </c>
      <c r="DI134" s="10"/>
      <c r="DJ134">
        <v>3.4655544512751366E-2</v>
      </c>
      <c r="DK134" s="4">
        <v>0</v>
      </c>
      <c r="DL134" s="4">
        <v>-2.5427160286573131E-3</v>
      </c>
      <c r="DM134" s="4">
        <v>0.82979999999999965</v>
      </c>
      <c r="DN134">
        <v>1.0346555445127514</v>
      </c>
      <c r="DO134">
        <v>3.4365868932462602</v>
      </c>
      <c r="DP134" s="10"/>
      <c r="DQ134">
        <v>5.2098790513708498E-2</v>
      </c>
      <c r="DR134" s="4">
        <v>0</v>
      </c>
      <c r="DS134" s="4">
        <v>1.490052997229982E-2</v>
      </c>
      <c r="DT134" s="4">
        <v>0.22899999999999995</v>
      </c>
      <c r="DU134">
        <v>1.0520987905137085</v>
      </c>
      <c r="DV134">
        <v>1.4624040536067999</v>
      </c>
      <c r="DW134" s="10"/>
      <c r="DX134">
        <v>2.678972398288423E-2</v>
      </c>
      <c r="DY134" s="4">
        <v>0</v>
      </c>
      <c r="DZ134" s="4">
        <v>-1.0408536558524448E-2</v>
      </c>
      <c r="EA134" s="4">
        <v>0.91839999999999988</v>
      </c>
      <c r="EB134">
        <v>1.0267897239828843</v>
      </c>
      <c r="EC134">
        <v>3.8862394671218725</v>
      </c>
      <c r="ED134" s="10"/>
      <c r="EE134">
        <v>0.17142187242042997</v>
      </c>
      <c r="EF134" s="4">
        <v>0</v>
      </c>
      <c r="EG134" s="4">
        <v>0.13422361187902129</v>
      </c>
      <c r="EH134" s="4">
        <v>0.76559999999999984</v>
      </c>
      <c r="EI134">
        <v>1.1714218724204299</v>
      </c>
      <c r="EJ134">
        <v>3.0996577588915915</v>
      </c>
      <c r="EK134" s="10"/>
      <c r="EL134">
        <v>0.21528030129652456</v>
      </c>
      <c r="EM134" s="4">
        <v>0</v>
      </c>
      <c r="EN134" s="4">
        <v>0.17808204075511588</v>
      </c>
      <c r="EO134" s="4">
        <v>0.63019999999999987</v>
      </c>
      <c r="EP134">
        <v>1.2152803012965245</v>
      </c>
      <c r="EQ134">
        <v>6.7350682934824642</v>
      </c>
      <c r="ER134" s="10"/>
      <c r="ES134">
        <v>0.11135039103059746</v>
      </c>
      <c r="ET134" s="4">
        <v>0</v>
      </c>
      <c r="EU134" s="4">
        <v>7.4152130489188783E-2</v>
      </c>
      <c r="EV134" s="4">
        <v>0.77579999999999982</v>
      </c>
      <c r="EW134">
        <v>1.1113503910305975</v>
      </c>
      <c r="EX134">
        <v>10.641430183884909</v>
      </c>
      <c r="EY134" s="10"/>
      <c r="EZ134">
        <v>6.4711788125695821E-2</v>
      </c>
      <c r="FA134" s="4">
        <v>0</v>
      </c>
      <c r="FB134" s="4">
        <v>2.7513527584287142E-2</v>
      </c>
      <c r="FC134" s="4">
        <v>0.64379999999999982</v>
      </c>
      <c r="FD134">
        <v>1.0647117881256958</v>
      </c>
      <c r="FE134">
        <v>4.8669774525024039</v>
      </c>
      <c r="FF134" s="10"/>
      <c r="FG134">
        <v>6.4268953503481926E-2</v>
      </c>
      <c r="FH134" s="4">
        <v>0</v>
      </c>
      <c r="FI134" s="4">
        <v>2.7070692962073248E-2</v>
      </c>
      <c r="FJ134" s="4">
        <v>0.36799999999999999</v>
      </c>
      <c r="FK134">
        <v>1.0642689535034819</v>
      </c>
      <c r="FL134">
        <v>11.711119827670233</v>
      </c>
      <c r="FM134" s="10"/>
      <c r="FN134">
        <v>5.1372961847344849E-2</v>
      </c>
      <c r="FO134" s="4">
        <v>0</v>
      </c>
      <c r="FP134" s="4">
        <v>1.417470130593617E-2</v>
      </c>
      <c r="FQ134" s="4">
        <v>0.64019999999999999</v>
      </c>
      <c r="FR134">
        <v>1.0513729618473449</v>
      </c>
      <c r="FS134">
        <v>6.0489493703492574</v>
      </c>
      <c r="FT134" s="10"/>
    </row>
    <row r="135" spans="1:176" x14ac:dyDescent="0.2">
      <c r="A135" s="2">
        <v>134</v>
      </c>
      <c r="B135" s="3">
        <v>42767</v>
      </c>
      <c r="C135">
        <v>2017</v>
      </c>
      <c r="D135" s="4">
        <v>3.7167054280573882E-2</v>
      </c>
      <c r="E135" s="4">
        <v>0</v>
      </c>
      <c r="F135" s="9">
        <v>1.037167054280574</v>
      </c>
      <c r="G135">
        <v>1.8934550989345504</v>
      </c>
      <c r="H135" s="10"/>
      <c r="I135">
        <v>2.1083452639967061E-2</v>
      </c>
      <c r="J135" s="4">
        <v>0</v>
      </c>
      <c r="K135" s="4">
        <v>2.1472682810382213E-2</v>
      </c>
      <c r="L135" s="4">
        <v>0.50160000000000016</v>
      </c>
      <c r="M135">
        <v>1.021083452639967</v>
      </c>
      <c r="N135">
        <v>16.271623784767904</v>
      </c>
      <c r="O135" s="10"/>
      <c r="P135">
        <v>4.1159224230122804E-2</v>
      </c>
      <c r="Q135" s="4">
        <v>0</v>
      </c>
      <c r="R135" s="4">
        <v>4.1548454400537956E-2</v>
      </c>
      <c r="S135" s="4">
        <v>1.0054000000000003</v>
      </c>
      <c r="T135">
        <v>1.0411592242301229</v>
      </c>
      <c r="U135">
        <v>10.712637477131803</v>
      </c>
      <c r="V135" s="10"/>
      <c r="W135">
        <v>-1.0395771673589804E-2</v>
      </c>
      <c r="X135" s="4">
        <v>1.0807206868941214E-4</v>
      </c>
      <c r="Y135" s="4">
        <v>-1.000654150317465E-2</v>
      </c>
      <c r="Z135" s="4">
        <v>-1.1304000000000003</v>
      </c>
      <c r="AA135">
        <v>0.98960422832641015</v>
      </c>
      <c r="AB135">
        <v>2.4389237951476548</v>
      </c>
      <c r="AC135" s="10"/>
      <c r="AD135">
        <v>1.3314359724004134E-2</v>
      </c>
      <c r="AE135" s="4">
        <v>0</v>
      </c>
      <c r="AF135" s="4">
        <v>1.3703589894419287E-2</v>
      </c>
      <c r="AG135" s="4">
        <v>6.0400000000000016E-2</v>
      </c>
      <c r="AH135">
        <v>1.0133143597240042</v>
      </c>
      <c r="AI135">
        <v>1.7759502268078358</v>
      </c>
      <c r="AJ135" s="10"/>
      <c r="AK135">
        <v>-3.4636324586534595E-2</v>
      </c>
      <c r="AL135" s="4">
        <v>1.1996749808637808E-3</v>
      </c>
      <c r="AM135" s="4">
        <v>-3.4247094416119443E-2</v>
      </c>
      <c r="AN135" s="4">
        <v>3.2242000000000002</v>
      </c>
      <c r="AO135">
        <v>0.96536367541346535</v>
      </c>
      <c r="AP135">
        <v>3.765232795849967</v>
      </c>
      <c r="AQ135" s="10"/>
      <c r="AR135">
        <v>-2.2704577507168727E-2</v>
      </c>
      <c r="AS135" s="4">
        <v>5.1549783977903208E-4</v>
      </c>
      <c r="AT135" s="4">
        <v>-2.2315347336753576E-2</v>
      </c>
      <c r="AU135" s="4">
        <v>1.1604000000000001</v>
      </c>
      <c r="AV135">
        <v>0.9772954224928313</v>
      </c>
      <c r="AW135">
        <v>4.9785106182472401</v>
      </c>
      <c r="AX135" s="10"/>
      <c r="AY135">
        <v>4.9542098030349743E-2</v>
      </c>
      <c r="AZ135" s="4">
        <v>0</v>
      </c>
      <c r="BA135" s="4">
        <v>4.9931328200764895E-2</v>
      </c>
      <c r="BB135" s="4">
        <v>1.0055999999999998</v>
      </c>
      <c r="BC135">
        <v>1.0495420980303498</v>
      </c>
      <c r="BD135">
        <v>2.2495883544730164</v>
      </c>
      <c r="BE135" s="10"/>
      <c r="BF135">
        <v>4.6378061672391328E-2</v>
      </c>
      <c r="BG135" s="4">
        <v>0</v>
      </c>
      <c r="BH135" s="4">
        <v>4.676729184280648E-2</v>
      </c>
      <c r="BI135" s="4">
        <v>0.47360000000000002</v>
      </c>
      <c r="BJ135">
        <v>1.0463780616723912</v>
      </c>
      <c r="BK135">
        <v>29.127401170916272</v>
      </c>
      <c r="BL135" s="10"/>
      <c r="BM135">
        <v>5.2422883563770457E-2</v>
      </c>
      <c r="BN135" s="4">
        <v>0</v>
      </c>
      <c r="BO135" s="4">
        <v>5.2812113734185609E-2</v>
      </c>
      <c r="BP135" s="4">
        <v>0.97560000000000002</v>
      </c>
      <c r="BQ135">
        <v>1.0524228835637706</v>
      </c>
      <c r="BR135">
        <v>1.8581824519914754</v>
      </c>
      <c r="BS135" s="10"/>
      <c r="BT135">
        <v>-1.5160583880435842E-2</v>
      </c>
      <c r="BU135" s="4">
        <v>2.298433035957311E-4</v>
      </c>
      <c r="BV135" s="4">
        <v>-1.4771353710020689E-2</v>
      </c>
      <c r="BW135" s="4">
        <v>1.3430000000000002</v>
      </c>
      <c r="BX135">
        <v>0.98483941611956416</v>
      </c>
      <c r="BY135">
        <v>2.9534576434398296</v>
      </c>
      <c r="BZ135" s="10"/>
      <c r="CA135">
        <v>-8.7813085565607782E-3</v>
      </c>
      <c r="CB135" s="4">
        <v>7.7111379965527535E-5</v>
      </c>
      <c r="CC135" s="4">
        <v>-8.3920783861456249E-3</v>
      </c>
      <c r="CD135" s="4">
        <v>0.82379999999999964</v>
      </c>
      <c r="CE135">
        <v>0.99121869144343921</v>
      </c>
      <c r="CF135">
        <v>3.2564884151125963</v>
      </c>
      <c r="CG135" s="10"/>
      <c r="CH135">
        <v>2.2280839929035887E-2</v>
      </c>
      <c r="CI135" s="4">
        <v>0</v>
      </c>
      <c r="CJ135" s="4">
        <v>2.2670070099451038E-2</v>
      </c>
      <c r="CK135" s="4">
        <v>1.0995999999999997</v>
      </c>
      <c r="CL135">
        <v>1.022280839929036</v>
      </c>
      <c r="CM135">
        <v>0.97709881545420096</v>
      </c>
      <c r="CN135" s="10"/>
      <c r="CO135">
        <v>2.2210203856654905E-2</v>
      </c>
      <c r="CP135" s="4">
        <v>0</v>
      </c>
      <c r="CQ135" s="4">
        <v>2.2599434027070056E-2</v>
      </c>
      <c r="CR135" s="4">
        <v>0.93239999999999978</v>
      </c>
      <c r="CS135">
        <v>1.022210203856655</v>
      </c>
      <c r="CT135">
        <v>3.0475597613256018</v>
      </c>
      <c r="CU135" s="10"/>
      <c r="CV135">
        <v>2.8908129703739082E-2</v>
      </c>
      <c r="CW135" s="4">
        <v>0</v>
      </c>
      <c r="CX135" s="4">
        <v>2.9297359874154234E-2</v>
      </c>
      <c r="CY135" s="4">
        <v>1.0957999999999999</v>
      </c>
      <c r="CZ135">
        <v>1.028908129703739</v>
      </c>
      <c r="DA135">
        <v>1.8785439964189155</v>
      </c>
      <c r="DB135" s="10"/>
      <c r="DC135">
        <v>1.9269414905782441E-2</v>
      </c>
      <c r="DD135" s="4">
        <v>0</v>
      </c>
      <c r="DE135" s="4">
        <v>1.9658645076197592E-2</v>
      </c>
      <c r="DF135" s="4">
        <v>1.1299999999999997</v>
      </c>
      <c r="DG135">
        <v>1.0192694149057824</v>
      </c>
      <c r="DH135">
        <v>1.7310466807159768</v>
      </c>
      <c r="DI135" s="10"/>
      <c r="DJ135">
        <v>2.7101188892304791E-2</v>
      </c>
      <c r="DK135" s="4">
        <v>0</v>
      </c>
      <c r="DL135" s="4">
        <v>2.7490419062719942E-2</v>
      </c>
      <c r="DM135" s="4">
        <v>0.89740000000000009</v>
      </c>
      <c r="DN135">
        <v>1.0271011888923047</v>
      </c>
      <c r="DO135">
        <v>3.5297224837849459</v>
      </c>
      <c r="DP135" s="10"/>
      <c r="DQ135">
        <v>6.2921791194967894E-2</v>
      </c>
      <c r="DR135" s="4">
        <v>0</v>
      </c>
      <c r="DS135" s="4">
        <v>6.3311021365383052E-2</v>
      </c>
      <c r="DT135" s="4">
        <v>0.42620000000000013</v>
      </c>
      <c r="DU135">
        <v>1.062921791194968</v>
      </c>
      <c r="DV135">
        <v>1.5544211361105218</v>
      </c>
      <c r="DW135" s="10"/>
      <c r="DX135">
        <v>3.1598255382567081E-2</v>
      </c>
      <c r="DY135" s="4">
        <v>0</v>
      </c>
      <c r="DZ135" s="4">
        <v>3.1987485552982232E-2</v>
      </c>
      <c r="EA135" s="4">
        <v>0.96420000000000006</v>
      </c>
      <c r="EB135">
        <v>1.0315982553825671</v>
      </c>
      <c r="EC135">
        <v>4.009037854281801</v>
      </c>
      <c r="ED135" s="10"/>
      <c r="EE135">
        <v>-2.1964028927026626E-2</v>
      </c>
      <c r="EF135" s="4">
        <v>4.8241856670726236E-4</v>
      </c>
      <c r="EG135" s="4">
        <v>-2.1574798756611474E-2</v>
      </c>
      <c r="EH135" s="4">
        <v>0.86340000000000017</v>
      </c>
      <c r="EI135">
        <v>0.97803597107297335</v>
      </c>
      <c r="EJ135">
        <v>3.031576786211414</v>
      </c>
      <c r="EK135" s="10"/>
      <c r="EL135">
        <v>-4.7673738641404999E-2</v>
      </c>
      <c r="EM135" s="4">
        <v>2.2727853560489922E-3</v>
      </c>
      <c r="EN135" s="4">
        <v>-4.7284508470989847E-2</v>
      </c>
      <c r="EO135" s="4">
        <v>0.5182000000000001</v>
      </c>
      <c r="EP135">
        <v>0.95232626135859499</v>
      </c>
      <c r="EQ135">
        <v>6.4139824079269676</v>
      </c>
      <c r="ER135" s="10"/>
      <c r="ES135">
        <v>6.849279171260254E-3</v>
      </c>
      <c r="ET135" s="4">
        <v>0</v>
      </c>
      <c r="EU135" s="4">
        <v>7.2385093416754065E-3</v>
      </c>
      <c r="EV135" s="4">
        <v>0.94940000000000002</v>
      </c>
      <c r="EW135">
        <v>1.0068492791712602</v>
      </c>
      <c r="EX135">
        <v>10.714316309995812</v>
      </c>
      <c r="EY135" s="10"/>
      <c r="EZ135">
        <v>4.0824171159736678E-3</v>
      </c>
      <c r="FA135" s="4">
        <v>0</v>
      </c>
      <c r="FB135" s="4">
        <v>4.4716472863888202E-3</v>
      </c>
      <c r="FC135" s="4">
        <v>0.70699999999999974</v>
      </c>
      <c r="FD135">
        <v>1.0040824171159737</v>
      </c>
      <c r="FE135">
        <v>4.8868464845575579</v>
      </c>
      <c r="FF135" s="10"/>
      <c r="FG135">
        <v>1.1613817341823152E-4</v>
      </c>
      <c r="FH135" s="4">
        <v>0</v>
      </c>
      <c r="FI135" s="4">
        <v>5.0536834383338425E-4</v>
      </c>
      <c r="FJ135" s="4">
        <v>0.47580000000000011</v>
      </c>
      <c r="FK135">
        <v>1.0001161381734183</v>
      </c>
      <c r="FL135">
        <v>11.712479935735701</v>
      </c>
      <c r="FM135" s="10"/>
      <c r="FN135">
        <v>-9.5884537822474077E-3</v>
      </c>
      <c r="FO135" s="4">
        <v>9.1938445934294617E-5</v>
      </c>
      <c r="FP135" s="4">
        <v>-9.1992236118322544E-3</v>
      </c>
      <c r="FQ135" s="4">
        <v>0.66600000000000004</v>
      </c>
      <c r="FR135">
        <v>0.99041154621775263</v>
      </c>
      <c r="FS135">
        <v>5.9909492988805093</v>
      </c>
      <c r="FT135" s="10"/>
    </row>
    <row r="136" spans="1:176" x14ac:dyDescent="0.2">
      <c r="A136" s="2">
        <v>135</v>
      </c>
      <c r="B136" s="3">
        <v>42795</v>
      </c>
      <c r="C136">
        <v>2017</v>
      </c>
      <c r="D136" s="4">
        <v>-3.8077508884755922E-4</v>
      </c>
      <c r="E136" s="4">
        <v>1.4498966828686662E-7</v>
      </c>
      <c r="F136" s="9">
        <v>0.9996192249111524</v>
      </c>
      <c r="G136">
        <v>1.8927341184010247</v>
      </c>
      <c r="H136" s="10"/>
      <c r="I136">
        <v>-5.0811740867294265E-3</v>
      </c>
      <c r="J136" s="4">
        <v>2.5818330099650623E-5</v>
      </c>
      <c r="K136" s="4">
        <v>-1.417239098928242E-2</v>
      </c>
      <c r="L136" s="4">
        <v>0.67039999999999977</v>
      </c>
      <c r="M136">
        <v>0.99491882591327052</v>
      </c>
      <c r="N136">
        <v>16.188944831643731</v>
      </c>
      <c r="O136" s="10"/>
      <c r="P136">
        <v>-3.9299984903750092E-2</v>
      </c>
      <c r="Q136" s="4">
        <v>1.5444888134349851E-3</v>
      </c>
      <c r="R136" s="4">
        <v>-4.8391201806303089E-2</v>
      </c>
      <c r="S136" s="4">
        <v>1.0058</v>
      </c>
      <c r="T136">
        <v>0.96070001509624992</v>
      </c>
      <c r="U136">
        <v>10.291630986001175</v>
      </c>
      <c r="V136" s="10"/>
      <c r="W136">
        <v>-3.8835887313366978E-2</v>
      </c>
      <c r="X136" s="4">
        <v>1.5082261434165381E-3</v>
      </c>
      <c r="Y136" s="4">
        <v>-4.7927104215919974E-2</v>
      </c>
      <c r="Z136" s="4">
        <v>-1.1208000000000002</v>
      </c>
      <c r="AA136">
        <v>0.96116411268663304</v>
      </c>
      <c r="AB136">
        <v>2.3442060254734112</v>
      </c>
      <c r="AC136" s="10"/>
      <c r="AD136">
        <v>1.5052994770037985E-3</v>
      </c>
      <c r="AE136" s="4">
        <v>0</v>
      </c>
      <c r="AF136" s="4">
        <v>-7.585917425549195E-3</v>
      </c>
      <c r="AG136" s="4">
        <v>7.0800000000000016E-2</v>
      </c>
      <c r="AH136">
        <v>1.0015052994770037</v>
      </c>
      <c r="AI136">
        <v>1.7786235637554342</v>
      </c>
      <c r="AJ136" s="10"/>
      <c r="AK136">
        <v>-3.6179427850275087E-2</v>
      </c>
      <c r="AL136" s="4">
        <v>1.3089509995732607E-3</v>
      </c>
      <c r="AM136" s="4">
        <v>-4.5270644752828076E-2</v>
      </c>
      <c r="AN136" s="4">
        <v>3.4925999999999995</v>
      </c>
      <c r="AO136">
        <v>0.96382057214972494</v>
      </c>
      <c r="AP136">
        <v>3.6290088275730237</v>
      </c>
      <c r="AQ136" s="10"/>
      <c r="AR136">
        <v>-5.8643090042903794E-2</v>
      </c>
      <c r="AS136" s="4">
        <v>3.439012009780122E-3</v>
      </c>
      <c r="AT136" s="4">
        <v>-6.773430694545679E-2</v>
      </c>
      <c r="AU136" s="4">
        <v>1.0942000000000001</v>
      </c>
      <c r="AV136">
        <v>0.9413569099570962</v>
      </c>
      <c r="AW136">
        <v>4.6865553717818145</v>
      </c>
      <c r="AX136" s="10"/>
      <c r="AY136">
        <v>-7.6270771207095685E-3</v>
      </c>
      <c r="AZ136" s="4">
        <v>5.8172305405251359E-5</v>
      </c>
      <c r="BA136" s="4">
        <v>-1.671829402326256E-2</v>
      </c>
      <c r="BB136" s="4">
        <v>0.98239999999999972</v>
      </c>
      <c r="BC136">
        <v>0.99237292287929046</v>
      </c>
      <c r="BD136">
        <v>2.2324305706036007</v>
      </c>
      <c r="BE136" s="10"/>
      <c r="BF136">
        <v>-1.1296669618565269E-2</v>
      </c>
      <c r="BG136" s="4">
        <v>1.2761474447101558E-4</v>
      </c>
      <c r="BH136" s="4">
        <v>-2.0387886521118261E-2</v>
      </c>
      <c r="BI136" s="4">
        <v>0.56419999999999981</v>
      </c>
      <c r="BJ136">
        <v>0.98870333038143476</v>
      </c>
      <c r="BK136">
        <v>28.798358543041022</v>
      </c>
      <c r="BL136" s="10"/>
      <c r="BM136">
        <v>-1.6203694784413612E-2</v>
      </c>
      <c r="BN136" s="4">
        <v>2.6255972466643286E-4</v>
      </c>
      <c r="BO136" s="4">
        <v>-2.5294911686966605E-2</v>
      </c>
      <c r="BP136" s="4">
        <v>0.95100000000000007</v>
      </c>
      <c r="BQ136">
        <v>0.98379630521558636</v>
      </c>
      <c r="BR136">
        <v>1.8280730306856521</v>
      </c>
      <c r="BS136" s="10"/>
      <c r="BT136">
        <v>-3.9504516873747543E-2</v>
      </c>
      <c r="BU136" s="4">
        <v>1.5606068534282044E-3</v>
      </c>
      <c r="BV136" s="4">
        <v>-4.859573377630054E-2</v>
      </c>
      <c r="BW136" s="4">
        <v>1.5314000000000001</v>
      </c>
      <c r="BX136">
        <v>0.96049548312625244</v>
      </c>
      <c r="BY136">
        <v>2.836782726128662</v>
      </c>
      <c r="BZ136" s="10"/>
      <c r="CA136">
        <v>1.3135840769587371E-2</v>
      </c>
      <c r="CB136" s="4">
        <v>0</v>
      </c>
      <c r="CC136" s="4">
        <v>4.0446238670343772E-3</v>
      </c>
      <c r="CD136" s="4">
        <v>1.1637999999999997</v>
      </c>
      <c r="CE136">
        <v>1.0131358407695874</v>
      </c>
      <c r="CF136">
        <v>3.2992651284015215</v>
      </c>
      <c r="CG136" s="10"/>
      <c r="CH136">
        <v>-1.1834669331333895E-2</v>
      </c>
      <c r="CI136" s="4">
        <v>1.4005939818201505E-4</v>
      </c>
      <c r="CJ136" s="4">
        <v>-2.0925886233886887E-2</v>
      </c>
      <c r="CK136" s="4">
        <v>1.0510000000000002</v>
      </c>
      <c r="CL136">
        <v>0.98816533066866608</v>
      </c>
      <c r="CM136">
        <v>0.96553517406926248</v>
      </c>
      <c r="CN136" s="10"/>
      <c r="CO136">
        <v>7.1396750961973982E-2</v>
      </c>
      <c r="CP136" s="4">
        <v>0</v>
      </c>
      <c r="CQ136" s="4">
        <v>6.2305534059420992E-2</v>
      </c>
      <c r="CR136" s="4">
        <v>1.1814000000000004</v>
      </c>
      <c r="CS136">
        <v>1.071396750961974</v>
      </c>
      <c r="CT136">
        <v>3.2651456266466985</v>
      </c>
      <c r="CU136" s="10"/>
      <c r="CV136">
        <v>-1.0179727341453157E-2</v>
      </c>
      <c r="CW136" s="4">
        <v>1.0362684874632896E-4</v>
      </c>
      <c r="CX136" s="4">
        <v>-1.927094424400615E-2</v>
      </c>
      <c r="CY136" s="4">
        <v>1.0778000000000003</v>
      </c>
      <c r="CZ136">
        <v>0.98982027265854688</v>
      </c>
      <c r="DA136">
        <v>1.8594209307364473</v>
      </c>
      <c r="DB136" s="10"/>
      <c r="DC136">
        <v>5.6892006831940484E-2</v>
      </c>
      <c r="DD136" s="4">
        <v>0</v>
      </c>
      <c r="DE136" s="4">
        <v>4.7800789929387494E-2</v>
      </c>
      <c r="DF136" s="4">
        <v>1.4236000000000004</v>
      </c>
      <c r="DG136">
        <v>1.0568920068319405</v>
      </c>
      <c r="DH136">
        <v>1.829529400301678</v>
      </c>
      <c r="DI136" s="10"/>
      <c r="DJ136">
        <v>-1.7052667458052496E-2</v>
      </c>
      <c r="DK136" s="4">
        <v>2.9079346743492255E-4</v>
      </c>
      <c r="DL136" s="4">
        <v>-2.6143884360605489E-2</v>
      </c>
      <c r="DM136" s="4">
        <v>0.8992</v>
      </c>
      <c r="DN136">
        <v>0.98294733254194755</v>
      </c>
      <c r="DO136">
        <v>3.4695313000497503</v>
      </c>
      <c r="DP136" s="10"/>
      <c r="DQ136">
        <v>6.5103580993923259E-3</v>
      </c>
      <c r="DR136" s="4">
        <v>0</v>
      </c>
      <c r="DS136" s="4">
        <v>-2.5808588031606674E-3</v>
      </c>
      <c r="DT136" s="4">
        <v>0.69899999999999973</v>
      </c>
      <c r="DU136">
        <v>1.0065103580993924</v>
      </c>
      <c r="DV136">
        <v>1.5645409743438656</v>
      </c>
      <c r="DW136" s="10"/>
      <c r="DX136">
        <v>-2.2296392005395804E-2</v>
      </c>
      <c r="DY136" s="4">
        <v>4.9712909645827791E-4</v>
      </c>
      <c r="DZ136" s="4">
        <v>-3.1387608907948797E-2</v>
      </c>
      <c r="EA136" s="4">
        <v>0.88500000000000001</v>
      </c>
      <c r="EB136">
        <v>0.97770360799460421</v>
      </c>
      <c r="EC136">
        <v>3.9196507747182632</v>
      </c>
      <c r="ED136" s="10"/>
      <c r="EE136">
        <v>-4.1069386202596231E-2</v>
      </c>
      <c r="EF136" s="4">
        <v>1.6866944830580017E-3</v>
      </c>
      <c r="EG136" s="4">
        <v>-5.0160603105149221E-2</v>
      </c>
      <c r="EH136" s="4">
        <v>0.82880000000000009</v>
      </c>
      <c r="EI136">
        <v>0.95893061379740374</v>
      </c>
      <c r="EJ136">
        <v>2.907071788375672</v>
      </c>
      <c r="EK136" s="10"/>
      <c r="EL136">
        <v>-8.0641786254008668E-2</v>
      </c>
      <c r="EM136" s="4">
        <v>6.5030976902372218E-3</v>
      </c>
      <c r="EN136" s="4">
        <v>-8.9733003156561658E-2</v>
      </c>
      <c r="EO136" s="4">
        <v>0.62219999999999998</v>
      </c>
      <c r="EP136">
        <v>0.91935821374599136</v>
      </c>
      <c r="EQ136">
        <v>5.896747409549949</v>
      </c>
      <c r="ER136" s="10"/>
      <c r="ES136">
        <v>-3.123519127150156E-2</v>
      </c>
      <c r="ET136" s="4">
        <v>9.7563717376728724E-4</v>
      </c>
      <c r="EU136" s="4">
        <v>-4.0326408174054557E-2</v>
      </c>
      <c r="EV136" s="4">
        <v>1.3313999999999995</v>
      </c>
      <c r="EW136">
        <v>0.96876480872849846</v>
      </c>
      <c r="EX136">
        <v>10.379652590709725</v>
      </c>
      <c r="EY136" s="10"/>
      <c r="EZ136">
        <v>-1.6543532891509887E-4</v>
      </c>
      <c r="FA136" s="4">
        <v>2.7368848053246949E-8</v>
      </c>
      <c r="FB136" s="4">
        <v>-9.2566522314680919E-3</v>
      </c>
      <c r="FC136" s="4">
        <v>0.91899999999999993</v>
      </c>
      <c r="FD136">
        <v>0.99983456467108489</v>
      </c>
      <c r="FE136">
        <v>4.8860380275020274</v>
      </c>
      <c r="FF136" s="10"/>
      <c r="FG136">
        <v>-3.2999454415852201E-3</v>
      </c>
      <c r="FH136" s="4">
        <v>1.0889639917439073E-5</v>
      </c>
      <c r="FI136" s="4">
        <v>-1.2391162344138213E-2</v>
      </c>
      <c r="FJ136" s="4">
        <v>0.56359999999999999</v>
      </c>
      <c r="FK136">
        <v>0.99670005455841482</v>
      </c>
      <c r="FL136">
        <v>11.673829390962112</v>
      </c>
      <c r="FM136" s="10"/>
      <c r="FN136">
        <v>-4.5207072348696496E-2</v>
      </c>
      <c r="FO136" s="4">
        <v>2.0436793903402793E-3</v>
      </c>
      <c r="FP136" s="4">
        <v>-5.4298289251249493E-2</v>
      </c>
      <c r="FQ136" s="4">
        <v>0.79920000000000035</v>
      </c>
      <c r="FR136">
        <v>0.95479292765130352</v>
      </c>
      <c r="FS136">
        <v>5.7201160204886454</v>
      </c>
      <c r="FT136" s="10"/>
    </row>
    <row r="137" spans="1:176" x14ac:dyDescent="0.2">
      <c r="A137" s="2">
        <v>136</v>
      </c>
      <c r="B137" s="3">
        <v>42826</v>
      </c>
      <c r="C137">
        <v>2017</v>
      </c>
      <c r="D137" s="4">
        <v>9.0997587505819624E-3</v>
      </c>
      <c r="E137" s="4">
        <v>0</v>
      </c>
      <c r="F137" s="9">
        <v>1.0090997587505819</v>
      </c>
      <c r="G137">
        <v>1.9099575422574693</v>
      </c>
      <c r="H137" s="10"/>
      <c r="I137">
        <v>-8.6232847301873396E-3</v>
      </c>
      <c r="J137" s="4">
        <v>7.4361039537882139E-5</v>
      </c>
      <c r="K137" s="4">
        <v>-2.0199494779679982E-2</v>
      </c>
      <c r="L137" s="4">
        <v>0.40060000000000001</v>
      </c>
      <c r="M137">
        <v>0.99137671526981264</v>
      </c>
      <c r="N137">
        <v>16.049342950879172</v>
      </c>
      <c r="O137" s="10"/>
      <c r="P137">
        <v>-2.3299187411711976E-2</v>
      </c>
      <c r="Q137" s="4">
        <v>5.4285213404607776E-4</v>
      </c>
      <c r="R137" s="4">
        <v>-3.4875397461204619E-2</v>
      </c>
      <c r="S137" s="4">
        <v>0.83040000000000025</v>
      </c>
      <c r="T137">
        <v>0.976700812588288</v>
      </c>
      <c r="U137">
        <v>10.051844346886151</v>
      </c>
      <c r="V137" s="10"/>
      <c r="W137">
        <v>-5.2127191977696927E-2</v>
      </c>
      <c r="X137" s="4">
        <v>2.717244143479671E-3</v>
      </c>
      <c r="Y137" s="4">
        <v>-6.3703402027189576E-2</v>
      </c>
      <c r="Z137" s="4">
        <v>-1.0574000000000003</v>
      </c>
      <c r="AA137">
        <v>0.94787280802230311</v>
      </c>
      <c r="AB137">
        <v>2.2220091479482851</v>
      </c>
      <c r="AC137" s="10"/>
      <c r="AD137">
        <v>9.5010732676372115E-3</v>
      </c>
      <c r="AE137" s="4">
        <v>0</v>
      </c>
      <c r="AF137" s="4">
        <v>-2.0751367818554311E-3</v>
      </c>
      <c r="AG137" s="4">
        <v>6.6600000000000006E-2</v>
      </c>
      <c r="AH137">
        <v>1.0095010732676373</v>
      </c>
      <c r="AI137">
        <v>1.7955223965502207</v>
      </c>
      <c r="AJ137" s="10"/>
      <c r="AK137">
        <v>-2.5647053647524714E-2</v>
      </c>
      <c r="AL137" s="4">
        <v>6.5777136079901071E-4</v>
      </c>
      <c r="AM137" s="4">
        <v>-3.7223263697017353E-2</v>
      </c>
      <c r="AN137" s="4">
        <v>3.4205999999999994</v>
      </c>
      <c r="AO137">
        <v>0.97435294635247527</v>
      </c>
      <c r="AP137">
        <v>3.5359354434849175</v>
      </c>
      <c r="AQ137" s="10"/>
      <c r="AR137">
        <v>-0.12347799698045589</v>
      </c>
      <c r="AS137" s="4">
        <v>1.5246815738305474E-2</v>
      </c>
      <c r="AT137" s="4">
        <v>-0.13505420702994853</v>
      </c>
      <c r="AU137" s="4">
        <v>1.2243999999999999</v>
      </c>
      <c r="AV137">
        <v>0.87652200301954408</v>
      </c>
      <c r="AW137">
        <v>4.1078689017362002</v>
      </c>
      <c r="AX137" s="10"/>
      <c r="AY137">
        <v>1.0279026527745099E-2</v>
      </c>
      <c r="AZ137" s="4">
        <v>0</v>
      </c>
      <c r="BA137" s="4">
        <v>-1.2971835217475431E-3</v>
      </c>
      <c r="BB137" s="4">
        <v>0.93240000000000012</v>
      </c>
      <c r="BC137">
        <v>1.010279026527745</v>
      </c>
      <c r="BD137">
        <v>2.255377783660184</v>
      </c>
      <c r="BE137" s="10"/>
      <c r="BF137">
        <v>-2.3761968678608081E-3</v>
      </c>
      <c r="BG137" s="4">
        <v>5.6463115548315143E-6</v>
      </c>
      <c r="BH137" s="4">
        <v>-1.3952406917353451E-2</v>
      </c>
      <c r="BI137" s="4">
        <v>0.66899999999999993</v>
      </c>
      <c r="BJ137">
        <v>0.99762380313213916</v>
      </c>
      <c r="BK137">
        <v>28.729927973671515</v>
      </c>
      <c r="BL137" s="10"/>
      <c r="BM137">
        <v>8.5298702478845932E-3</v>
      </c>
      <c r="BN137" s="4">
        <v>0</v>
      </c>
      <c r="BO137" s="4">
        <v>-3.0463398016080494E-3</v>
      </c>
      <c r="BP137" s="4">
        <v>0.94640000000000002</v>
      </c>
      <c r="BQ137">
        <v>1.0085298702478847</v>
      </c>
      <c r="BR137">
        <v>1.843666256441058</v>
      </c>
      <c r="BS137" s="10"/>
      <c r="BT137">
        <v>-3.6789007527173866E-2</v>
      </c>
      <c r="BU137" s="4">
        <v>1.3534310748344552E-3</v>
      </c>
      <c r="BV137" s="4">
        <v>-4.8365217576666508E-2</v>
      </c>
      <c r="BW137" s="4">
        <v>1.0051999999999999</v>
      </c>
      <c r="BX137">
        <v>0.96321099247282616</v>
      </c>
      <c r="BY137">
        <v>2.7324203050641578</v>
      </c>
      <c r="BZ137" s="10"/>
      <c r="CA137">
        <v>-0.16725489297058069</v>
      </c>
      <c r="CB137" s="4">
        <v>2.7974199222600402E-2</v>
      </c>
      <c r="CC137" s="4">
        <v>-0.17883110302007332</v>
      </c>
      <c r="CD137" s="4">
        <v>0.84179999999999988</v>
      </c>
      <c r="CE137">
        <v>0.83274510702941928</v>
      </c>
      <c r="CF137">
        <v>2.747446892469156</v>
      </c>
      <c r="CG137" s="10"/>
      <c r="CH137">
        <v>-1.906224504461513E-2</v>
      </c>
      <c r="CI137" s="4">
        <v>3.6336918614095405E-4</v>
      </c>
      <c r="CJ137" s="4">
        <v>-3.0638455094107772E-2</v>
      </c>
      <c r="CK137" s="4">
        <v>1.0586</v>
      </c>
      <c r="CL137">
        <v>0.98093775495538482</v>
      </c>
      <c r="CM137">
        <v>0.94712990598195901</v>
      </c>
      <c r="CN137" s="10"/>
      <c r="CO137">
        <v>-3.9880570899339052E-2</v>
      </c>
      <c r="CP137" s="4">
        <v>1.5904599352572089E-3</v>
      </c>
      <c r="CQ137" s="4">
        <v>-5.1456780948831694E-2</v>
      </c>
      <c r="CR137" s="4">
        <v>0.75119999999999976</v>
      </c>
      <c r="CS137">
        <v>0.96011942910066095</v>
      </c>
      <c r="CT137">
        <v>3.134929754986548</v>
      </c>
      <c r="CU137" s="10"/>
      <c r="CV137">
        <v>6.1046438322088538E-3</v>
      </c>
      <c r="CW137" s="4">
        <v>0</v>
      </c>
      <c r="CX137" s="4">
        <v>-5.4715662172837888E-3</v>
      </c>
      <c r="CY137" s="4">
        <v>1.0966</v>
      </c>
      <c r="CZ137">
        <v>1.0061046438322088</v>
      </c>
      <c r="DA137">
        <v>1.8707720332527475</v>
      </c>
      <c r="DB137" s="10"/>
      <c r="DC137">
        <v>-4.5799398811870846E-2</v>
      </c>
      <c r="DD137" s="4">
        <v>2.0975849315287968E-3</v>
      </c>
      <c r="DE137" s="4">
        <v>-5.7375608861363489E-2</v>
      </c>
      <c r="DF137" s="4">
        <v>1.1748000000000001</v>
      </c>
      <c r="DG137">
        <v>0.9542006011881291</v>
      </c>
      <c r="DH137">
        <v>1.7457380536592184</v>
      </c>
      <c r="DI137" s="10"/>
      <c r="DJ137">
        <v>1.8974399374863143E-2</v>
      </c>
      <c r="DK137" s="4">
        <v>0</v>
      </c>
      <c r="DL137" s="4">
        <v>7.3981893253705008E-3</v>
      </c>
      <c r="DM137" s="4">
        <v>0.91799999999999993</v>
      </c>
      <c r="DN137">
        <v>1.0189743993748632</v>
      </c>
      <c r="DO137">
        <v>3.5353635725804828</v>
      </c>
      <c r="DP137" s="10"/>
      <c r="DQ137">
        <v>1.7824311788942161E-2</v>
      </c>
      <c r="DR137" s="4">
        <v>0</v>
      </c>
      <c r="DS137" s="4">
        <v>6.2481017394495179E-3</v>
      </c>
      <c r="DT137" s="4">
        <v>0.59459999999999991</v>
      </c>
      <c r="DU137">
        <v>1.0178243117889421</v>
      </c>
      <c r="DV137">
        <v>1.5924278404771459</v>
      </c>
      <c r="DW137" s="10"/>
      <c r="DX137">
        <v>-1.7437223293368439E-2</v>
      </c>
      <c r="DY137" s="4">
        <v>3.0405675618279084E-4</v>
      </c>
      <c r="DZ137" s="4">
        <v>-2.9013433342861081E-2</v>
      </c>
      <c r="EA137" s="4">
        <v>0.81140000000000001</v>
      </c>
      <c r="EB137">
        <v>0.98256277670663161</v>
      </c>
      <c r="EC137">
        <v>3.8513029489274766</v>
      </c>
      <c r="ED137" s="10"/>
      <c r="EE137">
        <v>-4.4973201897378662E-2</v>
      </c>
      <c r="EF137" s="4">
        <v>2.0225888889023836E-3</v>
      </c>
      <c r="EG137" s="4">
        <v>-5.6549411946871304E-2</v>
      </c>
      <c r="EH137" s="4">
        <v>0.96140000000000003</v>
      </c>
      <c r="EI137">
        <v>0.95502679810262137</v>
      </c>
      <c r="EJ137">
        <v>2.7763314619068793</v>
      </c>
      <c r="EK137" s="10"/>
      <c r="EL137">
        <v>-0.11612080299834718</v>
      </c>
      <c r="EM137" s="4">
        <v>1.3484040888980956E-2</v>
      </c>
      <c r="EN137" s="4">
        <v>-0.12769701304783981</v>
      </c>
      <c r="EO137" s="4">
        <v>0.86260000000000014</v>
      </c>
      <c r="EP137">
        <v>0.88387919700165285</v>
      </c>
      <c r="EQ137">
        <v>5.2120123652745853</v>
      </c>
      <c r="ER137" s="10"/>
      <c r="ES137">
        <v>-2.7943937266194416E-2</v>
      </c>
      <c r="ET137" s="4">
        <v>7.8086362993700904E-4</v>
      </c>
      <c r="EU137" s="4">
        <v>-3.9520147315687058E-2</v>
      </c>
      <c r="EV137" s="4">
        <v>0.95760000000000001</v>
      </c>
      <c r="EW137">
        <v>0.97205606273380563</v>
      </c>
      <c r="EX137">
        <v>10.089604229870041</v>
      </c>
      <c r="EY137" s="10"/>
      <c r="EZ137">
        <v>-3.6989302478856956E-2</v>
      </c>
      <c r="FA137" s="4">
        <v>1.3682084978723734E-3</v>
      </c>
      <c r="FB137" s="4">
        <v>-4.8565512528349598E-2</v>
      </c>
      <c r="FC137" s="4">
        <v>0.73480000000000023</v>
      </c>
      <c r="FD137">
        <v>0.96301069752114299</v>
      </c>
      <c r="FE137">
        <v>4.7053068889795568</v>
      </c>
      <c r="FF137" s="10"/>
      <c r="FG137">
        <v>-2.0297766895288442E-2</v>
      </c>
      <c r="FH137" s="4">
        <v>4.1199934093546744E-4</v>
      </c>
      <c r="FI137" s="4">
        <v>-3.1873976944781085E-2</v>
      </c>
      <c r="FJ137" s="4">
        <v>0.41720000000000007</v>
      </c>
      <c r="FK137">
        <v>0.97970223310471161</v>
      </c>
      <c r="FL137">
        <v>11.436876723208997</v>
      </c>
      <c r="FM137" s="10"/>
      <c r="FN137">
        <v>-3.9682969654570535E-2</v>
      </c>
      <c r="FO137" s="4">
        <v>1.5747380806055658E-3</v>
      </c>
      <c r="FP137" s="4">
        <v>-5.1259179704063178E-2</v>
      </c>
      <c r="FQ137" s="4">
        <v>0.69440000000000013</v>
      </c>
      <c r="FR137">
        <v>0.96031703034542948</v>
      </c>
      <c r="FS137">
        <v>5.4931248300269715</v>
      </c>
      <c r="FT137" s="10"/>
    </row>
    <row r="138" spans="1:176" x14ac:dyDescent="0.2">
      <c r="A138" s="2">
        <v>137</v>
      </c>
      <c r="B138" s="3">
        <v>42856</v>
      </c>
      <c r="C138">
        <v>2017</v>
      </c>
      <c r="D138" s="4">
        <v>1.1576210049492646E-2</v>
      </c>
      <c r="E138" s="4">
        <v>0</v>
      </c>
      <c r="F138" s="9">
        <v>1.0115762100494927</v>
      </c>
      <c r="G138">
        <v>1.9320676119522546</v>
      </c>
      <c r="H138" s="10"/>
      <c r="I138">
        <v>3.0634571928667653E-2</v>
      </c>
      <c r="J138" s="4">
        <v>0</v>
      </c>
      <c r="K138" s="4">
        <v>2.5820739935965242E-2</v>
      </c>
      <c r="L138" s="4">
        <v>0.36380000000000001</v>
      </c>
      <c r="M138">
        <v>1.0306345719286676</v>
      </c>
      <c r="N138">
        <v>16.541007701915735</v>
      </c>
      <c r="O138" s="10"/>
      <c r="P138">
        <v>-8.6264662462597671E-3</v>
      </c>
      <c r="Q138" s="4">
        <v>7.441591989785907E-5</v>
      </c>
      <c r="R138" s="4">
        <v>-1.3440298238962176E-2</v>
      </c>
      <c r="S138" s="4">
        <v>0.67859999999999998</v>
      </c>
      <c r="T138">
        <v>0.99137353375374027</v>
      </c>
      <c r="U138">
        <v>9.96513245091508</v>
      </c>
      <c r="V138" s="10"/>
      <c r="W138">
        <v>-1.933170126292795E-2</v>
      </c>
      <c r="X138" s="4">
        <v>3.737146737190901E-4</v>
      </c>
      <c r="Y138" s="4">
        <v>-2.4145533255630361E-2</v>
      </c>
      <c r="Z138" s="4">
        <v>-1.7232000000000007</v>
      </c>
      <c r="AA138">
        <v>0.98066829873707206</v>
      </c>
      <c r="AB138">
        <v>2.1790539308966559</v>
      </c>
      <c r="AC138" s="10"/>
      <c r="AD138">
        <v>4.3411046040058845E-3</v>
      </c>
      <c r="AE138" s="4">
        <v>0</v>
      </c>
      <c r="AF138" s="4">
        <v>-4.7272738869652553E-4</v>
      </c>
      <c r="AG138" s="4">
        <v>7.1400000000000019E-2</v>
      </c>
      <c r="AH138">
        <v>1.0043411046040058</v>
      </c>
      <c r="AI138">
        <v>1.8033169470924804</v>
      </c>
      <c r="AJ138" s="10"/>
      <c r="AK138">
        <v>-5.1014771690845201E-2</v>
      </c>
      <c r="AL138" s="4">
        <v>2.602506930669061E-3</v>
      </c>
      <c r="AM138" s="4">
        <v>-5.5828603683547612E-2</v>
      </c>
      <c r="AN138" s="4">
        <v>3.4219999999999993</v>
      </c>
      <c r="AO138">
        <v>0.94898522830915477</v>
      </c>
      <c r="AP138">
        <v>3.3555505041219669</v>
      </c>
      <c r="AQ138" s="10"/>
      <c r="AR138">
        <v>-8.6988558914828911E-3</v>
      </c>
      <c r="AS138" s="4">
        <v>7.5670093820786601E-5</v>
      </c>
      <c r="AT138" s="4">
        <v>-1.35126878841853E-2</v>
      </c>
      <c r="AU138" s="4">
        <v>1.0150000000000001</v>
      </c>
      <c r="AV138">
        <v>0.99130114410851711</v>
      </c>
      <c r="AW138">
        <v>4.0721351421388929</v>
      </c>
      <c r="AX138" s="10"/>
      <c r="AY138">
        <v>2.347073900870663E-2</v>
      </c>
      <c r="AZ138" s="4">
        <v>0</v>
      </c>
      <c r="BA138" s="4">
        <v>1.8656907016004219E-2</v>
      </c>
      <c r="BB138" s="4">
        <v>0.96239999999999992</v>
      </c>
      <c r="BC138">
        <v>1.0234707390087066</v>
      </c>
      <c r="BD138">
        <v>2.3083131669865073</v>
      </c>
      <c r="BE138" s="10"/>
      <c r="BF138">
        <v>-3.0430473159668535E-2</v>
      </c>
      <c r="BG138" s="4">
        <v>9.2601369672130711E-4</v>
      </c>
      <c r="BH138" s="4">
        <v>-3.5244305152370946E-2</v>
      </c>
      <c r="BI138" s="4">
        <v>0.61919999999999986</v>
      </c>
      <c r="BJ138">
        <v>0.96956952684033149</v>
      </c>
      <c r="BK138">
        <v>27.855662671589496</v>
      </c>
      <c r="BL138" s="10"/>
      <c r="BM138">
        <v>6.2998288451137528E-3</v>
      </c>
      <c r="BN138" s="4">
        <v>0</v>
      </c>
      <c r="BO138" s="4">
        <v>1.4859968524113427E-3</v>
      </c>
      <c r="BP138" s="4">
        <v>0.95220000000000016</v>
      </c>
      <c r="BQ138">
        <v>1.0062998288451137</v>
      </c>
      <c r="BR138">
        <v>1.8552810383041483</v>
      </c>
      <c r="BS138" s="10"/>
      <c r="BT138">
        <v>5.7439940716060359E-3</v>
      </c>
      <c r="BU138" s="4">
        <v>0</v>
      </c>
      <c r="BV138" s="4">
        <v>9.3016207890362582E-4</v>
      </c>
      <c r="BW138" s="4">
        <v>0.96160000000000012</v>
      </c>
      <c r="BX138">
        <v>1.005743994071606</v>
      </c>
      <c r="BY138">
        <v>2.7481153110975822</v>
      </c>
      <c r="BZ138" s="10"/>
      <c r="CA138">
        <v>1.6895668011877401E-2</v>
      </c>
      <c r="CB138" s="4">
        <v>0</v>
      </c>
      <c r="CC138" s="4">
        <v>1.208183601917499E-2</v>
      </c>
      <c r="CD138" s="4">
        <v>0.79219999999999979</v>
      </c>
      <c r="CE138">
        <v>1.0168956680118775</v>
      </c>
      <c r="CF138">
        <v>2.7938668430445794</v>
      </c>
      <c r="CG138" s="10"/>
      <c r="CH138">
        <v>1.6436721814417507E-2</v>
      </c>
      <c r="CI138" s="4">
        <v>0</v>
      </c>
      <c r="CJ138" s="4">
        <v>1.1622889821715096E-2</v>
      </c>
      <c r="CK138" s="4">
        <v>0.99959999999999982</v>
      </c>
      <c r="CL138">
        <v>1.0164367218144175</v>
      </c>
      <c r="CM138">
        <v>0.9626976167686998</v>
      </c>
      <c r="CN138" s="10"/>
      <c r="CO138">
        <v>-3.1754047241322525E-2</v>
      </c>
      <c r="CP138" s="4">
        <v>1.0083195162041427E-3</v>
      </c>
      <c r="CQ138" s="4">
        <v>-3.6567879234024936E-2</v>
      </c>
      <c r="CR138" s="4">
        <v>0.17060000000000014</v>
      </c>
      <c r="CS138">
        <v>0.96824595275867753</v>
      </c>
      <c r="CT138">
        <v>3.0353830474484775</v>
      </c>
      <c r="CU138" s="10"/>
      <c r="CV138">
        <v>2.8076088782091136E-3</v>
      </c>
      <c r="CW138" s="4">
        <v>0</v>
      </c>
      <c r="CX138" s="4">
        <v>-2.0062231144932965E-3</v>
      </c>
      <c r="CY138" s="4">
        <v>1.0902000000000003</v>
      </c>
      <c r="CZ138">
        <v>1.0028076088782092</v>
      </c>
      <c r="DA138">
        <v>1.8760244294224133</v>
      </c>
      <c r="DB138" s="10"/>
      <c r="DC138">
        <v>-4.0806396796382229E-3</v>
      </c>
      <c r="DD138" s="4">
        <v>1.6651620195037938E-5</v>
      </c>
      <c r="DE138" s="4">
        <v>-8.8944716723406321E-3</v>
      </c>
      <c r="DF138" s="4">
        <v>0.79119999999999979</v>
      </c>
      <c r="DG138">
        <v>0.99591936032036177</v>
      </c>
      <c r="DH138">
        <v>1.7386143256872022</v>
      </c>
      <c r="DI138" s="10"/>
      <c r="DJ138">
        <v>-8.6168047100300925E-3</v>
      </c>
      <c r="DK138" s="4">
        <v>7.4249323410796787E-5</v>
      </c>
      <c r="DL138" s="4">
        <v>-1.3430636702732503E-2</v>
      </c>
      <c r="DM138" s="4">
        <v>0.90720000000000012</v>
      </c>
      <c r="DN138">
        <v>0.99138319528996988</v>
      </c>
      <c r="DO138">
        <v>3.5049000350966022</v>
      </c>
      <c r="DP138" s="10"/>
      <c r="DQ138">
        <v>-1.2825990745385452E-2</v>
      </c>
      <c r="DR138" s="4">
        <v>1.6450603860071326E-4</v>
      </c>
      <c r="DS138" s="4">
        <v>-1.7639822738087861E-2</v>
      </c>
      <c r="DT138" s="4">
        <v>0.69579999999999986</v>
      </c>
      <c r="DU138">
        <v>0.98717400925461452</v>
      </c>
      <c r="DV138">
        <v>1.5720033757324918</v>
      </c>
      <c r="DW138" s="10"/>
      <c r="DX138">
        <v>5.3881426661748465E-2</v>
      </c>
      <c r="DY138" s="4">
        <v>0</v>
      </c>
      <c r="DZ138" s="4">
        <v>4.9067594669046054E-2</v>
      </c>
      <c r="EA138" s="4">
        <v>0.3772000000000002</v>
      </c>
      <c r="EB138">
        <v>1.0538814266617484</v>
      </c>
      <c r="EC138">
        <v>4.0588166463222883</v>
      </c>
      <c r="ED138" s="10"/>
      <c r="EE138">
        <v>1.1360962993909374E-2</v>
      </c>
      <c r="EF138" s="4">
        <v>0</v>
      </c>
      <c r="EG138" s="4">
        <v>6.5471310012069637E-3</v>
      </c>
      <c r="EH138" s="4">
        <v>0.81440000000000012</v>
      </c>
      <c r="EI138">
        <v>1.0113609629939093</v>
      </c>
      <c r="EJ138">
        <v>2.8078732609044295</v>
      </c>
      <c r="EK138" s="10"/>
      <c r="EL138">
        <v>8.3416160785620263E-3</v>
      </c>
      <c r="EM138" s="4">
        <v>0</v>
      </c>
      <c r="EN138" s="4">
        <v>3.5277840858596162E-3</v>
      </c>
      <c r="EO138" s="4">
        <v>0.33400000000000007</v>
      </c>
      <c r="EP138">
        <v>1.0083416160785621</v>
      </c>
      <c r="EQ138">
        <v>5.255488971422424</v>
      </c>
      <c r="ER138" s="10"/>
      <c r="ES138">
        <v>4.6699812999552434E-2</v>
      </c>
      <c r="ET138" s="4">
        <v>0</v>
      </c>
      <c r="EU138" s="4">
        <v>4.1885981006850023E-2</v>
      </c>
      <c r="EV138" s="4">
        <v>1.0311999999999999</v>
      </c>
      <c r="EW138">
        <v>1.0466998129995524</v>
      </c>
      <c r="EX138">
        <v>10.560786860644464</v>
      </c>
      <c r="EY138" s="10"/>
      <c r="EZ138">
        <v>3.9190985964441712E-2</v>
      </c>
      <c r="FA138" s="4">
        <v>0</v>
      </c>
      <c r="FB138" s="4">
        <v>3.4377153971739301E-2</v>
      </c>
      <c r="FC138" s="4">
        <v>0.73599999999999999</v>
      </c>
      <c r="FD138">
        <v>1.0391909859644417</v>
      </c>
      <c r="FE138">
        <v>4.8897125052239456</v>
      </c>
      <c r="FF138" s="10"/>
      <c r="FG138">
        <v>4.7413293288144455E-2</v>
      </c>
      <c r="FH138" s="4">
        <v>0</v>
      </c>
      <c r="FI138" s="4">
        <v>4.2599461295442044E-2</v>
      </c>
      <c r="FJ138" s="4">
        <v>-8.460000000000005E-2</v>
      </c>
      <c r="FK138">
        <v>1.0474132932881444</v>
      </c>
      <c r="FL138">
        <v>11.979136713586856</v>
      </c>
      <c r="FM138" s="10"/>
      <c r="FN138">
        <v>3.6658989496947098E-2</v>
      </c>
      <c r="FO138" s="4">
        <v>0</v>
      </c>
      <c r="FP138" s="4">
        <v>3.1845157504244687E-2</v>
      </c>
      <c r="FQ138" s="4">
        <v>0.64139999999999997</v>
      </c>
      <c r="FR138">
        <v>1.0366589894969471</v>
      </c>
      <c r="FS138">
        <v>5.6944972354763497</v>
      </c>
      <c r="FT138" s="10"/>
    </row>
    <row r="139" spans="1:176" x14ac:dyDescent="0.2">
      <c r="A139" s="2">
        <v>138</v>
      </c>
      <c r="B139" s="3">
        <v>42887</v>
      </c>
      <c r="C139">
        <v>2017</v>
      </c>
      <c r="D139" s="4">
        <v>4.8096857119163733E-3</v>
      </c>
      <c r="E139" s="4">
        <v>0</v>
      </c>
      <c r="F139" s="9">
        <v>1.0048096857119164</v>
      </c>
      <c r="G139">
        <v>1.9413602499399178</v>
      </c>
      <c r="H139" s="10"/>
      <c r="I139">
        <v>1.6177120837545956E-2</v>
      </c>
      <c r="J139" s="4">
        <v>0</v>
      </c>
      <c r="K139" s="4">
        <v>-3.171648045969571E-3</v>
      </c>
      <c r="L139" s="4">
        <v>0.53759999999999986</v>
      </c>
      <c r="M139">
        <v>1.0161771208375459</v>
      </c>
      <c r="N139">
        <v>16.808593582284402</v>
      </c>
      <c r="O139" s="10"/>
      <c r="P139">
        <v>1.3012752641725855E-2</v>
      </c>
      <c r="Q139" s="4">
        <v>0</v>
      </c>
      <c r="R139" s="4">
        <v>-6.3360162417896715E-3</v>
      </c>
      <c r="S139" s="4">
        <v>0.79620000000000002</v>
      </c>
      <c r="T139">
        <v>1.0130127526417259</v>
      </c>
      <c r="U139">
        <v>10.094806254540874</v>
      </c>
      <c r="V139" s="10"/>
      <c r="W139">
        <v>4.7191844416505251E-2</v>
      </c>
      <c r="X139" s="4">
        <v>0</v>
      </c>
      <c r="Y139" s="4">
        <v>2.7843075532989724E-2</v>
      </c>
      <c r="Z139" s="4">
        <v>-2.4318</v>
      </c>
      <c r="AA139">
        <v>1.0471918444165051</v>
      </c>
      <c r="AB139">
        <v>2.2818875049787049</v>
      </c>
      <c r="AC139" s="10"/>
      <c r="AD139">
        <v>-1.8766725955344659E-3</v>
      </c>
      <c r="AE139" s="4">
        <v>3.521900030830069E-6</v>
      </c>
      <c r="AF139" s="4">
        <v>-2.1225441479049992E-2</v>
      </c>
      <c r="AG139" s="4">
        <v>6.7000000000000018E-2</v>
      </c>
      <c r="AH139">
        <v>0.99812332740446552</v>
      </c>
      <c r="AI139">
        <v>1.7999327115968089</v>
      </c>
      <c r="AJ139" s="10"/>
      <c r="AK139">
        <v>1.5457452844521364E-2</v>
      </c>
      <c r="AL139" s="4">
        <v>0</v>
      </c>
      <c r="AM139" s="4">
        <v>-3.8913160389941626E-3</v>
      </c>
      <c r="AN139" s="4">
        <v>3.4458000000000002</v>
      </c>
      <c r="AO139">
        <v>1.0154574528445213</v>
      </c>
      <c r="AP139">
        <v>3.4074187678068419</v>
      </c>
      <c r="AQ139" s="10"/>
      <c r="AR139">
        <v>2.1077199941101004E-2</v>
      </c>
      <c r="AS139" s="4">
        <v>0</v>
      </c>
      <c r="AT139" s="4">
        <v>1.7284310575854771E-3</v>
      </c>
      <c r="AU139" s="4">
        <v>1.1294000000000006</v>
      </c>
      <c r="AV139">
        <v>1.021077199941101</v>
      </c>
      <c r="AW139">
        <v>4.1579643487169387</v>
      </c>
      <c r="AX139" s="10"/>
      <c r="AY139">
        <v>-4.3974931773885333E-3</v>
      </c>
      <c r="AZ139" s="4">
        <v>1.9337946245178697E-5</v>
      </c>
      <c r="BA139" s="4">
        <v>-2.374626206090406E-2</v>
      </c>
      <c r="BB139" s="4">
        <v>0.96379999999999977</v>
      </c>
      <c r="BC139">
        <v>0.99560250682261142</v>
      </c>
      <c r="BD139">
        <v>2.298162375583408</v>
      </c>
      <c r="BE139" s="10"/>
      <c r="BF139">
        <v>5.5727032990916803E-2</v>
      </c>
      <c r="BG139" s="4">
        <v>0</v>
      </c>
      <c r="BH139" s="4">
        <v>3.6378264107401276E-2</v>
      </c>
      <c r="BI139" s="4">
        <v>0.67960000000000009</v>
      </c>
      <c r="BJ139">
        <v>1.0557270329909167</v>
      </c>
      <c r="BK139">
        <v>29.407976104273011</v>
      </c>
      <c r="BL139" s="10"/>
      <c r="BM139">
        <v>3.4194425500227234E-4</v>
      </c>
      <c r="BN139" s="4">
        <v>0</v>
      </c>
      <c r="BO139" s="4">
        <v>-1.9006824628513254E-2</v>
      </c>
      <c r="BP139" s="4">
        <v>0.98599999999999965</v>
      </c>
      <c r="BQ139">
        <v>1.0003419442550023</v>
      </c>
      <c r="BR139">
        <v>1.8559154409966112</v>
      </c>
      <c r="BS139" s="10"/>
      <c r="BT139">
        <v>9.9072113414038262E-3</v>
      </c>
      <c r="BU139" s="4">
        <v>0</v>
      </c>
      <c r="BV139" s="4">
        <v>-9.4415575421117007E-3</v>
      </c>
      <c r="BW139" s="4">
        <v>-0.32620000000000055</v>
      </c>
      <c r="BX139">
        <v>1.0099072113414038</v>
      </c>
      <c r="BY139">
        <v>2.7753414702751735</v>
      </c>
      <c r="BZ139" s="10"/>
      <c r="CA139">
        <v>0.10986301560543385</v>
      </c>
      <c r="CB139" s="4">
        <v>0</v>
      </c>
      <c r="CC139" s="4">
        <v>9.0514246721918323E-2</v>
      </c>
      <c r="CD139" s="4">
        <v>1.1421999999999999</v>
      </c>
      <c r="CE139">
        <v>1.1098630156054339</v>
      </c>
      <c r="CF139">
        <v>3.1008094796214904</v>
      </c>
      <c r="CG139" s="10"/>
      <c r="CH139">
        <v>1.6498774169592222E-4</v>
      </c>
      <c r="CI139" s="4">
        <v>0</v>
      </c>
      <c r="CJ139" s="4">
        <v>-1.9183781141819605E-2</v>
      </c>
      <c r="CK139" s="4">
        <v>1.0372000000000001</v>
      </c>
      <c r="CL139">
        <v>1.0001649877416958</v>
      </c>
      <c r="CM139">
        <v>0.96285645007442644</v>
      </c>
      <c r="CN139" s="10"/>
      <c r="CO139">
        <v>3.7033679339554613E-2</v>
      </c>
      <c r="CP139" s="4">
        <v>0</v>
      </c>
      <c r="CQ139" s="4">
        <v>1.7684910456039087E-2</v>
      </c>
      <c r="CR139" s="4">
        <v>0.75580000000000003</v>
      </c>
      <c r="CS139">
        <v>1.0370336793395547</v>
      </c>
      <c r="CT139">
        <v>3.1477944499004047</v>
      </c>
      <c r="CU139" s="10"/>
      <c r="CV139">
        <v>3.5539584712596839E-3</v>
      </c>
      <c r="CW139" s="4">
        <v>0</v>
      </c>
      <c r="CX139" s="4">
        <v>-1.5794810412255843E-2</v>
      </c>
      <c r="CY139" s="4">
        <v>1.0715999999999999</v>
      </c>
      <c r="CZ139">
        <v>1.0035539584712596</v>
      </c>
      <c r="DA139">
        <v>1.8826917423356491</v>
      </c>
      <c r="DB139" s="10"/>
      <c r="DC139">
        <v>8.0368335608551611E-3</v>
      </c>
      <c r="DD139" s="4">
        <v>0</v>
      </c>
      <c r="DE139" s="4">
        <v>-1.1311935322660366E-2</v>
      </c>
      <c r="DF139" s="4">
        <v>1.2046000000000001</v>
      </c>
      <c r="DG139">
        <v>1.0080368335608552</v>
      </c>
      <c r="DH139">
        <v>1.7525872796492687</v>
      </c>
      <c r="DI139" s="10"/>
      <c r="DJ139">
        <v>-4.0723399045091294E-3</v>
      </c>
      <c r="DK139" s="4">
        <v>1.6583952297857426E-5</v>
      </c>
      <c r="DL139" s="4">
        <v>-2.3421108788024655E-2</v>
      </c>
      <c r="DM139" s="4">
        <v>0.87320000000000009</v>
      </c>
      <c r="DN139">
        <v>0.99592766009549083</v>
      </c>
      <c r="DO139">
        <v>3.4906268908223628</v>
      </c>
      <c r="DP139" s="10"/>
      <c r="DQ139">
        <v>6.9808392539109834E-3</v>
      </c>
      <c r="DR139" s="4">
        <v>0</v>
      </c>
      <c r="DS139" s="4">
        <v>-1.2367929629604544E-2</v>
      </c>
      <c r="DT139" s="4">
        <v>0.71379999999999977</v>
      </c>
      <c r="DU139">
        <v>1.006980839253911</v>
      </c>
      <c r="DV139">
        <v>1.5829772786050857</v>
      </c>
      <c r="DW139" s="10"/>
      <c r="DX139">
        <v>2.994237407875075E-2</v>
      </c>
      <c r="DY139" s="4">
        <v>0</v>
      </c>
      <c r="DZ139" s="4">
        <v>1.0593605195235223E-2</v>
      </c>
      <c r="EA139" s="4">
        <v>-0.65300000000000014</v>
      </c>
      <c r="EB139">
        <v>1.0299423740787508</v>
      </c>
      <c r="EC139">
        <v>4.1803472526635312</v>
      </c>
      <c r="ED139" s="10"/>
      <c r="EE139">
        <v>4.3625757651900042E-2</v>
      </c>
      <c r="EF139" s="4">
        <v>0</v>
      </c>
      <c r="EG139" s="4">
        <v>2.4276988768384515E-2</v>
      </c>
      <c r="EH139" s="4">
        <v>0.8298000000000002</v>
      </c>
      <c r="EI139">
        <v>1.0436257576519001</v>
      </c>
      <c r="EJ139">
        <v>2.9303688593018968</v>
      </c>
      <c r="EK139" s="10"/>
      <c r="EL139">
        <v>6.5703974247443814E-2</v>
      </c>
      <c r="EM139" s="4">
        <v>0</v>
      </c>
      <c r="EN139" s="4">
        <v>4.6355205363928287E-2</v>
      </c>
      <c r="EO139" s="4">
        <v>0.79339999999999988</v>
      </c>
      <c r="EP139">
        <v>1.0657039742474439</v>
      </c>
      <c r="EQ139">
        <v>5.6007954834584881</v>
      </c>
      <c r="ER139" s="10"/>
      <c r="ES139">
        <v>3.8279742885757841E-2</v>
      </c>
      <c r="ET139" s="4">
        <v>0</v>
      </c>
      <c r="EU139" s="4">
        <v>1.8930974002242314E-2</v>
      </c>
      <c r="EV139" s="4">
        <v>0.68220000000000014</v>
      </c>
      <c r="EW139">
        <v>1.0382797428857578</v>
      </c>
      <c r="EX139">
        <v>10.965051066341223</v>
      </c>
      <c r="EY139" s="10"/>
      <c r="EZ139">
        <v>4.5457328121037754E-2</v>
      </c>
      <c r="FA139" s="4">
        <v>0</v>
      </c>
      <c r="FB139" s="4">
        <v>2.6108559237522228E-2</v>
      </c>
      <c r="FC139" s="4">
        <v>0.64639999999999997</v>
      </c>
      <c r="FD139">
        <v>1.0454573281210378</v>
      </c>
      <c r="FE139">
        <v>5.1119857709914518</v>
      </c>
      <c r="FF139" s="10"/>
      <c r="FG139">
        <v>4.4633288623946318E-2</v>
      </c>
      <c r="FH139" s="4">
        <v>0</v>
      </c>
      <c r="FI139" s="4">
        <v>2.5284519740430791E-2</v>
      </c>
      <c r="FJ139" s="4">
        <v>0.50240000000000007</v>
      </c>
      <c r="FK139">
        <v>1.0446332886239462</v>
      </c>
      <c r="FL139">
        <v>12.513804979990089</v>
      </c>
      <c r="FM139" s="10"/>
      <c r="FN139">
        <v>7.4371282529783547E-3</v>
      </c>
      <c r="FO139" s="4">
        <v>0</v>
      </c>
      <c r="FP139" s="4">
        <v>-1.1911640630537172E-2</v>
      </c>
      <c r="FQ139" s="4">
        <v>0.6362000000000001</v>
      </c>
      <c r="FR139">
        <v>1.0074371282529784</v>
      </c>
      <c r="FS139">
        <v>5.736847941752818</v>
      </c>
      <c r="FT139" s="10"/>
    </row>
    <row r="140" spans="1:176" x14ac:dyDescent="0.2">
      <c r="A140" s="2">
        <v>139</v>
      </c>
      <c r="B140" s="3">
        <v>42917</v>
      </c>
      <c r="C140">
        <v>2017</v>
      </c>
      <c r="D140" s="4">
        <v>1.9352975158867743E-2</v>
      </c>
      <c r="E140" s="4">
        <v>0</v>
      </c>
      <c r="F140" s="9">
        <v>1.0193529751588677</v>
      </c>
      <c r="G140">
        <v>1.9789313466314182</v>
      </c>
      <c r="H140" s="10"/>
      <c r="I140">
        <v>-4.4704475247938226E-2</v>
      </c>
      <c r="J140" s="4">
        <v>1.9984901071935213E-3</v>
      </c>
      <c r="K140" s="4">
        <v>-4.5250967576805128E-2</v>
      </c>
      <c r="L140" s="4">
        <v>0.61560000000000004</v>
      </c>
      <c r="M140">
        <v>0.95529552475206181</v>
      </c>
      <c r="N140">
        <v>16.057174226532517</v>
      </c>
      <c r="O140" s="10"/>
      <c r="P140">
        <v>1.3716540882366226E-2</v>
      </c>
      <c r="Q140" s="4">
        <v>0</v>
      </c>
      <c r="R140" s="4">
        <v>1.3170048553499325E-2</v>
      </c>
      <c r="S140" s="4">
        <v>0.89159999999999995</v>
      </c>
      <c r="T140">
        <v>1.0137165408823663</v>
      </c>
      <c r="U140">
        <v>10.233272077230851</v>
      </c>
      <c r="V140" s="10"/>
      <c r="W140">
        <v>-1.2022091817833648E-2</v>
      </c>
      <c r="X140" s="4">
        <v>1.4453069167642276E-4</v>
      </c>
      <c r="Y140" s="4">
        <v>-1.256858414670055E-2</v>
      </c>
      <c r="Z140" s="4">
        <v>-2.9017999999999979</v>
      </c>
      <c r="AA140">
        <v>0.98797790818216635</v>
      </c>
      <c r="AB140">
        <v>2.2544544438758836</v>
      </c>
      <c r="AC140" s="10"/>
      <c r="AD140">
        <v>1.7476803686224601E-2</v>
      </c>
      <c r="AE140" s="4">
        <v>0</v>
      </c>
      <c r="AF140" s="4">
        <v>1.6930311357357699E-2</v>
      </c>
      <c r="AG140" s="4">
        <v>7.1600000000000039E-2</v>
      </c>
      <c r="AH140">
        <v>1.0174768036862245</v>
      </c>
      <c r="AI140">
        <v>1.8313897822458001</v>
      </c>
      <c r="AJ140" s="10"/>
      <c r="AK140">
        <v>-1.5427354620399663E-2</v>
      </c>
      <c r="AL140" s="4">
        <v>2.3800327058356684E-4</v>
      </c>
      <c r="AM140" s="4">
        <v>-1.5973846949266565E-2</v>
      </c>
      <c r="AN140" s="4">
        <v>6.7735999999999992</v>
      </c>
      <c r="AO140">
        <v>0.98457264537960032</v>
      </c>
      <c r="AP140">
        <v>3.3548513101356803</v>
      </c>
      <c r="AQ140" s="10"/>
      <c r="AR140">
        <v>3.1848246721933496E-2</v>
      </c>
      <c r="AS140" s="4">
        <v>0</v>
      </c>
      <c r="AT140" s="4">
        <v>3.1301754393066594E-2</v>
      </c>
      <c r="AU140" s="4">
        <v>1.2276000000000002</v>
      </c>
      <c r="AV140">
        <v>1.0318482467219334</v>
      </c>
      <c r="AW140">
        <v>4.2903882231558788</v>
      </c>
      <c r="AX140" s="10"/>
      <c r="AY140">
        <v>2.263231577059141E-2</v>
      </c>
      <c r="AZ140" s="4">
        <v>0</v>
      </c>
      <c r="BA140" s="4">
        <v>2.2085823441724509E-2</v>
      </c>
      <c r="BB140" s="4">
        <v>1.0187999999999999</v>
      </c>
      <c r="BC140">
        <v>1.0226323157705914</v>
      </c>
      <c r="BD140">
        <v>2.3501751121597043</v>
      </c>
      <c r="BE140" s="10"/>
      <c r="BF140">
        <v>-3.6566823281632972E-2</v>
      </c>
      <c r="BG140" s="4">
        <v>1.3371325649101753E-3</v>
      </c>
      <c r="BH140" s="4">
        <v>-3.7113315610499874E-2</v>
      </c>
      <c r="BI140" s="4">
        <v>4.0444000000000004</v>
      </c>
      <c r="BJ140">
        <v>0.96343317671836703</v>
      </c>
      <c r="BK140">
        <v>28.332619838997577</v>
      </c>
      <c r="BL140" s="10"/>
      <c r="BM140">
        <v>2.0016043006530947E-2</v>
      </c>
      <c r="BN140" s="4">
        <v>0</v>
      </c>
      <c r="BO140" s="4">
        <v>1.9469550677664045E-2</v>
      </c>
      <c r="BP140" s="4">
        <v>0.9623999999999997</v>
      </c>
      <c r="BQ140">
        <v>1.020016043006531</v>
      </c>
      <c r="BR140">
        <v>1.8930635242800844</v>
      </c>
      <c r="BS140" s="10"/>
      <c r="BT140">
        <v>-8.560858704686241E-3</v>
      </c>
      <c r="BU140" s="4">
        <v>7.3288301761602177E-5</v>
      </c>
      <c r="BV140" s="4">
        <v>-9.1073510335531425E-3</v>
      </c>
      <c r="BW140" s="4">
        <v>3.0775999999999999</v>
      </c>
      <c r="BX140">
        <v>0.99143914129531374</v>
      </c>
      <c r="BY140">
        <v>2.7515821640908915</v>
      </c>
      <c r="BZ140" s="10"/>
      <c r="CA140">
        <v>1.0303078426973559E-2</v>
      </c>
      <c r="CB140" s="4">
        <v>0</v>
      </c>
      <c r="CC140" s="4">
        <v>9.7565860981066576E-3</v>
      </c>
      <c r="CD140" s="4">
        <v>1.2982</v>
      </c>
      <c r="CE140">
        <v>1.0103030784269735</v>
      </c>
      <c r="CF140">
        <v>3.1327573628771335</v>
      </c>
      <c r="CG140" s="10"/>
      <c r="CH140">
        <v>-9.001265055680864E-3</v>
      </c>
      <c r="CI140" s="4">
        <v>8.1022772602621431E-5</v>
      </c>
      <c r="CJ140" s="4">
        <v>-9.5477573845477656E-3</v>
      </c>
      <c r="CK140" s="4">
        <v>1.0937999999999999</v>
      </c>
      <c r="CL140">
        <v>0.99099873494431912</v>
      </c>
      <c r="CM140">
        <v>0.95418952395673451</v>
      </c>
      <c r="CN140" s="10"/>
      <c r="CO140">
        <v>-5.2963876750287183E-3</v>
      </c>
      <c r="CP140" s="4">
        <v>2.8051722404196111E-5</v>
      </c>
      <c r="CQ140" s="4">
        <v>-5.8428800038956199E-3</v>
      </c>
      <c r="CR140" s="4">
        <v>3.5625999999999998</v>
      </c>
      <c r="CS140">
        <v>0.99470361232497129</v>
      </c>
      <c r="CT140">
        <v>3.1311225101724283</v>
      </c>
      <c r="CU140" s="10"/>
      <c r="CV140">
        <v>1.2577415676952967E-2</v>
      </c>
      <c r="CW140" s="4">
        <v>0</v>
      </c>
      <c r="CX140" s="4">
        <v>1.2030923348086066E-2</v>
      </c>
      <c r="CY140" s="4">
        <v>1.0354000000000001</v>
      </c>
      <c r="CZ140">
        <v>1.0125774156769529</v>
      </c>
      <c r="DA140">
        <v>1.9063711389705713</v>
      </c>
      <c r="DB140" s="10"/>
      <c r="DC140">
        <v>9.4329389274240246E-4</v>
      </c>
      <c r="DD140" s="4">
        <v>0</v>
      </c>
      <c r="DE140" s="4">
        <v>3.9680156387550067E-4</v>
      </c>
      <c r="DF140" s="4">
        <v>0.51400000000000012</v>
      </c>
      <c r="DG140">
        <v>1.0009432938927425</v>
      </c>
      <c r="DH140">
        <v>1.7542404845266601</v>
      </c>
      <c r="DI140" s="10"/>
      <c r="DJ140">
        <v>1.9944249294633853E-2</v>
      </c>
      <c r="DK140" s="4">
        <v>0</v>
      </c>
      <c r="DL140" s="4">
        <v>1.9397756965766951E-2</v>
      </c>
      <c r="DM140" s="4">
        <v>0.96560000000000012</v>
      </c>
      <c r="DN140">
        <v>1.0199442492946338</v>
      </c>
      <c r="DO140">
        <v>3.5602448237274764</v>
      </c>
      <c r="DP140" s="10"/>
      <c r="DQ140">
        <v>-1.693770143245161E-3</v>
      </c>
      <c r="DR140" s="4">
        <v>2.8688572981487331E-6</v>
      </c>
      <c r="DS140" s="4">
        <v>-2.2402624721120628E-3</v>
      </c>
      <c r="DT140" s="4">
        <v>0.74340000000000006</v>
      </c>
      <c r="DU140">
        <v>0.99830622985675488</v>
      </c>
      <c r="DV140">
        <v>1.5802960789531491</v>
      </c>
      <c r="DW140" s="10"/>
      <c r="DX140">
        <v>1.8864561362162515E-3</v>
      </c>
      <c r="DY140" s="4">
        <v>0</v>
      </c>
      <c r="DZ140" s="4">
        <v>1.3399638073493497E-3</v>
      </c>
      <c r="EA140" s="4">
        <v>-1.2293999999999998</v>
      </c>
      <c r="EB140">
        <v>1.0018864561362162</v>
      </c>
      <c r="EC140">
        <v>4.1882332943898328</v>
      </c>
      <c r="ED140" s="10"/>
      <c r="EE140">
        <v>-1.5291927709230789E-2</v>
      </c>
      <c r="EF140" s="4">
        <v>2.338430530643404E-4</v>
      </c>
      <c r="EG140" s="4">
        <v>-1.5838420038097691E-2</v>
      </c>
      <c r="EH140" s="4">
        <v>4.2686000000000002</v>
      </c>
      <c r="EI140">
        <v>0.98470807229076918</v>
      </c>
      <c r="EJ140">
        <v>2.885557870544071</v>
      </c>
      <c r="EK140" s="10"/>
      <c r="EL140">
        <v>-1.1257489487117743E-2</v>
      </c>
      <c r="EM140" s="4">
        <v>1.267310695525665E-4</v>
      </c>
      <c r="EN140" s="4">
        <v>-1.1803981815984644E-2</v>
      </c>
      <c r="EO140" s="4">
        <v>4.1280000000000001</v>
      </c>
      <c r="EP140">
        <v>0.98874251051288231</v>
      </c>
      <c r="EQ140">
        <v>5.5377445871839583</v>
      </c>
      <c r="ER140" s="10"/>
      <c r="ES140">
        <v>4.5177118366416854E-3</v>
      </c>
      <c r="ET140" s="4">
        <v>0</v>
      </c>
      <c r="EU140" s="4">
        <v>3.9712195077747838E-3</v>
      </c>
      <c r="EV140" s="4">
        <v>4.0624000000000002</v>
      </c>
      <c r="EW140">
        <v>1.0045177118366417</v>
      </c>
      <c r="EX140">
        <v>11.014588007333014</v>
      </c>
      <c r="EY140" s="10"/>
      <c r="EZ140">
        <v>-7.0155504182452906E-4</v>
      </c>
      <c r="FA140" s="4">
        <v>4.9217947670941668E-7</v>
      </c>
      <c r="FB140" s="4">
        <v>-1.2480473706914309E-3</v>
      </c>
      <c r="FC140" s="4">
        <v>0.71279999999999999</v>
      </c>
      <c r="FD140">
        <v>0.99929844495817544</v>
      </c>
      <c r="FE140">
        <v>5.1083994316000769</v>
      </c>
      <c r="FF140" s="10"/>
      <c r="FG140">
        <v>-1.360346147481974E-2</v>
      </c>
      <c r="FH140" s="4">
        <v>1.8505416409690485E-4</v>
      </c>
      <c r="FI140" s="4">
        <v>-1.4149953803686641E-2</v>
      </c>
      <c r="FJ140" s="4">
        <v>-2.6999999999999941E-2</v>
      </c>
      <c r="FK140">
        <v>0.98639653852518028</v>
      </c>
      <c r="FL140">
        <v>12.343573916041388</v>
      </c>
      <c r="FM140" s="10"/>
      <c r="FN140">
        <v>5.6316700362434987E-3</v>
      </c>
      <c r="FO140" s="4">
        <v>0</v>
      </c>
      <c r="FP140" s="4">
        <v>5.0851777073765972E-3</v>
      </c>
      <c r="FQ140" s="4">
        <v>0.69400000000000017</v>
      </c>
      <c r="FR140">
        <v>1.0056316700362435</v>
      </c>
      <c r="FS140">
        <v>5.7691559764088725</v>
      </c>
      <c r="FT140" s="10"/>
    </row>
    <row r="141" spans="1:176" x14ac:dyDescent="0.2">
      <c r="A141" s="2">
        <v>140</v>
      </c>
      <c r="B141" s="3">
        <v>42948</v>
      </c>
      <c r="C141">
        <v>2017</v>
      </c>
      <c r="D141" s="4">
        <v>5.6673278549149338E-4</v>
      </c>
      <c r="E141" s="4">
        <v>0</v>
      </c>
      <c r="F141" s="9">
        <v>1.0005667327854915</v>
      </c>
      <c r="G141">
        <v>1.980052871905791</v>
      </c>
      <c r="H141" s="10"/>
      <c r="I141">
        <v>-2.857477349397931E-2</v>
      </c>
      <c r="J141" s="4">
        <v>8.1651768023222255E-4</v>
      </c>
      <c r="K141" s="4">
        <v>-4.7877668321321377E-2</v>
      </c>
      <c r="L141" s="4">
        <v>0.65599999999999992</v>
      </c>
      <c r="M141">
        <v>0.9714252265060207</v>
      </c>
      <c r="N141">
        <v>15.598344110055988</v>
      </c>
      <c r="O141" s="10"/>
      <c r="P141">
        <v>-1.3380593101291591E-2</v>
      </c>
      <c r="Q141" s="4">
        <v>1.7904027174233211E-4</v>
      </c>
      <c r="R141" s="4">
        <v>-3.268348792863366E-2</v>
      </c>
      <c r="S141" s="4">
        <v>0.93480000000000008</v>
      </c>
      <c r="T141">
        <v>0.98661940689870842</v>
      </c>
      <c r="U141">
        <v>10.096344827470615</v>
      </c>
      <c r="V141" s="10"/>
      <c r="W141">
        <v>-3.1373913432408425E-2</v>
      </c>
      <c r="X141" s="4">
        <v>9.8432244406425774E-4</v>
      </c>
      <c r="Y141" s="4">
        <v>-5.0676808259750489E-2</v>
      </c>
      <c r="Z141" s="4">
        <v>-1.6857999999999997</v>
      </c>
      <c r="AA141">
        <v>0.96862608656759153</v>
      </c>
      <c r="AB141">
        <v>2.1837233853164131</v>
      </c>
      <c r="AC141" s="10"/>
      <c r="AD141">
        <v>4.403946014996102E-4</v>
      </c>
      <c r="AE141" s="4">
        <v>0</v>
      </c>
      <c r="AF141" s="4">
        <v>-1.8862500225842457E-2</v>
      </c>
      <c r="AG141" s="4">
        <v>6.5400000000000028E-2</v>
      </c>
      <c r="AH141">
        <v>1.0004403946014997</v>
      </c>
      <c r="AI141">
        <v>1.8321963164191428</v>
      </c>
      <c r="AJ141" s="10"/>
      <c r="AK141">
        <v>5.8814002649646823E-3</v>
      </c>
      <c r="AL141" s="4">
        <v>0</v>
      </c>
      <c r="AM141" s="4">
        <v>-1.3421494562377385E-2</v>
      </c>
      <c r="AN141" s="4">
        <v>6.785000000000001</v>
      </c>
      <c r="AO141">
        <v>1.0058814002649648</v>
      </c>
      <c r="AP141">
        <v>3.3745825335200297</v>
      </c>
      <c r="AQ141" s="10"/>
      <c r="AR141">
        <v>1.5676102656102687E-2</v>
      </c>
      <c r="AS141" s="4">
        <v>0</v>
      </c>
      <c r="AT141" s="4">
        <v>-3.6267921712393805E-3</v>
      </c>
      <c r="AU141" s="4">
        <v>1.3070000000000002</v>
      </c>
      <c r="AV141">
        <v>1.0156761026561028</v>
      </c>
      <c r="AW141">
        <v>4.3576447893766046</v>
      </c>
      <c r="AX141" s="10"/>
      <c r="AY141">
        <v>1.7037325830991875E-2</v>
      </c>
      <c r="AZ141" s="4">
        <v>0</v>
      </c>
      <c r="BA141" s="4">
        <v>-2.2655689963501924E-3</v>
      </c>
      <c r="BB141" s="4">
        <v>0.96380000000000021</v>
      </c>
      <c r="BC141">
        <v>1.0170373258309919</v>
      </c>
      <c r="BD141">
        <v>2.390215811305457</v>
      </c>
      <c r="BE141" s="10"/>
      <c r="BF141">
        <v>-4.6295035689891142E-2</v>
      </c>
      <c r="BG141" s="4">
        <v>2.1432303295282947E-3</v>
      </c>
      <c r="BH141" s="4">
        <v>-6.5597930517233213E-2</v>
      </c>
      <c r="BI141" s="4">
        <v>3.9525999999999999</v>
      </c>
      <c r="BJ141">
        <v>0.95370496431010887</v>
      </c>
      <c r="BK141">
        <v>27.020960192363066</v>
      </c>
      <c r="BL141" s="10"/>
      <c r="BM141">
        <v>-2.3810207792604506E-3</v>
      </c>
      <c r="BN141" s="4">
        <v>5.6692599512700436E-6</v>
      </c>
      <c r="BO141" s="4">
        <v>-2.1683915606602516E-2</v>
      </c>
      <c r="BP141" s="4">
        <v>0.98599999999999999</v>
      </c>
      <c r="BQ141">
        <v>0.9976189792207395</v>
      </c>
      <c r="BR141">
        <v>1.8885561006923135</v>
      </c>
      <c r="BS141" s="10"/>
      <c r="BT141">
        <v>9.4029356156730723E-4</v>
      </c>
      <c r="BU141" s="4">
        <v>0</v>
      </c>
      <c r="BV141" s="4">
        <v>-1.8362601265774759E-2</v>
      </c>
      <c r="BW141" s="4">
        <v>4.6160000000000005</v>
      </c>
      <c r="BX141">
        <v>1.0009402935615672</v>
      </c>
      <c r="BY141">
        <v>2.7541694590839092</v>
      </c>
      <c r="BZ141" s="10"/>
      <c r="CA141">
        <v>-1.0600429634161759E-2</v>
      </c>
      <c r="CB141" s="4">
        <v>1.1236910842881482E-4</v>
      </c>
      <c r="CC141" s="4">
        <v>-2.9903324461503827E-2</v>
      </c>
      <c r="CD141" s="4">
        <v>1.1067999999999996</v>
      </c>
      <c r="CE141">
        <v>0.98939957036583825</v>
      </c>
      <c r="CF141">
        <v>3.0995487888910525</v>
      </c>
      <c r="CG141" s="10"/>
      <c r="CH141">
        <v>3.6202087995201677E-3</v>
      </c>
      <c r="CI141" s="4">
        <v>0</v>
      </c>
      <c r="CJ141" s="4">
        <v>-1.5682686027821899E-2</v>
      </c>
      <c r="CK141" s="4">
        <v>0.98599999999999999</v>
      </c>
      <c r="CL141">
        <v>1.0036202087995201</v>
      </c>
      <c r="CM141">
        <v>0.95764388926777255</v>
      </c>
      <c r="CN141" s="10"/>
      <c r="CO141">
        <v>-3.4158767081517834E-2</v>
      </c>
      <c r="CP141" s="4">
        <v>1.1668213685293864E-3</v>
      </c>
      <c r="CQ141" s="4">
        <v>-5.3461661908859898E-2</v>
      </c>
      <c r="CR141" s="4">
        <v>4.1786000000000003</v>
      </c>
      <c r="CS141">
        <v>0.96584123291848212</v>
      </c>
      <c r="CT141">
        <v>3.0241672256437506</v>
      </c>
      <c r="CU141" s="10"/>
      <c r="CV141">
        <v>-9.0673977507971931E-3</v>
      </c>
      <c r="CW141" s="4">
        <v>8.2217701971162E-5</v>
      </c>
      <c r="CX141" s="4">
        <v>-2.8370292578139261E-2</v>
      </c>
      <c r="CY141" s="4">
        <v>1.0709999999999997</v>
      </c>
      <c r="CZ141">
        <v>0.99093260224920277</v>
      </c>
      <c r="DA141">
        <v>1.8890853135928849</v>
      </c>
      <c r="DB141" s="10"/>
      <c r="DC141">
        <v>-5.3291195414400389E-2</v>
      </c>
      <c r="DD141" s="4">
        <v>2.8399515086958088E-3</v>
      </c>
      <c r="DE141" s="4">
        <v>-7.2594090241742459E-2</v>
      </c>
      <c r="DF141" s="4">
        <v>0.57999999999999996</v>
      </c>
      <c r="DG141">
        <v>0.94670880458559958</v>
      </c>
      <c r="DH141">
        <v>1.6607549120618974</v>
      </c>
      <c r="DI141" s="10"/>
      <c r="DJ141">
        <v>-9.3431935542443549E-3</v>
      </c>
      <c r="DK141" s="4">
        <v>8.7295265792073257E-5</v>
      </c>
      <c r="DL141" s="4">
        <v>-2.8646088381586422E-2</v>
      </c>
      <c r="DM141" s="4">
        <v>0.89879999999999993</v>
      </c>
      <c r="DN141">
        <v>0.9906568064457556</v>
      </c>
      <c r="DO141">
        <v>3.5269807672388938</v>
      </c>
      <c r="DP141" s="10"/>
      <c r="DQ141">
        <v>-2.3676719581678055E-2</v>
      </c>
      <c r="DR141" s="4">
        <v>5.6058705014941704E-4</v>
      </c>
      <c r="DS141" s="4">
        <v>-4.2979614409020123E-2</v>
      </c>
      <c r="DT141" s="4">
        <v>0.71919999999999984</v>
      </c>
      <c r="DU141">
        <v>0.97632328041832195</v>
      </c>
      <c r="DV141">
        <v>1.54287985183575</v>
      </c>
      <c r="DW141" s="10"/>
      <c r="DX141">
        <v>4.8665639559451754E-3</v>
      </c>
      <c r="DY141" s="4">
        <v>0</v>
      </c>
      <c r="DZ141" s="4">
        <v>-1.4436330871396893E-2</v>
      </c>
      <c r="EA141" s="4">
        <v>-1.0400000000000036E-2</v>
      </c>
      <c r="EB141">
        <v>1.0048665639559451</v>
      </c>
      <c r="EC141">
        <v>4.2086155995793995</v>
      </c>
      <c r="ED141" s="10"/>
      <c r="EE141">
        <v>-4.3366943950592471E-2</v>
      </c>
      <c r="EF141" s="4">
        <v>1.8806918276138289E-3</v>
      </c>
      <c r="EG141" s="4">
        <v>-6.2669838777934542E-2</v>
      </c>
      <c r="EH141" s="4">
        <v>4.3919999999999995</v>
      </c>
      <c r="EI141">
        <v>0.95663305604940752</v>
      </c>
      <c r="EJ141">
        <v>2.7604200441059952</v>
      </c>
      <c r="EK141" s="10"/>
      <c r="EL141">
        <v>-5.7400908012481981E-2</v>
      </c>
      <c r="EM141" s="4">
        <v>3.2948642406574183E-3</v>
      </c>
      <c r="EN141" s="4">
        <v>-7.6703802839824045E-2</v>
      </c>
      <c r="EO141" s="4">
        <v>4.1542000000000012</v>
      </c>
      <c r="EP141">
        <v>0.94259909198751801</v>
      </c>
      <c r="EQ141">
        <v>5.219873019538392</v>
      </c>
      <c r="ER141" s="10"/>
      <c r="ES141">
        <v>-2.5648328588936987E-2</v>
      </c>
      <c r="ET141" s="4">
        <v>6.5783675940608236E-4</v>
      </c>
      <c r="EU141" s="4">
        <v>-4.4951223416279051E-2</v>
      </c>
      <c r="EV141" s="4">
        <v>4.3694000000000006</v>
      </c>
      <c r="EW141">
        <v>0.97435167141106305</v>
      </c>
      <c r="EX141">
        <v>10.732082234849173</v>
      </c>
      <c r="EY141" s="10"/>
      <c r="EZ141">
        <v>-6.1606227407918898E-3</v>
      </c>
      <c r="FA141" s="4">
        <v>3.7953272554362178E-5</v>
      </c>
      <c r="FB141" s="4">
        <v>-2.5463517568133958E-2</v>
      </c>
      <c r="FC141" s="4">
        <v>0.62540000000000018</v>
      </c>
      <c r="FD141">
        <v>0.99383937725920812</v>
      </c>
      <c r="FE141">
        <v>5.0769285098927135</v>
      </c>
      <c r="FF141" s="10"/>
      <c r="FG141">
        <v>-1.6337877338715813E-2</v>
      </c>
      <c r="FH141" s="4">
        <v>2.6692623593492368E-4</v>
      </c>
      <c r="FI141" s="4">
        <v>-3.5640772166057877E-2</v>
      </c>
      <c r="FJ141" s="4">
        <v>-0.12700000000000011</v>
      </c>
      <c r="FK141">
        <v>0.98366212266128417</v>
      </c>
      <c r="FL141">
        <v>12.141906119479732</v>
      </c>
      <c r="FM141" s="10"/>
      <c r="FN141">
        <v>6.959224959198743E-3</v>
      </c>
      <c r="FO141" s="4">
        <v>0</v>
      </c>
      <c r="FP141" s="4">
        <v>-1.2343669868143324E-2</v>
      </c>
      <c r="FQ141" s="4">
        <v>0.6010000000000002</v>
      </c>
      <c r="FR141">
        <v>1.0069592249591988</v>
      </c>
      <c r="FS141">
        <v>5.8093048306734074</v>
      </c>
      <c r="FT141" s="10"/>
    </row>
    <row r="142" spans="1:176" x14ac:dyDescent="0.2">
      <c r="A142" s="2">
        <v>141</v>
      </c>
      <c r="B142" s="3">
        <v>42979</v>
      </c>
      <c r="C142">
        <v>2017</v>
      </c>
      <c r="D142" s="4">
        <v>1.9298458550795112E-2</v>
      </c>
      <c r="E142" s="4">
        <v>0</v>
      </c>
      <c r="F142" s="9">
        <v>1.0192984585507952</v>
      </c>
      <c r="G142">
        <v>2.0182648401826477</v>
      </c>
      <c r="H142" s="10"/>
      <c r="I142">
        <v>1.9553513566865851E-2</v>
      </c>
      <c r="J142" s="4">
        <v>0</v>
      </c>
      <c r="K142" s="4">
        <v>-2.6346612076801022E-3</v>
      </c>
      <c r="L142" s="4">
        <v>0.58260000000000001</v>
      </c>
      <c r="M142">
        <v>1.0195535135668659</v>
      </c>
      <c r="N142">
        <v>15.90334654323261</v>
      </c>
      <c r="O142" s="10"/>
      <c r="P142">
        <v>5.295977155691306E-2</v>
      </c>
      <c r="Q142" s="4">
        <v>0</v>
      </c>
      <c r="R142" s="4">
        <v>3.0771596782367107E-2</v>
      </c>
      <c r="S142" s="4">
        <v>0.75399999999999989</v>
      </c>
      <c r="T142">
        <v>1.052959771556913</v>
      </c>
      <c r="U142">
        <v>10.631044943093279</v>
      </c>
      <c r="V142" s="10"/>
      <c r="W142">
        <v>1.8036909264246251E-3</v>
      </c>
      <c r="X142" s="4">
        <v>0</v>
      </c>
      <c r="Y142" s="4">
        <v>-2.0384483848121328E-2</v>
      </c>
      <c r="Z142" s="4">
        <v>-3.3023999999999991</v>
      </c>
      <c r="AA142">
        <v>1.0018036909264245</v>
      </c>
      <c r="AB142">
        <v>2.1876621473723294</v>
      </c>
      <c r="AC142" s="10"/>
      <c r="AD142">
        <v>-1.0572929959950522E-2</v>
      </c>
      <c r="AE142" s="4">
        <v>1.1178684793801935E-4</v>
      </c>
      <c r="AF142" s="4">
        <v>-3.2761104734496477E-2</v>
      </c>
      <c r="AG142" s="4">
        <v>7.2800000000000017E-2</v>
      </c>
      <c r="AH142">
        <v>0.98942707004004948</v>
      </c>
      <c r="AI142">
        <v>1.812824633092764</v>
      </c>
      <c r="AJ142" s="10"/>
      <c r="AK142">
        <v>4.7553449555030609E-2</v>
      </c>
      <c r="AL142" s="4">
        <v>0</v>
      </c>
      <c r="AM142" s="4">
        <v>2.5365274780484656E-2</v>
      </c>
      <c r="AN142" s="4">
        <v>3.7557999999999994</v>
      </c>
      <c r="AO142">
        <v>1.0475534495550307</v>
      </c>
      <c r="AP142">
        <v>3.5350555737970621</v>
      </c>
      <c r="AQ142" s="10"/>
      <c r="AR142">
        <v>7.0396279438427078E-2</v>
      </c>
      <c r="AS142" s="4">
        <v>0</v>
      </c>
      <c r="AT142" s="4">
        <v>4.8208104663881125E-2</v>
      </c>
      <c r="AU142" s="4">
        <v>1.1096000000000001</v>
      </c>
      <c r="AV142">
        <v>1.0703962794384272</v>
      </c>
      <c r="AW142">
        <v>4.6644067696629659</v>
      </c>
      <c r="AX142" s="10"/>
      <c r="AY142">
        <v>1.2085547053112631E-2</v>
      </c>
      <c r="AZ142" s="4">
        <v>0</v>
      </c>
      <c r="BA142" s="4">
        <v>-1.0102627721433322E-2</v>
      </c>
      <c r="BB142" s="4">
        <v>1.0127999999999999</v>
      </c>
      <c r="BC142">
        <v>1.0120855470531127</v>
      </c>
      <c r="BD142">
        <v>2.4191028769600833</v>
      </c>
      <c r="BE142" s="10"/>
      <c r="BF142">
        <v>1.699601441805881E-2</v>
      </c>
      <c r="BG142" s="4">
        <v>0</v>
      </c>
      <c r="BH142" s="4">
        <v>-5.1921603564871431E-3</v>
      </c>
      <c r="BI142" s="4">
        <v>0.62300000000000011</v>
      </c>
      <c r="BJ142">
        <v>1.0169960144180588</v>
      </c>
      <c r="BK142">
        <v>27.480208821382259</v>
      </c>
      <c r="BL142" s="10"/>
      <c r="BM142">
        <v>1.8252292246407429E-2</v>
      </c>
      <c r="BN142" s="4">
        <v>0</v>
      </c>
      <c r="BO142" s="4">
        <v>-3.9358825281385242E-3</v>
      </c>
      <c r="BP142" s="4">
        <v>1.0095999999999998</v>
      </c>
      <c r="BQ142">
        <v>1.0182522922464075</v>
      </c>
      <c r="BR142">
        <v>1.9230265785658853</v>
      </c>
      <c r="BS142" s="10"/>
      <c r="BT142">
        <v>-2.1928418753166083E-3</v>
      </c>
      <c r="BU142" s="4">
        <v>4.8085554901420594E-6</v>
      </c>
      <c r="BV142" s="4">
        <v>-2.4381016649862561E-2</v>
      </c>
      <c r="BW142" s="4">
        <v>0.23080000000000006</v>
      </c>
      <c r="BX142">
        <v>0.99780715812468335</v>
      </c>
      <c r="BY142">
        <v>2.7481300009623117</v>
      </c>
      <c r="BZ142" s="10"/>
      <c r="CA142">
        <v>7.3648353150978813E-2</v>
      </c>
      <c r="CB142" s="4">
        <v>0</v>
      </c>
      <c r="CC142" s="4">
        <v>5.1460178376432859E-2</v>
      </c>
      <c r="CD142" s="4">
        <v>0.83920000000000006</v>
      </c>
      <c r="CE142">
        <v>1.0736483531509788</v>
      </c>
      <c r="CF142">
        <v>3.3278254527039897</v>
      </c>
      <c r="CG142" s="10"/>
      <c r="CH142">
        <v>1.1439981702218178E-2</v>
      </c>
      <c r="CI142" s="4">
        <v>0</v>
      </c>
      <c r="CJ142" s="4">
        <v>-1.0748193072327775E-2</v>
      </c>
      <c r="CK142" s="4">
        <v>1.0282</v>
      </c>
      <c r="CL142">
        <v>1.0114399817022182</v>
      </c>
      <c r="CM142">
        <v>0.96859931783823694</v>
      </c>
      <c r="CN142" s="10"/>
      <c r="CO142">
        <v>1.3040532178691982E-2</v>
      </c>
      <c r="CP142" s="4">
        <v>0</v>
      </c>
      <c r="CQ142" s="4">
        <v>-9.1476425958539713E-3</v>
      </c>
      <c r="CR142" s="4">
        <v>0.14419999999999997</v>
      </c>
      <c r="CS142">
        <v>1.0130405321786919</v>
      </c>
      <c r="CT142">
        <v>3.0636039756635034</v>
      </c>
      <c r="CU142" s="10"/>
      <c r="CV142">
        <v>3.9638398037557795E-2</v>
      </c>
      <c r="CW142" s="4">
        <v>0</v>
      </c>
      <c r="CX142" s="4">
        <v>1.7450223263011842E-2</v>
      </c>
      <c r="CY142" s="4">
        <v>1.0896000000000001</v>
      </c>
      <c r="CZ142">
        <v>1.0396383980375579</v>
      </c>
      <c r="DA142">
        <v>1.9639656291799845</v>
      </c>
      <c r="DB142" s="10"/>
      <c r="DC142">
        <v>-2.2986125063309726E-3</v>
      </c>
      <c r="DD142" s="4">
        <v>5.2836194542611557E-6</v>
      </c>
      <c r="DE142" s="4">
        <v>-2.4486787280876925E-2</v>
      </c>
      <c r="DF142" s="4">
        <v>0.39340000000000003</v>
      </c>
      <c r="DG142">
        <v>0.99770138749366899</v>
      </c>
      <c r="DH142">
        <v>1.6569374800510812</v>
      </c>
      <c r="DI142" s="10"/>
      <c r="DJ142">
        <v>3.6379031496067721E-2</v>
      </c>
      <c r="DK142" s="4">
        <v>0</v>
      </c>
      <c r="DL142" s="4">
        <v>1.4190856721521768E-2</v>
      </c>
      <c r="DM142" s="4">
        <v>0.93439999999999956</v>
      </c>
      <c r="DN142">
        <v>1.0363790314960677</v>
      </c>
      <c r="DO142">
        <v>3.6552889116563025</v>
      </c>
      <c r="DP142" s="10"/>
      <c r="DQ142">
        <v>1.4463662792480235E-2</v>
      </c>
      <c r="DR142" s="4">
        <v>0</v>
      </c>
      <c r="DS142" s="4">
        <v>-7.7245119820657186E-3</v>
      </c>
      <c r="DT142" s="4">
        <v>0.70040000000000002</v>
      </c>
      <c r="DU142">
        <v>1.0144636627924801</v>
      </c>
      <c r="DV142">
        <v>1.5651955457420141</v>
      </c>
      <c r="DW142" s="10"/>
      <c r="DX142">
        <v>4.8910683200843137E-2</v>
      </c>
      <c r="DY142" s="4">
        <v>0</v>
      </c>
      <c r="DZ142" s="4">
        <v>2.6722508426297184E-2</v>
      </c>
      <c r="EA142" s="4">
        <v>-1.6855999999999995</v>
      </c>
      <c r="EB142">
        <v>1.0489106832008432</v>
      </c>
      <c r="EC142">
        <v>4.4144618638845543</v>
      </c>
      <c r="ED142" s="10"/>
      <c r="EE142">
        <v>4.3969309042575809E-2</v>
      </c>
      <c r="EF142" s="4">
        <v>0</v>
      </c>
      <c r="EG142" s="4">
        <v>2.1781134268029856E-2</v>
      </c>
      <c r="EH142" s="4">
        <v>1.0893999999999999</v>
      </c>
      <c r="EI142">
        <v>1.0439693090425759</v>
      </c>
      <c r="EJ142">
        <v>2.8817938061126127</v>
      </c>
      <c r="EK142" s="10"/>
      <c r="EL142">
        <v>3.0951580457635474E-2</v>
      </c>
      <c r="EM142" s="4">
        <v>0</v>
      </c>
      <c r="EN142" s="4">
        <v>8.7634056830895209E-3</v>
      </c>
      <c r="EO142" s="4">
        <v>0.63939999999999997</v>
      </c>
      <c r="EP142">
        <v>1.0309515804576355</v>
      </c>
      <c r="EQ142">
        <v>5.381436339281275</v>
      </c>
      <c r="ER142" s="10"/>
      <c r="ES142">
        <v>-1.7221695659546295E-2</v>
      </c>
      <c r="ET142" s="4">
        <v>2.9658680139003571E-4</v>
      </c>
      <c r="EU142" s="4">
        <v>-3.9409870434092248E-2</v>
      </c>
      <c r="EV142" s="4">
        <v>1.3387999999999998</v>
      </c>
      <c r="EW142">
        <v>0.98277830434045366</v>
      </c>
      <c r="EX142">
        <v>10.547257580807377</v>
      </c>
      <c r="EY142" s="10"/>
      <c r="EZ142">
        <v>7.6405954117279906E-2</v>
      </c>
      <c r="FA142" s="4">
        <v>0</v>
      </c>
      <c r="FB142" s="4">
        <v>5.4217779342733953E-2</v>
      </c>
      <c r="FC142" s="4">
        <v>0.67120000000000002</v>
      </c>
      <c r="FD142">
        <v>1.0764059541172799</v>
      </c>
      <c r="FE142">
        <v>5.4648360766762867</v>
      </c>
      <c r="FF142" s="10"/>
      <c r="FG142">
        <v>2.2328591190083277E-2</v>
      </c>
      <c r="FH142" s="4">
        <v>0</v>
      </c>
      <c r="FI142" s="4">
        <v>1.4041641553732415E-4</v>
      </c>
      <c r="FJ142" s="4">
        <v>-0.25300000000000006</v>
      </c>
      <c r="FK142">
        <v>1.0223285911900832</v>
      </c>
      <c r="FL142">
        <v>12.413017777489964</v>
      </c>
      <c r="FM142" s="10"/>
      <c r="FN142">
        <v>5.1147352343873874E-2</v>
      </c>
      <c r="FO142" s="4">
        <v>0</v>
      </c>
      <c r="FP142" s="4">
        <v>2.8959177569327921E-2</v>
      </c>
      <c r="FQ142" s="4">
        <v>4.3799999999999832E-2</v>
      </c>
      <c r="FR142">
        <v>1.0511473523438739</v>
      </c>
      <c r="FS142">
        <v>6.1064353917208285</v>
      </c>
      <c r="FT142" s="10"/>
    </row>
    <row r="143" spans="1:176" x14ac:dyDescent="0.2">
      <c r="A143" s="2">
        <v>142</v>
      </c>
      <c r="B143" s="3">
        <v>43009</v>
      </c>
      <c r="C143">
        <v>2017</v>
      </c>
      <c r="D143" s="4">
        <v>2.2187822497420056E-2</v>
      </c>
      <c r="E143" s="4">
        <v>0</v>
      </c>
      <c r="F143" s="9">
        <v>1.0221878224974201</v>
      </c>
      <c r="G143">
        <v>2.0630457422094044</v>
      </c>
      <c r="H143" s="10"/>
      <c r="I143">
        <v>1.7260821716733252E-2</v>
      </c>
      <c r="J143" s="4">
        <v>0</v>
      </c>
      <c r="K143" s="4">
        <v>-1.0821779651672192E-2</v>
      </c>
      <c r="L143" s="4">
        <v>0.55300000000000005</v>
      </c>
      <c r="M143">
        <v>1.0172608217167332</v>
      </c>
      <c r="N143">
        <v>16.177851372614771</v>
      </c>
      <c r="O143" s="10"/>
      <c r="P143">
        <v>2.6611706500136677E-2</v>
      </c>
      <c r="Q143" s="4">
        <v>0</v>
      </c>
      <c r="R143" s="4">
        <v>-1.4708948682687663E-3</v>
      </c>
      <c r="S143" s="4">
        <v>0.5908000000000001</v>
      </c>
      <c r="T143">
        <v>1.0266117065001368</v>
      </c>
      <c r="U143">
        <v>10.913955190908641</v>
      </c>
      <c r="V143" s="10"/>
      <c r="W143">
        <v>1.6518481224354859E-2</v>
      </c>
      <c r="X143" s="4">
        <v>0</v>
      </c>
      <c r="Y143" s="4">
        <v>-1.1564120144050585E-2</v>
      </c>
      <c r="Z143" s="4">
        <v>-1.7865999999999991</v>
      </c>
      <c r="AA143">
        <v>1.0165184812243548</v>
      </c>
      <c r="AB143">
        <v>2.223799003478931</v>
      </c>
      <c r="AC143" s="10"/>
      <c r="AD143">
        <v>4.5920918874311392E-2</v>
      </c>
      <c r="AE143" s="4">
        <v>0</v>
      </c>
      <c r="AF143" s="4">
        <v>1.7838317505905948E-2</v>
      </c>
      <c r="AG143" s="4">
        <v>6.2800000000000022E-2</v>
      </c>
      <c r="AH143">
        <v>1.0459209188743115</v>
      </c>
      <c r="AI143">
        <v>1.8960712060023703</v>
      </c>
      <c r="AJ143" s="10"/>
      <c r="AK143">
        <v>-2.7778627245928902E-2</v>
      </c>
      <c r="AL143" s="4">
        <v>7.7165213166826359E-4</v>
      </c>
      <c r="AM143" s="4">
        <v>-5.5861228614334346E-2</v>
      </c>
      <c r="AN143" s="4">
        <v>4.2491999999999992</v>
      </c>
      <c r="AO143">
        <v>0.97222137275407106</v>
      </c>
      <c r="AP143">
        <v>3.4368565827189101</v>
      </c>
      <c r="AQ143" s="10"/>
      <c r="AR143">
        <v>3.7505191289366843E-2</v>
      </c>
      <c r="AS143" s="4">
        <v>0</v>
      </c>
      <c r="AT143" s="4">
        <v>9.4225899209613995E-3</v>
      </c>
      <c r="AU143" s="4">
        <v>0.61080000000000001</v>
      </c>
      <c r="AV143">
        <v>1.0375051912893669</v>
      </c>
      <c r="AW143">
        <v>4.8393462378105934</v>
      </c>
      <c r="AX143" s="10"/>
      <c r="AY143">
        <v>3.2177399922462421E-2</v>
      </c>
      <c r="AZ143" s="4">
        <v>0</v>
      </c>
      <c r="BA143" s="4">
        <v>4.0947985540569776E-3</v>
      </c>
      <c r="BB143" s="4">
        <v>0.95</v>
      </c>
      <c r="BC143">
        <v>1.0321773999224624</v>
      </c>
      <c r="BD143">
        <v>2.4969433176856071</v>
      </c>
      <c r="BE143" s="10"/>
      <c r="BF143">
        <v>5.0842946750526523E-3</v>
      </c>
      <c r="BG143" s="4">
        <v>0</v>
      </c>
      <c r="BH143" s="4">
        <v>-2.2998306693352791E-2</v>
      </c>
      <c r="BI143" s="4">
        <v>0.57219999999999993</v>
      </c>
      <c r="BJ143">
        <v>1.0050842946750527</v>
      </c>
      <c r="BK143">
        <v>27.619926300762149</v>
      </c>
      <c r="BL143" s="10"/>
      <c r="BM143">
        <v>1.5449676004329499E-2</v>
      </c>
      <c r="BN143" s="4">
        <v>0</v>
      </c>
      <c r="BO143" s="4">
        <v>-1.2632925364075944E-2</v>
      </c>
      <c r="BP143" s="4">
        <v>1.0247999999999999</v>
      </c>
      <c r="BQ143">
        <v>1.0154496760043294</v>
      </c>
      <c r="BR143">
        <v>1.9527367161524425</v>
      </c>
      <c r="BS143" s="10"/>
      <c r="BT143">
        <v>2.987338335158872E-2</v>
      </c>
      <c r="BU143" s="4">
        <v>0</v>
      </c>
      <c r="BV143" s="4">
        <v>1.7907819831832761E-3</v>
      </c>
      <c r="BW143" s="4">
        <v>1.9752000000000007</v>
      </c>
      <c r="BX143">
        <v>1.0298733833515887</v>
      </c>
      <c r="BY143">
        <v>2.8302259419810607</v>
      </c>
      <c r="BZ143" s="10"/>
      <c r="CA143">
        <v>-1.7158828377505263E-4</v>
      </c>
      <c r="CB143" s="4">
        <v>2.9442539128867993E-8</v>
      </c>
      <c r="CC143" s="4">
        <v>-2.8254189652180496E-2</v>
      </c>
      <c r="CD143" s="4">
        <v>0.48620000000000002</v>
      </c>
      <c r="CE143">
        <v>0.99982841171622494</v>
      </c>
      <c r="CF143">
        <v>3.3272544368458572</v>
      </c>
      <c r="CG143" s="10"/>
      <c r="CH143">
        <v>1.5814542601609227E-3</v>
      </c>
      <c r="CI143" s="4">
        <v>0</v>
      </c>
      <c r="CJ143" s="4">
        <v>-2.650114710824452E-2</v>
      </c>
      <c r="CK143" s="4">
        <v>1.028</v>
      </c>
      <c r="CL143">
        <v>1.0015814542601609</v>
      </c>
      <c r="CM143">
        <v>0.97013111335582114</v>
      </c>
      <c r="CN143" s="10"/>
      <c r="CO143">
        <v>1.4322263034438265E-2</v>
      </c>
      <c r="CP143" s="4">
        <v>0</v>
      </c>
      <c r="CQ143" s="4">
        <v>-1.3760338333967179E-2</v>
      </c>
      <c r="CR143" s="4">
        <v>0.32239999999999996</v>
      </c>
      <c r="CS143">
        <v>1.0143222630344382</v>
      </c>
      <c r="CT143">
        <v>3.1074817176363068</v>
      </c>
      <c r="CU143" s="10"/>
      <c r="CV143">
        <v>-4.4651288705774873E-3</v>
      </c>
      <c r="CW143" s="4">
        <v>1.9937375830864587E-5</v>
      </c>
      <c r="CX143" s="4">
        <v>-3.2547730238982928E-2</v>
      </c>
      <c r="CY143" s="4">
        <v>1.117</v>
      </c>
      <c r="CZ143">
        <v>0.99553487112942252</v>
      </c>
      <c r="DA143">
        <v>1.9551962695483112</v>
      </c>
      <c r="DB143" s="10"/>
      <c r="DC143">
        <v>2.5749679450258207E-2</v>
      </c>
      <c r="DD143" s="4">
        <v>0</v>
      </c>
      <c r="DE143" s="4">
        <v>-2.332921918147237E-3</v>
      </c>
      <c r="DF143" s="4">
        <v>1.4204000000000006</v>
      </c>
      <c r="DG143">
        <v>1.0257496794502583</v>
      </c>
      <c r="DH143">
        <v>1.6996030890315152</v>
      </c>
      <c r="DI143" s="10"/>
      <c r="DJ143">
        <v>2.2729403383449337E-2</v>
      </c>
      <c r="DK143" s="4">
        <v>0</v>
      </c>
      <c r="DL143" s="4">
        <v>-5.3531979849561068E-3</v>
      </c>
      <c r="DM143" s="4">
        <v>0.9700000000000002</v>
      </c>
      <c r="DN143">
        <v>1.0227294033834493</v>
      </c>
      <c r="DO143">
        <v>3.7383714478123879</v>
      </c>
      <c r="DP143" s="10"/>
      <c r="DQ143">
        <v>-1.9220003236768771E-2</v>
      </c>
      <c r="DR143" s="4">
        <v>3.6940852442140203E-4</v>
      </c>
      <c r="DS143" s="4">
        <v>-4.7302604605174214E-2</v>
      </c>
      <c r="DT143" s="4">
        <v>0.7228</v>
      </c>
      <c r="DU143">
        <v>0.98077999676323124</v>
      </c>
      <c r="DV143">
        <v>1.5351124822866766</v>
      </c>
      <c r="DW143" s="10"/>
      <c r="DX143">
        <v>1.0123105786172155E-2</v>
      </c>
      <c r="DY143" s="4">
        <v>0</v>
      </c>
      <c r="DZ143" s="4">
        <v>-1.7959495582233288E-2</v>
      </c>
      <c r="EA143" s="4">
        <v>3.8000000000000062E-2</v>
      </c>
      <c r="EB143">
        <v>1.0101231057861721</v>
      </c>
      <c r="EC143">
        <v>4.45914992832168</v>
      </c>
      <c r="ED143" s="10"/>
      <c r="EE143">
        <v>-9.0868764965583534E-2</v>
      </c>
      <c r="EF143" s="4">
        <v>8.2571324463704618E-3</v>
      </c>
      <c r="EG143" s="4">
        <v>-0.11895136633398898</v>
      </c>
      <c r="EH143" s="4">
        <v>1.0900000000000001</v>
      </c>
      <c r="EI143">
        <v>0.90913123503441651</v>
      </c>
      <c r="EJ143">
        <v>2.6199287620656913</v>
      </c>
      <c r="EK143" s="10"/>
      <c r="EL143">
        <v>6.8259599878658705E-2</v>
      </c>
      <c r="EM143" s="4">
        <v>0</v>
      </c>
      <c r="EN143" s="4">
        <v>4.0176998510253262E-2</v>
      </c>
      <c r="EO143" s="4">
        <v>-1.6600000000000049E-2</v>
      </c>
      <c r="EP143">
        <v>1.0682595998786586</v>
      </c>
      <c r="EQ143">
        <v>5.7487710305730877</v>
      </c>
      <c r="ER143" s="10"/>
      <c r="ES143">
        <v>2.9092583346901311E-2</v>
      </c>
      <c r="ET143" s="4">
        <v>0</v>
      </c>
      <c r="EU143" s="4">
        <v>1.0099819784958677E-3</v>
      </c>
      <c r="EV143" s="4">
        <v>0.99019999999999997</v>
      </c>
      <c r="EW143">
        <v>1.0290925833469013</v>
      </c>
      <c r="EX143">
        <v>10.854104551058253</v>
      </c>
      <c r="EY143" s="10"/>
      <c r="EZ143">
        <v>4.1806601669493536E-2</v>
      </c>
      <c r="FA143" s="4">
        <v>0</v>
      </c>
      <c r="FB143" s="4">
        <v>1.3724000301088092E-2</v>
      </c>
      <c r="FC143" s="4">
        <v>0.59719999999999995</v>
      </c>
      <c r="FD143">
        <v>1.0418066016694936</v>
      </c>
      <c r="FE143">
        <v>5.6933023017229702</v>
      </c>
      <c r="FF143" s="10"/>
      <c r="FG143">
        <v>-7.2833436771301109E-3</v>
      </c>
      <c r="FH143" s="4">
        <v>5.3047095119191165E-5</v>
      </c>
      <c r="FI143" s="4">
        <v>-3.5365945045535557E-2</v>
      </c>
      <c r="FJ143" s="4">
        <v>-7.1800000000000058E-2</v>
      </c>
      <c r="FK143">
        <v>0.99271665632286987</v>
      </c>
      <c r="FL143">
        <v>12.322609502946179</v>
      </c>
      <c r="FM143" s="10"/>
      <c r="FN143">
        <v>-1.3205582196190932E-2</v>
      </c>
      <c r="FO143" s="4">
        <v>1.7438740114035492E-4</v>
      </c>
      <c r="FP143" s="4">
        <v>-4.1288183564596376E-2</v>
      </c>
      <c r="FQ143" s="4">
        <v>3.0799999999999886E-2</v>
      </c>
      <c r="FR143">
        <v>0.98679441780380905</v>
      </c>
      <c r="FS143">
        <v>6.0257963572297299</v>
      </c>
      <c r="FT143" s="10"/>
    </row>
    <row r="144" spans="1:176" x14ac:dyDescent="0.2">
      <c r="A144" s="2">
        <v>143</v>
      </c>
      <c r="B144" s="3">
        <v>43040</v>
      </c>
      <c r="C144">
        <v>2017</v>
      </c>
      <c r="D144" s="4">
        <v>2.8074399099133975E-2</v>
      </c>
      <c r="E144" s="4">
        <v>0</v>
      </c>
      <c r="F144" s="9">
        <v>1.0280743990991339</v>
      </c>
      <c r="G144">
        <v>2.1209645117359601</v>
      </c>
      <c r="H144" s="10"/>
      <c r="I144">
        <v>4.5258797591557764E-2</v>
      </c>
      <c r="J144" s="4">
        <v>0</v>
      </c>
      <c r="K144" s="4">
        <v>3.5427177772704252E-2</v>
      </c>
      <c r="L144" s="4">
        <v>0.90499999999999969</v>
      </c>
      <c r="M144">
        <v>1.0452587975915577</v>
      </c>
      <c r="N144">
        <v>16.910041473354248</v>
      </c>
      <c r="O144" s="10"/>
      <c r="P144">
        <v>2.8471894736196553E-2</v>
      </c>
      <c r="Q144" s="4">
        <v>0</v>
      </c>
      <c r="R144" s="4">
        <v>1.8640274917343044E-2</v>
      </c>
      <c r="S144" s="4">
        <v>0.71739999999999993</v>
      </c>
      <c r="T144">
        <v>1.0284718947361966</v>
      </c>
      <c r="U144">
        <v>11.224696174259758</v>
      </c>
      <c r="V144" s="10"/>
      <c r="W144">
        <v>1.1567120499081807E-2</v>
      </c>
      <c r="X144" s="4">
        <v>0</v>
      </c>
      <c r="Y144" s="4">
        <v>1.7355006802282982E-3</v>
      </c>
      <c r="Z144" s="4">
        <v>-1.4439999999999997</v>
      </c>
      <c r="AA144">
        <v>1.0115671204990817</v>
      </c>
      <c r="AB144">
        <v>2.2495219545179097</v>
      </c>
      <c r="AC144" s="10"/>
      <c r="AD144">
        <v>2.7420515063135156E-2</v>
      </c>
      <c r="AE144" s="4">
        <v>0</v>
      </c>
      <c r="AF144" s="4">
        <v>1.7588895244281647E-2</v>
      </c>
      <c r="AG144" s="4">
        <v>6.0000000000000026E-2</v>
      </c>
      <c r="AH144">
        <v>1.0274205150631353</v>
      </c>
      <c r="AI144">
        <v>1.9480624550673353</v>
      </c>
      <c r="AJ144" s="10"/>
      <c r="AK144">
        <v>0.1137903314082684</v>
      </c>
      <c r="AL144" s="4">
        <v>0</v>
      </c>
      <c r="AM144" s="4">
        <v>0.10395871158941489</v>
      </c>
      <c r="AN144" s="4">
        <v>4.2168000000000001</v>
      </c>
      <c r="AO144">
        <v>1.1137903314082684</v>
      </c>
      <c r="AP144">
        <v>3.827937632269184</v>
      </c>
      <c r="AQ144" s="10"/>
      <c r="AR144">
        <v>5.9305697542442262E-2</v>
      </c>
      <c r="AS144" s="4">
        <v>0</v>
      </c>
      <c r="AT144" s="4">
        <v>4.947407772358875E-2</v>
      </c>
      <c r="AU144" s="4">
        <v>1.2348000000000001</v>
      </c>
      <c r="AV144">
        <v>1.0593056975424422</v>
      </c>
      <c r="AW144">
        <v>5.1263470420933439</v>
      </c>
      <c r="AX144" s="10"/>
      <c r="AY144">
        <v>2.3047691107767922E-2</v>
      </c>
      <c r="AZ144" s="4">
        <v>0</v>
      </c>
      <c r="BA144" s="4">
        <v>1.3216071288914413E-2</v>
      </c>
      <c r="BB144" s="4">
        <v>0.98800000000000043</v>
      </c>
      <c r="BC144">
        <v>1.0230476911077679</v>
      </c>
      <c r="BD144">
        <v>2.5544920959852302</v>
      </c>
      <c r="BE144" s="10"/>
      <c r="BF144">
        <v>0.10235734731667197</v>
      </c>
      <c r="BG144" s="4">
        <v>0</v>
      </c>
      <c r="BH144" s="4">
        <v>9.2525727497818455E-2</v>
      </c>
      <c r="BI144" s="4">
        <v>0.7464000000000004</v>
      </c>
      <c r="BJ144">
        <v>1.1023573473166719</v>
      </c>
      <c r="BK144">
        <v>30.447028689990141</v>
      </c>
      <c r="BL144" s="10"/>
      <c r="BM144">
        <v>2.2107738041946746E-2</v>
      </c>
      <c r="BN144" s="4">
        <v>0</v>
      </c>
      <c r="BO144" s="4">
        <v>1.2276118223093237E-2</v>
      </c>
      <c r="BP144" s="4">
        <v>1.0201999999999998</v>
      </c>
      <c r="BQ144">
        <v>1.0221077380419468</v>
      </c>
      <c r="BR144">
        <v>1.9959073079380321</v>
      </c>
      <c r="BS144" s="10"/>
      <c r="BT144">
        <v>5.4358233290230949E-2</v>
      </c>
      <c r="BU144" s="4">
        <v>0</v>
      </c>
      <c r="BV144" s="4">
        <v>4.4526613471377444E-2</v>
      </c>
      <c r="BW144" s="4">
        <v>2.0030000000000001</v>
      </c>
      <c r="BX144">
        <v>1.054358233290231</v>
      </c>
      <c r="BY144">
        <v>2.9840720239993312</v>
      </c>
      <c r="BZ144" s="10"/>
      <c r="CA144">
        <v>6.6688469168058123E-2</v>
      </c>
      <c r="CB144" s="4">
        <v>0</v>
      </c>
      <c r="CC144" s="4">
        <v>5.6856849349204611E-2</v>
      </c>
      <c r="CD144" s="4">
        <v>0.78659999999999997</v>
      </c>
      <c r="CE144">
        <v>1.066688469168058</v>
      </c>
      <c r="CF144">
        <v>3.5491439417717365</v>
      </c>
      <c r="CG144" s="10"/>
      <c r="CH144">
        <v>4.3335127471779318E-2</v>
      </c>
      <c r="CI144" s="4">
        <v>0</v>
      </c>
      <c r="CJ144" s="4">
        <v>3.3503507652925812E-2</v>
      </c>
      <c r="CK144" s="4">
        <v>0.9745999999999998</v>
      </c>
      <c r="CL144">
        <v>1.0433351274717793</v>
      </c>
      <c r="CM144">
        <v>1.0121718688174348</v>
      </c>
      <c r="CN144" s="10"/>
      <c r="CO144">
        <v>9.5469692187318142E-2</v>
      </c>
      <c r="CP144" s="4">
        <v>0</v>
      </c>
      <c r="CQ144" s="4">
        <v>8.5638072368464629E-2</v>
      </c>
      <c r="CR144" s="4">
        <v>0.67120000000000002</v>
      </c>
      <c r="CS144">
        <v>1.0954696921873182</v>
      </c>
      <c r="CT144">
        <v>3.4041520406967636</v>
      </c>
      <c r="CU144" s="10"/>
      <c r="CV144">
        <v>4.6910871671553417E-2</v>
      </c>
      <c r="CW144" s="4">
        <v>0</v>
      </c>
      <c r="CX144" s="4">
        <v>3.7079251852699904E-2</v>
      </c>
      <c r="CY144" s="4">
        <v>1.0638000000000001</v>
      </c>
      <c r="CZ144">
        <v>1.0469108716715534</v>
      </c>
      <c r="DA144">
        <v>2.0469162308417919</v>
      </c>
      <c r="DB144" s="10"/>
      <c r="DC144">
        <v>0.12578424694945992</v>
      </c>
      <c r="DD144" s="4">
        <v>0</v>
      </c>
      <c r="DE144" s="4">
        <v>0.1159526271306064</v>
      </c>
      <c r="DF144" s="4">
        <v>1.4850000000000003</v>
      </c>
      <c r="DG144">
        <v>1.1257842469494599</v>
      </c>
      <c r="DH144">
        <v>1.9133863836983203</v>
      </c>
      <c r="DI144" s="10"/>
      <c r="DJ144">
        <v>2.9686969265473172E-2</v>
      </c>
      <c r="DK144" s="4">
        <v>0</v>
      </c>
      <c r="DL144" s="4">
        <v>1.9855349446619663E-2</v>
      </c>
      <c r="DM144" s="4">
        <v>1.0074000000000001</v>
      </c>
      <c r="DN144">
        <v>1.0296869692654731</v>
      </c>
      <c r="DO144">
        <v>3.8493523660865163</v>
      </c>
      <c r="DP144" s="10"/>
      <c r="DQ144">
        <v>3.4733577950397353E-2</v>
      </c>
      <c r="DR144" s="4">
        <v>0</v>
      </c>
      <c r="DS144" s="4">
        <v>2.4901958131543844E-2</v>
      </c>
      <c r="DT144" s="4">
        <v>0.99639999999999984</v>
      </c>
      <c r="DU144">
        <v>1.0347335779503974</v>
      </c>
      <c r="DV144">
        <v>1.5884324313528091</v>
      </c>
      <c r="DW144" s="10"/>
      <c r="DX144">
        <v>2.6598999090770389E-2</v>
      </c>
      <c r="DY144" s="4">
        <v>0</v>
      </c>
      <c r="DZ144" s="4">
        <v>1.676737927191688E-2</v>
      </c>
      <c r="EA144" s="4">
        <v>-6.5800000000000178E-2</v>
      </c>
      <c r="EB144">
        <v>1.0265989990907705</v>
      </c>
      <c r="EC144">
        <v>4.5777588532107174</v>
      </c>
      <c r="ED144" s="10"/>
      <c r="EE144">
        <v>9.0190615748814554E-2</v>
      </c>
      <c r="EF144" s="4">
        <v>0</v>
      </c>
      <c r="EG144" s="4">
        <v>8.0358995929961041E-2</v>
      </c>
      <c r="EH144" s="4">
        <v>0.87379999999999991</v>
      </c>
      <c r="EI144">
        <v>1.0901906157488146</v>
      </c>
      <c r="EJ144">
        <v>2.8562217503344254</v>
      </c>
      <c r="EK144" s="10"/>
      <c r="EL144">
        <v>7.3697661307502549E-2</v>
      </c>
      <c r="EM144" s="4">
        <v>0</v>
      </c>
      <c r="EN144" s="4">
        <v>6.3866041488649036E-2</v>
      </c>
      <c r="EO144" s="4">
        <v>0.74900000000000022</v>
      </c>
      <c r="EP144">
        <v>1.0736976613075027</v>
      </c>
      <c r="EQ144">
        <v>6.1724420109186457</v>
      </c>
      <c r="ER144" s="10"/>
      <c r="ES144">
        <v>8.2314531781102498E-2</v>
      </c>
      <c r="ET144" s="4">
        <v>0</v>
      </c>
      <c r="EU144" s="4">
        <v>7.2482911962248986E-2</v>
      </c>
      <c r="EV144" s="4">
        <v>1.2382</v>
      </c>
      <c r="EW144">
        <v>1.0823145317811025</v>
      </c>
      <c r="EX144">
        <v>11.747555085081746</v>
      </c>
      <c r="EY144" s="10"/>
      <c r="EZ144">
        <v>3.7558416741139695E-2</v>
      </c>
      <c r="FA144" s="4">
        <v>0</v>
      </c>
      <c r="FB144" s="4">
        <v>2.7726796922286186E-2</v>
      </c>
      <c r="FC144" s="4">
        <v>0.60380000000000011</v>
      </c>
      <c r="FD144">
        <v>1.0375584167411398</v>
      </c>
      <c r="FE144">
        <v>5.9071337222043718</v>
      </c>
      <c r="FF144" s="10"/>
      <c r="FG144">
        <v>2.9875556104021466E-2</v>
      </c>
      <c r="FH144" s="4">
        <v>0</v>
      </c>
      <c r="FI144" s="4">
        <v>2.0043936285167957E-2</v>
      </c>
      <c r="FJ144" s="4">
        <v>0.1473999999999997</v>
      </c>
      <c r="FK144">
        <v>1.0298755561040214</v>
      </c>
      <c r="FL144">
        <v>12.690754314499394</v>
      </c>
      <c r="FM144" s="10"/>
      <c r="FN144">
        <v>5.3179580396853415E-2</v>
      </c>
      <c r="FO144" s="4">
        <v>0</v>
      </c>
      <c r="FP144" s="4">
        <v>4.3347960577999903E-2</v>
      </c>
      <c r="FQ144" s="4">
        <v>0.223</v>
      </c>
      <c r="FR144">
        <v>1.0531795803968533</v>
      </c>
      <c r="FS144">
        <v>6.3462456790640944</v>
      </c>
      <c r="FT144" s="10"/>
    </row>
    <row r="145" spans="1:176" x14ac:dyDescent="0.2">
      <c r="A145" s="2">
        <v>144</v>
      </c>
      <c r="B145" s="3">
        <v>43070</v>
      </c>
      <c r="C145">
        <v>2017</v>
      </c>
      <c r="D145" s="4">
        <v>9.8202145339175099E-3</v>
      </c>
      <c r="E145" s="4">
        <v>0</v>
      </c>
      <c r="F145" s="9">
        <v>1.0098202145339175</v>
      </c>
      <c r="G145">
        <v>2.1417928382600326</v>
      </c>
      <c r="H145" s="10">
        <v>0.19421118456315864</v>
      </c>
      <c r="I145">
        <v>5.3224628089665604E-2</v>
      </c>
      <c r="J145" s="4">
        <v>0</v>
      </c>
      <c r="K145" s="4">
        <v>-2.9540965560380245E-3</v>
      </c>
      <c r="L145" s="4">
        <v>0.63759999999999994</v>
      </c>
      <c r="M145">
        <v>1.0532246280896655</v>
      </c>
      <c r="N145">
        <v>17.810072141754347</v>
      </c>
      <c r="O145" s="10">
        <v>0.14592140761734654</v>
      </c>
      <c r="P145">
        <v>6.9134694515883735E-2</v>
      </c>
      <c r="Q145" s="4">
        <v>0</v>
      </c>
      <c r="R145" s="4">
        <v>1.2955969870180106E-2</v>
      </c>
      <c r="S145" s="4">
        <v>0.75759999999999994</v>
      </c>
      <c r="T145">
        <v>1.0691346945158837</v>
      </c>
      <c r="U145">
        <v>12.000712115300816</v>
      </c>
      <c r="V145" s="10">
        <v>0.19448630242236434</v>
      </c>
      <c r="W145">
        <v>3.8469477739523382E-2</v>
      </c>
      <c r="X145" s="4">
        <v>0</v>
      </c>
      <c r="Y145" s="4">
        <v>-1.7709246906180247E-2</v>
      </c>
      <c r="Z145" s="4">
        <v>-3.4739999999999998</v>
      </c>
      <c r="AA145">
        <v>1.0384694777395234</v>
      </c>
      <c r="AB145">
        <v>2.3360598892718056</v>
      </c>
      <c r="AC145" s="10">
        <v>-1.3052544980021719E-2</v>
      </c>
      <c r="AD145">
        <v>1.3717315031102342E-2</v>
      </c>
      <c r="AE145" s="4">
        <v>0</v>
      </c>
      <c r="AF145" s="4">
        <v>-4.2461409614601285E-2</v>
      </c>
      <c r="AG145" s="4">
        <v>7.0199999999999999E-2</v>
      </c>
      <c r="AH145">
        <v>1.0137173150311023</v>
      </c>
      <c r="AI145">
        <v>1.9747846414637564</v>
      </c>
      <c r="AJ145" s="10">
        <v>0.15532390589217093</v>
      </c>
      <c r="AK145">
        <v>1.4335425070809456E-2</v>
      </c>
      <c r="AL145" s="4">
        <v>0</v>
      </c>
      <c r="AM145" s="4">
        <v>-4.1843299574894174E-2</v>
      </c>
      <c r="AN145" s="4">
        <v>4.4241999999999999</v>
      </c>
      <c r="AO145">
        <v>1.0143354250708094</v>
      </c>
      <c r="AP145">
        <v>3.8828127453723105</v>
      </c>
      <c r="AQ145" s="10">
        <v>1.0462168779670735E-2</v>
      </c>
      <c r="AR145">
        <v>4.4117916031741852E-2</v>
      </c>
      <c r="AS145" s="4">
        <v>0</v>
      </c>
      <c r="AT145" s="4">
        <v>-1.2060808613961777E-2</v>
      </c>
      <c r="AU145" s="4">
        <v>1.1604000000000001</v>
      </c>
      <c r="AV145">
        <v>1.0441179160317418</v>
      </c>
      <c r="AW145">
        <v>5.3525107904459857</v>
      </c>
      <c r="AX145" s="10">
        <v>0.14491170783816026</v>
      </c>
      <c r="AY145">
        <v>1.4005718986639109E-2</v>
      </c>
      <c r="AZ145" s="4">
        <v>0</v>
      </c>
      <c r="BA145" s="4">
        <v>-4.2173005659064518E-2</v>
      </c>
      <c r="BB145" s="4">
        <v>1.0207999999999999</v>
      </c>
      <c r="BC145">
        <v>1.0140057189866392</v>
      </c>
      <c r="BD145">
        <v>2.5902695944351901</v>
      </c>
      <c r="BE145" s="10">
        <v>0.24088672969593911</v>
      </c>
      <c r="BF145">
        <v>3.7219822858882264E-2</v>
      </c>
      <c r="BG145" s="4">
        <v>0</v>
      </c>
      <c r="BH145" s="4">
        <v>-1.8958901786821365E-2</v>
      </c>
      <c r="BI145" s="4">
        <v>0.26060000000000011</v>
      </c>
      <c r="BJ145">
        <v>1.0372198228588823</v>
      </c>
      <c r="BK145">
        <v>31.58026170441088</v>
      </c>
      <c r="BL145" s="10">
        <v>0.36723519757308593</v>
      </c>
      <c r="BM145">
        <v>1.0937262103618374E-2</v>
      </c>
      <c r="BN145" s="4">
        <v>0</v>
      </c>
      <c r="BO145" s="4">
        <v>-4.5241462542085255E-2</v>
      </c>
      <c r="BP145" s="4">
        <v>0.98819999999999997</v>
      </c>
      <c r="BQ145">
        <v>1.0109372621036183</v>
      </c>
      <c r="BR145">
        <v>2.0177370692994776</v>
      </c>
      <c r="BS145" s="10">
        <v>0.14950162947490261</v>
      </c>
      <c r="BT145">
        <v>-5.9477304365123664E-4</v>
      </c>
      <c r="BU145" s="4">
        <v>3.5375497345415587E-7</v>
      </c>
      <c r="BV145" s="4">
        <v>-5.6773497689354864E-2</v>
      </c>
      <c r="BW145" s="4">
        <v>0.21779999999999983</v>
      </c>
      <c r="BX145">
        <v>0.99940522695634881</v>
      </c>
      <c r="BY145">
        <v>2.982297178399143</v>
      </c>
      <c r="BZ145" s="10">
        <v>5.1797105318407387E-2</v>
      </c>
      <c r="CA145">
        <v>4.8688382450090294E-2</v>
      </c>
      <c r="CB145" s="4">
        <v>0</v>
      </c>
      <c r="CC145" s="4">
        <v>-7.4903421956133351E-3</v>
      </c>
      <c r="CD145" s="4">
        <v>1.3345999999999996</v>
      </c>
      <c r="CE145">
        <v>1.0486883824500903</v>
      </c>
      <c r="CF145">
        <v>3.72194601937914</v>
      </c>
      <c r="CG145" s="10">
        <v>0.37975326294881084</v>
      </c>
      <c r="CH145">
        <v>2.8435356951271012E-3</v>
      </c>
      <c r="CI145" s="4">
        <v>0</v>
      </c>
      <c r="CJ145" s="4">
        <v>-5.3335188950576526E-2</v>
      </c>
      <c r="CK145" s="4">
        <v>0.84840000000000004</v>
      </c>
      <c r="CL145">
        <v>1.0028435356951271</v>
      </c>
      <c r="CM145">
        <v>1.0150500156560207</v>
      </c>
      <c r="CN145" s="10">
        <v>7.9739718989551608E-2</v>
      </c>
      <c r="CO145">
        <v>0.10940319979124619</v>
      </c>
      <c r="CP145" s="4">
        <v>0</v>
      </c>
      <c r="CQ145" s="4">
        <v>5.3224475145542557E-2</v>
      </c>
      <c r="CR145" s="4">
        <v>0.58359999999999967</v>
      </c>
      <c r="CS145">
        <v>1.1094031997912461</v>
      </c>
      <c r="CT145">
        <v>3.77657716652489</v>
      </c>
      <c r="CU145" s="10">
        <v>0.42900829561927151</v>
      </c>
      <c r="CV145">
        <v>3.5657474304405586E-2</v>
      </c>
      <c r="CW145" s="4">
        <v>0</v>
      </c>
      <c r="CX145" s="4">
        <v>-2.0521250341298043E-2</v>
      </c>
      <c r="CY145" s="4">
        <v>1.0575999999999999</v>
      </c>
      <c r="CZ145">
        <v>1.0356574743044056</v>
      </c>
      <c r="DA145">
        <v>2.1199040937463036</v>
      </c>
      <c r="DB145" s="10">
        <v>0.19769875981280308</v>
      </c>
      <c r="DC145">
        <v>3.7309394316016264E-2</v>
      </c>
      <c r="DD145" s="4">
        <v>0</v>
      </c>
      <c r="DE145" s="4">
        <v>-1.8869330329687364E-2</v>
      </c>
      <c r="DF145" s="4">
        <v>1.3322000000000003</v>
      </c>
      <c r="DG145">
        <v>1.0373093943160163</v>
      </c>
      <c r="DH145">
        <v>1.9847736707666175</v>
      </c>
      <c r="DI145" s="10">
        <v>0.30723043830934582</v>
      </c>
      <c r="DJ145">
        <v>3.3799771323435049E-2</v>
      </c>
      <c r="DK145" s="4">
        <v>0</v>
      </c>
      <c r="DL145" s="4">
        <v>-2.237895332226858E-2</v>
      </c>
      <c r="DM145" s="4">
        <v>1.2669999999999999</v>
      </c>
      <c r="DN145">
        <v>1.033799771323435</v>
      </c>
      <c r="DO145">
        <v>3.9794595958035641</v>
      </c>
      <c r="DP145" s="10">
        <v>0.1980985969114521</v>
      </c>
      <c r="DQ145">
        <v>-3.5537923408729979E-3</v>
      </c>
      <c r="DR145" s="4">
        <v>1.2629440002047581E-5</v>
      </c>
      <c r="DS145" s="4">
        <v>-5.9732516986576625E-2</v>
      </c>
      <c r="DT145" s="4">
        <v>0.97559999999999969</v>
      </c>
      <c r="DU145">
        <v>0.99644620765912695</v>
      </c>
      <c r="DV145">
        <v>1.5827874723442732</v>
      </c>
      <c r="DW145" s="10">
        <v>0.13870635217850602</v>
      </c>
      <c r="DX145">
        <v>5.6747717614897046E-2</v>
      </c>
      <c r="DY145" s="4">
        <v>0</v>
      </c>
      <c r="DZ145" s="4">
        <v>5.689929691934173E-4</v>
      </c>
      <c r="EA145" s="4">
        <v>-7.420000000000003E-2</v>
      </c>
      <c r="EB145">
        <v>1.0567477176148969</v>
      </c>
      <c r="EC145">
        <v>4.8375362199218133</v>
      </c>
      <c r="ED145" s="10">
        <v>0.2781334042931109</v>
      </c>
      <c r="EE145">
        <v>5.6308925887433595E-2</v>
      </c>
      <c r="EF145" s="4">
        <v>0</v>
      </c>
      <c r="EG145" s="4">
        <v>1.3020124172996583E-4</v>
      </c>
      <c r="EH145" s="4">
        <v>1.1577999999999999</v>
      </c>
      <c r="EI145">
        <v>1.0563089258874336</v>
      </c>
      <c r="EJ145">
        <v>3.0170525291920827</v>
      </c>
      <c r="EK145" s="10">
        <v>0.14020372500762629</v>
      </c>
      <c r="EL145">
        <v>8.8597383859333398E-3</v>
      </c>
      <c r="EM145" s="4">
        <v>0</v>
      </c>
      <c r="EN145" s="4">
        <v>-4.7318986259770289E-2</v>
      </c>
      <c r="EO145" s="4">
        <v>0.50639999999999996</v>
      </c>
      <c r="EP145">
        <v>1.0088597383859332</v>
      </c>
      <c r="EQ145">
        <v>6.2271282323377282</v>
      </c>
      <c r="ER145" s="10">
        <v>0.12362725137186346</v>
      </c>
      <c r="ES145">
        <v>3.1332468604903393E-2</v>
      </c>
      <c r="ET145" s="4">
        <v>0</v>
      </c>
      <c r="EU145" s="4">
        <v>-2.4846256040800235E-2</v>
      </c>
      <c r="EV145" s="4">
        <v>1.6466000000000001</v>
      </c>
      <c r="EW145">
        <v>1.0313324686049035</v>
      </c>
      <c r="EX145">
        <v>12.115634985969445</v>
      </c>
      <c r="EY145" s="10">
        <v>0.26531071919559523</v>
      </c>
      <c r="EZ145">
        <v>5.109932805552627E-2</v>
      </c>
      <c r="FA145" s="4">
        <v>0</v>
      </c>
      <c r="FB145" s="4">
        <v>-5.0793965901773583E-3</v>
      </c>
      <c r="FC145" s="4">
        <v>0.55660000000000009</v>
      </c>
      <c r="FD145">
        <v>1.0510993280555263</v>
      </c>
      <c r="FE145">
        <v>6.2089842861431555</v>
      </c>
      <c r="FF145" s="10">
        <v>0.35829245692207384</v>
      </c>
      <c r="FG145">
        <v>5.8266553990857076E-2</v>
      </c>
      <c r="FH145" s="4">
        <v>0</v>
      </c>
      <c r="FI145" s="4">
        <v>2.0878293451534469E-3</v>
      </c>
      <c r="FJ145" s="4">
        <v>0.63400000000000001</v>
      </c>
      <c r="FK145">
        <v>1.0582665539908571</v>
      </c>
      <c r="FL145">
        <v>13.430200835949876</v>
      </c>
      <c r="FM145" s="10">
        <v>0.22049351380101356</v>
      </c>
      <c r="FN145">
        <v>8.2887420341018536E-2</v>
      </c>
      <c r="FO145" s="4">
        <v>0</v>
      </c>
      <c r="FP145" s="4">
        <v>2.6708695695314907E-2</v>
      </c>
      <c r="FQ145" s="4">
        <v>-0.11660000000000002</v>
      </c>
      <c r="FR145">
        <v>1.0828874203410186</v>
      </c>
      <c r="FS145">
        <v>6.8722696122520528</v>
      </c>
      <c r="FT145" s="10">
        <v>0.19447494341149782</v>
      </c>
    </row>
    <row r="146" spans="1:176" x14ac:dyDescent="0.2">
      <c r="A146" s="2">
        <v>145</v>
      </c>
      <c r="B146" s="3">
        <v>43101</v>
      </c>
      <c r="C146">
        <v>2018</v>
      </c>
      <c r="D146" s="4">
        <v>5.6178934769599148E-2</v>
      </c>
      <c r="E146" s="4">
        <v>0</v>
      </c>
      <c r="F146" s="9">
        <v>1.0561789347695991</v>
      </c>
      <c r="G146">
        <v>2.2621164784106376</v>
      </c>
      <c r="H146" s="10"/>
      <c r="I146">
        <v>4.3351939648873039E-3</v>
      </c>
      <c r="J146" s="4">
        <v>0</v>
      </c>
      <c r="K146" s="4">
        <v>4.3282573569039202E-2</v>
      </c>
      <c r="L146" s="4">
        <v>0.78640000000000054</v>
      </c>
      <c r="M146">
        <v>1.0043351939648872</v>
      </c>
      <c r="N146">
        <v>17.887282259017486</v>
      </c>
      <c r="O146" s="10"/>
      <c r="P146">
        <v>-7.3907575274410262E-3</v>
      </c>
      <c r="Q146" s="4">
        <v>5.4623296829426193E-5</v>
      </c>
      <c r="R146" s="4">
        <v>3.1556622076710873E-2</v>
      </c>
      <c r="S146" s="4">
        <v>0.86560000000000015</v>
      </c>
      <c r="T146">
        <v>0.99260924247255899</v>
      </c>
      <c r="U146">
        <v>11.912017761900005</v>
      </c>
      <c r="V146" s="10"/>
      <c r="W146">
        <v>-2.987737870816818E-2</v>
      </c>
      <c r="X146" s="4">
        <v>8.9265775847130132E-4</v>
      </c>
      <c r="Y146" s="4">
        <v>9.0700008959837194E-3</v>
      </c>
      <c r="Z146" s="4">
        <v>-2.0772000000000004</v>
      </c>
      <c r="AA146">
        <v>0.9701226212918318</v>
      </c>
      <c r="AB146">
        <v>2.2662645432750703</v>
      </c>
      <c r="AC146" s="10"/>
      <c r="AD146">
        <v>-2.2330416328989765E-2</v>
      </c>
      <c r="AE146" s="4">
        <v>4.9864749342601268E-4</v>
      </c>
      <c r="AF146" s="4">
        <v>1.6616963275162135E-2</v>
      </c>
      <c r="AG146" s="4">
        <v>6.7800000000000013E-2</v>
      </c>
      <c r="AH146">
        <v>0.9776695836710102</v>
      </c>
      <c r="AI146">
        <v>1.9306868782597759</v>
      </c>
      <c r="AJ146" s="10"/>
      <c r="AK146">
        <v>4.5701587055908259E-2</v>
      </c>
      <c r="AL146" s="4">
        <v>0</v>
      </c>
      <c r="AM146" s="4">
        <v>8.4648966660060165E-2</v>
      </c>
      <c r="AN146" s="4">
        <v>4.3360000000000003</v>
      </c>
      <c r="AO146">
        <v>1.0457015870559083</v>
      </c>
      <c r="AP146">
        <v>4.0602634500767332</v>
      </c>
      <c r="AQ146" s="10"/>
      <c r="AR146">
        <v>0.11445571602833381</v>
      </c>
      <c r="AS146" s="4">
        <v>0</v>
      </c>
      <c r="AT146" s="4">
        <v>0.15340309563248572</v>
      </c>
      <c r="AU146" s="4">
        <v>1.4521999999999995</v>
      </c>
      <c r="AV146">
        <v>1.1144557160283337</v>
      </c>
      <c r="AW146">
        <v>5.965136245515863</v>
      </c>
      <c r="AX146" s="10"/>
      <c r="AY146">
        <v>4.9188064606177022E-2</v>
      </c>
      <c r="AZ146" s="4">
        <v>0</v>
      </c>
      <c r="BA146" s="4">
        <v>8.8135444210328928E-2</v>
      </c>
      <c r="BB146" s="4">
        <v>0.96879999999999999</v>
      </c>
      <c r="BC146">
        <v>1.0491880646061771</v>
      </c>
      <c r="BD146">
        <v>2.7176799425936844</v>
      </c>
      <c r="BE146" s="10"/>
      <c r="BF146">
        <v>9.5319875433711107E-2</v>
      </c>
      <c r="BG146" s="4">
        <v>0</v>
      </c>
      <c r="BH146" s="4">
        <v>0.13426725503786302</v>
      </c>
      <c r="BI146" s="4">
        <v>0.45480000000000004</v>
      </c>
      <c r="BJ146">
        <v>1.095319875433711</v>
      </c>
      <c r="BK146">
        <v>34.590488316239316</v>
      </c>
      <c r="BL146" s="10"/>
      <c r="BM146">
        <v>5.0809288785485317E-2</v>
      </c>
      <c r="BN146" s="4">
        <v>0</v>
      </c>
      <c r="BO146" s="4">
        <v>8.9756668389637223E-2</v>
      </c>
      <c r="BP146" s="4">
        <v>0.99039999999999995</v>
      </c>
      <c r="BQ146">
        <v>1.0508092887854854</v>
      </c>
      <c r="BR146">
        <v>2.1202568547466938</v>
      </c>
      <c r="BS146" s="10"/>
      <c r="BT146">
        <v>4.9019658206180476E-2</v>
      </c>
      <c r="BU146" s="4">
        <v>0</v>
      </c>
      <c r="BV146" s="4">
        <v>8.7967037810332382E-2</v>
      </c>
      <c r="BW146" s="4">
        <v>1.6861999999999993</v>
      </c>
      <c r="BX146">
        <v>1.0490196582061804</v>
      </c>
      <c r="BY146">
        <v>3.1284883667535253</v>
      </c>
      <c r="BZ146" s="10"/>
      <c r="CA146">
        <v>1.5603133551158801E-2</v>
      </c>
      <c r="CB146" s="4">
        <v>0</v>
      </c>
      <c r="CC146" s="4">
        <v>5.4550513155310704E-2</v>
      </c>
      <c r="CD146" s="4">
        <v>1.0855999999999997</v>
      </c>
      <c r="CE146">
        <v>1.0156031335511588</v>
      </c>
      <c r="CF146">
        <v>3.7800200401897168</v>
      </c>
      <c r="CG146" s="10"/>
      <c r="CH146">
        <v>3.7671015961820153E-2</v>
      </c>
      <c r="CI146" s="4">
        <v>0</v>
      </c>
      <c r="CJ146" s="4">
        <v>7.6618395565972053E-2</v>
      </c>
      <c r="CK146" s="4">
        <v>0.74760000000000004</v>
      </c>
      <c r="CL146">
        <v>1.0376710159618201</v>
      </c>
      <c r="CM146">
        <v>1.0532879809978444</v>
      </c>
      <c r="CN146" s="10"/>
      <c r="CO146">
        <v>4.3575093209874495E-2</v>
      </c>
      <c r="CP146" s="4">
        <v>0</v>
      </c>
      <c r="CQ146" s="4">
        <v>8.2522472814026387E-2</v>
      </c>
      <c r="CR146" s="4">
        <v>0.53100000000000014</v>
      </c>
      <c r="CS146">
        <v>1.0435750932098744</v>
      </c>
      <c r="CT146">
        <v>3.9411418685704955</v>
      </c>
      <c r="CU146" s="10"/>
      <c r="CV146">
        <v>2.1484871645929701E-2</v>
      </c>
      <c r="CW146" s="4">
        <v>0</v>
      </c>
      <c r="CX146" s="4">
        <v>6.0432251250081601E-2</v>
      </c>
      <c r="CY146" s="4">
        <v>1.1677999999999997</v>
      </c>
      <c r="CZ146">
        <v>1.0214848716459297</v>
      </c>
      <c r="DA146">
        <v>2.1654499611021238</v>
      </c>
      <c r="DB146" s="10"/>
      <c r="DC146">
        <v>4.7220739047418941E-2</v>
      </c>
      <c r="DD146" s="4">
        <v>0</v>
      </c>
      <c r="DE146" s="4">
        <v>8.6168118651570841E-2</v>
      </c>
      <c r="DF146" s="4">
        <v>1.1496000000000002</v>
      </c>
      <c r="DG146">
        <v>1.0472207390474189</v>
      </c>
      <c r="DH146">
        <v>2.0784961503420756</v>
      </c>
      <c r="DI146" s="10"/>
      <c r="DJ146">
        <v>3.4112993559744814E-2</v>
      </c>
      <c r="DK146" s="4">
        <v>0</v>
      </c>
      <c r="DL146" s="4">
        <v>7.3060373163896714E-2</v>
      </c>
      <c r="DM146" s="4">
        <v>1.1976</v>
      </c>
      <c r="DN146">
        <v>1.0341129935597448</v>
      </c>
      <c r="DO146">
        <v>4.1152108753664756</v>
      </c>
      <c r="DP146" s="10"/>
      <c r="DQ146">
        <v>3.7809244252837673E-2</v>
      </c>
      <c r="DR146" s="4">
        <v>0</v>
      </c>
      <c r="DS146" s="4">
        <v>7.6756623856989573E-2</v>
      </c>
      <c r="DT146" s="4">
        <v>0.97439999999999982</v>
      </c>
      <c r="DU146">
        <v>1.0378092442528377</v>
      </c>
      <c r="DV146">
        <v>1.6426314704864695</v>
      </c>
      <c r="DW146" s="10"/>
      <c r="DX146">
        <v>1.4568970220943833E-2</v>
      </c>
      <c r="DY146" s="4">
        <v>0</v>
      </c>
      <c r="DZ146" s="4">
        <v>5.3516349825095733E-2</v>
      </c>
      <c r="EA146" s="4">
        <v>-2.919999999999999E-2</v>
      </c>
      <c r="EB146">
        <v>1.0145689702209437</v>
      </c>
      <c r="EC146">
        <v>4.9080141410525906</v>
      </c>
      <c r="ED146" s="10"/>
      <c r="EE146">
        <v>-1.1130969212971241E-2</v>
      </c>
      <c r="EF146" s="4">
        <v>1.238984756201136E-4</v>
      </c>
      <c r="EG146" s="4">
        <v>2.7816410391180657E-2</v>
      </c>
      <c r="EH146" s="4">
        <v>1.0504</v>
      </c>
      <c r="EI146">
        <v>0.98886903078702881</v>
      </c>
      <c r="EJ146">
        <v>2.9834698103757287</v>
      </c>
      <c r="EK146" s="10"/>
      <c r="EL146">
        <v>0.11762587596316916</v>
      </c>
      <c r="EM146" s="4">
        <v>0</v>
      </c>
      <c r="EN146" s="4">
        <v>0.15657325556732105</v>
      </c>
      <c r="EO146" s="4">
        <v>0.53279999999999983</v>
      </c>
      <c r="EP146">
        <v>1.1176258759631692</v>
      </c>
      <c r="EQ146">
        <v>6.9595996454014353</v>
      </c>
      <c r="ER146" s="10"/>
      <c r="ES146">
        <v>6.7039071840232944E-2</v>
      </c>
      <c r="ET146" s="4">
        <v>0</v>
      </c>
      <c r="EU146" s="4">
        <v>0.10598645144438484</v>
      </c>
      <c r="EV146" s="4">
        <v>1.3910000000000002</v>
      </c>
      <c r="EW146">
        <v>1.0670390718402329</v>
      </c>
      <c r="EX146">
        <v>12.92785591018389</v>
      </c>
      <c r="EY146" s="10"/>
      <c r="EZ146">
        <v>2.7308385262919423E-2</v>
      </c>
      <c r="FA146" s="4">
        <v>0</v>
      </c>
      <c r="FB146" s="4">
        <v>6.6255764867071326E-2</v>
      </c>
      <c r="FC146" s="4">
        <v>0.63920000000000021</v>
      </c>
      <c r="FD146">
        <v>1.0273083852629195</v>
      </c>
      <c r="FE146">
        <v>6.3785416211205659</v>
      </c>
      <c r="FF146" s="10"/>
      <c r="FG146">
        <v>5.756297711052568E-2</v>
      </c>
      <c r="FH146" s="4">
        <v>0</v>
      </c>
      <c r="FI146" s="4">
        <v>9.6510356714677586E-2</v>
      </c>
      <c r="FJ146" s="4">
        <v>0.7125999999999999</v>
      </c>
      <c r="FK146">
        <v>1.0575629771105257</v>
      </c>
      <c r="FL146">
        <v>14.203283179259422</v>
      </c>
      <c r="FM146" s="10"/>
      <c r="FN146">
        <v>6.0217381175034473E-2</v>
      </c>
      <c r="FO146" s="4">
        <v>0</v>
      </c>
      <c r="FP146" s="4">
        <v>9.9164760779186373E-2</v>
      </c>
      <c r="FQ146" s="4">
        <v>0.61199999999999999</v>
      </c>
      <c r="FR146">
        <v>1.0602173811750344</v>
      </c>
      <c r="FS146">
        <v>7.2860996910306408</v>
      </c>
      <c r="FT146" s="10"/>
    </row>
    <row r="147" spans="1:176" x14ac:dyDescent="0.2">
      <c r="A147" s="2">
        <v>146</v>
      </c>
      <c r="B147" s="3">
        <v>43132</v>
      </c>
      <c r="C147">
        <v>2018</v>
      </c>
      <c r="D147" s="4">
        <v>-3.8954600184149014E-2</v>
      </c>
      <c r="E147" s="4">
        <v>1.5174608755069024E-3</v>
      </c>
      <c r="F147" s="9">
        <v>0.96104539981585102</v>
      </c>
      <c r="G147">
        <v>2.1739966354241762</v>
      </c>
      <c r="H147" s="10"/>
      <c r="I147">
        <v>-1.994903736419746E-2</v>
      </c>
      <c r="J147" s="4">
        <v>3.9796409175814633E-4</v>
      </c>
      <c r="K147" s="4">
        <v>6.9354764041668106E-3</v>
      </c>
      <c r="L147" s="4">
        <v>0.75919999999999987</v>
      </c>
      <c r="M147">
        <v>0.98005096263580249</v>
      </c>
      <c r="N147">
        <v>17.530448196888397</v>
      </c>
      <c r="O147" s="10"/>
      <c r="P147">
        <v>-4.903920607811843E-2</v>
      </c>
      <c r="Q147" s="4">
        <v>2.4048437327721674E-3</v>
      </c>
      <c r="R147" s="4">
        <v>-2.215469230975416E-2</v>
      </c>
      <c r="S147" s="4">
        <v>0.57759999999999978</v>
      </c>
      <c r="T147">
        <v>0.9509607939218816</v>
      </c>
      <c r="U147">
        <v>11.327861868067984</v>
      </c>
      <c r="V147" s="10"/>
      <c r="W147">
        <v>-3.9660263391690223E-2</v>
      </c>
      <c r="X147" s="4">
        <v>1.5729364922982437E-3</v>
      </c>
      <c r="Y147" s="4">
        <v>-1.2775749623325953E-2</v>
      </c>
      <c r="Z147" s="4">
        <v>-1.8835999999999993</v>
      </c>
      <c r="AA147">
        <v>0.96033973660830974</v>
      </c>
      <c r="AB147">
        <v>2.1763838945735325</v>
      </c>
      <c r="AC147" s="10"/>
      <c r="AD147">
        <v>-4.2409501577995223E-2</v>
      </c>
      <c r="AE147" s="4">
        <v>1.7985658240939793E-3</v>
      </c>
      <c r="AF147" s="4">
        <v>-1.5524987809630953E-2</v>
      </c>
      <c r="AG147" s="4">
        <v>5.8800000000000026E-2</v>
      </c>
      <c r="AH147">
        <v>0.95759049842200472</v>
      </c>
      <c r="AI147">
        <v>1.8488074100496033</v>
      </c>
      <c r="AJ147" s="10"/>
      <c r="AK147">
        <v>-9.5151308472854565E-2</v>
      </c>
      <c r="AL147" s="4">
        <v>9.0537715040963241E-3</v>
      </c>
      <c r="AM147" s="4">
        <v>-6.8266794704490291E-2</v>
      </c>
      <c r="AN147" s="4">
        <v>4.3468000000000009</v>
      </c>
      <c r="AO147">
        <v>0.90484869152714542</v>
      </c>
      <c r="AP147">
        <v>3.6739240700574252</v>
      </c>
      <c r="AQ147" s="10"/>
      <c r="AR147">
        <v>-7.2737341067309863E-2</v>
      </c>
      <c r="AS147" s="4">
        <v>5.2907207855421622E-3</v>
      </c>
      <c r="AT147" s="4">
        <v>-4.5852827298945589E-2</v>
      </c>
      <c r="AU147" s="4">
        <v>0.70860000000000001</v>
      </c>
      <c r="AV147">
        <v>0.92726265893269011</v>
      </c>
      <c r="AW147">
        <v>5.5312480959128036</v>
      </c>
      <c r="AX147" s="10"/>
      <c r="AY147">
        <v>-4.5032186973463249E-2</v>
      </c>
      <c r="AZ147" s="4">
        <v>2.0278978636129531E-3</v>
      </c>
      <c r="BA147" s="4">
        <v>-1.8147673205098979E-2</v>
      </c>
      <c r="BB147" s="4">
        <v>0.9700000000000002</v>
      </c>
      <c r="BC147">
        <v>0.95496781302653677</v>
      </c>
      <c r="BD147">
        <v>2.5952968712847748</v>
      </c>
      <c r="BE147" s="10"/>
      <c r="BF147">
        <v>-1.7986023227490433E-2</v>
      </c>
      <c r="BG147" s="4">
        <v>3.2349703153982539E-4</v>
      </c>
      <c r="BH147" s="4">
        <v>8.8984905408738373E-3</v>
      </c>
      <c r="BI147" s="4">
        <v>0.15679999999999999</v>
      </c>
      <c r="BJ147">
        <v>0.98201397677250957</v>
      </c>
      <c r="BK147">
        <v>33.968342989933198</v>
      </c>
      <c r="BL147" s="10"/>
      <c r="BM147">
        <v>-5.9532379072810615E-2</v>
      </c>
      <c r="BN147" s="4">
        <v>3.5441041580688191E-3</v>
      </c>
      <c r="BO147" s="4">
        <v>-3.2647865304446341E-2</v>
      </c>
      <c r="BP147" s="4">
        <v>1.0384</v>
      </c>
      <c r="BQ147">
        <v>0.94046762092718938</v>
      </c>
      <c r="BR147">
        <v>1.9940329199381885</v>
      </c>
      <c r="BS147" s="10"/>
      <c r="BT147">
        <v>-4.9391764843149166E-2</v>
      </c>
      <c r="BU147" s="4">
        <v>2.4395464343209459E-3</v>
      </c>
      <c r="BV147" s="4">
        <v>-2.2507251074784896E-2</v>
      </c>
      <c r="BW147" s="4">
        <v>1.7657999999999998</v>
      </c>
      <c r="BX147">
        <v>0.95060823515685078</v>
      </c>
      <c r="BY147">
        <v>2.973966805028307</v>
      </c>
      <c r="BZ147" s="10"/>
      <c r="CA147">
        <v>-6.0877035939704428E-2</v>
      </c>
      <c r="CB147" s="4">
        <v>3.7060135048040646E-3</v>
      </c>
      <c r="CC147" s="4">
        <v>-3.3992522171340162E-2</v>
      </c>
      <c r="CD147" s="4">
        <v>0.8972</v>
      </c>
      <c r="CE147">
        <v>0.93912296406029561</v>
      </c>
      <c r="CF147">
        <v>3.5499036243502844</v>
      </c>
      <c r="CG147" s="10"/>
      <c r="CH147">
        <v>-5.6447598159539376E-2</v>
      </c>
      <c r="CI147" s="4">
        <v>3.1863313379808331E-3</v>
      </c>
      <c r="CJ147" s="4">
        <v>-2.9563084391175106E-2</v>
      </c>
      <c r="CK147" s="4">
        <v>0.77719999999999989</v>
      </c>
      <c r="CL147">
        <v>0.94355240184046063</v>
      </c>
      <c r="CM147">
        <v>0.99383240430020547</v>
      </c>
      <c r="CN147" s="10"/>
      <c r="CO147">
        <v>-1.2000777665208393E-2</v>
      </c>
      <c r="CP147" s="4">
        <v>1.4401866456976461E-4</v>
      </c>
      <c r="CQ147" s="4">
        <v>1.4883736103155878E-2</v>
      </c>
      <c r="CR147" s="4">
        <v>0.61760000000000015</v>
      </c>
      <c r="CS147">
        <v>0.98799922233479165</v>
      </c>
      <c r="CT147">
        <v>3.8938451012587372</v>
      </c>
      <c r="CU147" s="10"/>
      <c r="CV147">
        <v>-3.2079182724899902E-2</v>
      </c>
      <c r="CW147" s="4">
        <v>1.0290739642975163E-3</v>
      </c>
      <c r="CX147" s="4">
        <v>-5.1946689565356315E-3</v>
      </c>
      <c r="CY147" s="4">
        <v>1.0216000000000001</v>
      </c>
      <c r="CZ147">
        <v>0.96792081727510015</v>
      </c>
      <c r="DA147">
        <v>2.0959840961183014</v>
      </c>
      <c r="DB147" s="10"/>
      <c r="DC147">
        <v>-3.449644366301538E-2</v>
      </c>
      <c r="DD147" s="4">
        <v>1.190004625395594E-3</v>
      </c>
      <c r="DE147" s="4">
        <v>-7.6119298946511101E-3</v>
      </c>
      <c r="DF147" s="4">
        <v>1.0698000000000001</v>
      </c>
      <c r="DG147">
        <v>0.96550355633698459</v>
      </c>
      <c r="DH147">
        <v>2.0067954249880056</v>
      </c>
      <c r="DI147" s="10"/>
      <c r="DJ147">
        <v>-3.4264379272957973E-2</v>
      </c>
      <c r="DK147" s="4">
        <v>1.174047686961112E-3</v>
      </c>
      <c r="DL147" s="4">
        <v>-7.379865504593703E-3</v>
      </c>
      <c r="DM147" s="4">
        <v>1.1078000000000001</v>
      </c>
      <c r="DN147">
        <v>0.965735620727042</v>
      </c>
      <c r="DO147">
        <v>3.974205729144717</v>
      </c>
      <c r="DP147" s="10"/>
      <c r="DQ147">
        <v>-2.6963520153445206E-2</v>
      </c>
      <c r="DR147" s="4">
        <v>7.2703141906524577E-4</v>
      </c>
      <c r="DS147" s="4">
        <v>-7.900638508093541E-5</v>
      </c>
      <c r="DT147" s="4">
        <v>1.0583999999999998</v>
      </c>
      <c r="DU147">
        <v>0.97303647984655484</v>
      </c>
      <c r="DV147">
        <v>1.5983403437273243</v>
      </c>
      <c r="DW147" s="10"/>
      <c r="DX147">
        <v>-3.6347586241967815E-2</v>
      </c>
      <c r="DY147" s="4">
        <v>1.321147025617288E-3</v>
      </c>
      <c r="DZ147" s="4">
        <v>-9.4630724736035447E-3</v>
      </c>
      <c r="EA147" s="4">
        <v>9.1800000000000034E-2</v>
      </c>
      <c r="EB147">
        <v>0.96365241375803223</v>
      </c>
      <c r="EC147">
        <v>4.7296196737838843</v>
      </c>
      <c r="ED147" s="10"/>
      <c r="EE147">
        <v>-6.6642964597804985E-2</v>
      </c>
      <c r="EF147" s="4">
        <v>4.4412847303842888E-3</v>
      </c>
      <c r="EG147" s="4">
        <v>-3.9758450829440711E-2</v>
      </c>
      <c r="EH147" s="4">
        <v>1.1804000000000001</v>
      </c>
      <c r="EI147">
        <v>0.93335703540219506</v>
      </c>
      <c r="EJ147">
        <v>2.7846425374242392</v>
      </c>
      <c r="EK147" s="10"/>
      <c r="EL147">
        <v>-6.8609648682052854E-2</v>
      </c>
      <c r="EM147" s="4">
        <v>4.7072838922747173E-3</v>
      </c>
      <c r="EN147" s="4">
        <v>-4.172513491368858E-2</v>
      </c>
      <c r="EO147" s="4">
        <v>0.44920000000000004</v>
      </c>
      <c r="EP147">
        <v>0.93139035131794712</v>
      </c>
      <c r="EQ147">
        <v>6.4821039587627034</v>
      </c>
      <c r="ER147" s="10"/>
      <c r="ES147">
        <v>-1.2562679179593601E-2</v>
      </c>
      <c r="ET147" s="4">
        <v>1.5782090816939454E-4</v>
      </c>
      <c r="EU147" s="4">
        <v>1.432183458877067E-2</v>
      </c>
      <c r="EV147" s="4">
        <v>1.3083999999999998</v>
      </c>
      <c r="EW147">
        <v>0.98743732082040636</v>
      </c>
      <c r="EX147">
        <v>12.765447403904236</v>
      </c>
      <c r="EY147" s="10"/>
      <c r="EZ147">
        <v>-9.1206516693317103E-3</v>
      </c>
      <c r="FA147" s="4">
        <v>8.318628687328332E-5</v>
      </c>
      <c r="FB147" s="4">
        <v>1.7763862099032558E-2</v>
      </c>
      <c r="FC147" s="4">
        <v>0.6387999999999997</v>
      </c>
      <c r="FD147">
        <v>0.99087934833066826</v>
      </c>
      <c r="FE147">
        <v>6.3203651648359909</v>
      </c>
      <c r="FF147" s="10"/>
      <c r="FG147">
        <v>-3.7763157100293002E-2</v>
      </c>
      <c r="FH147" s="4">
        <v>1.4260560341814096E-3</v>
      </c>
      <c r="FI147" s="4">
        <v>-1.0878643331928731E-2</v>
      </c>
      <c r="FJ147" s="4">
        <v>0.63619999999999999</v>
      </c>
      <c r="FK147">
        <v>0.96223684289970701</v>
      </c>
      <c r="FL147">
        <v>13.666922365221099</v>
      </c>
      <c r="FM147" s="10"/>
      <c r="FN147">
        <v>-5.0185432487375448E-2</v>
      </c>
      <c r="FO147" s="4">
        <v>2.5185776339449188E-3</v>
      </c>
      <c r="FP147" s="4">
        <v>-2.3300918719011177E-2</v>
      </c>
      <c r="FQ147" s="4">
        <v>-0.223</v>
      </c>
      <c r="FR147">
        <v>0.94981456751262461</v>
      </c>
      <c r="FS147">
        <v>6.9204436268901359</v>
      </c>
      <c r="FT147" s="10"/>
    </row>
    <row r="148" spans="1:176" x14ac:dyDescent="0.2">
      <c r="A148" s="2">
        <v>147</v>
      </c>
      <c r="B148" s="3">
        <v>43160</v>
      </c>
      <c r="C148">
        <v>2018</v>
      </c>
      <c r="D148" s="4">
        <v>-2.6862701746628376E-2</v>
      </c>
      <c r="E148" s="4">
        <v>7.216047451283112E-4</v>
      </c>
      <c r="F148" s="9">
        <v>0.97313729825337159</v>
      </c>
      <c r="G148">
        <v>2.1155972122086029</v>
      </c>
      <c r="H148" s="10"/>
      <c r="I148">
        <v>-6.4266779989605484E-3</v>
      </c>
      <c r="J148" s="4">
        <v>4.1302190102323557E-5</v>
      </c>
      <c r="K148" s="4">
        <v>-9.1454790001458709E-3</v>
      </c>
      <c r="L148" s="4">
        <v>0.66600000000000004</v>
      </c>
      <c r="M148">
        <v>0.99357332200103943</v>
      </c>
      <c r="N148">
        <v>17.417785651149536</v>
      </c>
      <c r="O148" s="10"/>
      <c r="P148">
        <v>-1.6479098373146622E-2</v>
      </c>
      <c r="Q148" s="4">
        <v>2.7156068319184366E-4</v>
      </c>
      <c r="R148" s="4">
        <v>-1.9197899374331945E-2</v>
      </c>
      <c r="S148" s="4">
        <v>0.84799999999999986</v>
      </c>
      <c r="T148">
        <v>0.98352090162685335</v>
      </c>
      <c r="U148">
        <v>11.141188917986675</v>
      </c>
      <c r="V148" s="10"/>
      <c r="W148">
        <v>4.8563411264145435E-2</v>
      </c>
      <c r="X148" s="4">
        <v>0</v>
      </c>
      <c r="Y148" s="4">
        <v>4.5844610262960113E-2</v>
      </c>
      <c r="Z148" s="4">
        <v>-1.7843999999999998</v>
      </c>
      <c r="AA148">
        <v>1.0485634112641455</v>
      </c>
      <c r="AB148">
        <v>2.2820765207143698</v>
      </c>
      <c r="AC148" s="10"/>
      <c r="AD148">
        <v>2.7398339252442328E-2</v>
      </c>
      <c r="AE148" s="4">
        <v>0</v>
      </c>
      <c r="AF148" s="4">
        <v>2.4679538251257006E-2</v>
      </c>
      <c r="AG148" s="4">
        <v>7.9800000000000024E-2</v>
      </c>
      <c r="AH148">
        <v>1.0273983392524424</v>
      </c>
      <c r="AI148">
        <v>1.8994616626825715</v>
      </c>
      <c r="AJ148" s="10"/>
      <c r="AK148">
        <v>-6.8992619702074973E-2</v>
      </c>
      <c r="AL148" s="4">
        <v>4.7599815733551437E-3</v>
      </c>
      <c r="AM148" s="4">
        <v>-7.1711420703260295E-2</v>
      </c>
      <c r="AN148" s="4">
        <v>4.1886000000000001</v>
      </c>
      <c r="AO148">
        <v>0.93100738029792507</v>
      </c>
      <c r="AP148">
        <v>3.4204504238776541</v>
      </c>
      <c r="AQ148" s="10"/>
      <c r="AR148">
        <v>3.5438109723635841E-2</v>
      </c>
      <c r="AS148" s="4">
        <v>0</v>
      </c>
      <c r="AT148" s="4">
        <v>3.2719308722450519E-2</v>
      </c>
      <c r="AU148" s="4">
        <v>0.93659999999999966</v>
      </c>
      <c r="AV148">
        <v>1.0354381097236358</v>
      </c>
      <c r="AW148">
        <v>5.7272650728444132</v>
      </c>
      <c r="AX148" s="10"/>
      <c r="AY148">
        <v>-1.4421503982770725E-2</v>
      </c>
      <c r="AZ148" s="4">
        <v>2.0797977712507188E-4</v>
      </c>
      <c r="BA148" s="4">
        <v>-1.7140304983956047E-2</v>
      </c>
      <c r="BB148" s="4">
        <v>0.96700000000000019</v>
      </c>
      <c r="BC148">
        <v>0.98557849601722924</v>
      </c>
      <c r="BD148">
        <v>2.5578687871190691</v>
      </c>
      <c r="BE148" s="10"/>
      <c r="BF148">
        <v>9.644492739914471E-3</v>
      </c>
      <c r="BG148" s="4">
        <v>0</v>
      </c>
      <c r="BH148" s="4">
        <v>6.9256917387291476E-3</v>
      </c>
      <c r="BI148" s="4">
        <v>0.60120000000000007</v>
      </c>
      <c r="BJ148">
        <v>1.0096444927399144</v>
      </c>
      <c r="BK148">
        <v>34.295950427286535</v>
      </c>
      <c r="BL148" s="10"/>
      <c r="BM148">
        <v>-2.1627827848338398E-2</v>
      </c>
      <c r="BN148" s="4">
        <v>4.6776293743736193E-4</v>
      </c>
      <c r="BO148" s="4">
        <v>-2.4346628849523721E-2</v>
      </c>
      <c r="BP148" s="4">
        <v>1.0438000000000001</v>
      </c>
      <c r="BQ148">
        <v>0.97837217215166161</v>
      </c>
      <c r="BR148">
        <v>1.9509063192218459</v>
      </c>
      <c r="BS148" s="10"/>
      <c r="BT148">
        <v>2.8549633622872101E-3</v>
      </c>
      <c r="BU148" s="4">
        <v>0</v>
      </c>
      <c r="BV148" s="4">
        <v>1.3616236110188668E-4</v>
      </c>
      <c r="BW148" s="4">
        <v>1.5492000000000001</v>
      </c>
      <c r="BX148">
        <v>1.0028549633622872</v>
      </c>
      <c r="BY148">
        <v>2.982457371297321</v>
      </c>
      <c r="BZ148" s="10"/>
      <c r="CA148">
        <v>8.1422607806516917E-2</v>
      </c>
      <c r="CB148" s="4">
        <v>0</v>
      </c>
      <c r="CC148" s="4">
        <v>7.8703806805331594E-2</v>
      </c>
      <c r="CD148" s="4">
        <v>1.0468000000000002</v>
      </c>
      <c r="CE148">
        <v>1.081422607806517</v>
      </c>
      <c r="CF148">
        <v>3.8389460349066908</v>
      </c>
      <c r="CG148" s="10"/>
      <c r="CH148">
        <v>-9.8439107942347431E-3</v>
      </c>
      <c r="CI148" s="4">
        <v>9.6902579724851296E-5</v>
      </c>
      <c r="CJ148" s="4">
        <v>-1.2562711795420067E-2</v>
      </c>
      <c r="CK148" s="4">
        <v>0.88300000000000012</v>
      </c>
      <c r="CL148">
        <v>0.99015608920576526</v>
      </c>
      <c r="CM148">
        <v>0.98404920676785446</v>
      </c>
      <c r="CN148" s="10"/>
      <c r="CO148">
        <v>3.516569645527836E-2</v>
      </c>
      <c r="CP148" s="4">
        <v>0</v>
      </c>
      <c r="CQ148" s="4">
        <v>3.2446895454093037E-2</v>
      </c>
      <c r="CR148" s="4">
        <v>0.81379999999999997</v>
      </c>
      <c r="CS148">
        <v>1.0351656964552785</v>
      </c>
      <c r="CT148">
        <v>4.0307748761334752</v>
      </c>
      <c r="CU148" s="10"/>
      <c r="CV148">
        <v>9.2149129374970665E-3</v>
      </c>
      <c r="CW148" s="4">
        <v>0</v>
      </c>
      <c r="CX148" s="4">
        <v>6.4961119363117431E-3</v>
      </c>
      <c r="CY148" s="4">
        <v>1.0544</v>
      </c>
      <c r="CZ148">
        <v>1.009214912937497</v>
      </c>
      <c r="DA148">
        <v>2.1152984070824097</v>
      </c>
      <c r="DB148" s="10"/>
      <c r="DC148">
        <v>-3.0652963618517704E-2</v>
      </c>
      <c r="DD148" s="4">
        <v>9.3960417859817002E-4</v>
      </c>
      <c r="DE148" s="4">
        <v>-3.337176461970303E-2</v>
      </c>
      <c r="DF148" s="4">
        <v>0.81659999999999999</v>
      </c>
      <c r="DG148">
        <v>0.96934703638148234</v>
      </c>
      <c r="DH148">
        <v>1.9452811978360405</v>
      </c>
      <c r="DI148" s="10"/>
      <c r="DJ148">
        <v>5.2020667671547052E-3</v>
      </c>
      <c r="DK148" s="4">
        <v>0</v>
      </c>
      <c r="DL148" s="4">
        <v>2.4832657659693818E-3</v>
      </c>
      <c r="DM148" s="4">
        <v>0.9154000000000001</v>
      </c>
      <c r="DN148">
        <v>1.0052020667671546</v>
      </c>
      <c r="DO148">
        <v>3.9948798126941361</v>
      </c>
      <c r="DP148" s="10"/>
      <c r="DQ148">
        <v>-1.0000063249001932E-2</v>
      </c>
      <c r="DR148" s="4">
        <v>1.0000126498403907E-4</v>
      </c>
      <c r="DS148" s="4">
        <v>-1.2718864250187256E-2</v>
      </c>
      <c r="DT148" s="4">
        <v>1.2192000000000001</v>
      </c>
      <c r="DU148">
        <v>0.98999993675099807</v>
      </c>
      <c r="DV148">
        <v>1.5823568391966196</v>
      </c>
      <c r="DW148" s="10"/>
      <c r="DX148">
        <v>-1.2326093841605126E-2</v>
      </c>
      <c r="DY148" s="4">
        <v>1.519325893920558E-4</v>
      </c>
      <c r="DZ148" s="4">
        <v>-1.5044894842790448E-2</v>
      </c>
      <c r="EA148" s="4">
        <v>0.15159999999999993</v>
      </c>
      <c r="EB148">
        <v>0.9876739061583949</v>
      </c>
      <c r="EC148">
        <v>4.6713219378497222</v>
      </c>
      <c r="ED148" s="10"/>
      <c r="EE148">
        <v>-1.3118416905058352E-2</v>
      </c>
      <c r="EF148" s="4">
        <v>1.7209286209492075E-4</v>
      </c>
      <c r="EG148" s="4">
        <v>-1.5837217906243675E-2</v>
      </c>
      <c r="EH148" s="4">
        <v>1.1449999999999998</v>
      </c>
      <c r="EI148">
        <v>0.98688158309494167</v>
      </c>
      <c r="EJ148">
        <v>2.7481124356867483</v>
      </c>
      <c r="EK148" s="10"/>
      <c r="EL148">
        <v>-1.6649039291323272E-2</v>
      </c>
      <c r="EM148" s="4">
        <v>2.7719050932402612E-4</v>
      </c>
      <c r="EN148" s="4">
        <v>-1.9367840292508594E-2</v>
      </c>
      <c r="EO148" s="4">
        <v>0.56199999999999983</v>
      </c>
      <c r="EP148">
        <v>0.98335096070867678</v>
      </c>
      <c r="EQ148">
        <v>6.3741831552628216</v>
      </c>
      <c r="ER148" s="10"/>
      <c r="ES148">
        <v>-3.5396548015918433E-2</v>
      </c>
      <c r="ET148" s="4">
        <v>1.2529156114432193E-3</v>
      </c>
      <c r="EU148" s="4">
        <v>-3.8115349017103756E-2</v>
      </c>
      <c r="EV148" s="4">
        <v>1.3485999999999998</v>
      </c>
      <c r="EW148">
        <v>0.96460345198408159</v>
      </c>
      <c r="EX148">
        <v>12.313594631927259</v>
      </c>
      <c r="EY148" s="10"/>
      <c r="EZ148">
        <v>1.0112235921038888E-2</v>
      </c>
      <c r="FA148" s="4">
        <v>0</v>
      </c>
      <c r="FB148" s="4">
        <v>7.3934349198535648E-3</v>
      </c>
      <c r="FC148" s="4">
        <v>0.76480000000000015</v>
      </c>
      <c r="FD148">
        <v>1.0101122359210388</v>
      </c>
      <c r="FE148">
        <v>6.3842781884899278</v>
      </c>
      <c r="FF148" s="10"/>
      <c r="FG148">
        <v>-2.9051603964444072E-2</v>
      </c>
      <c r="FH148" s="4">
        <v>8.4399569290690248E-4</v>
      </c>
      <c r="FI148" s="4">
        <v>-3.1770404965629398E-2</v>
      </c>
      <c r="FJ148" s="4">
        <v>0.16139999999999963</v>
      </c>
      <c r="FK148">
        <v>0.97094839603555594</v>
      </c>
      <c r="FL148">
        <v>13.269876349253893</v>
      </c>
      <c r="FM148" s="10"/>
      <c r="FN148">
        <v>-9.6176816446995727E-3</v>
      </c>
      <c r="FO148" s="4">
        <v>9.2499800218791075E-5</v>
      </c>
      <c r="FP148" s="4">
        <v>-1.2336482645884897E-2</v>
      </c>
      <c r="FQ148" s="4">
        <v>-0.12620000000000006</v>
      </c>
      <c r="FR148">
        <v>0.99038231835530044</v>
      </c>
      <c r="FS148">
        <v>6.8538850032466163</v>
      </c>
      <c r="FT148" s="10"/>
    </row>
    <row r="149" spans="1:176" x14ac:dyDescent="0.2">
      <c r="A149" s="2">
        <v>148</v>
      </c>
      <c r="B149" s="3">
        <v>43191</v>
      </c>
      <c r="C149">
        <v>2018</v>
      </c>
      <c r="D149" s="4">
        <v>2.726343292059456E-3</v>
      </c>
      <c r="E149" s="4">
        <v>0</v>
      </c>
      <c r="F149" s="9">
        <v>1.0027263432920595</v>
      </c>
      <c r="G149">
        <v>2.1213650564768076</v>
      </c>
      <c r="H149" s="10"/>
      <c r="I149">
        <v>3.4780384871875528E-2</v>
      </c>
      <c r="J149" s="4">
        <v>0</v>
      </c>
      <c r="K149" s="4">
        <v>1.3172031555284142E-2</v>
      </c>
      <c r="L149" s="4">
        <v>1.0236000000000001</v>
      </c>
      <c r="M149">
        <v>1.0347803848718755</v>
      </c>
      <c r="N149">
        <v>18.023582939712348</v>
      </c>
      <c r="O149" s="10"/>
      <c r="P149">
        <v>5.3606958403629903E-2</v>
      </c>
      <c r="Q149" s="4">
        <v>0</v>
      </c>
      <c r="R149" s="4">
        <v>3.1998605087038515E-2</v>
      </c>
      <c r="S149" s="4">
        <v>1.8513999999999999</v>
      </c>
      <c r="T149">
        <v>1.0536069584036298</v>
      </c>
      <c r="U149">
        <v>11.738434168880168</v>
      </c>
      <c r="V149" s="10"/>
      <c r="W149">
        <v>-4.2514677057831178E-2</v>
      </c>
      <c r="X149" s="4">
        <v>1.8074977653316766E-3</v>
      </c>
      <c r="Y149" s="4">
        <v>-6.412303037442256E-2</v>
      </c>
      <c r="Z149" s="4">
        <v>-29.919599999999992</v>
      </c>
      <c r="AA149">
        <v>0.95748532294216881</v>
      </c>
      <c r="AB149">
        <v>2.1850547744149393</v>
      </c>
      <c r="AC149" s="10"/>
      <c r="AD149">
        <v>-3.3649004126702685E-4</v>
      </c>
      <c r="AE149" s="4">
        <v>1.1322554787188543E-7</v>
      </c>
      <c r="AF149" s="4">
        <v>-2.1944843357858412E-2</v>
      </c>
      <c r="AG149" s="4">
        <v>8.2200000000000023E-2</v>
      </c>
      <c r="AH149">
        <v>0.99966350995873299</v>
      </c>
      <c r="AI149">
        <v>1.8988225127493104</v>
      </c>
      <c r="AJ149" s="10"/>
      <c r="AK149">
        <v>0.11079964868670665</v>
      </c>
      <c r="AL149" s="4">
        <v>0</v>
      </c>
      <c r="AM149" s="4">
        <v>8.9191295370115262E-2</v>
      </c>
      <c r="AN149" s="4">
        <v>4.2374000000000009</v>
      </c>
      <c r="AO149">
        <v>1.1107996486867067</v>
      </c>
      <c r="AP149">
        <v>3.7994351291935948</v>
      </c>
      <c r="AQ149" s="10"/>
      <c r="AR149">
        <v>7.2215853445442213E-3</v>
      </c>
      <c r="AS149" s="4">
        <v>0</v>
      </c>
      <c r="AT149" s="4">
        <v>-1.4386767972047163E-2</v>
      </c>
      <c r="AU149" s="4">
        <v>1.44</v>
      </c>
      <c r="AV149">
        <v>1.0072215853445443</v>
      </c>
      <c r="AW149">
        <v>5.7686250063587874</v>
      </c>
      <c r="AX149" s="10"/>
      <c r="AY149">
        <v>-1.0166629259347087E-2</v>
      </c>
      <c r="AZ149" s="4">
        <v>1.033603504970123E-4</v>
      </c>
      <c r="BA149" s="4">
        <v>-3.1774982575938471E-2</v>
      </c>
      <c r="BB149" s="4">
        <v>0.98980000000000001</v>
      </c>
      <c r="BC149">
        <v>0.98983337074065292</v>
      </c>
      <c r="BD149">
        <v>2.5318638834663738</v>
      </c>
      <c r="BE149" s="10"/>
      <c r="BF149">
        <v>4.6760969581118486E-2</v>
      </c>
      <c r="BG149" s="4">
        <v>0</v>
      </c>
      <c r="BH149" s="4">
        <v>2.5152616264527101E-2</v>
      </c>
      <c r="BI149" s="4">
        <v>0.73139999999999983</v>
      </c>
      <c r="BJ149">
        <v>1.0467609695811184</v>
      </c>
      <c r="BK149">
        <v>35.899662321972428</v>
      </c>
      <c r="BL149" s="10"/>
      <c r="BM149">
        <v>-4.9400648832095247E-3</v>
      </c>
      <c r="BN149" s="4">
        <v>2.4404241050319935E-5</v>
      </c>
      <c r="BO149" s="4">
        <v>-2.6548418199800909E-2</v>
      </c>
      <c r="BP149" s="4">
        <v>1.0366000000000006</v>
      </c>
      <c r="BQ149">
        <v>0.99505993511679047</v>
      </c>
      <c r="BR149">
        <v>1.9412687154238264</v>
      </c>
      <c r="BS149" s="10"/>
      <c r="BT149">
        <v>1.3527774613364405E-2</v>
      </c>
      <c r="BU149" s="4">
        <v>0</v>
      </c>
      <c r="BV149" s="4">
        <v>-8.0805787032269798E-3</v>
      </c>
      <c r="BW149" s="4">
        <v>-26.825399999999995</v>
      </c>
      <c r="BX149">
        <v>1.0135277746133644</v>
      </c>
      <c r="BY149">
        <v>3.0228033824101983</v>
      </c>
      <c r="BZ149" s="10"/>
      <c r="CA149">
        <v>6.1021568090019816E-2</v>
      </c>
      <c r="CB149" s="4">
        <v>0</v>
      </c>
      <c r="CC149" s="4">
        <v>3.9413214773428434E-2</v>
      </c>
      <c r="CD149" s="4">
        <v>1.4107999999999998</v>
      </c>
      <c r="CE149">
        <v>1.0610215680900199</v>
      </c>
      <c r="CF149">
        <v>4.0732045417696616</v>
      </c>
      <c r="CG149" s="10"/>
      <c r="CH149">
        <v>-3.6416230925931242E-2</v>
      </c>
      <c r="CI149" s="4">
        <v>1.326141874850751E-3</v>
      </c>
      <c r="CJ149" s="4">
        <v>-5.8024584242522631E-2</v>
      </c>
      <c r="CK149" s="4">
        <v>0.91179999999999983</v>
      </c>
      <c r="CL149">
        <v>0.96358376907406873</v>
      </c>
      <c r="CM149">
        <v>0.94821384361171679</v>
      </c>
      <c r="CN149" s="10"/>
      <c r="CO149">
        <v>8.00520930075088E-3</v>
      </c>
      <c r="CP149" s="4">
        <v>0</v>
      </c>
      <c r="CQ149" s="4">
        <v>-1.3603144015840505E-2</v>
      </c>
      <c r="CR149" s="4">
        <v>1.5011999999999999</v>
      </c>
      <c r="CS149">
        <v>1.0080052093007508</v>
      </c>
      <c r="CT149">
        <v>4.0630420726611316</v>
      </c>
      <c r="CU149" s="10"/>
      <c r="CV149">
        <v>-1.5334765230169096E-2</v>
      </c>
      <c r="CW149" s="4">
        <v>2.3515502466440303E-4</v>
      </c>
      <c r="CX149" s="4">
        <v>-3.6943118546760481E-2</v>
      </c>
      <c r="CY149" s="4">
        <v>1.0313999999999997</v>
      </c>
      <c r="CZ149">
        <v>0.98466523476983092</v>
      </c>
      <c r="DA149">
        <v>2.0828608026180504</v>
      </c>
      <c r="DB149" s="10"/>
      <c r="DC149">
        <v>6.5087615730363901E-3</v>
      </c>
      <c r="DD149" s="4">
        <v>0</v>
      </c>
      <c r="DE149" s="4">
        <v>-1.5099591743554994E-2</v>
      </c>
      <c r="DF149" s="4">
        <v>0.37619999999999998</v>
      </c>
      <c r="DG149">
        <v>1.0065087615730364</v>
      </c>
      <c r="DH149">
        <v>1.9579425693452659</v>
      </c>
      <c r="DI149" s="10"/>
      <c r="DJ149">
        <v>8.8302490608190027E-3</v>
      </c>
      <c r="DK149" s="4">
        <v>0</v>
      </c>
      <c r="DL149" s="4">
        <v>-1.2778104255772383E-2</v>
      </c>
      <c r="DM149" s="4">
        <v>0.81680000000000008</v>
      </c>
      <c r="DN149">
        <v>1.008830249060819</v>
      </c>
      <c r="DO149">
        <v>4.0301555964082629</v>
      </c>
      <c r="DP149" s="10"/>
      <c r="DQ149">
        <v>1.6597123720255527E-2</v>
      </c>
      <c r="DR149" s="4">
        <v>0</v>
      </c>
      <c r="DS149" s="4">
        <v>-5.0112295963358582E-3</v>
      </c>
      <c r="DT149" s="4">
        <v>0.86640000000000028</v>
      </c>
      <c r="DU149">
        <v>1.0165971237202556</v>
      </c>
      <c r="DV149">
        <v>1.6086194114263586</v>
      </c>
      <c r="DW149" s="10"/>
      <c r="DX149">
        <v>6.8082535770699459E-3</v>
      </c>
      <c r="DY149" s="4">
        <v>0</v>
      </c>
      <c r="DZ149" s="4">
        <v>-1.4800099739521439E-2</v>
      </c>
      <c r="EA149" s="4">
        <v>0.36019999999999996</v>
      </c>
      <c r="EB149">
        <v>1.0068082535770699</v>
      </c>
      <c r="EC149">
        <v>4.7031254821427328</v>
      </c>
      <c r="ED149" s="10"/>
      <c r="EE149">
        <v>8.6931672659129686E-3</v>
      </c>
      <c r="EF149" s="4">
        <v>0</v>
      </c>
      <c r="EG149" s="4">
        <v>-1.2915186050678417E-2</v>
      </c>
      <c r="EH149" s="4">
        <v>1.0793999999999999</v>
      </c>
      <c r="EI149">
        <v>1.008693167265913</v>
      </c>
      <c r="EJ149">
        <v>2.7720022367557089</v>
      </c>
      <c r="EK149" s="10"/>
      <c r="EL149">
        <v>-8.7568265797615171E-3</v>
      </c>
      <c r="EM149" s="4">
        <v>7.6682011748017796E-5</v>
      </c>
      <c r="EN149" s="4">
        <v>-3.0365179896352901E-2</v>
      </c>
      <c r="EO149" s="4">
        <v>1.2280000000000002</v>
      </c>
      <c r="EP149">
        <v>0.99124317342023849</v>
      </c>
      <c r="EQ149">
        <v>6.3183655387845477</v>
      </c>
      <c r="ER149" s="10"/>
      <c r="ES149">
        <v>2.204310170587062E-3</v>
      </c>
      <c r="ET149" s="4">
        <v>0</v>
      </c>
      <c r="EU149" s="4">
        <v>-1.9404043146004323E-2</v>
      </c>
      <c r="EV149" s="4">
        <v>-27.103199999999987</v>
      </c>
      <c r="EW149">
        <v>1.0022043101705871</v>
      </c>
      <c r="EX149">
        <v>12.340737613810903</v>
      </c>
      <c r="EY149" s="10"/>
      <c r="EZ149">
        <v>1.9435114719684141E-4</v>
      </c>
      <c r="FA149" s="4">
        <v>0</v>
      </c>
      <c r="FB149" s="4">
        <v>-2.1414002169394545E-2</v>
      </c>
      <c r="FC149" s="4">
        <v>0.88159999999999994</v>
      </c>
      <c r="FD149">
        <v>1.0001943511471969</v>
      </c>
      <c r="FE149">
        <v>6.3855189802798851</v>
      </c>
      <c r="FF149" s="10"/>
      <c r="FG149">
        <v>-8.4161428475896995E-3</v>
      </c>
      <c r="FH149" s="4">
        <v>7.0831460431035258E-5</v>
      </c>
      <c r="FI149" s="4">
        <v>-3.0024496164181083E-2</v>
      </c>
      <c r="FJ149" s="4">
        <v>-27.785799999999998</v>
      </c>
      <c r="FK149">
        <v>0.99158385715241026</v>
      </c>
      <c r="FL149">
        <v>13.15819517432872</v>
      </c>
      <c r="FM149" s="10"/>
      <c r="FN149">
        <v>2.1883088662182919E-3</v>
      </c>
      <c r="FO149" s="4">
        <v>0</v>
      </c>
      <c r="FP149" s="4">
        <v>-1.9420044450373094E-2</v>
      </c>
      <c r="FQ149" s="4">
        <v>-27.469599999999993</v>
      </c>
      <c r="FR149">
        <v>1.0021883088662182</v>
      </c>
      <c r="FS149">
        <v>6.8688834205672613</v>
      </c>
      <c r="FT149" s="10"/>
    </row>
    <row r="150" spans="1:176" x14ac:dyDescent="0.2">
      <c r="A150" s="2">
        <v>149</v>
      </c>
      <c r="B150" s="3">
        <v>43221</v>
      </c>
      <c r="C150">
        <v>2018</v>
      </c>
      <c r="D150" s="4">
        <v>2.1600392734413457E-2</v>
      </c>
      <c r="E150" s="4">
        <v>0</v>
      </c>
      <c r="F150" s="9">
        <v>1.0216003927344135</v>
      </c>
      <c r="G150">
        <v>2.1671873748297679</v>
      </c>
      <c r="H150" s="10"/>
      <c r="I150">
        <v>6.1718030404940283E-2</v>
      </c>
      <c r="J150" s="4">
        <v>0</v>
      </c>
      <c r="K150" s="4">
        <v>5.6875630200894145E-2</v>
      </c>
      <c r="L150" s="4">
        <v>-27.29</v>
      </c>
      <c r="M150">
        <v>1.0617180304049403</v>
      </c>
      <c r="N150">
        <v>19.135962979591479</v>
      </c>
      <c r="O150" s="10"/>
      <c r="P150">
        <v>7.0372448080921662E-2</v>
      </c>
      <c r="Q150" s="4">
        <v>0</v>
      </c>
      <c r="R150" s="4">
        <v>6.5530047876875525E-2</v>
      </c>
      <c r="S150" s="4">
        <v>-26.620400000000004</v>
      </c>
      <c r="T150">
        <v>1.0703724480809216</v>
      </c>
      <c r="U150">
        <v>12.564496517981004</v>
      </c>
      <c r="V150" s="10"/>
      <c r="W150">
        <v>3.4361626397170317E-2</v>
      </c>
      <c r="X150" s="4">
        <v>0</v>
      </c>
      <c r="Y150" s="4">
        <v>2.9519226193124179E-2</v>
      </c>
      <c r="Z150" s="4">
        <v>-30.09419999999999</v>
      </c>
      <c r="AA150">
        <v>1.0343616263971702</v>
      </c>
      <c r="AB150">
        <v>2.2601368102307386</v>
      </c>
      <c r="AC150" s="10"/>
      <c r="AD150">
        <v>2.47204203718062E-2</v>
      </c>
      <c r="AE150" s="4">
        <v>0</v>
      </c>
      <c r="AF150" s="4">
        <v>1.9878020167760059E-2</v>
      </c>
      <c r="AG150" s="4">
        <v>7.8000000000000014E-2</v>
      </c>
      <c r="AH150">
        <v>1.0247204203718061</v>
      </c>
      <c r="AI150">
        <v>1.9457622034759225</v>
      </c>
      <c r="AJ150" s="10"/>
      <c r="AK150">
        <v>2.3926194405347653E-2</v>
      </c>
      <c r="AL150" s="4">
        <v>0</v>
      </c>
      <c r="AM150" s="4">
        <v>1.9083794201301511E-2</v>
      </c>
      <c r="AN150" s="4">
        <v>4.3188000000000004</v>
      </c>
      <c r="AO150">
        <v>1.0239261944053477</v>
      </c>
      <c r="AP150">
        <v>3.8903411527251883</v>
      </c>
      <c r="AQ150" s="10"/>
      <c r="AR150">
        <v>-2.8683524798724584E-3</v>
      </c>
      <c r="AS150" s="4">
        <v>8.2274459487904812E-6</v>
      </c>
      <c r="AT150" s="4">
        <v>-7.7107526839185984E-3</v>
      </c>
      <c r="AU150" s="4">
        <v>-27.150999999999996</v>
      </c>
      <c r="AV150">
        <v>0.99713164752012751</v>
      </c>
      <c r="AW150">
        <v>5.7520785565163433</v>
      </c>
      <c r="AX150" s="10"/>
      <c r="AY150">
        <v>4.0882668021530739E-2</v>
      </c>
      <c r="AZ150" s="4">
        <v>0</v>
      </c>
      <c r="BA150" s="4">
        <v>3.6040267817484602E-2</v>
      </c>
      <c r="BB150" s="4">
        <v>0.99860000000000004</v>
      </c>
      <c r="BC150">
        <v>1.0408826680215308</v>
      </c>
      <c r="BD150">
        <v>2.6353732340898333</v>
      </c>
      <c r="BE150" s="10"/>
      <c r="BF150">
        <v>4.8687081502576744E-2</v>
      </c>
      <c r="BG150" s="4">
        <v>0</v>
      </c>
      <c r="BH150" s="4">
        <v>4.3844681298530606E-2</v>
      </c>
      <c r="BI150" s="4">
        <v>0.51660000000000006</v>
      </c>
      <c r="BJ150">
        <v>1.0486870815025768</v>
      </c>
      <c r="BK150">
        <v>37.647512107357286</v>
      </c>
      <c r="BL150" s="10"/>
      <c r="BM150">
        <v>2.8611294526431508E-2</v>
      </c>
      <c r="BN150" s="4">
        <v>0</v>
      </c>
      <c r="BO150" s="4">
        <v>2.3768894322385367E-2</v>
      </c>
      <c r="BP150" s="4">
        <v>1.0076000000000005</v>
      </c>
      <c r="BQ150">
        <v>1.0286112945264314</v>
      </c>
      <c r="BR150">
        <v>1.9968109263957647</v>
      </c>
      <c r="BS150" s="10"/>
      <c r="BT150">
        <v>5.0479302155447735E-2</v>
      </c>
      <c r="BU150" s="4">
        <v>0</v>
      </c>
      <c r="BV150" s="4">
        <v>4.5636901951401597E-2</v>
      </c>
      <c r="BW150" s="4">
        <v>-26.598199999999991</v>
      </c>
      <c r="BX150">
        <v>1.0504793021554477</v>
      </c>
      <c r="BY150">
        <v>3.175392387707392</v>
      </c>
      <c r="BZ150" s="10"/>
      <c r="CA150">
        <v>-4.6717333540442149E-2</v>
      </c>
      <c r="CB150" s="4">
        <v>2.182509253128921E-3</v>
      </c>
      <c r="CC150" s="4">
        <v>-5.1559733744488287E-2</v>
      </c>
      <c r="CD150" s="4">
        <v>1.2684</v>
      </c>
      <c r="CE150">
        <v>0.95328266645955784</v>
      </c>
      <c r="CF150">
        <v>3.8829152866133643</v>
      </c>
      <c r="CG150" s="10"/>
      <c r="CH150">
        <v>3.6707854272276665E-2</v>
      </c>
      <c r="CI150" s="4">
        <v>0</v>
      </c>
      <c r="CJ150" s="4">
        <v>3.1865454068230527E-2</v>
      </c>
      <c r="CK150" s="4">
        <v>1.0078</v>
      </c>
      <c r="CL150">
        <v>1.0367078542722767</v>
      </c>
      <c r="CM150">
        <v>0.98302073920197108</v>
      </c>
      <c r="CN150" s="10"/>
      <c r="CO150">
        <v>-6.1957425503408207E-2</v>
      </c>
      <c r="CP150" s="4">
        <v>3.8387225750103776E-3</v>
      </c>
      <c r="CQ150" s="4">
        <v>-6.6799825707454352E-2</v>
      </c>
      <c r="CR150" s="4">
        <v>1.65</v>
      </c>
      <c r="CS150">
        <v>0.93804257449659179</v>
      </c>
      <c r="CT150">
        <v>3.8113064461270163</v>
      </c>
      <c r="CU150" s="10"/>
      <c r="CV150">
        <v>2.9506434013726456E-2</v>
      </c>
      <c r="CW150" s="4">
        <v>0</v>
      </c>
      <c r="CX150" s="4">
        <v>2.4664033809680318E-2</v>
      </c>
      <c r="CY150" s="4">
        <v>1.0712000000000002</v>
      </c>
      <c r="CZ150">
        <v>1.0295064340137265</v>
      </c>
      <c r="DA150">
        <v>2.1443185974502774</v>
      </c>
      <c r="DB150" s="10"/>
      <c r="DC150">
        <v>-3.4397400250131847E-2</v>
      </c>
      <c r="DD150" s="4">
        <v>1.1831811439677704E-3</v>
      </c>
      <c r="DE150" s="4">
        <v>-3.9239800454177985E-2</v>
      </c>
      <c r="DF150" s="4">
        <v>0.57599999999999985</v>
      </c>
      <c r="DG150">
        <v>0.96560259974986817</v>
      </c>
      <c r="DH150">
        <v>1.8905944351207253</v>
      </c>
      <c r="DI150" s="10"/>
      <c r="DJ150">
        <v>2.7752535979305649E-2</v>
      </c>
      <c r="DK150" s="4">
        <v>0</v>
      </c>
      <c r="DL150" s="4">
        <v>2.2910135775259508E-2</v>
      </c>
      <c r="DM150" s="4">
        <v>0.85540000000000005</v>
      </c>
      <c r="DN150">
        <v>1.0277525359793056</v>
      </c>
      <c r="DO150">
        <v>4.1420026345997831</v>
      </c>
      <c r="DP150" s="10"/>
      <c r="DQ150">
        <v>3.7376960537138897E-2</v>
      </c>
      <c r="DR150" s="4">
        <v>0</v>
      </c>
      <c r="DS150" s="4">
        <v>3.2534560333092759E-2</v>
      </c>
      <c r="DT150" s="4">
        <v>0.85320000000000018</v>
      </c>
      <c r="DU150">
        <v>1.0373769605371388</v>
      </c>
      <c r="DV150">
        <v>1.6687447156865169</v>
      </c>
      <c r="DW150" s="10"/>
      <c r="DX150">
        <v>0.11195313840862545</v>
      </c>
      <c r="DY150" s="4">
        <v>0</v>
      </c>
      <c r="DZ150" s="4">
        <v>0.10711073820457931</v>
      </c>
      <c r="EA150" s="4">
        <v>0.19839999999999994</v>
      </c>
      <c r="EB150">
        <v>1.1119531384086254</v>
      </c>
      <c r="EC150">
        <v>5.229655140198191</v>
      </c>
      <c r="ED150" s="10"/>
      <c r="EE150">
        <v>-2.5608665267036413E-2</v>
      </c>
      <c r="EF150" s="4">
        <v>6.558037367591172E-4</v>
      </c>
      <c r="EG150" s="4">
        <v>-3.0451065471082554E-2</v>
      </c>
      <c r="EH150" s="4">
        <v>1.1618000000000002</v>
      </c>
      <c r="EI150">
        <v>0.97439133473296358</v>
      </c>
      <c r="EJ150">
        <v>2.7010149593551556</v>
      </c>
      <c r="EK150" s="10"/>
      <c r="EL150">
        <v>-5.8496244158897932E-2</v>
      </c>
      <c r="EM150" s="4">
        <v>3.4218105806974003E-3</v>
      </c>
      <c r="EN150" s="4">
        <v>-6.3338644362944077E-2</v>
      </c>
      <c r="EO150" s="4">
        <v>0.96360000000000012</v>
      </c>
      <c r="EP150">
        <v>0.94150375584110202</v>
      </c>
      <c r="EQ150">
        <v>5.9487648855426398</v>
      </c>
      <c r="ER150" s="10"/>
      <c r="ES150">
        <v>2.509599076515567E-2</v>
      </c>
      <c r="ET150" s="4">
        <v>0</v>
      </c>
      <c r="EU150" s="4">
        <v>2.0253590561109529E-2</v>
      </c>
      <c r="EV150" s="4">
        <v>-26.744999999999983</v>
      </c>
      <c r="EW150">
        <v>1.0250959907651556</v>
      </c>
      <c r="EX150">
        <v>12.65044065100231</v>
      </c>
      <c r="EY150" s="10"/>
      <c r="EZ150">
        <v>8.0602758773449121E-2</v>
      </c>
      <c r="FA150" s="4">
        <v>0</v>
      </c>
      <c r="FB150" s="4">
        <v>7.5760358569402983E-2</v>
      </c>
      <c r="FC150" s="4">
        <v>0.74599999999999977</v>
      </c>
      <c r="FD150">
        <v>1.080602758773449</v>
      </c>
      <c r="FE150">
        <v>6.9002094262906652</v>
      </c>
      <c r="FF150" s="10"/>
      <c r="FG150">
        <v>7.1358860379715269E-2</v>
      </c>
      <c r="FH150" s="4">
        <v>0</v>
      </c>
      <c r="FI150" s="4">
        <v>6.6516460175669131E-2</v>
      </c>
      <c r="FJ150" s="4">
        <v>-27.927199999999992</v>
      </c>
      <c r="FK150">
        <v>1.0713588603797153</v>
      </c>
      <c r="FL150">
        <v>14.097148986622686</v>
      </c>
      <c r="FM150" s="10"/>
      <c r="FN150">
        <v>8.9817900411629917E-2</v>
      </c>
      <c r="FO150" s="4">
        <v>0</v>
      </c>
      <c r="FP150" s="4">
        <v>8.4975500207583779E-2</v>
      </c>
      <c r="FQ150" s="4">
        <v>-27.58519999999999</v>
      </c>
      <c r="FR150">
        <v>1.08981790041163</v>
      </c>
      <c r="FS150">
        <v>7.4858321075748675</v>
      </c>
      <c r="FT150" s="10"/>
    </row>
    <row r="151" spans="1:176" x14ac:dyDescent="0.2">
      <c r="A151" s="2">
        <v>150</v>
      </c>
      <c r="B151" s="3">
        <v>43252</v>
      </c>
      <c r="C151">
        <v>2018</v>
      </c>
      <c r="D151" s="4">
        <v>4.8423465050086529E-3</v>
      </c>
      <c r="E151" s="4">
        <v>0</v>
      </c>
      <c r="F151" s="9">
        <v>1.0048423465050087</v>
      </c>
      <c r="G151">
        <v>2.1776816470399738</v>
      </c>
      <c r="H151" s="10"/>
      <c r="I151">
        <v>-2.8998425579158965E-2</v>
      </c>
      <c r="J151" s="4">
        <v>8.4090868607002091E-4</v>
      </c>
      <c r="K151" s="4">
        <v>-6.5020012044577663E-2</v>
      </c>
      <c r="L151" s="4">
        <v>0.66760000000000008</v>
      </c>
      <c r="M151">
        <v>0.97100157442084101</v>
      </c>
      <c r="N151">
        <v>18.581050181242254</v>
      </c>
      <c r="O151" s="10"/>
      <c r="P151">
        <v>-1.5336499577091425E-2</v>
      </c>
      <c r="Q151" s="4">
        <v>2.3520821927812546E-4</v>
      </c>
      <c r="R151" s="4">
        <v>-5.1358086042510118E-2</v>
      </c>
      <c r="S151" s="4">
        <v>1.3474000000000002</v>
      </c>
      <c r="T151">
        <v>0.98466350042290862</v>
      </c>
      <c r="U151">
        <v>12.371801122446621</v>
      </c>
      <c r="V151" s="10"/>
      <c r="W151">
        <v>2.6551156367145154E-2</v>
      </c>
      <c r="X151" s="4">
        <v>0</v>
      </c>
      <c r="Y151" s="4">
        <v>-9.470430098273537E-3</v>
      </c>
      <c r="Z151" s="4">
        <v>-29.37919999999998</v>
      </c>
      <c r="AA151">
        <v>1.0265511563671452</v>
      </c>
      <c r="AB151">
        <v>2.3201460560903158</v>
      </c>
      <c r="AC151" s="10"/>
      <c r="AD151">
        <v>-5.111182414075102E-3</v>
      </c>
      <c r="AE151" s="4">
        <v>2.6124185669950588E-5</v>
      </c>
      <c r="AF151" s="4">
        <v>-4.113276887949379E-2</v>
      </c>
      <c r="AG151" s="4">
        <v>7.760000000000003E-2</v>
      </c>
      <c r="AH151">
        <v>0.99488881758592485</v>
      </c>
      <c r="AI151">
        <v>1.9358170579195444</v>
      </c>
      <c r="AJ151" s="10"/>
      <c r="AK151">
        <v>-1.8010588408272721E-3</v>
      </c>
      <c r="AL151" s="4">
        <v>3.2438129481220771E-6</v>
      </c>
      <c r="AM151" s="4">
        <v>-3.7822645306245961E-2</v>
      </c>
      <c r="AN151" s="4">
        <v>4.1292</v>
      </c>
      <c r="AO151">
        <v>0.99819894115917274</v>
      </c>
      <c r="AP151">
        <v>3.8833344193982384</v>
      </c>
      <c r="AQ151" s="10"/>
      <c r="AR151">
        <v>4.784668993351375E-2</v>
      </c>
      <c r="AS151" s="4">
        <v>0</v>
      </c>
      <c r="AT151" s="4">
        <v>1.1825103468095059E-2</v>
      </c>
      <c r="AU151" s="4">
        <v>1.1297999999999997</v>
      </c>
      <c r="AV151">
        <v>1.0478466899335137</v>
      </c>
      <c r="AW151">
        <v>6.0272964756831939</v>
      </c>
      <c r="AX151" s="10"/>
      <c r="AY151">
        <v>-1.2649016871703221E-2</v>
      </c>
      <c r="AZ151" s="4">
        <v>1.5999762782063274E-4</v>
      </c>
      <c r="BA151" s="4">
        <v>-4.8670603337121914E-2</v>
      </c>
      <c r="BB151" s="4">
        <v>0.99080000000000013</v>
      </c>
      <c r="BC151">
        <v>0.98735098312829683</v>
      </c>
      <c r="BD151">
        <v>2.602038353588596</v>
      </c>
      <c r="BE151" s="10"/>
      <c r="BF151">
        <v>6.5210327308476111E-3</v>
      </c>
      <c r="BG151" s="4">
        <v>0</v>
      </c>
      <c r="BH151" s="4">
        <v>-2.950055373457108E-2</v>
      </c>
      <c r="BI151" s="4">
        <v>0.52800000000000002</v>
      </c>
      <c r="BJ151">
        <v>1.0065210327308476</v>
      </c>
      <c r="BK151">
        <v>37.893012766044343</v>
      </c>
      <c r="BL151" s="10"/>
      <c r="BM151">
        <v>-7.6843900311083365E-3</v>
      </c>
      <c r="BN151" s="4">
        <v>5.9049850150197178E-5</v>
      </c>
      <c r="BO151" s="4">
        <v>-4.3705976496527028E-2</v>
      </c>
      <c r="BP151" s="4">
        <v>1.0176000000000003</v>
      </c>
      <c r="BQ151">
        <v>0.99231560996889168</v>
      </c>
      <c r="BR151">
        <v>1.981466652418961</v>
      </c>
      <c r="BS151" s="10"/>
      <c r="BT151">
        <v>-2.893596208348867E-2</v>
      </c>
      <c r="BU151" s="4">
        <v>8.3728990169709401E-4</v>
      </c>
      <c r="BV151" s="4">
        <v>-6.4957548548907368E-2</v>
      </c>
      <c r="BW151" s="4">
        <v>-26.676199999999998</v>
      </c>
      <c r="BX151">
        <v>0.9710640379165113</v>
      </c>
      <c r="BY151">
        <v>3.0835093539764924</v>
      </c>
      <c r="BZ151" s="10"/>
      <c r="CA151">
        <v>-2.6277566965429856E-2</v>
      </c>
      <c r="CB151" s="4">
        <v>6.9051052562265052E-4</v>
      </c>
      <c r="CC151" s="4">
        <v>-6.2299153430848547E-2</v>
      </c>
      <c r="CD151" s="4">
        <v>1.1694</v>
      </c>
      <c r="CE151">
        <v>0.97372243303457018</v>
      </c>
      <c r="CF151">
        <v>3.7808817201482903</v>
      </c>
      <c r="CG151" s="10"/>
      <c r="CH151">
        <v>4.0813212313170429E-2</v>
      </c>
      <c r="CI151" s="4">
        <v>0</v>
      </c>
      <c r="CJ151" s="4">
        <v>4.7916258477517376E-3</v>
      </c>
      <c r="CK151" s="4">
        <v>1.1134000000000002</v>
      </c>
      <c r="CL151">
        <v>1.0408132123131704</v>
      </c>
      <c r="CM151">
        <v>1.0231409733392709</v>
      </c>
      <c r="CN151" s="10"/>
      <c r="CO151">
        <v>1.2495900799551672E-2</v>
      </c>
      <c r="CP151" s="4">
        <v>0</v>
      </c>
      <c r="CQ151" s="4">
        <v>-2.3525685665867019E-2</v>
      </c>
      <c r="CR151" s="4">
        <v>0.84240000000000037</v>
      </c>
      <c r="CS151">
        <v>1.0124959007995518</v>
      </c>
      <c r="CT151">
        <v>3.8589321533945116</v>
      </c>
      <c r="CU151" s="10"/>
      <c r="CV151">
        <v>4.5940448977912652E-3</v>
      </c>
      <c r="CW151" s="4">
        <v>0</v>
      </c>
      <c r="CX151" s="4">
        <v>-3.1427541567627428E-2</v>
      </c>
      <c r="CY151" s="4">
        <v>1.1123999999999998</v>
      </c>
      <c r="CZ151">
        <v>1.0045940448977912</v>
      </c>
      <c r="DA151">
        <v>2.1541696933621326</v>
      </c>
      <c r="DB151" s="10"/>
      <c r="DC151">
        <v>8.5548249972381127E-2</v>
      </c>
      <c r="DD151" s="4">
        <v>0</v>
      </c>
      <c r="DE151" s="4">
        <v>4.9526663506962436E-2</v>
      </c>
      <c r="DF151" s="4">
        <v>0.13600000000000009</v>
      </c>
      <c r="DG151">
        <v>1.0855482499723812</v>
      </c>
      <c r="DH151">
        <v>2.0523314804528261</v>
      </c>
      <c r="DI151" s="10"/>
      <c r="DJ151">
        <v>-3.8994182984586111E-3</v>
      </c>
      <c r="DK151" s="4">
        <v>1.520546306635385E-5</v>
      </c>
      <c r="DL151" s="4">
        <v>-3.9921004763877305E-2</v>
      </c>
      <c r="DM151" s="4">
        <v>1.2424000000000002</v>
      </c>
      <c r="DN151">
        <v>0.99610058170154137</v>
      </c>
      <c r="DO151">
        <v>4.1258512337341609</v>
      </c>
      <c r="DP151" s="10"/>
      <c r="DQ151">
        <v>-8.0955494969898473E-3</v>
      </c>
      <c r="DR151" s="4">
        <v>6.5537921658212565E-5</v>
      </c>
      <c r="DS151" s="4">
        <v>-4.4117135962408537E-2</v>
      </c>
      <c r="DT151" s="4">
        <v>0.82159999999999966</v>
      </c>
      <c r="DU151">
        <v>0.99190445050301013</v>
      </c>
      <c r="DV151">
        <v>1.6552353102428365</v>
      </c>
      <c r="DW151" s="10"/>
      <c r="DX151">
        <v>-3.7284861987899511E-3</v>
      </c>
      <c r="DY151" s="4">
        <v>1.3901609334567139E-5</v>
      </c>
      <c r="DZ151" s="4">
        <v>-3.9750072664208644E-2</v>
      </c>
      <c r="EA151" s="4">
        <v>0.90980000000000016</v>
      </c>
      <c r="EB151">
        <v>0.99627151380121004</v>
      </c>
      <c r="EC151">
        <v>5.2101564431835312</v>
      </c>
      <c r="ED151" s="10"/>
      <c r="EE151">
        <v>-1.6787244609645632E-2</v>
      </c>
      <c r="EF151" s="4">
        <v>2.8181158158407634E-4</v>
      </c>
      <c r="EG151" s="4">
        <v>-5.2808831075064323E-2</v>
      </c>
      <c r="EH151" s="4">
        <v>0.89580000000000015</v>
      </c>
      <c r="EI151">
        <v>0.98321275539035435</v>
      </c>
      <c r="EJ151">
        <v>2.6556723605381483</v>
      </c>
      <c r="EK151" s="10"/>
      <c r="EL151">
        <v>4.3652091101090633E-2</v>
      </c>
      <c r="EM151" s="4">
        <v>0</v>
      </c>
      <c r="EN151" s="4">
        <v>7.6305046356719419E-3</v>
      </c>
      <c r="EO151" s="4">
        <v>0.95860000000000012</v>
      </c>
      <c r="EP151">
        <v>1.0436520911010907</v>
      </c>
      <c r="EQ151">
        <v>6.2084409122653161</v>
      </c>
      <c r="ER151" s="10"/>
      <c r="ES151">
        <v>-1.6396899180121546E-2</v>
      </c>
      <c r="ET151" s="4">
        <v>2.6885830272307059E-4</v>
      </c>
      <c r="EU151" s="4">
        <v>-5.2418485645540233E-2</v>
      </c>
      <c r="EV151" s="4">
        <v>-27.147200000000016</v>
      </c>
      <c r="EW151">
        <v>0.98360310081987845</v>
      </c>
      <c r="EX151">
        <v>12.443012651063713</v>
      </c>
      <c r="EY151" s="10"/>
      <c r="EZ151">
        <v>3.7025040690594431E-2</v>
      </c>
      <c r="FA151" s="4">
        <v>0</v>
      </c>
      <c r="FB151" s="4">
        <v>1.00345422517574E-3</v>
      </c>
      <c r="FC151" s="4">
        <v>0.78620000000000001</v>
      </c>
      <c r="FD151">
        <v>1.0370250406905945</v>
      </c>
      <c r="FE151">
        <v>7.1556899610727012</v>
      </c>
      <c r="FF151" s="10"/>
      <c r="FG151">
        <v>-3.9079742590047003E-3</v>
      </c>
      <c r="FH151" s="4">
        <v>1.5272262809043335E-5</v>
      </c>
      <c r="FI151" s="4">
        <v>-3.9929560724423392E-2</v>
      </c>
      <c r="FJ151" s="4">
        <v>0.40700000000000003</v>
      </c>
      <c r="FK151">
        <v>0.99609202574099531</v>
      </c>
      <c r="FL151">
        <v>14.042057691257611</v>
      </c>
      <c r="FM151" s="10"/>
      <c r="FN151">
        <v>-8.4494155183407905E-3</v>
      </c>
      <c r="FO151" s="4">
        <v>7.1392622601578173E-5</v>
      </c>
      <c r="FP151" s="4">
        <v>-4.447100198375948E-2</v>
      </c>
      <c r="FQ151" s="4">
        <v>0.52699999999999991</v>
      </c>
      <c r="FR151">
        <v>0.99155058448165923</v>
      </c>
      <c r="FS151">
        <v>7.4225812015974304</v>
      </c>
      <c r="FT151" s="10"/>
    </row>
    <row r="152" spans="1:176" x14ac:dyDescent="0.2">
      <c r="A152" s="2">
        <v>151</v>
      </c>
      <c r="B152" s="3">
        <v>43282</v>
      </c>
      <c r="C152">
        <v>2018</v>
      </c>
      <c r="D152" s="4">
        <v>3.6013831665685732E-2</v>
      </c>
      <c r="E152" s="4">
        <v>0</v>
      </c>
      <c r="F152" s="9">
        <v>1.0360138316656857</v>
      </c>
      <c r="G152">
        <v>2.2561083072979247</v>
      </c>
      <c r="H152" s="10"/>
      <c r="I152">
        <v>3.818679188782427E-2</v>
      </c>
      <c r="J152" s="4">
        <v>0</v>
      </c>
      <c r="K152" s="4">
        <v>7.9235732562202565E-3</v>
      </c>
      <c r="L152" s="4">
        <v>0.5988</v>
      </c>
      <c r="M152">
        <v>1.0381867918878243</v>
      </c>
      <c r="N152">
        <v>19.290600877570572</v>
      </c>
      <c r="O152" s="10"/>
      <c r="P152">
        <v>1.1526151754774647E-2</v>
      </c>
      <c r="Q152" s="4">
        <v>0</v>
      </c>
      <c r="R152" s="4">
        <v>-1.8737066876829366E-2</v>
      </c>
      <c r="S152" s="4">
        <v>1.1896000000000002</v>
      </c>
      <c r="T152">
        <v>1.0115261517547747</v>
      </c>
      <c r="U152">
        <v>12.514400379663833</v>
      </c>
      <c r="V152" s="10"/>
      <c r="W152">
        <v>1.0588537142158989E-3</v>
      </c>
      <c r="X152" s="4">
        <v>0</v>
      </c>
      <c r="Y152" s="4">
        <v>-2.9204364917388113E-2</v>
      </c>
      <c r="Z152" s="4">
        <v>-29.556599999999989</v>
      </c>
      <c r="AA152">
        <v>1.001058853714216</v>
      </c>
      <c r="AB152">
        <v>2.3226027513593306</v>
      </c>
      <c r="AC152" s="10"/>
      <c r="AD152">
        <v>1.394001790696847E-2</v>
      </c>
      <c r="AE152" s="4">
        <v>0</v>
      </c>
      <c r="AF152" s="4">
        <v>-1.6323200724635542E-2</v>
      </c>
      <c r="AG152" s="4">
        <v>8.5600000000000023E-2</v>
      </c>
      <c r="AH152">
        <v>1.0139400179069684</v>
      </c>
      <c r="AI152">
        <v>1.9628023823715577</v>
      </c>
      <c r="AJ152" s="10"/>
      <c r="AK152">
        <v>-1.9721693510139481E-3</v>
      </c>
      <c r="AL152" s="4">
        <v>3.8894519490787773E-6</v>
      </c>
      <c r="AM152" s="4">
        <v>-3.2235387982617963E-2</v>
      </c>
      <c r="AN152" s="4">
        <v>4.0394000000000014</v>
      </c>
      <c r="AO152">
        <v>0.99802783064898604</v>
      </c>
      <c r="AP152">
        <v>3.8756758262765638</v>
      </c>
      <c r="AQ152" s="10"/>
      <c r="AR152">
        <v>-2.2047016740330889E-2</v>
      </c>
      <c r="AS152" s="4">
        <v>4.860709471484305E-4</v>
      </c>
      <c r="AT152" s="4">
        <v>-5.2310235371934903E-2</v>
      </c>
      <c r="AU152" s="4">
        <v>0.88400000000000034</v>
      </c>
      <c r="AV152">
        <v>0.97795298325966906</v>
      </c>
      <c r="AW152">
        <v>5.894412569384869</v>
      </c>
      <c r="AX152" s="10"/>
      <c r="AY152">
        <v>2.3526570323094433E-2</v>
      </c>
      <c r="AZ152" s="4">
        <v>0</v>
      </c>
      <c r="BA152" s="4">
        <v>-6.7366483085095803E-3</v>
      </c>
      <c r="BB152" s="4">
        <v>0.97239999999999982</v>
      </c>
      <c r="BC152">
        <v>1.0235265703230945</v>
      </c>
      <c r="BD152">
        <v>2.6632553918976871</v>
      </c>
      <c r="BE152" s="10"/>
      <c r="BF152">
        <v>-1.6602704883131134E-2</v>
      </c>
      <c r="BG152" s="4">
        <v>2.7564980943634639E-4</v>
      </c>
      <c r="BH152" s="4">
        <v>-4.6865923514735147E-2</v>
      </c>
      <c r="BI152" s="4">
        <v>0.5736</v>
      </c>
      <c r="BJ152">
        <v>0.98339729511686891</v>
      </c>
      <c r="BK152">
        <v>37.26388625795699</v>
      </c>
      <c r="BL152" s="10"/>
      <c r="BM152">
        <v>3.936830814897644E-2</v>
      </c>
      <c r="BN152" s="4">
        <v>0</v>
      </c>
      <c r="BO152" s="4">
        <v>9.1050895173724264E-3</v>
      </c>
      <c r="BP152" s="4">
        <v>0.9785999999999998</v>
      </c>
      <c r="BQ152">
        <v>1.0393683081489764</v>
      </c>
      <c r="BR152">
        <v>2.0594736421783115</v>
      </c>
      <c r="BS152" s="10"/>
      <c r="BT152">
        <v>2.1994668313305748E-2</v>
      </c>
      <c r="BU152" s="4">
        <v>0</v>
      </c>
      <c r="BV152" s="4">
        <v>-8.2685503182982657E-3</v>
      </c>
      <c r="BW152" s="4">
        <v>-26.557799999999997</v>
      </c>
      <c r="BX152">
        <v>1.0219946683133057</v>
      </c>
      <c r="BY152">
        <v>3.1513301194581809</v>
      </c>
      <c r="BZ152" s="10"/>
      <c r="CA152">
        <v>-7.2993616962996694E-2</v>
      </c>
      <c r="CB152" s="4">
        <v>5.3280681173406789E-3</v>
      </c>
      <c r="CC152" s="4">
        <v>-0.10325683559460071</v>
      </c>
      <c r="CD152" s="4">
        <v>1.0555999999999999</v>
      </c>
      <c r="CE152">
        <v>0.92700638303700333</v>
      </c>
      <c r="CF152">
        <v>3.5049014880853901</v>
      </c>
      <c r="CG152" s="10"/>
      <c r="CH152">
        <v>6.519807927693879E-3</v>
      </c>
      <c r="CI152" s="4">
        <v>0</v>
      </c>
      <c r="CJ152" s="4">
        <v>-2.3743410703910135E-2</v>
      </c>
      <c r="CK152" s="4">
        <v>1.0471999999999995</v>
      </c>
      <c r="CL152">
        <v>1.0065198079276938</v>
      </c>
      <c r="CM152">
        <v>1.0298116559683965</v>
      </c>
      <c r="CN152" s="10"/>
      <c r="CO152">
        <v>-4.3198188923912237E-2</v>
      </c>
      <c r="CP152" s="4">
        <v>1.8660835263060139E-3</v>
      </c>
      <c r="CQ152" s="4">
        <v>-7.346140755551625E-2</v>
      </c>
      <c r="CR152" s="4">
        <v>1.1923999999999999</v>
      </c>
      <c r="CS152">
        <v>0.95680181107608775</v>
      </c>
      <c r="CT152">
        <v>3.692233273187616</v>
      </c>
      <c r="CU152" s="10"/>
      <c r="CV152">
        <v>7.0702236892204392E-4</v>
      </c>
      <c r="CW152" s="4">
        <v>0</v>
      </c>
      <c r="CX152" s="4">
        <v>-2.955619626268197E-2</v>
      </c>
      <c r="CY152" s="4">
        <v>1.1587999999999994</v>
      </c>
      <c r="CZ152">
        <v>1.0007070223689221</v>
      </c>
      <c r="DA152">
        <v>2.1556927395217937</v>
      </c>
      <c r="DB152" s="10"/>
      <c r="DC152">
        <v>-9.9331816054189764E-3</v>
      </c>
      <c r="DD152" s="4">
        <v>9.8668096806233912E-5</v>
      </c>
      <c r="DE152" s="4">
        <v>-4.0196400237022992E-2</v>
      </c>
      <c r="DF152" s="4">
        <v>0.20479999999999993</v>
      </c>
      <c r="DG152">
        <v>0.99006681839458099</v>
      </c>
      <c r="DH152">
        <v>2.0319452991429698</v>
      </c>
      <c r="DI152" s="10"/>
      <c r="DJ152">
        <v>1.8715492284451182E-2</v>
      </c>
      <c r="DK152" s="4">
        <v>0</v>
      </c>
      <c r="DL152" s="4">
        <v>-1.1547726347152832E-2</v>
      </c>
      <c r="DM152" s="4">
        <v>0.90280000000000027</v>
      </c>
      <c r="DN152">
        <v>1.0187154922844512</v>
      </c>
      <c r="DO152">
        <v>4.2030685706659066</v>
      </c>
      <c r="DP152" s="10"/>
      <c r="DQ152">
        <v>1.8549031282878246E-2</v>
      </c>
      <c r="DR152" s="4">
        <v>0</v>
      </c>
      <c r="DS152" s="4">
        <v>-1.1714187348725768E-2</v>
      </c>
      <c r="DT152" s="4">
        <v>0.85759999999999992</v>
      </c>
      <c r="DU152">
        <v>1.0185490312828782</v>
      </c>
      <c r="DV152">
        <v>1.6859383217930555</v>
      </c>
      <c r="DW152" s="10"/>
      <c r="DX152">
        <v>2.2028565718286444E-2</v>
      </c>
      <c r="DY152" s="4">
        <v>0</v>
      </c>
      <c r="DZ152" s="4">
        <v>-8.2346529133175694E-3</v>
      </c>
      <c r="EA152" s="4">
        <v>0.90339999999999998</v>
      </c>
      <c r="EB152">
        <v>1.0220285657182864</v>
      </c>
      <c r="EC152">
        <v>5.3249287167947532</v>
      </c>
      <c r="ED152" s="10"/>
      <c r="EE152">
        <v>-1.371629483993742E-2</v>
      </c>
      <c r="EF152" s="4">
        <v>1.8813674413609391E-4</v>
      </c>
      <c r="EG152" s="4">
        <v>-4.3979513471541436E-2</v>
      </c>
      <c r="EH152" s="4">
        <v>0.75780000000000003</v>
      </c>
      <c r="EI152">
        <v>0.98628370516006258</v>
      </c>
      <c r="EJ152">
        <v>2.6192463754427346</v>
      </c>
      <c r="EK152" s="10"/>
      <c r="EL152">
        <v>-2.9307069288348473E-4</v>
      </c>
      <c r="EM152" s="4">
        <v>8.5890431027205823E-8</v>
      </c>
      <c r="EN152" s="4">
        <v>-3.05562893244875E-2</v>
      </c>
      <c r="EO152" s="4">
        <v>0.61459999999999992</v>
      </c>
      <c r="EP152">
        <v>0.99970692930711647</v>
      </c>
      <c r="EQ152">
        <v>6.2066214001854316</v>
      </c>
      <c r="ER152" s="10"/>
      <c r="ES152">
        <v>5.0253848025760106E-2</v>
      </c>
      <c r="ET152" s="4">
        <v>0</v>
      </c>
      <c r="EU152" s="4">
        <v>1.9990629394156093E-2</v>
      </c>
      <c r="EV152" s="4">
        <v>-27.122799999999998</v>
      </c>
      <c r="EW152">
        <v>1.0502538480257602</v>
      </c>
      <c r="EX152">
        <v>13.068321917812879</v>
      </c>
      <c r="EY152" s="10"/>
      <c r="EZ152">
        <v>-1.2932912842721753E-2</v>
      </c>
      <c r="FA152" s="4">
        <v>1.6726023459743726E-4</v>
      </c>
      <c r="FB152" s="4">
        <v>-4.3196131474325765E-2</v>
      </c>
      <c r="FC152" s="4">
        <v>0.63539999999999996</v>
      </c>
      <c r="FD152">
        <v>0.9870670871572782</v>
      </c>
      <c r="FE152">
        <v>7.0631460464766089</v>
      </c>
      <c r="FF152" s="10"/>
      <c r="FG152">
        <v>4.5189766100132436E-2</v>
      </c>
      <c r="FH152" s="4">
        <v>0</v>
      </c>
      <c r="FI152" s="4">
        <v>1.4926547468528423E-2</v>
      </c>
      <c r="FJ152" s="4">
        <v>0.29840000000000005</v>
      </c>
      <c r="FK152">
        <v>1.0451897661001324</v>
      </c>
      <c r="FL152">
        <v>14.676614993890107</v>
      </c>
      <c r="FM152" s="10"/>
      <c r="FN152">
        <v>4.5630785868644136E-2</v>
      </c>
      <c r="FO152" s="4">
        <v>0</v>
      </c>
      <c r="FP152" s="4">
        <v>1.5367567237040122E-2</v>
      </c>
      <c r="FQ152" s="4">
        <v>0.49859999999999993</v>
      </c>
      <c r="FR152">
        <v>1.0456307858686442</v>
      </c>
      <c r="FS152">
        <v>7.7612794150001463</v>
      </c>
      <c r="FT152" s="10"/>
    </row>
    <row r="153" spans="1:176" x14ac:dyDescent="0.2">
      <c r="A153" s="2">
        <v>152</v>
      </c>
      <c r="B153" s="3">
        <v>43313</v>
      </c>
      <c r="C153">
        <v>2018</v>
      </c>
      <c r="D153" s="4">
        <v>3.0252458899975077E-2</v>
      </c>
      <c r="E153" s="4">
        <v>0</v>
      </c>
      <c r="F153" s="9">
        <v>1.0302524588999751</v>
      </c>
      <c r="G153">
        <v>2.3243611311383474</v>
      </c>
      <c r="H153" s="10"/>
      <c r="I153">
        <v>-1.6637296433933604E-2</v>
      </c>
      <c r="J153" s="4">
        <v>2.767996326305798E-4</v>
      </c>
      <c r="K153" s="4">
        <v>-2.0931597352073079E-2</v>
      </c>
      <c r="L153" s="4">
        <v>0.74739999999999995</v>
      </c>
      <c r="M153">
        <v>0.98336270356606637</v>
      </c>
      <c r="N153">
        <v>18.96965743238173</v>
      </c>
      <c r="O153" s="10"/>
      <c r="P153">
        <v>-3.4194897126680699E-3</v>
      </c>
      <c r="Q153" s="4">
        <v>1.1692909895042759E-5</v>
      </c>
      <c r="R153" s="4">
        <v>-7.7137906308075441E-3</v>
      </c>
      <c r="S153" s="4">
        <v>1.2012000000000003</v>
      </c>
      <c r="T153">
        <v>0.99658051028733197</v>
      </c>
      <c r="U153">
        <v>12.471607516305363</v>
      </c>
      <c r="V153" s="10"/>
      <c r="W153">
        <v>-3.720198266581605E-2</v>
      </c>
      <c r="X153" s="4">
        <v>1.3839875142676779E-3</v>
      </c>
      <c r="Y153" s="4">
        <v>-4.1496283583955525E-2</v>
      </c>
      <c r="Z153" s="4">
        <v>-29.966800000000003</v>
      </c>
      <c r="AA153">
        <v>0.96279801733418391</v>
      </c>
      <c r="AB153">
        <v>2.2361973240636841</v>
      </c>
      <c r="AC153" s="10"/>
      <c r="AD153">
        <v>1.1973728384261157E-2</v>
      </c>
      <c r="AE153" s="4">
        <v>0</v>
      </c>
      <c r="AF153" s="4">
        <v>7.6794274661216829E-3</v>
      </c>
      <c r="AG153" s="4">
        <v>7.6800000000000021E-2</v>
      </c>
      <c r="AH153">
        <v>1.0119737283842611</v>
      </c>
      <c r="AI153">
        <v>1.9863044449700553</v>
      </c>
      <c r="AJ153" s="10"/>
      <c r="AK153">
        <v>-2.0563948831633701E-2</v>
      </c>
      <c r="AL153" s="4">
        <v>4.2287599155004906E-4</v>
      </c>
      <c r="AM153" s="4">
        <v>-2.4858249749773177E-2</v>
      </c>
      <c r="AN153" s="4">
        <v>4.0943999999999994</v>
      </c>
      <c r="AO153">
        <v>0.9794360511683663</v>
      </c>
      <c r="AP153">
        <v>3.795976626897013</v>
      </c>
      <c r="AQ153" s="10"/>
      <c r="AR153">
        <v>-1.5942247559347499E-2</v>
      </c>
      <c r="AS153" s="4">
        <v>2.5415525724352129E-4</v>
      </c>
      <c r="AT153" s="4">
        <v>-2.0236548477486974E-2</v>
      </c>
      <c r="AU153" s="4">
        <v>-28.047999999999998</v>
      </c>
      <c r="AV153">
        <v>0.98405775244065252</v>
      </c>
      <c r="AW153">
        <v>5.8004423849868063</v>
      </c>
      <c r="AX153" s="10"/>
      <c r="AY153">
        <v>2.994826453796768E-2</v>
      </c>
      <c r="AZ153" s="4">
        <v>0</v>
      </c>
      <c r="BA153" s="4">
        <v>2.5653963619828205E-2</v>
      </c>
      <c r="BB153" s="4">
        <v>0.97679999999999989</v>
      </c>
      <c r="BC153">
        <v>1.0299482645379676</v>
      </c>
      <c r="BD153">
        <v>2.7430152689064076</v>
      </c>
      <c r="BE153" s="10"/>
      <c r="BF153">
        <v>-2.2283151930329318E-2</v>
      </c>
      <c r="BG153" s="4">
        <v>4.9653885995013924E-4</v>
      </c>
      <c r="BH153" s="4">
        <v>-2.6577452848468793E-2</v>
      </c>
      <c r="BI153" s="4">
        <v>0.72100000000000009</v>
      </c>
      <c r="BJ153">
        <v>0.97771684806967063</v>
      </c>
      <c r="BK153">
        <v>36.433529418956425</v>
      </c>
      <c r="BL153" s="10"/>
      <c r="BM153">
        <v>2.6300852192092602E-2</v>
      </c>
      <c r="BN153" s="4">
        <v>0</v>
      </c>
      <c r="BO153" s="4">
        <v>2.2006551273953127E-2</v>
      </c>
      <c r="BP153" s="4">
        <v>1.0188000000000001</v>
      </c>
      <c r="BQ153">
        <v>1.0263008521920927</v>
      </c>
      <c r="BR153">
        <v>2.1136395540347541</v>
      </c>
      <c r="BS153" s="10"/>
      <c r="BT153">
        <v>1.3951548833569062E-2</v>
      </c>
      <c r="BU153" s="4">
        <v>0</v>
      </c>
      <c r="BV153" s="4">
        <v>9.657247915429587E-3</v>
      </c>
      <c r="BW153" s="4">
        <v>-27.387800000000013</v>
      </c>
      <c r="BX153">
        <v>1.0139515488335691</v>
      </c>
      <c r="BY153">
        <v>3.1952960555104988</v>
      </c>
      <c r="BZ153" s="10"/>
      <c r="CA153">
        <v>-7.7229576075191403E-2</v>
      </c>
      <c r="CB153" s="4">
        <v>5.9644074207537761E-3</v>
      </c>
      <c r="CC153" s="4">
        <v>-8.1523876993330871E-2</v>
      </c>
      <c r="CD153" s="4">
        <v>1.0695999999999999</v>
      </c>
      <c r="CE153">
        <v>0.92277042392480857</v>
      </c>
      <c r="CF153">
        <v>3.234219431975248</v>
      </c>
      <c r="CG153" s="10"/>
      <c r="CH153">
        <v>2.4847145576451481E-2</v>
      </c>
      <c r="CI153" s="4">
        <v>0</v>
      </c>
      <c r="CJ153" s="4">
        <v>2.0552844658312006E-2</v>
      </c>
      <c r="CK153" s="4">
        <v>1.0204</v>
      </c>
      <c r="CL153">
        <v>1.0248471455764514</v>
      </c>
      <c r="CM153">
        <v>1.0553995361005697</v>
      </c>
      <c r="CN153" s="10"/>
      <c r="CO153">
        <v>-1.897247468007494E-2</v>
      </c>
      <c r="CP153" s="4">
        <v>3.5995479548608472E-4</v>
      </c>
      <c r="CQ153" s="4">
        <v>-2.3266775598214415E-2</v>
      </c>
      <c r="CR153" s="4">
        <v>1.3702000000000003</v>
      </c>
      <c r="CS153">
        <v>0.9810275253199251</v>
      </c>
      <c r="CT153">
        <v>3.6221824708991339</v>
      </c>
      <c r="CU153" s="10"/>
      <c r="CV153">
        <v>8.7361814996553735E-3</v>
      </c>
      <c r="CW153" s="4">
        <v>0</v>
      </c>
      <c r="CX153" s="4">
        <v>4.4418805815158993E-3</v>
      </c>
      <c r="CY153" s="4">
        <v>1.0552000000000001</v>
      </c>
      <c r="CZ153">
        <v>1.0087361814996554</v>
      </c>
      <c r="DA153">
        <v>2.1745252625517453</v>
      </c>
      <c r="DB153" s="10"/>
      <c r="DC153">
        <v>-5.6037629873221001E-2</v>
      </c>
      <c r="DD153" s="4">
        <v>3.1402159618081106E-3</v>
      </c>
      <c r="DE153" s="4">
        <v>-6.0331930791360476E-2</v>
      </c>
      <c r="DF153" s="4">
        <v>1.1460000000000001</v>
      </c>
      <c r="DG153">
        <v>0.94396237012677897</v>
      </c>
      <c r="DH153">
        <v>1.9180799005469646</v>
      </c>
      <c r="DI153" s="10"/>
      <c r="DJ153">
        <v>1.6028875503009757E-2</v>
      </c>
      <c r="DK153" s="4">
        <v>0</v>
      </c>
      <c r="DL153" s="4">
        <v>1.1734574584870282E-2</v>
      </c>
      <c r="DM153" s="4">
        <v>0.6644000000000001</v>
      </c>
      <c r="DN153">
        <v>1.0160288755030098</v>
      </c>
      <c r="DO153">
        <v>4.2704390335157241</v>
      </c>
      <c r="DP153" s="10"/>
      <c r="DQ153">
        <v>1.6313612047356416E-3</v>
      </c>
      <c r="DR153" s="4">
        <v>0</v>
      </c>
      <c r="DS153" s="4">
        <v>-2.6629397134038326E-3</v>
      </c>
      <c r="DT153" s="4">
        <v>0.81400000000000017</v>
      </c>
      <c r="DU153">
        <v>1.0016313612047356</v>
      </c>
      <c r="DV153">
        <v>1.6886886961648058</v>
      </c>
      <c r="DW153" s="10"/>
      <c r="DX153">
        <v>-6.4459678789735467E-4</v>
      </c>
      <c r="DY153" s="4">
        <v>4.1550501896758726E-7</v>
      </c>
      <c r="DZ153" s="4">
        <v>-4.9388977060368291E-3</v>
      </c>
      <c r="EA153" s="4">
        <v>0.99600000000000033</v>
      </c>
      <c r="EB153">
        <v>0.9993554032121027</v>
      </c>
      <c r="EC153">
        <v>5.3214962848481253</v>
      </c>
      <c r="ED153" s="10"/>
      <c r="EE153">
        <v>5.3696218648412227E-3</v>
      </c>
      <c r="EF153" s="4">
        <v>0</v>
      </c>
      <c r="EG153" s="4">
        <v>1.0753209467017485E-3</v>
      </c>
      <c r="EH153" s="4">
        <v>0.96379999999999977</v>
      </c>
      <c r="EI153">
        <v>1.0053696218648411</v>
      </c>
      <c r="EJ153">
        <v>2.633310738049718</v>
      </c>
      <c r="EK153" s="10"/>
      <c r="EL153">
        <v>-2.9813798448379055E-2</v>
      </c>
      <c r="EM153" s="4">
        <v>8.8886257792056939E-4</v>
      </c>
      <c r="EN153" s="4">
        <v>-3.4108099366518527E-2</v>
      </c>
      <c r="EO153" s="4">
        <v>0.51440000000000019</v>
      </c>
      <c r="EP153">
        <v>0.97018620155162094</v>
      </c>
      <c r="EQ153">
        <v>6.0215784407149071</v>
      </c>
      <c r="ER153" s="10"/>
      <c r="ES153">
        <v>2.9100130986905625E-2</v>
      </c>
      <c r="ET153" s="4">
        <v>0</v>
      </c>
      <c r="EU153" s="4">
        <v>2.480583006876615E-2</v>
      </c>
      <c r="EV153" s="4">
        <v>-27.844599999999986</v>
      </c>
      <c r="EW153">
        <v>1.0291001309869057</v>
      </c>
      <c r="EX153">
        <v>13.448611797400284</v>
      </c>
      <c r="EY153" s="10"/>
      <c r="EZ153">
        <v>1.6120672436300616E-2</v>
      </c>
      <c r="FA153" s="4">
        <v>0</v>
      </c>
      <c r="FB153" s="4">
        <v>1.1826371518161141E-2</v>
      </c>
      <c r="FC153" s="4">
        <v>0.8330000000000003</v>
      </c>
      <c r="FD153">
        <v>1.0161206724363006</v>
      </c>
      <c r="FE153">
        <v>7.1770087102616094</v>
      </c>
      <c r="FF153" s="10"/>
      <c r="FG153">
        <v>1.3924796161611014E-3</v>
      </c>
      <c r="FH153" s="4">
        <v>0</v>
      </c>
      <c r="FI153" s="4">
        <v>-2.9018213019783726E-3</v>
      </c>
      <c r="FJ153" s="4">
        <v>0.37959999999999999</v>
      </c>
      <c r="FK153">
        <v>1.0013924796161611</v>
      </c>
      <c r="FL153">
        <v>14.697051881103343</v>
      </c>
      <c r="FM153" s="10"/>
      <c r="FN153">
        <v>-1.9331548691672463E-2</v>
      </c>
      <c r="FO153" s="4">
        <v>3.737087748185033E-4</v>
      </c>
      <c r="FP153" s="4">
        <v>-2.3625849609811938E-2</v>
      </c>
      <c r="FQ153" s="4">
        <v>0.87780000000000002</v>
      </c>
      <c r="FR153">
        <v>0.98066845130832758</v>
      </c>
      <c r="FS153">
        <v>7.6112418640793962</v>
      </c>
      <c r="FT153" s="10"/>
    </row>
    <row r="154" spans="1:176" x14ac:dyDescent="0.2">
      <c r="A154" s="2">
        <v>153</v>
      </c>
      <c r="B154" s="3">
        <v>43344</v>
      </c>
      <c r="C154">
        <v>2018</v>
      </c>
      <c r="D154" s="4">
        <v>4.3081164914699297E-3</v>
      </c>
      <c r="E154" s="4">
        <v>0</v>
      </c>
      <c r="F154" s="9">
        <v>1.00430811649147</v>
      </c>
      <c r="G154">
        <v>2.3343747496595366</v>
      </c>
      <c r="H154" s="10"/>
      <c r="I154">
        <v>5.5772187653193132E-3</v>
      </c>
      <c r="J154" s="4">
        <v>0</v>
      </c>
      <c r="K154" s="4">
        <v>7.4980577745133906E-2</v>
      </c>
      <c r="L154" s="4">
        <v>0.5573999999999999</v>
      </c>
      <c r="M154">
        <v>1.0055772187653194</v>
      </c>
      <c r="N154">
        <v>19.075455361785288</v>
      </c>
      <c r="O154" s="10"/>
      <c r="P154">
        <v>-1.7087504000682086E-2</v>
      </c>
      <c r="Q154" s="4">
        <v>2.9198279297332631E-4</v>
      </c>
      <c r="R154" s="4">
        <v>5.2315854979132506E-2</v>
      </c>
      <c r="S154" s="4">
        <v>1.1643999999999999</v>
      </c>
      <c r="T154">
        <v>0.98291249599931796</v>
      </c>
      <c r="U154">
        <v>12.25849887297556</v>
      </c>
      <c r="V154" s="10"/>
      <c r="W154">
        <v>-6.819140944303545E-2</v>
      </c>
      <c r="X154" s="4">
        <v>4.6500683218277045E-3</v>
      </c>
      <c r="Y154" s="4">
        <v>1.2119495367791389E-3</v>
      </c>
      <c r="Z154" s="4">
        <v>-30.776599999999981</v>
      </c>
      <c r="AA154">
        <v>0.93180859055696452</v>
      </c>
      <c r="AB154">
        <v>2.0837078767430373</v>
      </c>
      <c r="AC154" s="10"/>
      <c r="AD154">
        <v>-6.2111576056418528E-3</v>
      </c>
      <c r="AE154" s="4">
        <v>3.8578478802122633E-5</v>
      </c>
      <c r="AF154" s="4">
        <v>6.3192201374172738E-2</v>
      </c>
      <c r="AG154" s="4">
        <v>6.6800000000000026E-2</v>
      </c>
      <c r="AH154">
        <v>0.99378884239435816</v>
      </c>
      <c r="AI154">
        <v>1.9739671950095594</v>
      </c>
      <c r="AJ154" s="10"/>
      <c r="AK154">
        <v>0.11089607151466475</v>
      </c>
      <c r="AL154" s="4">
        <v>0</v>
      </c>
      <c r="AM154" s="4">
        <v>0.18029943049447933</v>
      </c>
      <c r="AN154" s="4">
        <v>4.0999999999999979</v>
      </c>
      <c r="AO154">
        <v>1.1108960715146647</v>
      </c>
      <c r="AP154">
        <v>4.2169355223813803</v>
      </c>
      <c r="AQ154" s="10"/>
      <c r="AR154">
        <v>-3.2866874114546162E-2</v>
      </c>
      <c r="AS154" s="4">
        <v>1.0802314140614245E-3</v>
      </c>
      <c r="AT154" s="4">
        <v>3.6536484865268427E-2</v>
      </c>
      <c r="AU154" s="4">
        <v>-27.953200000000006</v>
      </c>
      <c r="AV154">
        <v>0.96713312588545386</v>
      </c>
      <c r="AW154">
        <v>5.609799975310767</v>
      </c>
      <c r="AX154" s="10"/>
      <c r="AY154">
        <v>2.429097760571686E-2</v>
      </c>
      <c r="AZ154" s="4">
        <v>0</v>
      </c>
      <c r="BA154" s="4">
        <v>9.3694336585531446E-2</v>
      </c>
      <c r="BB154" s="4">
        <v>0.94239999999999968</v>
      </c>
      <c r="BC154">
        <v>1.024290977605717</v>
      </c>
      <c r="BD154">
        <v>2.8096457913755528</v>
      </c>
      <c r="BE154" s="10"/>
      <c r="BF154">
        <v>-3.7335636681794689E-2</v>
      </c>
      <c r="BG154" s="4">
        <v>1.393949766434973E-3</v>
      </c>
      <c r="BH154" s="4">
        <v>3.20677222980199E-2</v>
      </c>
      <c r="BI154" s="4">
        <v>0.70619999999999994</v>
      </c>
      <c r="BJ154">
        <v>0.96266436331820526</v>
      </c>
      <c r="BK154">
        <v>35.073260401534789</v>
      </c>
      <c r="BL154" s="10"/>
      <c r="BM154">
        <v>1.5162495583150548E-2</v>
      </c>
      <c r="BN154" s="4">
        <v>0</v>
      </c>
      <c r="BO154" s="4">
        <v>8.4565854562965143E-2</v>
      </c>
      <c r="BP154" s="4">
        <v>1.0247999999999999</v>
      </c>
      <c r="BQ154">
        <v>1.0151624955831506</v>
      </c>
      <c r="BR154">
        <v>2.1456876044371787</v>
      </c>
      <c r="BS154" s="10"/>
      <c r="BT154">
        <v>-3.2628720515627277E-2</v>
      </c>
      <c r="BU154" s="4">
        <v>1.0646334024869164E-3</v>
      </c>
      <c r="BV154" s="4">
        <v>3.6774638464187312E-2</v>
      </c>
      <c r="BW154" s="4">
        <v>-28.295000000000009</v>
      </c>
      <c r="BX154">
        <v>0.96737127948437274</v>
      </c>
      <c r="BY154">
        <v>3.0910376335505605</v>
      </c>
      <c r="BZ154" s="10"/>
      <c r="CA154">
        <v>2.1093222042929575E-2</v>
      </c>
      <c r="CB154" s="4">
        <v>0</v>
      </c>
      <c r="CC154" s="4">
        <v>9.049658102274416E-2</v>
      </c>
      <c r="CD154" s="4">
        <v>1.1283999999999998</v>
      </c>
      <c r="CE154">
        <v>1.0210932220429296</v>
      </c>
      <c r="CF154">
        <v>3.3024395405894595</v>
      </c>
      <c r="CG154" s="10"/>
      <c r="CH154">
        <v>6.6143062961221402E-3</v>
      </c>
      <c r="CI154" s="4">
        <v>0</v>
      </c>
      <c r="CJ154" s="4">
        <v>7.601766527593673E-2</v>
      </c>
      <c r="CK154" s="4">
        <v>0.94120000000000004</v>
      </c>
      <c r="CL154">
        <v>1.0066143062961221</v>
      </c>
      <c r="CM154">
        <v>1.062380271897124</v>
      </c>
      <c r="CN154" s="10"/>
      <c r="CO154">
        <v>6.6980927172641203E-2</v>
      </c>
      <c r="CP154" s="4">
        <v>0</v>
      </c>
      <c r="CQ154" s="4">
        <v>0.13638428615245579</v>
      </c>
      <c r="CR154" s="4">
        <v>1.6694000000000002</v>
      </c>
      <c r="CS154">
        <v>1.0669809271726411</v>
      </c>
      <c r="CT154">
        <v>3.8647996111884462</v>
      </c>
      <c r="CU154" s="10"/>
      <c r="CV154">
        <v>-2.6438794065338236E-2</v>
      </c>
      <c r="CW154" s="4">
        <v>6.9900983162936433E-4</v>
      </c>
      <c r="CX154" s="4">
        <v>4.2964564914476353E-2</v>
      </c>
      <c r="CY154" s="4">
        <v>1.0807999999999998</v>
      </c>
      <c r="CZ154">
        <v>0.97356120593466178</v>
      </c>
      <c r="DA154">
        <v>2.1170334369452641</v>
      </c>
      <c r="DB154" s="10"/>
      <c r="DC154">
        <v>-2.4831557796350653E-2</v>
      </c>
      <c r="DD154" s="4">
        <v>6.1660626259350284E-4</v>
      </c>
      <c r="DE154" s="4">
        <v>4.4571801183463933E-2</v>
      </c>
      <c r="DF154" s="4">
        <v>0.90099999999999991</v>
      </c>
      <c r="DG154">
        <v>0.9751684422036494</v>
      </c>
      <c r="DH154">
        <v>1.8704509886385143</v>
      </c>
      <c r="DI154" s="10"/>
      <c r="DJ154">
        <v>-1.2021565963315101E-2</v>
      </c>
      <c r="DK154" s="4">
        <v>1.4451804821033614E-4</v>
      </c>
      <c r="DL154" s="4">
        <v>5.738179301649949E-2</v>
      </c>
      <c r="DM154" s="4">
        <v>0.89219999999999988</v>
      </c>
      <c r="DN154">
        <v>0.98797843403668495</v>
      </c>
      <c r="DO154">
        <v>4.2191016689819998</v>
      </c>
      <c r="DP154" s="10"/>
      <c r="DQ154">
        <v>-5.8828704826587946E-2</v>
      </c>
      <c r="DR154" s="4">
        <v>3.4608165115738118E-3</v>
      </c>
      <c r="DS154" s="4">
        <v>1.0574654153226642E-2</v>
      </c>
      <c r="DT154" s="4">
        <v>0.83739999999999981</v>
      </c>
      <c r="DU154">
        <v>0.94117129517341203</v>
      </c>
      <c r="DV154">
        <v>1.5893453273141307</v>
      </c>
      <c r="DW154" s="10"/>
      <c r="DX154">
        <v>-4.6125942703316965E-3</v>
      </c>
      <c r="DY154" s="4">
        <v>2.1276025902696794E-5</v>
      </c>
      <c r="DZ154" s="4">
        <v>6.479076470948289E-2</v>
      </c>
      <c r="EA154" s="4">
        <v>0.78140000000000032</v>
      </c>
      <c r="EB154">
        <v>0.99538740572966833</v>
      </c>
      <c r="EC154">
        <v>5.2969503815750434</v>
      </c>
      <c r="ED154" s="10"/>
      <c r="EE154">
        <v>-4.7693201541005321E-2</v>
      </c>
      <c r="EF154" s="4">
        <v>2.2746414732309522E-3</v>
      </c>
      <c r="EG154" s="4">
        <v>2.1710157438809267E-2</v>
      </c>
      <c r="EH154" s="4">
        <v>0.76479999999999992</v>
      </c>
      <c r="EI154">
        <v>0.95230679845899469</v>
      </c>
      <c r="EJ154">
        <v>2.5077197182998194</v>
      </c>
      <c r="EK154" s="10"/>
      <c r="EL154">
        <v>-4.3883587379303715E-2</v>
      </c>
      <c r="EM154" s="4">
        <v>1.9257692412769842E-3</v>
      </c>
      <c r="EN154" s="4">
        <v>2.5519771600510874E-2</v>
      </c>
      <c r="EO154" s="4">
        <v>-27.910999999999998</v>
      </c>
      <c r="EP154">
        <v>0.95611641262069624</v>
      </c>
      <c r="EQ154">
        <v>5.7573299770504631</v>
      </c>
      <c r="ER154" s="10"/>
      <c r="ES154">
        <v>8.7801127249860916E-3</v>
      </c>
      <c r="ET154" s="4">
        <v>0</v>
      </c>
      <c r="EU154" s="4">
        <v>7.8183471704800681E-2</v>
      </c>
      <c r="EV154" s="4">
        <v>-27.684400000000004</v>
      </c>
      <c r="EW154">
        <v>1.008780112724986</v>
      </c>
      <c r="EX154">
        <v>13.566692124976035</v>
      </c>
      <c r="EY154" s="10"/>
      <c r="EZ154">
        <v>-3.0913975014754076E-2</v>
      </c>
      <c r="FA154" s="4">
        <v>9.5567385121283924E-4</v>
      </c>
      <c r="FB154" s="4">
        <v>3.8489383965060513E-2</v>
      </c>
      <c r="FC154" s="4">
        <v>0.65180000000000005</v>
      </c>
      <c r="FD154">
        <v>0.96908602498524588</v>
      </c>
      <c r="FE154">
        <v>6.9551388423119089</v>
      </c>
      <c r="FF154" s="10"/>
      <c r="FG154">
        <v>1.567249500204769E-2</v>
      </c>
      <c r="FH154" s="4">
        <v>0</v>
      </c>
      <c r="FI154" s="4">
        <v>8.5075853981862279E-2</v>
      </c>
      <c r="FJ154" s="4">
        <v>0.40579999999999999</v>
      </c>
      <c r="FK154">
        <v>1.0156724950020477</v>
      </c>
      <c r="FL154">
        <v>14.927391353254771</v>
      </c>
      <c r="FM154" s="10"/>
      <c r="FN154">
        <v>-2.2400994185073849E-2</v>
      </c>
      <c r="FO154" s="4">
        <v>5.0180454047971243E-4</v>
      </c>
      <c r="FP154" s="4">
        <v>4.7002364794740736E-2</v>
      </c>
      <c r="FQ154" s="4">
        <v>0.82560000000000011</v>
      </c>
      <c r="FR154">
        <v>0.9775990058149262</v>
      </c>
      <c r="FS154">
        <v>7.4407424793409636</v>
      </c>
      <c r="FT154" s="10"/>
    </row>
    <row r="155" spans="1:176" x14ac:dyDescent="0.2">
      <c r="A155" s="2">
        <v>154</v>
      </c>
      <c r="B155" s="3">
        <v>43374</v>
      </c>
      <c r="C155">
        <v>2018</v>
      </c>
      <c r="D155" s="4">
        <v>-6.942347288949903E-2</v>
      </c>
      <c r="E155" s="4">
        <v>4.8196185880390067E-3</v>
      </c>
      <c r="F155" s="9">
        <v>0.93057652711050098</v>
      </c>
      <c r="G155">
        <v>2.1723143475126165</v>
      </c>
      <c r="H155" s="10"/>
      <c r="I155">
        <v>-4.4705272061621629E-2</v>
      </c>
      <c r="J155" s="4">
        <v>1.9985613501036074E-3</v>
      </c>
      <c r="K155" s="4">
        <v>-6.2564653860761779E-2</v>
      </c>
      <c r="L155" s="4">
        <v>0.59300000000000008</v>
      </c>
      <c r="M155">
        <v>0.95529472793837833</v>
      </c>
      <c r="N155">
        <v>18.222681940137356</v>
      </c>
      <c r="O155" s="10"/>
      <c r="P155">
        <v>-6.1591235758730774E-2</v>
      </c>
      <c r="Q155" s="4">
        <v>3.7934803222875566E-3</v>
      </c>
      <c r="R155" s="4">
        <v>-7.9450617557870917E-2</v>
      </c>
      <c r="S155" s="4">
        <v>1.1382000000000001</v>
      </c>
      <c r="T155">
        <v>0.93840876424126918</v>
      </c>
      <c r="U155">
        <v>11.503482778841986</v>
      </c>
      <c r="V155" s="10"/>
      <c r="W155">
        <v>-7.3302980469756959E-2</v>
      </c>
      <c r="X155" s="4">
        <v>5.3733269457495701E-3</v>
      </c>
      <c r="Y155" s="4">
        <v>-9.116236226889711E-2</v>
      </c>
      <c r="Z155" s="4">
        <v>-39.148399999999995</v>
      </c>
      <c r="AA155">
        <v>0.92669701953024308</v>
      </c>
      <c r="AB155">
        <v>1.9309658789494637</v>
      </c>
      <c r="AC155" s="10"/>
      <c r="AD155">
        <v>-3.785147047634168E-2</v>
      </c>
      <c r="AE155" s="4">
        <v>1.4327338172213657E-3</v>
      </c>
      <c r="AF155" s="4">
        <v>-5.5710852275481823E-2</v>
      </c>
      <c r="AG155" s="4">
        <v>7.8000000000000028E-2</v>
      </c>
      <c r="AH155">
        <v>0.96214852952365837</v>
      </c>
      <c r="AI155">
        <v>1.8992496340063882</v>
      </c>
      <c r="AJ155" s="10"/>
      <c r="AK155">
        <v>-0.15049266813647644</v>
      </c>
      <c r="AL155" s="4">
        <v>2.264804316283563E-2</v>
      </c>
      <c r="AM155" s="4">
        <v>-0.16835204993561659</v>
      </c>
      <c r="AN155" s="4">
        <v>3.8697999999999997</v>
      </c>
      <c r="AO155">
        <v>0.84950733186352356</v>
      </c>
      <c r="AP155">
        <v>3.5823176442587203</v>
      </c>
      <c r="AQ155" s="10"/>
      <c r="AR155">
        <v>-0.14860432242333088</v>
      </c>
      <c r="AS155" s="4">
        <v>2.2083244642897282E-2</v>
      </c>
      <c r="AT155" s="4">
        <v>-0.16646370422247103</v>
      </c>
      <c r="AU155" s="4">
        <v>-35.070200000000007</v>
      </c>
      <c r="AV155">
        <v>0.85139567757666912</v>
      </c>
      <c r="AW155">
        <v>4.776159451049292</v>
      </c>
      <c r="AX155" s="10"/>
      <c r="AY155">
        <v>-6.7311393087221574E-2</v>
      </c>
      <c r="AZ155" s="4">
        <v>4.5308236393424607E-3</v>
      </c>
      <c r="BA155" s="4">
        <v>-8.5170774886361725E-2</v>
      </c>
      <c r="BB155" s="4">
        <v>0.93920000000000015</v>
      </c>
      <c r="BC155">
        <v>0.93268860691277844</v>
      </c>
      <c r="BD155">
        <v>2.6205246190764151</v>
      </c>
      <c r="BE155" s="10"/>
      <c r="BF155">
        <v>-4.2220234968589683E-2</v>
      </c>
      <c r="BG155" s="4">
        <v>1.7825482408029231E-3</v>
      </c>
      <c r="BH155" s="4">
        <v>-6.0079616767729827E-2</v>
      </c>
      <c r="BI155" s="4">
        <v>0.64360000000000017</v>
      </c>
      <c r="BJ155">
        <v>0.95777976503141027</v>
      </c>
      <c r="BK155">
        <v>33.592459106267455</v>
      </c>
      <c r="BL155" s="10"/>
      <c r="BM155">
        <v>-5.2347875817715508E-2</v>
      </c>
      <c r="BN155" s="4">
        <v>2.740300102626964E-3</v>
      </c>
      <c r="BO155" s="4">
        <v>-7.0207257616855659E-2</v>
      </c>
      <c r="BP155" s="4">
        <v>1.0149999999999997</v>
      </c>
      <c r="BQ155">
        <v>0.94765212418228451</v>
      </c>
      <c r="BR155">
        <v>2.0333654161764896</v>
      </c>
      <c r="BS155" s="10"/>
      <c r="BT155">
        <v>-9.5812146561761777E-2</v>
      </c>
      <c r="BU155" s="4">
        <v>9.1799674287725199E-3</v>
      </c>
      <c r="BV155" s="4">
        <v>-0.11367152836090193</v>
      </c>
      <c r="BW155" s="4">
        <v>-37.172399999999989</v>
      </c>
      <c r="BX155">
        <v>0.90418785343823826</v>
      </c>
      <c r="BY155">
        <v>2.794878682776893</v>
      </c>
      <c r="BZ155" s="10"/>
      <c r="CA155">
        <v>-2.789530096739444E-2</v>
      </c>
      <c r="CB155" s="4">
        <v>7.7814781606151716E-4</v>
      </c>
      <c r="CC155" s="4">
        <v>-4.5754682766534591E-2</v>
      </c>
      <c r="CD155" s="4">
        <v>1.1230000000000002</v>
      </c>
      <c r="CE155">
        <v>0.97210469903260555</v>
      </c>
      <c r="CF155">
        <v>3.2103169956780926</v>
      </c>
      <c r="CG155" s="10"/>
      <c r="CH155">
        <v>-8.2787964124633628E-2</v>
      </c>
      <c r="CI155" s="4">
        <v>6.8538470039016244E-3</v>
      </c>
      <c r="CJ155" s="4">
        <v>-0.10064734592377378</v>
      </c>
      <c r="CK155" s="4">
        <v>0.92499999999999982</v>
      </c>
      <c r="CL155">
        <v>0.91721203587536637</v>
      </c>
      <c r="CM155">
        <v>0.9744279720605864</v>
      </c>
      <c r="CN155" s="10"/>
      <c r="CO155">
        <v>-7.1063119298369962E-2</v>
      </c>
      <c r="CP155" s="4">
        <v>5.0499669244143614E-3</v>
      </c>
      <c r="CQ155" s="4">
        <v>-8.8922501097510112E-2</v>
      </c>
      <c r="CR155" s="4">
        <v>1.6775999999999991</v>
      </c>
      <c r="CS155">
        <v>0.92893688070163005</v>
      </c>
      <c r="CT155">
        <v>3.5901548953542677</v>
      </c>
      <c r="CU155" s="10"/>
      <c r="CV155">
        <v>-4.4066851604193776E-2</v>
      </c>
      <c r="CW155" s="4">
        <v>1.9418874103060355E-3</v>
      </c>
      <c r="CX155" s="4">
        <v>-6.1926233403333919E-2</v>
      </c>
      <c r="CY155" s="4">
        <v>1.0861999999999998</v>
      </c>
      <c r="CZ155">
        <v>0.95593314839580623</v>
      </c>
      <c r="DA155">
        <v>2.0237424386382807</v>
      </c>
      <c r="DB155" s="10"/>
      <c r="DC155">
        <v>-7.2987638013407657E-2</v>
      </c>
      <c r="DD155" s="4">
        <v>5.3271953027762301E-3</v>
      </c>
      <c r="DE155" s="4">
        <v>-9.0847019812547808E-2</v>
      </c>
      <c r="DF155" s="4">
        <v>0.94880000000000053</v>
      </c>
      <c r="DG155">
        <v>0.92701236198659231</v>
      </c>
      <c r="DH155">
        <v>1.7339311889579458</v>
      </c>
      <c r="DI155" s="10"/>
      <c r="DJ155">
        <v>-6.3548641710904089E-2</v>
      </c>
      <c r="DK155" s="4">
        <v>4.0384298633008592E-3</v>
      </c>
      <c r="DL155" s="4">
        <v>-8.1408023510044239E-2</v>
      </c>
      <c r="DM155" s="4">
        <v>0.98100000000000009</v>
      </c>
      <c r="DN155">
        <v>0.93645135828909587</v>
      </c>
      <c r="DO155">
        <v>3.9509834886779851</v>
      </c>
      <c r="DP155" s="10"/>
      <c r="DQ155">
        <v>-7.1546050025104724E-2</v>
      </c>
      <c r="DR155" s="4">
        <v>5.1188372741947877E-3</v>
      </c>
      <c r="DS155" s="4">
        <v>-8.9405431824244874E-2</v>
      </c>
      <c r="DT155" s="4">
        <v>0.74019999999999997</v>
      </c>
      <c r="DU155">
        <v>0.92845394997489528</v>
      </c>
      <c r="DV155">
        <v>1.4756339470189475</v>
      </c>
      <c r="DW155" s="10"/>
      <c r="DX155">
        <v>-4.9632208996943927E-2</v>
      </c>
      <c r="DY155" s="4">
        <v>2.4633561699163218E-3</v>
      </c>
      <c r="DZ155" s="4">
        <v>-6.7491590796084078E-2</v>
      </c>
      <c r="EA155" s="4">
        <v>0.79260000000000008</v>
      </c>
      <c r="EB155">
        <v>0.95036779100305613</v>
      </c>
      <c r="EC155">
        <v>5.034051033190269</v>
      </c>
      <c r="ED155" s="10"/>
      <c r="EE155">
        <v>-0.10473843694158093</v>
      </c>
      <c r="EF155" s="4">
        <v>1.0970140172965525E-2</v>
      </c>
      <c r="EG155" s="4">
        <v>-0.12259781874072108</v>
      </c>
      <c r="EH155" s="4">
        <v>0.77759999999999974</v>
      </c>
      <c r="EI155">
        <v>0.89526156305841909</v>
      </c>
      <c r="EJ155">
        <v>2.2450650747175147</v>
      </c>
      <c r="EK155" s="10"/>
      <c r="EL155">
        <v>-9.3237915140887043E-2</v>
      </c>
      <c r="EM155" s="4">
        <v>8.6933088198192527E-3</v>
      </c>
      <c r="EN155" s="4">
        <v>-0.11109729694002719</v>
      </c>
      <c r="EO155" s="4">
        <v>-35.123000000000005</v>
      </c>
      <c r="EP155">
        <v>0.90676208485911292</v>
      </c>
      <c r="EQ155">
        <v>5.2205285332121463</v>
      </c>
      <c r="ER155" s="10"/>
      <c r="ES155">
        <v>-0.11605160445800282</v>
      </c>
      <c r="ET155" s="4">
        <v>1.346797489727674E-2</v>
      </c>
      <c r="EU155" s="4">
        <v>-0.13391098625714296</v>
      </c>
      <c r="EV155" s="4">
        <v>-35.455200000000005</v>
      </c>
      <c r="EW155">
        <v>0.88394839554199722</v>
      </c>
      <c r="EX155">
        <v>11.992255736684815</v>
      </c>
      <c r="EY155" s="10"/>
      <c r="EZ155">
        <v>-3.7085744659645987E-2</v>
      </c>
      <c r="FA155" s="4">
        <v>1.3753524569604608E-3</v>
      </c>
      <c r="FB155" s="4">
        <v>-5.4945126458786131E-2</v>
      </c>
      <c r="FC155" s="4">
        <v>0.49040000000000022</v>
      </c>
      <c r="FD155">
        <v>0.96291425534035402</v>
      </c>
      <c r="FE155">
        <v>6.6972023391335433</v>
      </c>
      <c r="FF155" s="10"/>
      <c r="FG155">
        <v>-7.3346277200747434E-2</v>
      </c>
      <c r="FH155" s="4">
        <v>5.3796763792088829E-3</v>
      </c>
      <c r="FI155" s="4">
        <v>-9.1205658999887584E-2</v>
      </c>
      <c r="FJ155" s="4">
        <v>0.37720000000000004</v>
      </c>
      <c r="FK155">
        <v>0.92665372279925262</v>
      </c>
      <c r="FL155">
        <v>13.832522769174908</v>
      </c>
      <c r="FM155" s="10"/>
      <c r="FN155">
        <v>-7.1635485863062384E-2</v>
      </c>
      <c r="FO155" s="4">
        <v>5.1316428348370108E-3</v>
      </c>
      <c r="FP155" s="4">
        <v>-8.9494867662202535E-2</v>
      </c>
      <c r="FQ155" s="4">
        <v>0.59439999999999993</v>
      </c>
      <c r="FR155">
        <v>0.92836451413693766</v>
      </c>
      <c r="FS155">
        <v>6.9077212766514462</v>
      </c>
      <c r="FT155" s="10"/>
    </row>
    <row r="156" spans="1:176" x14ac:dyDescent="0.2">
      <c r="A156" s="2">
        <v>155</v>
      </c>
      <c r="B156" s="3">
        <v>43405</v>
      </c>
      <c r="C156">
        <v>2018</v>
      </c>
      <c r="D156" s="4">
        <v>1.7885459305970425E-2</v>
      </c>
      <c r="E156" s="4">
        <v>0</v>
      </c>
      <c r="F156" s="9">
        <v>1.0178854593059705</v>
      </c>
      <c r="G156">
        <v>2.2111671873748295</v>
      </c>
      <c r="H156" s="10"/>
      <c r="I156">
        <v>-5.1944852714739857E-2</v>
      </c>
      <c r="J156" s="4">
        <v>2.6982677235560166E-3</v>
      </c>
      <c r="K156" s="4">
        <v>3.9832103052477551E-2</v>
      </c>
      <c r="L156" s="4">
        <v>0.88899999999999968</v>
      </c>
      <c r="M156">
        <v>0.94805514728526019</v>
      </c>
      <c r="N156">
        <v>17.276107410689374</v>
      </c>
      <c r="O156" s="10"/>
      <c r="P156">
        <v>-9.1257468774748732E-2</v>
      </c>
      <c r="Q156" s="4">
        <v>8.3279256071742396E-3</v>
      </c>
      <c r="R156" s="4">
        <v>5.1948699246867625E-4</v>
      </c>
      <c r="S156" s="4">
        <v>0.98159999999999981</v>
      </c>
      <c r="T156">
        <v>0.90874253122525128</v>
      </c>
      <c r="U156">
        <v>10.453704058350954</v>
      </c>
      <c r="V156" s="10"/>
      <c r="W156">
        <v>-0.10611534291047009</v>
      </c>
      <c r="X156" s="4">
        <v>1.1260466001006655E-2</v>
      </c>
      <c r="Y156" s="4">
        <v>-1.4338387143252682E-2</v>
      </c>
      <c r="Z156" s="4">
        <v>-40.584800000000001</v>
      </c>
      <c r="AA156">
        <v>0.89388465708952991</v>
      </c>
      <c r="AB156">
        <v>1.7260607725563242</v>
      </c>
      <c r="AC156" s="10"/>
      <c r="AD156">
        <v>-2.2345377380335943E-2</v>
      </c>
      <c r="AE156" s="4">
        <v>4.9931589026962924E-4</v>
      </c>
      <c r="AF156" s="4">
        <v>6.9431578386881465E-2</v>
      </c>
      <c r="AG156" s="4">
        <v>8.8800000000000004E-2</v>
      </c>
      <c r="AH156">
        <v>0.97765462261966407</v>
      </c>
      <c r="AI156">
        <v>1.8568101841950506</v>
      </c>
      <c r="AJ156" s="10"/>
      <c r="AK156">
        <v>-0.13219817258362251</v>
      </c>
      <c r="AL156" s="4">
        <v>1.7476356834449244E-2</v>
      </c>
      <c r="AM156" s="4">
        <v>-4.0421216816405106E-2</v>
      </c>
      <c r="AN156" s="4">
        <v>3.8289999999999993</v>
      </c>
      <c r="AO156">
        <v>0.86780182741637746</v>
      </c>
      <c r="AP156">
        <v>3.10874179807365</v>
      </c>
      <c r="AQ156" s="10"/>
      <c r="AR156">
        <v>-0.16233942117887992</v>
      </c>
      <c r="AS156" s="4">
        <v>2.6354087668693769E-2</v>
      </c>
      <c r="AT156" s="4">
        <v>-7.0562465411662514E-2</v>
      </c>
      <c r="AU156" s="4">
        <v>-38.004400000000004</v>
      </c>
      <c r="AV156">
        <v>0.83766057882112011</v>
      </c>
      <c r="AW156">
        <v>4.0008004903079133</v>
      </c>
      <c r="AX156" s="10"/>
      <c r="AY156">
        <v>1.4041533370806332E-2</v>
      </c>
      <c r="AZ156" s="4">
        <v>0</v>
      </c>
      <c r="BA156" s="4">
        <v>0.10581848913802375</v>
      </c>
      <c r="BB156" s="4">
        <v>0.95420000000000027</v>
      </c>
      <c r="BC156">
        <v>1.0140415333708064</v>
      </c>
      <c r="BD156">
        <v>2.6573208029641964</v>
      </c>
      <c r="BE156" s="10"/>
      <c r="BF156">
        <v>-5.2945846600989895E-2</v>
      </c>
      <c r="BG156" s="4">
        <v>2.8032626722955534E-3</v>
      </c>
      <c r="BH156" s="4">
        <v>3.8831109166227513E-2</v>
      </c>
      <c r="BI156" s="4">
        <v>0.22740000000000002</v>
      </c>
      <c r="BJ156">
        <v>0.94705415339901011</v>
      </c>
      <c r="BK156">
        <v>31.813877919476994</v>
      </c>
      <c r="BL156" s="10"/>
      <c r="BM156">
        <v>9.2319085162898117E-3</v>
      </c>
      <c r="BN156" s="4">
        <v>0</v>
      </c>
      <c r="BO156" s="4">
        <v>0.10100886428350722</v>
      </c>
      <c r="BP156" s="4">
        <v>1.0618000000000001</v>
      </c>
      <c r="BQ156">
        <v>1.0092319085162897</v>
      </c>
      <c r="BR156">
        <v>2.0521372596788185</v>
      </c>
      <c r="BS156" s="10"/>
      <c r="BT156">
        <v>-0.1128890176206135</v>
      </c>
      <c r="BU156" s="4">
        <v>1.2743930299347185E-2</v>
      </c>
      <c r="BV156" s="4">
        <v>-2.1112061853396091E-2</v>
      </c>
      <c r="BW156" s="4">
        <v>-38.685399999999987</v>
      </c>
      <c r="BX156">
        <v>0.88711098237938646</v>
      </c>
      <c r="BY156">
        <v>2.479367573909415</v>
      </c>
      <c r="BZ156" s="10"/>
      <c r="CA156">
        <v>-8.5328303321566074E-2</v>
      </c>
      <c r="CB156" s="4">
        <v>7.2809193477371839E-3</v>
      </c>
      <c r="CC156" s="4">
        <v>6.4486524456513344E-3</v>
      </c>
      <c r="CD156" s="4">
        <v>1.4047999999999998</v>
      </c>
      <c r="CE156">
        <v>0.91467169667843395</v>
      </c>
      <c r="CF156">
        <v>2.9363860933124935</v>
      </c>
      <c r="CG156" s="10"/>
      <c r="CH156">
        <v>3.2827895743895961E-2</v>
      </c>
      <c r="CI156" s="4">
        <v>0</v>
      </c>
      <c r="CJ156" s="4">
        <v>0.12460485151111336</v>
      </c>
      <c r="CK156" s="4">
        <v>0.95240000000000025</v>
      </c>
      <c r="CL156">
        <v>1.0328278957438959</v>
      </c>
      <c r="CM156">
        <v>1.0064163919373272</v>
      </c>
      <c r="CN156" s="10"/>
      <c r="CO156">
        <v>-0.15424104307713682</v>
      </c>
      <c r="CP156" s="4">
        <v>2.3790299369523177E-2</v>
      </c>
      <c r="CQ156" s="4">
        <v>-6.2464087309919411E-2</v>
      </c>
      <c r="CR156" s="4">
        <v>1.4308000000000005</v>
      </c>
      <c r="CS156">
        <v>0.84575895692286318</v>
      </c>
      <c r="CT156">
        <v>3.0364056594863365</v>
      </c>
      <c r="CU156" s="10"/>
      <c r="CV156">
        <v>-6.3288074812203249E-2</v>
      </c>
      <c r="CW156" s="4">
        <v>4.0053804134350356E-3</v>
      </c>
      <c r="CX156" s="4">
        <v>2.8488880955014159E-2</v>
      </c>
      <c r="CY156" s="4">
        <v>1.1329999999999998</v>
      </c>
      <c r="CZ156">
        <v>0.93671192518779678</v>
      </c>
      <c r="DA156">
        <v>1.8956636757811107</v>
      </c>
      <c r="DB156" s="10"/>
      <c r="DC156">
        <v>-0.10535439527835813</v>
      </c>
      <c r="DD156" s="4">
        <v>1.109954860446853E-2</v>
      </c>
      <c r="DE156" s="4">
        <v>-1.3577439511140724E-2</v>
      </c>
      <c r="DF156" s="4">
        <v>1.2322000000000006</v>
      </c>
      <c r="DG156">
        <v>0.8946456047216419</v>
      </c>
      <c r="DH156">
        <v>1.5512539170909969</v>
      </c>
      <c r="DI156" s="10"/>
      <c r="DJ156">
        <v>-1.7878577310639111E-2</v>
      </c>
      <c r="DK156" s="4">
        <v>3.1964352665249965E-4</v>
      </c>
      <c r="DL156" s="4">
        <v>7.389837845657829E-2</v>
      </c>
      <c r="DM156" s="4">
        <v>1.0842000000000001</v>
      </c>
      <c r="DN156">
        <v>0.98212142268936087</v>
      </c>
      <c r="DO156">
        <v>3.8803455249225971</v>
      </c>
      <c r="DP156" s="10"/>
      <c r="DQ156">
        <v>-1.4623661117916544E-2</v>
      </c>
      <c r="DR156" s="4">
        <v>2.1385146449166416E-4</v>
      </c>
      <c r="DS156" s="4">
        <v>7.715329464930086E-2</v>
      </c>
      <c r="DT156" s="4">
        <v>0.76800000000000013</v>
      </c>
      <c r="DU156">
        <v>0.98537633888208342</v>
      </c>
      <c r="DV156">
        <v>1.4540547762436487</v>
      </c>
      <c r="DW156" s="10"/>
      <c r="DX156">
        <v>-2.6361920954079326E-2</v>
      </c>
      <c r="DY156" s="4">
        <v>6.9495087638912669E-4</v>
      </c>
      <c r="DZ156" s="4">
        <v>6.5415034813138082E-2</v>
      </c>
      <c r="EA156" s="4">
        <v>0.73219999999999996</v>
      </c>
      <c r="EB156">
        <v>0.9736380790459207</v>
      </c>
      <c r="EC156">
        <v>4.9013437777745059</v>
      </c>
      <c r="ED156" s="10"/>
      <c r="EE156">
        <v>-0.12985463450441143</v>
      </c>
      <c r="EF156" s="4">
        <v>1.6862226102274277E-2</v>
      </c>
      <c r="EG156" s="4">
        <v>-3.8077678737194018E-2</v>
      </c>
      <c r="EH156" s="4">
        <v>0.74099999999999999</v>
      </c>
      <c r="EI156">
        <v>0.87014536549558863</v>
      </c>
      <c r="EJ156">
        <v>1.9535329700014528</v>
      </c>
      <c r="EK156" s="10"/>
      <c r="EL156">
        <v>-8.026200158953431E-2</v>
      </c>
      <c r="EM156" s="4">
        <v>6.4419888991584084E-3</v>
      </c>
      <c r="EN156" s="4">
        <v>1.1514954177683098E-2</v>
      </c>
      <c r="EO156" s="4">
        <v>-37.773000000000003</v>
      </c>
      <c r="EP156">
        <v>0.91973799841046566</v>
      </c>
      <c r="EQ156">
        <v>4.8015184637812638</v>
      </c>
      <c r="ER156" s="10"/>
      <c r="ES156">
        <v>-5.356050062128883E-2</v>
      </c>
      <c r="ET156" s="4">
        <v>2.8687272268030813E-3</v>
      </c>
      <c r="EU156" s="4">
        <v>3.8216455145928578E-2</v>
      </c>
      <c r="EV156" s="4">
        <v>-39.285600000000002</v>
      </c>
      <c r="EW156">
        <v>0.94643949937871119</v>
      </c>
      <c r="EX156">
        <v>11.349944515849453</v>
      </c>
      <c r="EY156" s="10"/>
      <c r="EZ156">
        <v>-3.1820642377312518E-2</v>
      </c>
      <c r="FA156" s="4">
        <v>1.0125532813048171E-3</v>
      </c>
      <c r="FB156" s="4">
        <v>5.995631338990489E-2</v>
      </c>
      <c r="FC156" s="4">
        <v>0.68440000000000023</v>
      </c>
      <c r="FD156">
        <v>0.96817935762268748</v>
      </c>
      <c r="FE156">
        <v>6.4840930585714736</v>
      </c>
      <c r="FF156" s="10"/>
      <c r="FG156">
        <v>-3.3565760126958916E-2</v>
      </c>
      <c r="FH156" s="4">
        <v>1.1266602529005449E-3</v>
      </c>
      <c r="FI156" s="4">
        <v>5.8211195640258492E-2</v>
      </c>
      <c r="FJ156" s="4">
        <v>0.41840000000000005</v>
      </c>
      <c r="FK156">
        <v>0.96643423987304111</v>
      </c>
      <c r="FL156">
        <v>13.368223627954086</v>
      </c>
      <c r="FM156" s="10"/>
      <c r="FN156">
        <v>-6.0403479082454747E-2</v>
      </c>
      <c r="FO156" s="4">
        <v>3.6485802852645483E-3</v>
      </c>
      <c r="FP156" s="4">
        <v>3.1373476684762661E-2</v>
      </c>
      <c r="FQ156" s="4">
        <v>0.51279999999999992</v>
      </c>
      <c r="FR156">
        <v>0.9395965209175452</v>
      </c>
      <c r="FS156">
        <v>6.4904708790098029</v>
      </c>
      <c r="FT156" s="10"/>
    </row>
    <row r="157" spans="1:176" x14ac:dyDescent="0.2">
      <c r="A157" s="2">
        <v>156</v>
      </c>
      <c r="B157" s="3">
        <v>43435</v>
      </c>
      <c r="C157">
        <v>2018</v>
      </c>
      <c r="D157" s="4">
        <v>-9.1804941670893286E-2</v>
      </c>
      <c r="E157" s="4">
        <v>8.4281473151961179E-3</v>
      </c>
      <c r="F157" s="9">
        <v>0.90819505832910674</v>
      </c>
      <c r="G157">
        <v>2.0081711127132902</v>
      </c>
      <c r="H157" s="10">
        <v>-6.2387791741471681E-2</v>
      </c>
      <c r="I157">
        <v>-6.9376866523930283E-2</v>
      </c>
      <c r="J157" s="4">
        <v>4.8131496086792382E-3</v>
      </c>
      <c r="K157" s="4">
        <v>-0.14806127125496732</v>
      </c>
      <c r="L157" s="4">
        <v>1.2244000000000002</v>
      </c>
      <c r="M157">
        <v>0.93062313347606973</v>
      </c>
      <c r="N157">
        <v>16.077545212804896</v>
      </c>
      <c r="O157" s="10">
        <v>-9.7277928756261151E-2</v>
      </c>
      <c r="P157">
        <v>-9.0773947348577161E-2</v>
      </c>
      <c r="Q157" s="4">
        <v>8.2399095172422578E-3</v>
      </c>
      <c r="R157" s="4">
        <v>-0.16945835207961418</v>
      </c>
      <c r="S157" s="4">
        <v>1.4532000000000003</v>
      </c>
      <c r="T157">
        <v>0.90922605265142287</v>
      </c>
      <c r="U157">
        <v>9.5047800765605981</v>
      </c>
      <c r="V157" s="10">
        <v>-0.20798199429831532</v>
      </c>
      <c r="W157">
        <v>-0.10153449996183932</v>
      </c>
      <c r="X157" s="4">
        <v>1.0309254682500749E-2</v>
      </c>
      <c r="Y157" s="4">
        <v>-0.18021890469287635</v>
      </c>
      <c r="Z157" s="4">
        <v>-35.566200000000016</v>
      </c>
      <c r="AA157">
        <v>0.89846550003816072</v>
      </c>
      <c r="AB157">
        <v>1.5508060551110718</v>
      </c>
      <c r="AC157" s="10">
        <v>-0.33614456451521557</v>
      </c>
      <c r="AD157">
        <v>-5.8273480887181275E-2</v>
      </c>
      <c r="AE157" s="4">
        <v>3.3957985747086815E-3</v>
      </c>
      <c r="AF157" s="4">
        <v>-0.13695788561821831</v>
      </c>
      <c r="AG157" s="4">
        <v>9.2399999999999996E-2</v>
      </c>
      <c r="AH157">
        <v>0.94172651911281868</v>
      </c>
      <c r="AI157">
        <v>1.7486073914152367</v>
      </c>
      <c r="AJ157" s="10">
        <v>-0.11453261550630245</v>
      </c>
      <c r="AK157">
        <v>-0.17902350563790706</v>
      </c>
      <c r="AL157" s="4">
        <v>3.2049415570885739E-2</v>
      </c>
      <c r="AM157" s="4">
        <v>-0.25770791036894408</v>
      </c>
      <c r="AN157" s="4">
        <v>4.9127999999999998</v>
      </c>
      <c r="AO157">
        <v>0.82097649436209297</v>
      </c>
      <c r="AP157">
        <v>2.5522039432594146</v>
      </c>
      <c r="AQ157" s="10">
        <v>-0.34269198371689902</v>
      </c>
      <c r="AR157">
        <v>-0.16504791351089743</v>
      </c>
      <c r="AS157" s="4">
        <v>2.7240813754300677E-2</v>
      </c>
      <c r="AT157" s="4">
        <v>-0.24373231824193448</v>
      </c>
      <c r="AU157" s="4">
        <v>-32.571399999999997</v>
      </c>
      <c r="AV157">
        <v>0.83495208648910257</v>
      </c>
      <c r="AW157">
        <v>3.3404767170092167</v>
      </c>
      <c r="AX157" s="10">
        <v>-0.37590472064590102</v>
      </c>
      <c r="AY157">
        <v>-8.2288990683252405E-2</v>
      </c>
      <c r="AZ157" s="4">
        <v>6.7714779876684008E-3</v>
      </c>
      <c r="BA157" s="4">
        <v>-0.16097339541428946</v>
      </c>
      <c r="BB157" s="4">
        <v>1.0192000000000001</v>
      </c>
      <c r="BC157">
        <v>0.91771100931674754</v>
      </c>
      <c r="BD157">
        <v>2.4386525561666628</v>
      </c>
      <c r="BE157" s="10">
        <v>-5.8533304253060782E-2</v>
      </c>
      <c r="BF157">
        <v>-0.16931830855579114</v>
      </c>
      <c r="BG157" s="4">
        <v>2.8668689612194095E-2</v>
      </c>
      <c r="BH157" s="4">
        <v>-0.24800271328682816</v>
      </c>
      <c r="BI157" s="4">
        <v>1.0978000000000001</v>
      </c>
      <c r="BJ157">
        <v>0.83068169144420889</v>
      </c>
      <c r="BK157">
        <v>26.427205921550719</v>
      </c>
      <c r="BL157" s="10">
        <v>-0.16317330841309724</v>
      </c>
      <c r="BM157">
        <v>-8.9479625292520876E-2</v>
      </c>
      <c r="BN157" s="4">
        <v>8.0066033424899419E-3</v>
      </c>
      <c r="BO157" s="4">
        <v>-0.1681640300235579</v>
      </c>
      <c r="BP157" s="4">
        <v>1.034</v>
      </c>
      <c r="BQ157">
        <v>0.91052037470747915</v>
      </c>
      <c r="BR157">
        <v>1.8685127866339373</v>
      </c>
      <c r="BS157" s="10">
        <v>-7.3956257698803318E-2</v>
      </c>
      <c r="BT157">
        <v>-6.2105227942637391E-2</v>
      </c>
      <c r="BU157" s="4">
        <v>3.8570593378069481E-3</v>
      </c>
      <c r="BV157" s="4">
        <v>-0.14078963267367442</v>
      </c>
      <c r="BW157" s="4">
        <v>-34.040799999999997</v>
      </c>
      <c r="BX157">
        <v>0.9378947720573626</v>
      </c>
      <c r="BY157">
        <v>2.325385885578187</v>
      </c>
      <c r="BZ157" s="10">
        <v>-0.22027023248353039</v>
      </c>
      <c r="CA157">
        <v>-0.28036508918341729</v>
      </c>
      <c r="CB157" s="4">
        <v>7.8604583232825528E-2</v>
      </c>
      <c r="CC157" s="4">
        <v>-0.35904949391445434</v>
      </c>
      <c r="CD157" s="4">
        <v>1.4683999999999999</v>
      </c>
      <c r="CE157">
        <v>0.71963491081658271</v>
      </c>
      <c r="CF157">
        <v>2.1131259443839898</v>
      </c>
      <c r="CG157" s="10">
        <v>-0.43225239340346971</v>
      </c>
      <c r="CH157">
        <v>-8.4417958067513052E-2</v>
      </c>
      <c r="CI157" s="4">
        <v>7.1263916442883919E-3</v>
      </c>
      <c r="CJ157" s="4">
        <v>-0.16310236279855009</v>
      </c>
      <c r="CK157" s="4">
        <v>0.89920000000000011</v>
      </c>
      <c r="CL157">
        <v>0.91558204193248693</v>
      </c>
      <c r="CM157">
        <v>0.92145677516430413</v>
      </c>
      <c r="CN157" s="10">
        <v>-9.2205545587059401E-2</v>
      </c>
      <c r="CO157">
        <v>-0.2375727871006896</v>
      </c>
      <c r="CP157" s="4">
        <v>5.6440829170789589E-2</v>
      </c>
      <c r="CQ157" s="4">
        <v>-0.31625719183172663</v>
      </c>
      <c r="CR157" s="4">
        <v>1.7926</v>
      </c>
      <c r="CS157">
        <v>0.76242721289931037</v>
      </c>
      <c r="CT157">
        <v>2.3150383041938598</v>
      </c>
      <c r="CU157" s="10">
        <v>-0.38700092647011924</v>
      </c>
      <c r="CV157">
        <v>-2.8568471734090394E-2</v>
      </c>
      <c r="CW157" s="4">
        <v>8.1615757722152185E-4</v>
      </c>
      <c r="CX157" s="4">
        <v>-0.10725287646512743</v>
      </c>
      <c r="CY157" s="4">
        <v>1.2412000000000001</v>
      </c>
      <c r="CZ157">
        <v>0.97143152826590962</v>
      </c>
      <c r="DA157">
        <v>1.8415074616422162</v>
      </c>
      <c r="DB157" s="10">
        <v>-0.131325107076945</v>
      </c>
      <c r="DC157">
        <v>-0.20594492199648978</v>
      </c>
      <c r="DD157" s="4">
        <v>4.2413310896140262E-2</v>
      </c>
      <c r="DE157" s="4">
        <v>-0.28462932672752683</v>
      </c>
      <c r="DF157" s="4">
        <v>1.6468</v>
      </c>
      <c r="DG157">
        <v>0.79405507800351027</v>
      </c>
      <c r="DH157">
        <v>1.2317810501389423</v>
      </c>
      <c r="DI157" s="10">
        <v>-0.37938462793938227</v>
      </c>
      <c r="DJ157">
        <v>-7.0513756750987908E-2</v>
      </c>
      <c r="DK157" s="4">
        <v>4.9721898911374929E-3</v>
      </c>
      <c r="DL157" s="4">
        <v>-0.14919816148202494</v>
      </c>
      <c r="DM157" s="4">
        <v>1.2269999999999996</v>
      </c>
      <c r="DN157">
        <v>0.92948624324901208</v>
      </c>
      <c r="DO157">
        <v>3.6067277844684207</v>
      </c>
      <c r="DP157" s="10">
        <v>-9.366392656133464E-2</v>
      </c>
      <c r="DQ157">
        <v>-0.12267480588604335</v>
      </c>
      <c r="DR157" s="4">
        <v>1.5049107999178416E-2</v>
      </c>
      <c r="DS157" s="4">
        <v>-0.2013592106170804</v>
      </c>
      <c r="DT157" s="4">
        <v>1.034</v>
      </c>
      <c r="DU157">
        <v>0.8773251941139566</v>
      </c>
      <c r="DV157">
        <v>1.2756788888202848</v>
      </c>
      <c r="DW157" s="10">
        <v>-0.19403020866037599</v>
      </c>
      <c r="DX157">
        <v>-0.1112155871085779</v>
      </c>
      <c r="DY157" s="4">
        <v>1.2368906815905679E-2</v>
      </c>
      <c r="DZ157" s="4">
        <v>-0.18989999183961492</v>
      </c>
      <c r="EA157" s="4">
        <v>1.1800000000000004</v>
      </c>
      <c r="EB157">
        <v>0.88878441289142207</v>
      </c>
      <c r="EC157">
        <v>4.356237951908339</v>
      </c>
      <c r="ED157" s="10">
        <v>-9.9492437086342533E-2</v>
      </c>
      <c r="EE157">
        <v>-0.13032701695465865</v>
      </c>
      <c r="EF157" s="4">
        <v>1.6985131348299883E-2</v>
      </c>
      <c r="EG157" s="4">
        <v>-0.2090114216856957</v>
      </c>
      <c r="EH157" s="4">
        <v>0.98419999999999985</v>
      </c>
      <c r="EI157">
        <v>0.86967298304534135</v>
      </c>
      <c r="EJ157">
        <v>1.6989348454985889</v>
      </c>
      <c r="EK157" s="10">
        <v>-0.43688920591862024</v>
      </c>
      <c r="EL157">
        <v>-0.18262529866977459</v>
      </c>
      <c r="EM157" s="4">
        <v>3.3351999714224374E-2</v>
      </c>
      <c r="EN157" s="4">
        <v>-0.26130970340081161</v>
      </c>
      <c r="EO157" s="4">
        <v>-32.701399999999992</v>
      </c>
      <c r="EP157">
        <v>0.81737470133022538</v>
      </c>
      <c r="EQ157">
        <v>3.9246397202647731</v>
      </c>
      <c r="ER157" s="10">
        <v>-0.36975126031868738</v>
      </c>
      <c r="ES157">
        <v>-2.6221746488010927E-2</v>
      </c>
      <c r="ET157" s="4">
        <v>6.8757998888151336E-4</v>
      </c>
      <c r="EU157" s="4">
        <v>-0.10490615121904796</v>
      </c>
      <c r="EV157" s="4">
        <v>-34.311200000000007</v>
      </c>
      <c r="EW157">
        <v>0.9737782535119891</v>
      </c>
      <c r="EX157">
        <v>11.052329148101858</v>
      </c>
      <c r="EY157" s="10">
        <v>-8.776311263082387E-2</v>
      </c>
      <c r="EZ157">
        <v>-7.648968981477007E-2</v>
      </c>
      <c r="FA157" s="4">
        <v>5.85067264795974E-3</v>
      </c>
      <c r="FB157" s="4">
        <v>-0.15517409454580711</v>
      </c>
      <c r="FC157" s="4">
        <v>0.89900000000000002</v>
      </c>
      <c r="FD157">
        <v>0.92351031018522989</v>
      </c>
      <c r="FE157">
        <v>5.9881267917912373</v>
      </c>
      <c r="FF157" s="10">
        <v>-3.5570631873689043E-2</v>
      </c>
      <c r="FG157">
        <v>-0.1098263693000829</v>
      </c>
      <c r="FH157" s="4">
        <v>1.206183139363819E-2</v>
      </c>
      <c r="FI157" s="4">
        <v>-0.18851077403111993</v>
      </c>
      <c r="FJ157" s="4">
        <v>0.89980000000000016</v>
      </c>
      <c r="FK157">
        <v>0.89017363069991706</v>
      </c>
      <c r="FL157">
        <v>11.900040162904306</v>
      </c>
      <c r="FM157" s="10">
        <v>-0.11393431056888186</v>
      </c>
      <c r="FN157">
        <v>-0.1060643152136998</v>
      </c>
      <c r="FO157" s="4">
        <v>1.124963896175107E-2</v>
      </c>
      <c r="FP157" s="4">
        <v>-0.18474871994473685</v>
      </c>
      <c r="FQ157" s="4">
        <v>1.1929999999999996</v>
      </c>
      <c r="FR157">
        <v>0.89393568478630026</v>
      </c>
      <c r="FS157">
        <v>5.802063529813168</v>
      </c>
      <c r="FT157" s="10">
        <v>-0.15572818629392754</v>
      </c>
    </row>
    <row r="158" spans="1:176" x14ac:dyDescent="0.2">
      <c r="A158" s="2">
        <v>157</v>
      </c>
      <c r="B158" s="3">
        <v>43466</v>
      </c>
      <c r="C158">
        <v>2019</v>
      </c>
      <c r="D158" s="4">
        <v>7.870591989787766E-2</v>
      </c>
      <c r="E158" s="4">
        <v>0</v>
      </c>
      <c r="F158" s="9">
        <v>1.0787059198978777</v>
      </c>
      <c r="G158">
        <v>2.1662260674517344</v>
      </c>
      <c r="H158" s="10"/>
      <c r="I158">
        <v>0.12455852618463861</v>
      </c>
      <c r="J158" s="4">
        <v>0</v>
      </c>
      <c r="K158" s="4">
        <v>9.4829596041522607E-2</v>
      </c>
      <c r="L158" s="4">
        <v>1.2407999999999999</v>
      </c>
      <c r="M158">
        <v>1.1245585261846387</v>
      </c>
      <c r="N158">
        <v>18.080140549178768</v>
      </c>
      <c r="O158" s="10"/>
      <c r="P158">
        <v>0.15291767652439747</v>
      </c>
      <c r="Q158" s="4">
        <v>0</v>
      </c>
      <c r="R158" s="4">
        <v>0.12318874638128147</v>
      </c>
      <c r="S158" s="4">
        <v>1.3137999999999999</v>
      </c>
      <c r="T158">
        <v>1.1529176765243974</v>
      </c>
      <c r="U158">
        <v>10.958228961743629</v>
      </c>
      <c r="V158" s="10"/>
      <c r="W158">
        <v>0.12168721373313261</v>
      </c>
      <c r="X158" s="4">
        <v>0</v>
      </c>
      <c r="Y158" s="4">
        <v>9.1958283590016607E-2</v>
      </c>
      <c r="Z158" s="4">
        <v>-34.749000000000009</v>
      </c>
      <c r="AA158">
        <v>1.1216872137331326</v>
      </c>
      <c r="AB158">
        <v>1.739519322998009</v>
      </c>
      <c r="AC158" s="10"/>
      <c r="AD158">
        <v>9.5316462647086361E-2</v>
      </c>
      <c r="AE158" s="4">
        <v>0</v>
      </c>
      <c r="AF158" s="4">
        <v>6.5587532503970356E-2</v>
      </c>
      <c r="AG158" s="4">
        <v>0.12320000000000002</v>
      </c>
      <c r="AH158">
        <v>1.0953164626470864</v>
      </c>
      <c r="AI158">
        <v>1.9152784625234862</v>
      </c>
      <c r="AJ158" s="10"/>
      <c r="AK158">
        <v>0.29845650957017816</v>
      </c>
      <c r="AL158" s="4">
        <v>0</v>
      </c>
      <c r="AM158" s="4">
        <v>0.26872757942706216</v>
      </c>
      <c r="AN158" s="4">
        <v>4.3678000000000017</v>
      </c>
      <c r="AO158">
        <v>1.2984565095701781</v>
      </c>
      <c r="AP158">
        <v>3.3139258238758642</v>
      </c>
      <c r="AQ158" s="10"/>
      <c r="AR158">
        <v>0.28988877332977803</v>
      </c>
      <c r="AS158" s="4">
        <v>0</v>
      </c>
      <c r="AT158" s="4">
        <v>0.26015984318666202</v>
      </c>
      <c r="AU158" s="4">
        <v>-32.833000000000006</v>
      </c>
      <c r="AV158">
        <v>1.2898887733297779</v>
      </c>
      <c r="AW158">
        <v>4.3088434148397026</v>
      </c>
      <c r="AX158" s="10"/>
      <c r="AY158">
        <v>7.1759150162646015E-2</v>
      </c>
      <c r="AZ158" s="4">
        <v>0</v>
      </c>
      <c r="BA158" s="4">
        <v>4.203022001953001E-2</v>
      </c>
      <c r="BB158" s="4">
        <v>1.0213999999999999</v>
      </c>
      <c r="BC158">
        <v>1.071759150162646</v>
      </c>
      <c r="BD158">
        <v>2.6136481911391467</v>
      </c>
      <c r="BE158" s="10"/>
      <c r="BF158">
        <v>0.30954673803935812</v>
      </c>
      <c r="BG158" s="4">
        <v>0</v>
      </c>
      <c r="BH158" s="4">
        <v>0.27981780789624211</v>
      </c>
      <c r="BI158" s="4">
        <v>1.3718000000000001</v>
      </c>
      <c r="BJ158">
        <v>1.3095467380393582</v>
      </c>
      <c r="BK158">
        <v>34.607661310061154</v>
      </c>
      <c r="BL158" s="10"/>
      <c r="BM158">
        <v>7.135851772958883E-2</v>
      </c>
      <c r="BN158" s="4">
        <v>0</v>
      </c>
      <c r="BO158" s="4">
        <v>4.1629587586472824E-2</v>
      </c>
      <c r="BP158" s="4">
        <v>1.0058</v>
      </c>
      <c r="BQ158">
        <v>1.0713585177295888</v>
      </c>
      <c r="BR158">
        <v>2.0018470894469185</v>
      </c>
      <c r="BS158" s="10"/>
      <c r="BT158">
        <v>7.0055000368871759E-2</v>
      </c>
      <c r="BU158" s="4">
        <v>0</v>
      </c>
      <c r="BV158" s="4">
        <v>4.0326070225755753E-2</v>
      </c>
      <c r="BW158" s="4">
        <v>-33.143799999999999</v>
      </c>
      <c r="BX158">
        <v>1.0700550003688718</v>
      </c>
      <c r="BY158">
        <v>2.488290794650136</v>
      </c>
      <c r="BZ158" s="10"/>
      <c r="CA158">
        <v>0.39562097119605005</v>
      </c>
      <c r="CB158" s="4">
        <v>0</v>
      </c>
      <c r="CC158" s="4">
        <v>0.36589204105293405</v>
      </c>
      <c r="CD158" s="4">
        <v>1.5369999999999999</v>
      </c>
      <c r="CE158">
        <v>1.3956209711960501</v>
      </c>
      <c r="CF158">
        <v>2.9491228827607543</v>
      </c>
      <c r="CG158" s="10"/>
      <c r="CH158">
        <v>9.5290152172654019E-2</v>
      </c>
      <c r="CI158" s="4">
        <v>0</v>
      </c>
      <c r="CJ158" s="4">
        <v>6.5561222029538013E-2</v>
      </c>
      <c r="CK158" s="4">
        <v>1.1014000000000002</v>
      </c>
      <c r="CL158">
        <v>1.0952901521726539</v>
      </c>
      <c r="CM158">
        <v>1.0092625314902337</v>
      </c>
      <c r="CN158" s="10"/>
      <c r="CO158">
        <v>0.41035297411186888</v>
      </c>
      <c r="CP158" s="4">
        <v>0</v>
      </c>
      <c r="CQ158" s="4">
        <v>0.38062404396875288</v>
      </c>
      <c r="CR158" s="4">
        <v>1.7597999999999996</v>
      </c>
      <c r="CS158">
        <v>1.410352974111869</v>
      </c>
      <c r="CT158">
        <v>3.2650211575027077</v>
      </c>
      <c r="CU158" s="10"/>
      <c r="CV158">
        <v>0.11581801073578729</v>
      </c>
      <c r="CW158" s="4">
        <v>0</v>
      </c>
      <c r="CX158" s="4">
        <v>8.6089080592671285E-2</v>
      </c>
      <c r="CY158" s="4">
        <v>1.26</v>
      </c>
      <c r="CZ158">
        <v>1.1158180107357873</v>
      </c>
      <c r="DA158">
        <v>2.054787192604727</v>
      </c>
      <c r="DB158" s="10"/>
      <c r="DC158">
        <v>0.3097631574301325</v>
      </c>
      <c r="DD158" s="4">
        <v>0</v>
      </c>
      <c r="DE158" s="4">
        <v>0.28003422728701649</v>
      </c>
      <c r="DF158" s="4">
        <v>1.7487999999999999</v>
      </c>
      <c r="DG158">
        <v>1.3097631574301325</v>
      </c>
      <c r="DH158">
        <v>1.6133414374925854</v>
      </c>
      <c r="DI158" s="10"/>
      <c r="DJ158">
        <v>0.11036396788673283</v>
      </c>
      <c r="DK158" s="4">
        <v>0</v>
      </c>
      <c r="DL158" s="4">
        <v>8.0635037743616828E-2</v>
      </c>
      <c r="DM158" s="4">
        <v>1.3389999999999997</v>
      </c>
      <c r="DN158">
        <v>1.1103639678867328</v>
      </c>
      <c r="DO158">
        <v>4.00478057384968</v>
      </c>
      <c r="DP158" s="10"/>
      <c r="DQ158">
        <v>0.1139707510065448</v>
      </c>
      <c r="DR158" s="4">
        <v>0</v>
      </c>
      <c r="DS158" s="4">
        <v>8.4241820863428796E-2</v>
      </c>
      <c r="DT158" s="4">
        <v>1.0702</v>
      </c>
      <c r="DU158">
        <v>1.1139707510065449</v>
      </c>
      <c r="DV158">
        <v>1.4210689698223273</v>
      </c>
      <c r="DW158" s="10"/>
      <c r="DX158">
        <v>0.18285601233476323</v>
      </c>
      <c r="DY158" s="4">
        <v>0</v>
      </c>
      <c r="DZ158" s="4">
        <v>0.15312708219164722</v>
      </c>
      <c r="EA158" s="4">
        <v>1.1689999999999996</v>
      </c>
      <c r="EB158">
        <v>1.1828560123347631</v>
      </c>
      <c r="EC158">
        <v>5.1528022525756532</v>
      </c>
      <c r="ED158" s="10"/>
      <c r="EE158">
        <v>0.31744907552228091</v>
      </c>
      <c r="EF158" s="4">
        <v>0</v>
      </c>
      <c r="EG158" s="4">
        <v>0.2877201453791649</v>
      </c>
      <c r="EH158" s="4">
        <v>1.1180000000000005</v>
      </c>
      <c r="EI158">
        <v>1.317449075522281</v>
      </c>
      <c r="EJ158">
        <v>2.2382601415747052</v>
      </c>
      <c r="EK158" s="10"/>
      <c r="EL158">
        <v>0.2821783692617077</v>
      </c>
      <c r="EM158" s="4">
        <v>0</v>
      </c>
      <c r="EN158" s="4">
        <v>0.25244943911859169</v>
      </c>
      <c r="EO158" s="4">
        <v>-32.885399999999997</v>
      </c>
      <c r="EP158">
        <v>1.2821783692617077</v>
      </c>
      <c r="EQ158">
        <v>5.0320881564688111</v>
      </c>
      <c r="ER158" s="10"/>
      <c r="ES158">
        <v>0.15857832669613664</v>
      </c>
      <c r="ET158" s="4">
        <v>0</v>
      </c>
      <c r="EU158" s="4">
        <v>0.12884939655302063</v>
      </c>
      <c r="EV158" s="4">
        <v>-33.396000000000001</v>
      </c>
      <c r="EW158">
        <v>1.1585783266961367</v>
      </c>
      <c r="EX158">
        <v>12.804989010502789</v>
      </c>
      <c r="EY158" s="10"/>
      <c r="EZ158">
        <v>0.18631755559313337</v>
      </c>
      <c r="FA158" s="4">
        <v>0</v>
      </c>
      <c r="FB158" s="4">
        <v>0.15658862545001737</v>
      </c>
      <c r="FC158" s="4">
        <v>1.1013999999999999</v>
      </c>
      <c r="FD158">
        <v>1.1863175555931333</v>
      </c>
      <c r="FE158">
        <v>7.1038199382195319</v>
      </c>
      <c r="FF158" s="10"/>
      <c r="FG158">
        <v>0.25940997906719904</v>
      </c>
      <c r="FH158" s="4">
        <v>0</v>
      </c>
      <c r="FI158" s="4">
        <v>0.22968104892408303</v>
      </c>
      <c r="FJ158" s="4">
        <v>0.97839999999999994</v>
      </c>
      <c r="FK158">
        <v>1.2594099790671991</v>
      </c>
      <c r="FL158">
        <v>14.987029332462141</v>
      </c>
      <c r="FM158" s="10"/>
      <c r="FN158">
        <v>0.20033260026276323</v>
      </c>
      <c r="FO158" s="4">
        <v>0</v>
      </c>
      <c r="FP158" s="4">
        <v>0.17060367011964722</v>
      </c>
      <c r="FQ158" s="4">
        <v>1.0072000000000003</v>
      </c>
      <c r="FR158">
        <v>1.2003326002627632</v>
      </c>
      <c r="FS158">
        <v>6.9644060036303861</v>
      </c>
      <c r="FT158" s="10"/>
    </row>
    <row r="159" spans="1:176" x14ac:dyDescent="0.2">
      <c r="A159" s="2">
        <v>158</v>
      </c>
      <c r="B159" s="3">
        <v>43497</v>
      </c>
      <c r="C159">
        <v>2019</v>
      </c>
      <c r="D159" s="4">
        <v>2.9732628231204501E-2</v>
      </c>
      <c r="E159" s="4">
        <v>0</v>
      </c>
      <c r="F159" s="9">
        <v>1.0297326282312045</v>
      </c>
      <c r="G159">
        <v>2.2306336617800211</v>
      </c>
      <c r="H159" s="10"/>
      <c r="I159">
        <v>8.8717474732550143E-3</v>
      </c>
      <c r="J159" s="4">
        <v>0</v>
      </c>
      <c r="K159" s="4">
        <v>-9.0525402778234183E-3</v>
      </c>
      <c r="L159" s="4">
        <v>0.73699999999999999</v>
      </c>
      <c r="M159">
        <v>1.0088717474732549</v>
      </c>
      <c r="N159">
        <v>18.240542990412038</v>
      </c>
      <c r="O159" s="10"/>
      <c r="P159">
        <v>1.1408201689844031E-2</v>
      </c>
      <c r="Q159" s="4">
        <v>0</v>
      </c>
      <c r="R159" s="4">
        <v>-6.516086061234402E-3</v>
      </c>
      <c r="S159" s="4">
        <v>1.0019999999999998</v>
      </c>
      <c r="T159">
        <v>1.011408201689844</v>
      </c>
      <c r="U159">
        <v>11.08324264790269</v>
      </c>
      <c r="V159" s="10"/>
      <c r="W159">
        <v>4.2364364624834616E-2</v>
      </c>
      <c r="X159" s="4">
        <v>0</v>
      </c>
      <c r="Y159" s="4">
        <v>2.4440076873756184E-2</v>
      </c>
      <c r="Z159" s="4">
        <v>-24.883199999999977</v>
      </c>
      <c r="AA159">
        <v>1.0423643646248346</v>
      </c>
      <c r="AB159">
        <v>1.8132129538694421</v>
      </c>
      <c r="AC159" s="10"/>
      <c r="AD159">
        <v>1.8802817624063724E-2</v>
      </c>
      <c r="AE159" s="4">
        <v>0</v>
      </c>
      <c r="AF159" s="4">
        <v>8.7852987298529112E-4</v>
      </c>
      <c r="AG159" s="4">
        <v>0.17780000000000001</v>
      </c>
      <c r="AH159">
        <v>1.0188028176240638</v>
      </c>
      <c r="AI159">
        <v>1.9512910941536126</v>
      </c>
      <c r="AJ159" s="10"/>
      <c r="AK159">
        <v>8.5284732971495913E-2</v>
      </c>
      <c r="AL159" s="4">
        <v>0</v>
      </c>
      <c r="AM159" s="4">
        <v>6.7360445220417481E-2</v>
      </c>
      <c r="AN159" s="4">
        <v>4.3736000000000015</v>
      </c>
      <c r="AO159">
        <v>1.0852847329714959</v>
      </c>
      <c r="AP159">
        <v>3.5965531028524618</v>
      </c>
      <c r="AQ159" s="10"/>
      <c r="AR159">
        <v>2.3095013924112603E-2</v>
      </c>
      <c r="AS159" s="4">
        <v>0</v>
      </c>
      <c r="AT159" s="4">
        <v>5.1707261730341708E-3</v>
      </c>
      <c r="AU159" s="4">
        <v>-22.50139999999999</v>
      </c>
      <c r="AV159">
        <v>1.0230950139241126</v>
      </c>
      <c r="AW159">
        <v>4.4083562135022465</v>
      </c>
      <c r="AX159" s="10"/>
      <c r="AY159">
        <v>4.7899786722524346E-2</v>
      </c>
      <c r="AZ159" s="4">
        <v>0</v>
      </c>
      <c r="BA159" s="4">
        <v>2.9975498971445913E-2</v>
      </c>
      <c r="BB159" s="4">
        <v>0.96160000000000001</v>
      </c>
      <c r="BC159">
        <v>1.0478997867225244</v>
      </c>
      <c r="BD159">
        <v>2.7388413820624233</v>
      </c>
      <c r="BE159" s="10"/>
      <c r="BF159">
        <v>4.6149943011116426E-2</v>
      </c>
      <c r="BG159" s="4">
        <v>0</v>
      </c>
      <c r="BH159" s="4">
        <v>2.8225655260037993E-2</v>
      </c>
      <c r="BI159" s="4">
        <v>0.97540000000000004</v>
      </c>
      <c r="BJ159">
        <v>1.0461499430111165</v>
      </c>
      <c r="BK159">
        <v>36.204802907268501</v>
      </c>
      <c r="BL159" s="10"/>
      <c r="BM159">
        <v>3.7276692582935346E-2</v>
      </c>
      <c r="BN159" s="4">
        <v>0</v>
      </c>
      <c r="BO159" s="4">
        <v>1.9352404831856913E-2</v>
      </c>
      <c r="BP159" s="4">
        <v>0.97720000000000029</v>
      </c>
      <c r="BQ159">
        <v>1.0372766925829353</v>
      </c>
      <c r="BR159">
        <v>2.0764693279982751</v>
      </c>
      <c r="BS159" s="10"/>
      <c r="BT159">
        <v>2.245046409867392E-2</v>
      </c>
      <c r="BU159" s="4">
        <v>0</v>
      </c>
      <c r="BV159" s="4">
        <v>4.5261763475954869E-3</v>
      </c>
      <c r="BW159" s="4">
        <v>-23.534000000000013</v>
      </c>
      <c r="BX159">
        <v>1.022450464098674</v>
      </c>
      <c r="BY159">
        <v>2.54415407780249</v>
      </c>
      <c r="BZ159" s="10"/>
      <c r="CA159">
        <v>3.3832959651319057E-2</v>
      </c>
      <c r="CB159" s="4">
        <v>0</v>
      </c>
      <c r="CC159" s="4">
        <v>1.5908671900240624E-2</v>
      </c>
      <c r="CD159" s="4">
        <v>1.8537999999999997</v>
      </c>
      <c r="CE159">
        <v>1.0338329596513192</v>
      </c>
      <c r="CF159">
        <v>3.0489004382599809</v>
      </c>
      <c r="CG159" s="10"/>
      <c r="CH159">
        <v>2.002324817016686E-2</v>
      </c>
      <c r="CI159" s="4">
        <v>0</v>
      </c>
      <c r="CJ159" s="4">
        <v>2.0989604190884276E-3</v>
      </c>
      <c r="CK159" s="4">
        <v>1.1222000000000001</v>
      </c>
      <c r="CL159">
        <v>1.0200232481701668</v>
      </c>
      <c r="CM159">
        <v>1.0294712456271133</v>
      </c>
      <c r="CN159" s="10"/>
      <c r="CO159">
        <v>9.2190545635755489E-2</v>
      </c>
      <c r="CP159" s="4">
        <v>0</v>
      </c>
      <c r="CQ159" s="4">
        <v>7.4266257884677056E-2</v>
      </c>
      <c r="CR159" s="4">
        <v>1.9284000000000001</v>
      </c>
      <c r="CS159">
        <v>1.0921905456357555</v>
      </c>
      <c r="CT159">
        <v>3.5660252395251684</v>
      </c>
      <c r="CU159" s="10"/>
      <c r="CV159">
        <v>1.2756312855721184E-2</v>
      </c>
      <c r="CW159" s="4">
        <v>0</v>
      </c>
      <c r="CX159" s="4">
        <v>-5.1679748953572489E-3</v>
      </c>
      <c r="CY159" s="4">
        <v>1.2368000000000001</v>
      </c>
      <c r="CZ159">
        <v>1.0127563128557211</v>
      </c>
      <c r="DA159">
        <v>2.0809987008855217</v>
      </c>
      <c r="DB159" s="10"/>
      <c r="DC159">
        <v>8.7923465205515083E-2</v>
      </c>
      <c r="DD159" s="4">
        <v>0</v>
      </c>
      <c r="DE159" s="4">
        <v>6.9999177454436651E-2</v>
      </c>
      <c r="DF159" s="4">
        <v>1.4278000000000004</v>
      </c>
      <c r="DG159">
        <v>1.087923465205515</v>
      </c>
      <c r="DH159">
        <v>1.7551920072365803</v>
      </c>
      <c r="DI159" s="10"/>
      <c r="DJ159">
        <v>2.2375994262336475E-2</v>
      </c>
      <c r="DK159" s="4">
        <v>0</v>
      </c>
      <c r="DL159" s="4">
        <v>4.4517065112580426E-3</v>
      </c>
      <c r="DM159" s="4">
        <v>1.1681999999999999</v>
      </c>
      <c r="DN159">
        <v>1.0223759942623365</v>
      </c>
      <c r="DO159">
        <v>4.0943915209920574</v>
      </c>
      <c r="DP159" s="10"/>
      <c r="DQ159">
        <v>4.9689535338914244E-2</v>
      </c>
      <c r="DR159" s="4">
        <v>0</v>
      </c>
      <c r="DS159" s="4">
        <v>3.1765247587835811E-2</v>
      </c>
      <c r="DT159" s="4">
        <v>1.1335999999999999</v>
      </c>
      <c r="DU159">
        <v>1.0496895353389142</v>
      </c>
      <c r="DV159">
        <v>1.4916812266173483</v>
      </c>
      <c r="DW159" s="10"/>
      <c r="DX159">
        <v>2.8970400757911369E-2</v>
      </c>
      <c r="DY159" s="4">
        <v>0</v>
      </c>
      <c r="DZ159" s="4">
        <v>1.1046113006832937E-2</v>
      </c>
      <c r="EA159" s="4">
        <v>1.0514000000000001</v>
      </c>
      <c r="EB159">
        <v>1.0289704007579115</v>
      </c>
      <c r="EC159">
        <v>5.3020809988590392</v>
      </c>
      <c r="ED159" s="10"/>
      <c r="EE159">
        <v>3.3532169115213006E-2</v>
      </c>
      <c r="EF159" s="4">
        <v>0</v>
      </c>
      <c r="EG159" s="4">
        <v>1.5607881364134574E-2</v>
      </c>
      <c r="EH159" s="4">
        <v>1.1735999999999998</v>
      </c>
      <c r="EI159">
        <v>1.0335321691152131</v>
      </c>
      <c r="EJ159">
        <v>2.3133138591658291</v>
      </c>
      <c r="EK159" s="10"/>
      <c r="EL159">
        <v>4.4674734270813789E-2</v>
      </c>
      <c r="EM159" s="4">
        <v>0</v>
      </c>
      <c r="EN159" s="4">
        <v>2.6750446519735356E-2</v>
      </c>
      <c r="EO159" s="4">
        <v>-22.69179999999999</v>
      </c>
      <c r="EP159">
        <v>1.0446747342708138</v>
      </c>
      <c r="EQ159">
        <v>5.2568953576863642</v>
      </c>
      <c r="ER159" s="10"/>
      <c r="ES159">
        <v>2.6676614911443935E-2</v>
      </c>
      <c r="ET159" s="4">
        <v>0</v>
      </c>
      <c r="EU159" s="4">
        <v>8.7523271603655028E-3</v>
      </c>
      <c r="EV159" s="4">
        <v>-23.713399999999989</v>
      </c>
      <c r="EW159">
        <v>1.0266766149114439</v>
      </c>
      <c r="EX159">
        <v>13.146582771281244</v>
      </c>
      <c r="EY159" s="10"/>
      <c r="EZ159">
        <v>3.9698857558789685E-2</v>
      </c>
      <c r="FA159" s="4">
        <v>0</v>
      </c>
      <c r="FB159" s="4">
        <v>2.1774569807711253E-2</v>
      </c>
      <c r="FC159" s="4">
        <v>0.90960000000000008</v>
      </c>
      <c r="FD159">
        <v>1.0396988575587898</v>
      </c>
      <c r="FE159">
        <v>7.3858334740701999</v>
      </c>
      <c r="FF159" s="10"/>
      <c r="FG159">
        <v>6.1816934378548224E-2</v>
      </c>
      <c r="FH159" s="4">
        <v>0</v>
      </c>
      <c r="FI159" s="4">
        <v>4.3892646627469792E-2</v>
      </c>
      <c r="FJ159" s="4">
        <v>0.95940000000000014</v>
      </c>
      <c r="FK159">
        <v>1.0618169343785482</v>
      </c>
      <c r="FL159">
        <v>15.91348154123633</v>
      </c>
      <c r="FM159" s="10"/>
      <c r="FN159">
        <v>5.6711724193933541E-2</v>
      </c>
      <c r="FO159" s="4">
        <v>0</v>
      </c>
      <c r="FP159" s="4">
        <v>3.8787436442855108E-2</v>
      </c>
      <c r="FQ159" s="4">
        <v>1.3588</v>
      </c>
      <c r="FR159">
        <v>1.0567117241939334</v>
      </c>
      <c r="FS159">
        <v>7.359369476082847</v>
      </c>
      <c r="FT159" s="10"/>
    </row>
    <row r="160" spans="1:176" x14ac:dyDescent="0.2">
      <c r="A160" s="2">
        <v>159</v>
      </c>
      <c r="B160" s="3">
        <v>43525</v>
      </c>
      <c r="C160">
        <v>2019</v>
      </c>
      <c r="D160" s="4">
        <v>1.7920632070389689E-2</v>
      </c>
      <c r="E160" s="4">
        <v>0</v>
      </c>
      <c r="F160" s="9">
        <v>1.0179206320703897</v>
      </c>
      <c r="G160">
        <v>2.2706080269166069</v>
      </c>
      <c r="H160" s="10"/>
      <c r="I160">
        <v>-4.7617670321351772E-2</v>
      </c>
      <c r="J160" s="4">
        <v>2.2674425268329455E-3</v>
      </c>
      <c r="K160" s="4">
        <v>-8.6931105263491126E-2</v>
      </c>
      <c r="L160" s="4">
        <v>1.1870000000000001</v>
      </c>
      <c r="M160">
        <v>0.95238232967864822</v>
      </c>
      <c r="N160">
        <v>17.371970827812152</v>
      </c>
      <c r="O160" s="10"/>
      <c r="P160">
        <v>-4.7012189551194024E-2</v>
      </c>
      <c r="Q160" s="4">
        <v>2.2101459663973967E-3</v>
      </c>
      <c r="R160" s="4">
        <v>-8.6325624493333378E-2</v>
      </c>
      <c r="S160" s="4">
        <v>1.4908000000000001</v>
      </c>
      <c r="T160">
        <v>0.95298781044880598</v>
      </c>
      <c r="U160">
        <v>10.562195143697611</v>
      </c>
      <c r="V160" s="10"/>
      <c r="W160">
        <v>-2.5699086270739822E-2</v>
      </c>
      <c r="X160" s="4">
        <v>6.6044303515092799E-4</v>
      </c>
      <c r="Y160" s="4">
        <v>-6.5012521212879176E-2</v>
      </c>
      <c r="Z160" s="4">
        <v>-26.18399999999999</v>
      </c>
      <c r="AA160">
        <v>0.9743009137292602</v>
      </c>
      <c r="AB160">
        <v>1.7666150377407284</v>
      </c>
      <c r="AC160" s="10"/>
      <c r="AD160">
        <v>-2.260162558199082E-3</v>
      </c>
      <c r="AE160" s="4">
        <v>5.1083347894850193E-6</v>
      </c>
      <c r="AF160" s="4">
        <v>-4.1573597500338434E-2</v>
      </c>
      <c r="AG160" s="4">
        <v>0.19419999999999998</v>
      </c>
      <c r="AH160">
        <v>0.99773983744180095</v>
      </c>
      <c r="AI160">
        <v>1.9468808590824593</v>
      </c>
      <c r="AJ160" s="10"/>
      <c r="AK160">
        <v>-3.3175830670223762E-2</v>
      </c>
      <c r="AL160" s="4">
        <v>1.1006357406593596E-3</v>
      </c>
      <c r="AM160" s="4">
        <v>-7.2489265612363116E-2</v>
      </c>
      <c r="AN160" s="4">
        <v>4.1442000000000014</v>
      </c>
      <c r="AO160">
        <v>0.96682416932977622</v>
      </c>
      <c r="AP160">
        <v>3.4772344661157604</v>
      </c>
      <c r="AQ160" s="10"/>
      <c r="AR160">
        <v>-0.15496495184992101</v>
      </c>
      <c r="AS160" s="4">
        <v>2.4014136301848336E-2</v>
      </c>
      <c r="AT160" s="4">
        <v>-0.19427838679206036</v>
      </c>
      <c r="AU160" s="4">
        <v>-23.116800000000001</v>
      </c>
      <c r="AV160">
        <v>0.84503504815007902</v>
      </c>
      <c r="AW160">
        <v>3.725215505139571</v>
      </c>
      <c r="AX160" s="10"/>
      <c r="AY160">
        <v>2.8328756409664577E-2</v>
      </c>
      <c r="AZ160" s="4">
        <v>0</v>
      </c>
      <c r="BA160" s="4">
        <v>-1.0984678532474777E-2</v>
      </c>
      <c r="BB160" s="4">
        <v>0.98080000000000023</v>
      </c>
      <c r="BC160">
        <v>1.0283287564096646</v>
      </c>
      <c r="BD160">
        <v>2.8164293524195787</v>
      </c>
      <c r="BE160" s="10"/>
      <c r="BF160">
        <v>3.6962785778958077E-2</v>
      </c>
      <c r="BG160" s="4">
        <v>0</v>
      </c>
      <c r="BH160" s="4">
        <v>-2.3506491631812773E-3</v>
      </c>
      <c r="BI160" s="4">
        <v>1.3694000000000002</v>
      </c>
      <c r="BJ160">
        <v>1.0369627857789581</v>
      </c>
      <c r="BK160">
        <v>37.543033281299266</v>
      </c>
      <c r="BL160" s="10"/>
      <c r="BM160">
        <v>3.9420477913388458E-2</v>
      </c>
      <c r="BN160" s="4">
        <v>0</v>
      </c>
      <c r="BO160" s="4">
        <v>1.0704297124910361E-4</v>
      </c>
      <c r="BP160" s="4">
        <v>0.9658000000000001</v>
      </c>
      <c r="BQ160">
        <v>1.0394204779133884</v>
      </c>
      <c r="BR160">
        <v>2.1583247412804596</v>
      </c>
      <c r="BS160" s="10"/>
      <c r="BT160">
        <v>1.552954783073285E-2</v>
      </c>
      <c r="BU160" s="4">
        <v>0</v>
      </c>
      <c r="BV160" s="4">
        <v>-2.3783887111406506E-2</v>
      </c>
      <c r="BW160" s="4">
        <v>-0.28880000000000017</v>
      </c>
      <c r="BX160">
        <v>1.0155295478307329</v>
      </c>
      <c r="BY160">
        <v>2.5836636402424777</v>
      </c>
      <c r="BZ160" s="10"/>
      <c r="CA160">
        <v>7.2421231977288586E-2</v>
      </c>
      <c r="CB160" s="4">
        <v>0</v>
      </c>
      <c r="CC160" s="4">
        <v>3.3107797035149232E-2</v>
      </c>
      <c r="CD160" s="4">
        <v>1.9284000000000001</v>
      </c>
      <c r="CE160">
        <v>1.0724212319772886</v>
      </c>
      <c r="CF160">
        <v>3.2697055641748638</v>
      </c>
      <c r="CG160" s="10"/>
      <c r="CH160">
        <v>-5.3574878251642889E-4</v>
      </c>
      <c r="CI160" s="4">
        <v>2.8702675796783582E-7</v>
      </c>
      <c r="CJ160" s="4">
        <v>-3.9849183724655783E-2</v>
      </c>
      <c r="CK160" s="4">
        <v>1.4564000000000001</v>
      </c>
      <c r="CL160">
        <v>0.99946425121748361</v>
      </c>
      <c r="CM160">
        <v>1.0289197076606329</v>
      </c>
      <c r="CN160" s="10"/>
      <c r="CO160">
        <v>0.10761150806156448</v>
      </c>
      <c r="CP160" s="4">
        <v>0</v>
      </c>
      <c r="CQ160" s="4">
        <v>6.8298073119425123E-2</v>
      </c>
      <c r="CR160" s="4">
        <v>1.982</v>
      </c>
      <c r="CS160">
        <v>1.1076115080615645</v>
      </c>
      <c r="CT160">
        <v>3.9497705933360736</v>
      </c>
      <c r="CU160" s="10"/>
      <c r="CV160">
        <v>1.3374795472795855E-2</v>
      </c>
      <c r="CW160" s="4">
        <v>0</v>
      </c>
      <c r="CX160" s="4">
        <v>-2.5938639469343501E-2</v>
      </c>
      <c r="CY160" s="4">
        <v>1.1163999999999998</v>
      </c>
      <c r="CZ160">
        <v>1.0133747954727959</v>
      </c>
      <c r="DA160">
        <v>2.1088316328890193</v>
      </c>
      <c r="DB160" s="10"/>
      <c r="DC160">
        <v>5.5419686913206812E-2</v>
      </c>
      <c r="DD160" s="4">
        <v>0</v>
      </c>
      <c r="DE160" s="4">
        <v>1.6106251971067458E-2</v>
      </c>
      <c r="DF160" s="4">
        <v>1.4881999999999993</v>
      </c>
      <c r="DG160">
        <v>1.0554196869132069</v>
      </c>
      <c r="DH160">
        <v>1.8524641987501946</v>
      </c>
      <c r="DI160" s="10"/>
      <c r="DJ160">
        <v>6.6105358662117541E-3</v>
      </c>
      <c r="DK160" s="4">
        <v>0</v>
      </c>
      <c r="DL160" s="4">
        <v>-3.2702899075927598E-2</v>
      </c>
      <c r="DM160" s="4">
        <v>1.1594000000000002</v>
      </c>
      <c r="DN160">
        <v>1.0066105358662119</v>
      </c>
      <c r="DO160">
        <v>4.1214576429918894</v>
      </c>
      <c r="DP160" s="10"/>
      <c r="DQ160">
        <v>-3.8018277365517383E-2</v>
      </c>
      <c r="DR160" s="4">
        <v>1.4453894138414115E-3</v>
      </c>
      <c r="DS160" s="4">
        <v>-7.733171230765673E-2</v>
      </c>
      <c r="DT160" s="4">
        <v>1.0899999999999999</v>
      </c>
      <c r="DU160">
        <v>0.96198172263448267</v>
      </c>
      <c r="DV160">
        <v>1.4349700760028747</v>
      </c>
      <c r="DW160" s="10"/>
      <c r="DX160">
        <v>1.1673328686329296E-2</v>
      </c>
      <c r="DY160" s="4">
        <v>0</v>
      </c>
      <c r="DZ160" s="4">
        <v>-2.7640106255810058E-2</v>
      </c>
      <c r="EA160" s="4">
        <v>1.6659999999999997</v>
      </c>
      <c r="EB160">
        <v>1.0116733286863293</v>
      </c>
      <c r="EC160">
        <v>5.3639739330802616</v>
      </c>
      <c r="ED160" s="10"/>
      <c r="EE160">
        <v>-5.2213397732949078E-2</v>
      </c>
      <c r="EF160" s="4">
        <v>2.7262389028191321E-3</v>
      </c>
      <c r="EG160" s="4">
        <v>-9.1526832675088432E-2</v>
      </c>
      <c r="EH160" s="4">
        <v>1.6044</v>
      </c>
      <c r="EI160">
        <v>0.94778660226705091</v>
      </c>
      <c r="EJ160">
        <v>2.1925278825560603</v>
      </c>
      <c r="EK160" s="10"/>
      <c r="EL160">
        <v>-7.1998678377947933E-2</v>
      </c>
      <c r="EM160" s="4">
        <v>5.1838096881711869E-3</v>
      </c>
      <c r="EN160" s="4">
        <v>-0.11131211332008728</v>
      </c>
      <c r="EO160" s="4">
        <v>-23.1828</v>
      </c>
      <c r="EP160">
        <v>0.92800132162205207</v>
      </c>
      <c r="EQ160">
        <v>4.8784058395617764</v>
      </c>
      <c r="ER160" s="10"/>
      <c r="ES160">
        <v>-2.4414111255450552E-2</v>
      </c>
      <c r="ET160" s="4">
        <v>5.9604882839351737E-4</v>
      </c>
      <c r="EU160" s="4">
        <v>-6.3727546197589913E-2</v>
      </c>
      <c r="EV160" s="4">
        <v>0.70740000000000025</v>
      </c>
      <c r="EW160">
        <v>0.97558588874454943</v>
      </c>
      <c r="EX160">
        <v>12.825620636874193</v>
      </c>
      <c r="EY160" s="10"/>
      <c r="EZ160">
        <v>-4.8316851482290507E-2</v>
      </c>
      <c r="FA160" s="4">
        <v>2.3345181371617185E-3</v>
      </c>
      <c r="FB160" s="4">
        <v>-8.7630286424429854E-2</v>
      </c>
      <c r="FC160" s="4">
        <v>1.3119999999999998</v>
      </c>
      <c r="FD160">
        <v>0.95168314851770952</v>
      </c>
      <c r="FE160">
        <v>7.0289732550306203</v>
      </c>
      <c r="FF160" s="10"/>
      <c r="FG160">
        <v>-3.8081956835804093E-2</v>
      </c>
      <c r="FH160" s="4">
        <v>1.4502354364440461E-3</v>
      </c>
      <c r="FI160" s="4">
        <v>-7.739539177794344E-2</v>
      </c>
      <c r="FJ160" s="4">
        <v>1.1747999999999998</v>
      </c>
      <c r="FK160">
        <v>0.96191804316419594</v>
      </c>
      <c r="FL160">
        <v>15.307465024075602</v>
      </c>
      <c r="FM160" s="10"/>
      <c r="FN160">
        <v>-3.6103330100380249E-2</v>
      </c>
      <c r="FO160" s="4">
        <v>1.3034504443370225E-3</v>
      </c>
      <c r="FP160" s="4">
        <v>-7.5416765042519596E-2</v>
      </c>
      <c r="FQ160" s="4">
        <v>1.5555999999999996</v>
      </c>
      <c r="FR160">
        <v>0.96389666989961975</v>
      </c>
      <c r="FS160">
        <v>7.0936717305571655</v>
      </c>
      <c r="FT160" s="10"/>
    </row>
    <row r="161" spans="1:176" x14ac:dyDescent="0.2">
      <c r="A161" s="2">
        <v>160</v>
      </c>
      <c r="B161" s="3">
        <v>43556</v>
      </c>
      <c r="C161">
        <v>2019</v>
      </c>
      <c r="D161" s="4">
        <v>3.9302850691504403E-2</v>
      </c>
      <c r="E161" s="4">
        <v>0</v>
      </c>
      <c r="F161" s="9">
        <v>1.0393028506915043</v>
      </c>
      <c r="G161">
        <v>2.3598493951774415</v>
      </c>
      <c r="H161" s="10"/>
      <c r="I161">
        <v>-7.0135607194454982E-2</v>
      </c>
      <c r="J161" s="4">
        <v>4.9190033965348856E-3</v>
      </c>
      <c r="K161" s="4">
        <v>-4.3578807132934189E-3</v>
      </c>
      <c r="L161" s="4">
        <v>1.2018</v>
      </c>
      <c r="M161">
        <v>0.929864392805545</v>
      </c>
      <c r="N161">
        <v>16.153577105639187</v>
      </c>
      <c r="O161" s="10"/>
      <c r="P161">
        <v>-4.0912102361917384E-2</v>
      </c>
      <c r="Q161" s="4">
        <v>1.6738001196720061E-3</v>
      </c>
      <c r="R161" s="4">
        <v>2.486562411924418E-2</v>
      </c>
      <c r="S161" s="4">
        <v>1.4407999999999999</v>
      </c>
      <c r="T161">
        <v>0.95908789763808266</v>
      </c>
      <c r="U161">
        <v>10.130073534812109</v>
      </c>
      <c r="V161" s="10"/>
      <c r="W161">
        <v>-2.2593708694307393E-2</v>
      </c>
      <c r="X161" s="4">
        <v>5.1047567256322151E-4</v>
      </c>
      <c r="Y161" s="4">
        <v>4.318401778685417E-2</v>
      </c>
      <c r="Z161" s="4">
        <v>-26.87159999999998</v>
      </c>
      <c r="AA161">
        <v>0.97740629130569256</v>
      </c>
      <c r="AB161">
        <v>1.7267006522030315</v>
      </c>
      <c r="AC161" s="10"/>
      <c r="AD161">
        <v>-1.1282533738027893E-2</v>
      </c>
      <c r="AE161" s="4">
        <v>1.2729556754973766E-4</v>
      </c>
      <c r="AF161" s="4">
        <v>5.4495192743133671E-2</v>
      </c>
      <c r="AG161" s="4">
        <v>0.18979999999999997</v>
      </c>
      <c r="AH161">
        <v>0.9887174662619721</v>
      </c>
      <c r="AI161">
        <v>1.9249151101059407</v>
      </c>
      <c r="AJ161" s="10"/>
      <c r="AK161">
        <v>-2.5175754691901857E-2</v>
      </c>
      <c r="AL161" s="4">
        <v>6.3381862430681834E-4</v>
      </c>
      <c r="AM161" s="4">
        <v>4.0601971789259707E-2</v>
      </c>
      <c r="AN161" s="4">
        <v>4.2900000000000009</v>
      </c>
      <c r="AO161">
        <v>0.97482424530809819</v>
      </c>
      <c r="AP161">
        <v>3.3896924641906039</v>
      </c>
      <c r="AQ161" s="10"/>
      <c r="AR161">
        <v>-0.13273148956170269</v>
      </c>
      <c r="AS161" s="4">
        <v>1.761764832126839E-2</v>
      </c>
      <c r="AT161" s="4">
        <v>-6.6953763080541129E-2</v>
      </c>
      <c r="AU161" s="4">
        <v>-22.991399999999999</v>
      </c>
      <c r="AV161">
        <v>0.86726851043829734</v>
      </c>
      <c r="AW161">
        <v>3.2307621022040451</v>
      </c>
      <c r="AX161" s="10"/>
      <c r="AY161">
        <v>1.12826638896585E-2</v>
      </c>
      <c r="AZ161" s="4">
        <v>0</v>
      </c>
      <c r="BA161" s="4">
        <v>7.7060390370820062E-2</v>
      </c>
      <c r="BB161" s="4">
        <v>0.99960000000000027</v>
      </c>
      <c r="BC161">
        <v>1.0112826638896586</v>
      </c>
      <c r="BD161">
        <v>2.8482061781718975</v>
      </c>
      <c r="BE161" s="10"/>
      <c r="BF161">
        <v>3.083366676324294E-2</v>
      </c>
      <c r="BG161" s="4">
        <v>0</v>
      </c>
      <c r="BH161" s="4">
        <v>9.66113932444045E-2</v>
      </c>
      <c r="BI161" s="4">
        <v>1.1947999999999999</v>
      </c>
      <c r="BJ161">
        <v>1.030833666763243</v>
      </c>
      <c r="BK161">
        <v>38.70062265877619</v>
      </c>
      <c r="BL161" s="10"/>
      <c r="BM161">
        <v>9.1282152639983079E-3</v>
      </c>
      <c r="BN161" s="4">
        <v>0</v>
      </c>
      <c r="BO161" s="4">
        <v>7.4905941745159868E-2</v>
      </c>
      <c r="BP161" s="4">
        <v>0.98280000000000012</v>
      </c>
      <c r="BQ161">
        <v>1.0091282152639982</v>
      </c>
      <c r="BR161">
        <v>2.178026394128481</v>
      </c>
      <c r="BS161" s="10"/>
      <c r="BT161">
        <v>-2.1583644961113424E-2</v>
      </c>
      <c r="BU161" s="4">
        <v>4.6585372980739687E-4</v>
      </c>
      <c r="BV161" s="4">
        <v>4.419408152004814E-2</v>
      </c>
      <c r="BW161" s="4">
        <v>-0.44179999999999958</v>
      </c>
      <c r="BX161">
        <v>0.97841635503888658</v>
      </c>
      <c r="BY161">
        <v>2.5278987615325463</v>
      </c>
      <c r="BZ161" s="10"/>
      <c r="CA161">
        <v>-3.7588886049397502E-2</v>
      </c>
      <c r="CB161" s="4">
        <v>1.41292435443459E-3</v>
      </c>
      <c r="CC161" s="4">
        <v>2.8188840431764062E-2</v>
      </c>
      <c r="CD161" s="4">
        <v>1.9021999999999997</v>
      </c>
      <c r="CE161">
        <v>0.96241111395060253</v>
      </c>
      <c r="CF161">
        <v>3.1468009743080141</v>
      </c>
      <c r="CG161" s="10"/>
      <c r="CH161">
        <v>-3.4408998244360924E-2</v>
      </c>
      <c r="CI161" s="4">
        <v>1.1839791601804331E-3</v>
      </c>
      <c r="CJ161" s="4">
        <v>3.136872823680064E-2</v>
      </c>
      <c r="CK161" s="4">
        <v>1.3768</v>
      </c>
      <c r="CL161">
        <v>0.96559100175563906</v>
      </c>
      <c r="CM161">
        <v>0.99351561124614984</v>
      </c>
      <c r="CN161" s="10"/>
      <c r="CO161">
        <v>2.0818702727459715E-2</v>
      </c>
      <c r="CP161" s="4">
        <v>0</v>
      </c>
      <c r="CQ161" s="4">
        <v>8.6596429208621276E-2</v>
      </c>
      <c r="CR161" s="4">
        <v>0.33759999999999984</v>
      </c>
      <c r="CS161">
        <v>1.0208187027274598</v>
      </c>
      <c r="CT161">
        <v>4.0319996931604001</v>
      </c>
      <c r="CU161" s="10"/>
      <c r="CV161">
        <v>1.6785036821609017E-2</v>
      </c>
      <c r="CW161" s="4">
        <v>0</v>
      </c>
      <c r="CX161" s="4">
        <v>8.2562763302770584E-2</v>
      </c>
      <c r="CY161" s="4">
        <v>1.1022000000000001</v>
      </c>
      <c r="CZ161">
        <v>1.0167850368216089</v>
      </c>
      <c r="DA161">
        <v>2.1442284494976351</v>
      </c>
      <c r="DB161" s="10"/>
      <c r="DC161">
        <v>2.5521780190198774E-2</v>
      </c>
      <c r="DD161" s="4">
        <v>0</v>
      </c>
      <c r="DE161" s="4">
        <v>9.1299506671360331E-2</v>
      </c>
      <c r="DF161" s="4">
        <v>2.1568000000000005</v>
      </c>
      <c r="DG161">
        <v>1.0255217801901988</v>
      </c>
      <c r="DH161">
        <v>1.8997423828409099</v>
      </c>
      <c r="DI161" s="10"/>
      <c r="DJ161">
        <v>-2.6812082468786108E-2</v>
      </c>
      <c r="DK161" s="4">
        <v>7.1888776631298733E-4</v>
      </c>
      <c r="DL161" s="4">
        <v>3.8965644012375455E-2</v>
      </c>
      <c r="DM161" s="4">
        <v>1.2848000000000002</v>
      </c>
      <c r="DN161">
        <v>0.97318791753121392</v>
      </c>
      <c r="DO161">
        <v>4.0109527807763818</v>
      </c>
      <c r="DP161" s="10"/>
      <c r="DQ161">
        <v>2.4266579554168506E-2</v>
      </c>
      <c r="DR161" s="4">
        <v>0</v>
      </c>
      <c r="DS161" s="4">
        <v>9.0044306035330063E-2</v>
      </c>
      <c r="DT161" s="4">
        <v>1.1663999999999997</v>
      </c>
      <c r="DU161">
        <v>1.0242665795541686</v>
      </c>
      <c r="DV161">
        <v>1.4697918915100499</v>
      </c>
      <c r="DW161" s="10"/>
      <c r="DX161">
        <v>-7.4791912090732132E-2</v>
      </c>
      <c r="DY161" s="4">
        <v>5.5938301141878035E-3</v>
      </c>
      <c r="DZ161" s="4">
        <v>-9.0141856095705686E-3</v>
      </c>
      <c r="EA161" s="4">
        <v>1.2690000000000001</v>
      </c>
      <c r="EB161">
        <v>0.9252080879092679</v>
      </c>
      <c r="EC161">
        <v>4.9627920662203442</v>
      </c>
      <c r="ED161" s="10"/>
      <c r="EE161">
        <v>-2.20904951756935E-2</v>
      </c>
      <c r="EF161" s="4">
        <v>4.8798997710733778E-4</v>
      </c>
      <c r="EG161" s="4">
        <v>4.3687231305468061E-2</v>
      </c>
      <c r="EH161" s="4">
        <v>1.4141999999999999</v>
      </c>
      <c r="EI161">
        <v>0.9779095048243065</v>
      </c>
      <c r="EJ161">
        <v>2.1440938559438822</v>
      </c>
      <c r="EK161" s="10"/>
      <c r="EL161">
        <v>-5.7611806578091833E-2</v>
      </c>
      <c r="EM161" s="4">
        <v>3.3191202571914652E-3</v>
      </c>
      <c r="EN161" s="4">
        <v>8.1659199030697308E-3</v>
      </c>
      <c r="EO161" s="4">
        <v>-23.585999999999995</v>
      </c>
      <c r="EP161">
        <v>0.94238819342190816</v>
      </c>
      <c r="EQ161">
        <v>4.5973520659235092</v>
      </c>
      <c r="ER161" s="10"/>
      <c r="ES161">
        <v>-1.9632806012122424E-2</v>
      </c>
      <c r="ET161" s="4">
        <v>3.854470719096304E-4</v>
      </c>
      <c r="EU161" s="4">
        <v>4.614492046903914E-2</v>
      </c>
      <c r="EV161" s="4">
        <v>0.73439999999999983</v>
      </c>
      <c r="EW161">
        <v>0.98036719398787753</v>
      </c>
      <c r="EX161">
        <v>12.573817714925367</v>
      </c>
      <c r="EY161" s="10"/>
      <c r="EZ161">
        <v>-7.3028267989836582E-2</v>
      </c>
      <c r="FA161" s="4">
        <v>5.3331279255953903E-3</v>
      </c>
      <c r="FB161" s="4">
        <v>-7.250541508675018E-3</v>
      </c>
      <c r="FC161" s="4">
        <v>1.5418000000000001</v>
      </c>
      <c r="FD161">
        <v>0.92697173201016336</v>
      </c>
      <c r="FE161">
        <v>6.5156595124688499</v>
      </c>
      <c r="FF161" s="10"/>
      <c r="FG161">
        <v>-2.6478148035446472E-2</v>
      </c>
      <c r="FH161" s="4">
        <v>7.0109232338701785E-4</v>
      </c>
      <c r="FI161" s="4">
        <v>3.9299578445715092E-2</v>
      </c>
      <c r="FJ161" s="4">
        <v>1.2164000000000004</v>
      </c>
      <c r="FK161">
        <v>0.97352185196455354</v>
      </c>
      <c r="FL161">
        <v>14.90215169912071</v>
      </c>
      <c r="FM161" s="10"/>
      <c r="FN161">
        <v>-6.5668509844376347E-2</v>
      </c>
      <c r="FO161" s="4">
        <v>4.3123531851809527E-3</v>
      </c>
      <c r="FP161" s="4">
        <v>1.0921663678521709E-4</v>
      </c>
      <c r="FQ161" s="4">
        <v>2.0296000000000007</v>
      </c>
      <c r="FR161">
        <v>0.93433149015562367</v>
      </c>
      <c r="FS161">
        <v>6.6278408786862979</v>
      </c>
      <c r="FT161" s="10"/>
    </row>
    <row r="162" spans="1:176" x14ac:dyDescent="0.2">
      <c r="A162" s="2">
        <v>161</v>
      </c>
      <c r="B162" s="3">
        <v>43586</v>
      </c>
      <c r="C162">
        <v>2019</v>
      </c>
      <c r="D162" s="4">
        <v>-6.5754633715798858E-2</v>
      </c>
      <c r="E162" s="4">
        <v>4.3236718550988722E-3</v>
      </c>
      <c r="F162" s="9">
        <v>0.93424536628420118</v>
      </c>
      <c r="G162">
        <v>2.2046783625730995</v>
      </c>
      <c r="H162" s="10"/>
      <c r="I162">
        <v>-5.0514808060777308E-2</v>
      </c>
      <c r="J162" s="4">
        <v>2.5517458334171723E-3</v>
      </c>
      <c r="K162" s="4">
        <v>-0.11944499126899237</v>
      </c>
      <c r="L162" s="4">
        <v>1.1591999999999998</v>
      </c>
      <c r="M162">
        <v>0.94948519193922265</v>
      </c>
      <c r="N162">
        <v>15.337582258652855</v>
      </c>
      <c r="O162" s="10"/>
      <c r="P162">
        <v>-9.7730741960888864E-2</v>
      </c>
      <c r="Q162" s="4">
        <v>9.5512979242258437E-3</v>
      </c>
      <c r="R162" s="4">
        <v>-0.16666092516910391</v>
      </c>
      <c r="S162" s="4">
        <v>1.335</v>
      </c>
      <c r="T162">
        <v>0.90226925803911118</v>
      </c>
      <c r="U162">
        <v>9.1400539321365581</v>
      </c>
      <c r="V162" s="10"/>
      <c r="W162">
        <v>-2.7263296416268804E-2</v>
      </c>
      <c r="X162" s="4">
        <v>7.4328733148133536E-4</v>
      </c>
      <c r="Y162" s="4">
        <v>-9.6193479624483866E-2</v>
      </c>
      <c r="Z162" s="4">
        <v>-28.09719999999999</v>
      </c>
      <c r="AA162">
        <v>0.97273670358373121</v>
      </c>
      <c r="AB162">
        <v>1.6796251004998557</v>
      </c>
      <c r="AC162" s="10"/>
      <c r="AD162">
        <v>1.9082578941695045E-3</v>
      </c>
      <c r="AE162" s="4">
        <v>0</v>
      </c>
      <c r="AF162" s="4">
        <v>-6.7021925314045563E-2</v>
      </c>
      <c r="AG162" s="4">
        <v>0.158</v>
      </c>
      <c r="AH162">
        <v>1.0019082578941696</v>
      </c>
      <c r="AI162">
        <v>1.9285883445604068</v>
      </c>
      <c r="AJ162" s="10"/>
      <c r="AK162">
        <v>-9.2927530015832496E-2</v>
      </c>
      <c r="AL162" s="4">
        <v>8.6355258348434494E-3</v>
      </c>
      <c r="AM162" s="4">
        <v>-0.16185771322404757</v>
      </c>
      <c r="AN162" s="4">
        <v>7.0637999999999979</v>
      </c>
      <c r="AO162">
        <v>0.90707246998416746</v>
      </c>
      <c r="AP162">
        <v>3.0746967159800902</v>
      </c>
      <c r="AQ162" s="10"/>
      <c r="AR162">
        <v>-0.13961573701437535</v>
      </c>
      <c r="AS162" s="4">
        <v>1.9492554022067218E-2</v>
      </c>
      <c r="AT162" s="4">
        <v>-0.20854592022259041</v>
      </c>
      <c r="AU162" s="4">
        <v>-25.137399999999989</v>
      </c>
      <c r="AV162">
        <v>0.86038426298562465</v>
      </c>
      <c r="AW162">
        <v>2.7796968701867146</v>
      </c>
      <c r="AX162" s="10"/>
      <c r="AY162">
        <v>-6.712007783765056E-2</v>
      </c>
      <c r="AZ162" s="4">
        <v>4.5051048489322702E-3</v>
      </c>
      <c r="BA162" s="4">
        <v>-0.13605026104586562</v>
      </c>
      <c r="BB162" s="4">
        <v>0.99840000000000018</v>
      </c>
      <c r="BC162">
        <v>0.93287992216234938</v>
      </c>
      <c r="BD162">
        <v>2.6570343577953222</v>
      </c>
      <c r="BE162" s="10"/>
      <c r="BF162">
        <v>6.9704060941946824E-2</v>
      </c>
      <c r="BG162" s="4">
        <v>0</v>
      </c>
      <c r="BH162" s="4">
        <v>7.7387773373176205E-4</v>
      </c>
      <c r="BI162" s="4">
        <v>1.3568</v>
      </c>
      <c r="BJ162">
        <v>1.0697040609419468</v>
      </c>
      <c r="BK162">
        <v>41.398213219074812</v>
      </c>
      <c r="BL162" s="10"/>
      <c r="BM162">
        <v>-5.9760622938853328E-2</v>
      </c>
      <c r="BN162" s="4">
        <v>3.5713320540398026E-3</v>
      </c>
      <c r="BO162" s="4">
        <v>-0.1286908061470684</v>
      </c>
      <c r="BP162" s="4">
        <v>0.97820000000000007</v>
      </c>
      <c r="BQ162">
        <v>0.94023937706114669</v>
      </c>
      <c r="BR162">
        <v>2.0478661800380986</v>
      </c>
      <c r="BS162" s="10"/>
      <c r="BT162">
        <v>-3.4475804415057675E-2</v>
      </c>
      <c r="BU162" s="4">
        <v>1.1885810900653102E-3</v>
      </c>
      <c r="BV162" s="4">
        <v>-0.10340598762327274</v>
      </c>
      <c r="BW162" s="4">
        <v>-0.31740000000000007</v>
      </c>
      <c r="BX162">
        <v>0.96552419558494229</v>
      </c>
      <c r="BY162">
        <v>2.4407474182488835</v>
      </c>
      <c r="BZ162" s="10"/>
      <c r="CA162">
        <v>-1.8997084906220461E-2</v>
      </c>
      <c r="CB162" s="4">
        <v>3.6088923493414926E-4</v>
      </c>
      <c r="CC162" s="4">
        <v>-8.7927268114435519E-2</v>
      </c>
      <c r="CD162" s="4">
        <v>4.3405999999999985</v>
      </c>
      <c r="CE162">
        <v>0.98100291509377957</v>
      </c>
      <c r="CF162">
        <v>3.0870209290161075</v>
      </c>
      <c r="CG162" s="10"/>
      <c r="CH162">
        <v>-9.0635204079037801E-2</v>
      </c>
      <c r="CI162" s="4">
        <v>8.2147402184488301E-3</v>
      </c>
      <c r="CJ162" s="4">
        <v>-0.15956538728725286</v>
      </c>
      <c r="CK162" s="4">
        <v>1.5303999999999993</v>
      </c>
      <c r="CL162">
        <v>0.9093647959209622</v>
      </c>
      <c r="CM162">
        <v>0.90346812106514507</v>
      </c>
      <c r="CN162" s="10"/>
      <c r="CO162">
        <v>-3.7695228853068877E-2</v>
      </c>
      <c r="CP162" s="4">
        <v>1.4209302782852364E-3</v>
      </c>
      <c r="CQ162" s="4">
        <v>-0.10662541206128394</v>
      </c>
      <c r="CR162" s="4">
        <v>0.67160000000000009</v>
      </c>
      <c r="CS162">
        <v>0.96230477114693114</v>
      </c>
      <c r="CT162">
        <v>3.8800125419912153</v>
      </c>
      <c r="CU162" s="10"/>
      <c r="CV162">
        <v>-3.0619300286567189E-2</v>
      </c>
      <c r="CW162" s="4">
        <v>9.3754155003897353E-4</v>
      </c>
      <c r="CX162" s="4">
        <v>-9.9549483494782251E-2</v>
      </c>
      <c r="CY162" s="4">
        <v>1.0781999999999998</v>
      </c>
      <c r="CZ162">
        <v>0.96938069971343277</v>
      </c>
      <c r="DA162">
        <v>2.0785736747194665</v>
      </c>
      <c r="DB162" s="10"/>
      <c r="DC162">
        <v>-4.760400023940254E-2</v>
      </c>
      <c r="DD162" s="4">
        <v>2.266140838793037E-3</v>
      </c>
      <c r="DE162" s="4">
        <v>-0.1165341834476176</v>
      </c>
      <c r="DF162" s="4">
        <v>4.7479999999999984</v>
      </c>
      <c r="DG162">
        <v>0.95239599976059741</v>
      </c>
      <c r="DH162">
        <v>1.809307045993348</v>
      </c>
      <c r="DI162" s="10"/>
      <c r="DJ162">
        <v>-7.4225777636971954E-2</v>
      </c>
      <c r="DK162" s="4">
        <v>5.5094660658132058E-3</v>
      </c>
      <c r="DL162" s="4">
        <v>-0.143155960845187</v>
      </c>
      <c r="DM162" s="4">
        <v>1.0506000000000002</v>
      </c>
      <c r="DN162">
        <v>0.92577422236302809</v>
      </c>
      <c r="DO162">
        <v>3.7132366915580799</v>
      </c>
      <c r="DP162" s="10"/>
      <c r="DQ162">
        <v>-5.3709163529124186E-2</v>
      </c>
      <c r="DR162" s="4">
        <v>2.8846742469982034E-3</v>
      </c>
      <c r="DS162" s="4">
        <v>-0.12263934673733926</v>
      </c>
      <c r="DT162" s="4">
        <v>3.9809999999999999</v>
      </c>
      <c r="DU162">
        <v>0.94629083647087586</v>
      </c>
      <c r="DV162">
        <v>1.3908505984551558</v>
      </c>
      <c r="DW162" s="10"/>
      <c r="DX162">
        <v>-0.13267425407319772</v>
      </c>
      <c r="DY162" s="4">
        <v>1.7602457693879421E-2</v>
      </c>
      <c r="DZ162" s="4">
        <v>-0.20160443728141278</v>
      </c>
      <c r="EA162" s="4">
        <v>1.3393999999999997</v>
      </c>
      <c r="EB162">
        <v>0.86732574592680223</v>
      </c>
      <c r="EC162">
        <v>4.3043573307141765</v>
      </c>
      <c r="ED162" s="10"/>
      <c r="EE162">
        <v>-4.7186864534444387E-2</v>
      </c>
      <c r="EF162" s="4">
        <v>2.2266001845920053E-3</v>
      </c>
      <c r="EG162" s="4">
        <v>-0.11611704774265945</v>
      </c>
      <c r="EH162" s="4">
        <v>1.9485999999999999</v>
      </c>
      <c r="EI162">
        <v>0.95281313546555557</v>
      </c>
      <c r="EJ162">
        <v>2.0429207896143238</v>
      </c>
      <c r="EK162" s="10"/>
      <c r="EL162">
        <v>-6.3262451646545689E-2</v>
      </c>
      <c r="EM162" s="4">
        <v>4.0021377883315314E-3</v>
      </c>
      <c r="EN162" s="4">
        <v>-0.13219263485476074</v>
      </c>
      <c r="EO162" s="4">
        <v>-25.140200000000004</v>
      </c>
      <c r="EP162">
        <v>0.93673754835345435</v>
      </c>
      <c r="EQ162">
        <v>4.3065123031508765</v>
      </c>
      <c r="ER162" s="10"/>
      <c r="ES162">
        <v>-6.310563637871313E-3</v>
      </c>
      <c r="ET162" s="4">
        <v>3.9823213427623619E-5</v>
      </c>
      <c r="EU162" s="4">
        <v>-7.5240746846086379E-2</v>
      </c>
      <c r="EV162" s="4">
        <v>-0.39599999999999985</v>
      </c>
      <c r="EW162">
        <v>0.9936894363621287</v>
      </c>
      <c r="EX162">
        <v>12.494469838064337</v>
      </c>
      <c r="EY162" s="10"/>
      <c r="EZ162">
        <v>-6.2430538029769604E-2</v>
      </c>
      <c r="FA162" s="4">
        <v>3.8975720786865089E-3</v>
      </c>
      <c r="FB162" s="4">
        <v>-0.13136072123798467</v>
      </c>
      <c r="FC162" s="4">
        <v>1.3240000000000003</v>
      </c>
      <c r="FD162">
        <v>0.93756946197023039</v>
      </c>
      <c r="FE162">
        <v>6.1088833834866332</v>
      </c>
      <c r="FF162" s="10"/>
      <c r="FG162">
        <v>-8.1115973977422595E-2</v>
      </c>
      <c r="FH162" s="4">
        <v>6.5798012343058999E-3</v>
      </c>
      <c r="FI162" s="4">
        <v>-0.15004615718563766</v>
      </c>
      <c r="FJ162" s="4">
        <v>1.1917999999999997</v>
      </c>
      <c r="FK162">
        <v>0.91888402602257746</v>
      </c>
      <c r="FL162">
        <v>13.693349149687231</v>
      </c>
      <c r="FM162" s="10"/>
      <c r="FN162">
        <v>-0.13874391633137809</v>
      </c>
      <c r="FO162" s="4">
        <v>1.9249874318968442E-2</v>
      </c>
      <c r="FP162" s="4">
        <v>-0.20767409953959315</v>
      </c>
      <c r="FQ162" s="4">
        <v>1.4892000000000005</v>
      </c>
      <c r="FR162">
        <v>0.86125608366862194</v>
      </c>
      <c r="FS162">
        <v>5.7082682783561589</v>
      </c>
      <c r="FT162" s="10"/>
    </row>
    <row r="163" spans="1:176" x14ac:dyDescent="0.2">
      <c r="A163" s="2">
        <v>162</v>
      </c>
      <c r="B163" s="3">
        <v>43617</v>
      </c>
      <c r="C163">
        <v>2019</v>
      </c>
      <c r="D163" s="4">
        <v>6.8929181352421889E-2</v>
      </c>
      <c r="E163" s="4">
        <v>0</v>
      </c>
      <c r="F163" s="9">
        <v>1.068929181352422</v>
      </c>
      <c r="G163">
        <v>2.3566450372506615</v>
      </c>
      <c r="H163" s="10"/>
      <c r="I163">
        <v>1.7503180522709709E-2</v>
      </c>
      <c r="J163" s="4">
        <v>0</v>
      </c>
      <c r="K163" s="4">
        <v>4.3749851566703604E-3</v>
      </c>
      <c r="L163" s="4">
        <v>0.85720000000000018</v>
      </c>
      <c r="M163">
        <v>1.0175031805227097</v>
      </c>
      <c r="N163">
        <v>15.606038729707965</v>
      </c>
      <c r="O163" s="10"/>
      <c r="P163">
        <v>-1.3171531512161501E-2</v>
      </c>
      <c r="Q163" s="4">
        <v>1.7348924237586344E-4</v>
      </c>
      <c r="R163" s="4">
        <v>-2.6299726878200848E-2</v>
      </c>
      <c r="S163" s="4">
        <v>1.4522000000000006</v>
      </c>
      <c r="T163">
        <v>0.98682846848783845</v>
      </c>
      <c r="U163">
        <v>9.0196654237465648</v>
      </c>
      <c r="V163" s="10"/>
      <c r="W163">
        <v>1.8444405469398413E-2</v>
      </c>
      <c r="X163" s="4">
        <v>0</v>
      </c>
      <c r="Y163" s="4">
        <v>5.3162101033590644E-3</v>
      </c>
      <c r="Z163" s="4">
        <v>-28.379999999999992</v>
      </c>
      <c r="AA163">
        <v>1.0184444054693984</v>
      </c>
      <c r="AB163">
        <v>1.710604786890054</v>
      </c>
      <c r="AC163" s="10"/>
      <c r="AD163">
        <v>-7.1885525388682185E-4</v>
      </c>
      <c r="AE163" s="4">
        <v>5.1675287604068714E-7</v>
      </c>
      <c r="AF163" s="4">
        <v>-1.3847050619926171E-2</v>
      </c>
      <c r="AG163" s="4">
        <v>0.17800000000000002</v>
      </c>
      <c r="AH163">
        <v>0.99928114474611318</v>
      </c>
      <c r="AI163">
        <v>1.9272019686963346</v>
      </c>
      <c r="AJ163" s="10"/>
      <c r="AK163">
        <v>8.8656724638483241E-3</v>
      </c>
      <c r="AL163" s="4">
        <v>0</v>
      </c>
      <c r="AM163" s="4">
        <v>-4.2625229021910245E-3</v>
      </c>
      <c r="AN163" s="4">
        <v>4.0864000000000011</v>
      </c>
      <c r="AO163">
        <v>1.0088656724638483</v>
      </c>
      <c r="AP163">
        <v>3.1019559699896395</v>
      </c>
      <c r="AQ163" s="10"/>
      <c r="AR163">
        <v>-4.1464784311192958E-2</v>
      </c>
      <c r="AS163" s="4">
        <v>1.7193283379737536E-3</v>
      </c>
      <c r="AT163" s="4">
        <v>-5.4592979677232305E-2</v>
      </c>
      <c r="AU163" s="4">
        <v>-25.151199999999996</v>
      </c>
      <c r="AV163">
        <v>0.95853521568880706</v>
      </c>
      <c r="AW163">
        <v>2.6644373390139244</v>
      </c>
      <c r="AX163" s="10"/>
      <c r="AY163">
        <v>7.414680195947225E-2</v>
      </c>
      <c r="AZ163" s="4">
        <v>0</v>
      </c>
      <c r="BA163" s="4">
        <v>6.1018606593432903E-2</v>
      </c>
      <c r="BB163" s="4">
        <v>1.008</v>
      </c>
      <c r="BC163">
        <v>1.0741468019594722</v>
      </c>
      <c r="BD163">
        <v>2.8540449581222855</v>
      </c>
      <c r="BE163" s="10"/>
      <c r="BF163">
        <v>-4.5579538133148932E-2</v>
      </c>
      <c r="BG163" s="4">
        <v>2.0774942964311778E-3</v>
      </c>
      <c r="BH163" s="4">
        <v>-5.8707733499188279E-2</v>
      </c>
      <c r="BI163" s="4">
        <v>1.5109999999999999</v>
      </c>
      <c r="BJ163">
        <v>0.95442046186685103</v>
      </c>
      <c r="BK163">
        <v>39.51130178101176</v>
      </c>
      <c r="BL163" s="10"/>
      <c r="BM163">
        <v>7.3833817288393111E-2</v>
      </c>
      <c r="BN163" s="4">
        <v>0</v>
      </c>
      <c r="BO163" s="4">
        <v>6.0705621922353764E-2</v>
      </c>
      <c r="BP163" s="4">
        <v>0.95979999999999976</v>
      </c>
      <c r="BQ163">
        <v>1.073833817288393</v>
      </c>
      <c r="BR163">
        <v>2.1990679574061107</v>
      </c>
      <c r="BS163" s="10"/>
      <c r="BT163">
        <v>1.5294701174821661E-2</v>
      </c>
      <c r="BU163" s="4">
        <v>0</v>
      </c>
      <c r="BV163" s="4">
        <v>2.1665058087823128E-3</v>
      </c>
      <c r="BW163" s="4">
        <v>-0.74380000000000035</v>
      </c>
      <c r="BX163">
        <v>1.0152947011748217</v>
      </c>
      <c r="BY163">
        <v>2.4780779206542176</v>
      </c>
      <c r="BZ163" s="10"/>
      <c r="CA163">
        <v>-6.7526242901461003E-2</v>
      </c>
      <c r="CB163" s="4">
        <v>4.5597934803871124E-3</v>
      </c>
      <c r="CC163" s="4">
        <v>-8.065443826750035E-2</v>
      </c>
      <c r="CD163" s="4">
        <v>1.5975999999999997</v>
      </c>
      <c r="CE163">
        <v>0.93247375709853897</v>
      </c>
      <c r="CF163">
        <v>2.8785660039214718</v>
      </c>
      <c r="CG163" s="10"/>
      <c r="CH163">
        <v>6.4852215742883287E-2</v>
      </c>
      <c r="CI163" s="4">
        <v>0</v>
      </c>
      <c r="CJ163" s="4">
        <v>5.172402037684394E-2</v>
      </c>
      <c r="CK163" s="4">
        <v>1.1107999999999996</v>
      </c>
      <c r="CL163">
        <v>1.0648522157428832</v>
      </c>
      <c r="CM163">
        <v>0.96206003056927925</v>
      </c>
      <c r="CN163" s="10"/>
      <c r="CO163">
        <v>-3.3672745936879432E-2</v>
      </c>
      <c r="CP163" s="4">
        <v>1.1338538189296303E-3</v>
      </c>
      <c r="CQ163" s="4">
        <v>-4.6800941302918779E-2</v>
      </c>
      <c r="CR163" s="4">
        <v>0.26799999999999996</v>
      </c>
      <c r="CS163">
        <v>0.96632725406312059</v>
      </c>
      <c r="CT163">
        <v>3.7493618654328396</v>
      </c>
      <c r="CU163" s="10"/>
      <c r="CV163">
        <v>3.9008905938563501E-2</v>
      </c>
      <c r="CW163" s="4">
        <v>0</v>
      </c>
      <c r="CX163" s="4">
        <v>2.5880710572524154E-2</v>
      </c>
      <c r="CY163" s="4">
        <v>1.0744</v>
      </c>
      <c r="CZ163">
        <v>1.0390089059385634</v>
      </c>
      <c r="DA163">
        <v>2.1596565596829724</v>
      </c>
      <c r="DB163" s="10"/>
      <c r="DC163">
        <v>2.8192655781541981E-2</v>
      </c>
      <c r="DD163" s="4">
        <v>0</v>
      </c>
      <c r="DE163" s="4">
        <v>1.5064460415502632E-2</v>
      </c>
      <c r="DF163" s="4">
        <v>2.0903999999999998</v>
      </c>
      <c r="DG163">
        <v>1.028192655781542</v>
      </c>
      <c r="DH163">
        <v>1.8603162167441569</v>
      </c>
      <c r="DI163" s="10"/>
      <c r="DJ163">
        <v>5.8231337973404768E-2</v>
      </c>
      <c r="DK163" s="4">
        <v>0</v>
      </c>
      <c r="DL163" s="4">
        <v>4.5103142607365421E-2</v>
      </c>
      <c r="DM163" s="4">
        <v>1.0295999999999998</v>
      </c>
      <c r="DN163">
        <v>1.0582313379734047</v>
      </c>
      <c r="DO163">
        <v>3.9294634323194457</v>
      </c>
      <c r="DP163" s="10"/>
      <c r="DQ163">
        <v>5.2464731459013446E-2</v>
      </c>
      <c r="DR163" s="4">
        <v>0</v>
      </c>
      <c r="DS163" s="4">
        <v>3.9336536092974099E-2</v>
      </c>
      <c r="DT163" s="4">
        <v>1.1024</v>
      </c>
      <c r="DU163">
        <v>1.0524647314590134</v>
      </c>
      <c r="DV163">
        <v>1.4638212016027137</v>
      </c>
      <c r="DW163" s="10"/>
      <c r="DX163">
        <v>9.9780099461726796E-3</v>
      </c>
      <c r="DY163" s="4">
        <v>0</v>
      </c>
      <c r="DZ163" s="4">
        <v>-3.150185419866669E-3</v>
      </c>
      <c r="EA163" s="4">
        <v>1.1763999999999999</v>
      </c>
      <c r="EB163">
        <v>1.0099780099461726</v>
      </c>
      <c r="EC163">
        <v>4.3473062509719238</v>
      </c>
      <c r="ED163" s="10"/>
      <c r="EE163">
        <v>2.7371536867195689E-2</v>
      </c>
      <c r="EF163" s="4">
        <v>0</v>
      </c>
      <c r="EG163" s="4">
        <v>1.424334150115634E-2</v>
      </c>
      <c r="EH163" s="4">
        <v>1.9198000000000002</v>
      </c>
      <c r="EI163">
        <v>1.0273715368671956</v>
      </c>
      <c r="EJ163">
        <v>2.0988386713240126</v>
      </c>
      <c r="EK163" s="10"/>
      <c r="EL163">
        <v>-2.0446091114060597E-2</v>
      </c>
      <c r="EM163" s="4">
        <v>4.1804264184446775E-4</v>
      </c>
      <c r="EN163" s="4">
        <v>-3.3574286480099948E-2</v>
      </c>
      <c r="EO163" s="4">
        <v>-24.979799999999997</v>
      </c>
      <c r="EP163">
        <v>0.97955390888593941</v>
      </c>
      <c r="EQ163">
        <v>4.2184609602168308</v>
      </c>
      <c r="ER163" s="10"/>
      <c r="ES163">
        <v>-5.4634337653121237E-3</v>
      </c>
      <c r="ET163" s="4">
        <v>2.9849108507952611E-5</v>
      </c>
      <c r="EU163" s="4">
        <v>-1.8591629131351473E-2</v>
      </c>
      <c r="EV163" s="4">
        <v>-0.64420000000000011</v>
      </c>
      <c r="EW163">
        <v>0.99453656623468789</v>
      </c>
      <c r="EX163">
        <v>12.426207129671383</v>
      </c>
      <c r="EY163" s="10"/>
      <c r="EZ163">
        <v>1.3882254738130697E-2</v>
      </c>
      <c r="FA163" s="4">
        <v>0</v>
      </c>
      <c r="FB163" s="4">
        <v>7.5405937209134868E-4</v>
      </c>
      <c r="FC163" s="4">
        <v>0.99039999999999995</v>
      </c>
      <c r="FD163">
        <v>1.0138822547381308</v>
      </c>
      <c r="FE163">
        <v>6.1936884587817289</v>
      </c>
      <c r="FF163" s="10"/>
      <c r="FG163">
        <v>1.5186365768748085E-2</v>
      </c>
      <c r="FH163" s="4">
        <v>0</v>
      </c>
      <c r="FI163" s="4">
        <v>2.0581704027087359E-3</v>
      </c>
      <c r="FJ163" s="4">
        <v>1.0385999999999997</v>
      </c>
      <c r="FK163">
        <v>1.0151863657687481</v>
      </c>
      <c r="FL163">
        <v>13.901301358473557</v>
      </c>
      <c r="FM163" s="10"/>
      <c r="FN163">
        <v>-4.124711871935377E-2</v>
      </c>
      <c r="FO163" s="4">
        <v>1.7013248026484641E-3</v>
      </c>
      <c r="FP163" s="4">
        <v>-5.4375314085393117E-2</v>
      </c>
      <c r="FQ163" s="4">
        <v>1.3641999999999999</v>
      </c>
      <c r="FR163">
        <v>0.95875288128064629</v>
      </c>
      <c r="FS163">
        <v>5.4728186589968812</v>
      </c>
      <c r="FT163" s="10"/>
    </row>
    <row r="164" spans="1:176" x14ac:dyDescent="0.2">
      <c r="A164" s="2">
        <v>163</v>
      </c>
      <c r="B164" s="3">
        <v>43647</v>
      </c>
      <c r="C164">
        <v>2019</v>
      </c>
      <c r="D164" s="4">
        <v>1.3121218301720004E-2</v>
      </c>
      <c r="E164" s="4">
        <v>0</v>
      </c>
      <c r="F164" s="9">
        <v>1.01312121830172</v>
      </c>
      <c r="G164">
        <v>2.3875670912440925</v>
      </c>
      <c r="H164" s="10"/>
      <c r="I164">
        <v>-1.0271261864463605E-2</v>
      </c>
      <c r="J164" s="4">
        <v>1.0549882028838438E-4</v>
      </c>
      <c r="K164" s="4">
        <v>7.8203908778041696E-3</v>
      </c>
      <c r="L164" s="4">
        <v>1.0055999999999996</v>
      </c>
      <c r="M164">
        <v>0.98972873813553641</v>
      </c>
      <c r="N164">
        <v>15.445745019248173</v>
      </c>
      <c r="O164" s="10"/>
      <c r="P164">
        <v>-6.605154356644212E-2</v>
      </c>
      <c r="Q164" s="4">
        <v>4.362806407509601E-3</v>
      </c>
      <c r="R164" s="4">
        <v>-4.7959890824174345E-2</v>
      </c>
      <c r="S164" s="4">
        <v>1.2792000000000001</v>
      </c>
      <c r="T164">
        <v>0.93394845643355784</v>
      </c>
      <c r="U164">
        <v>8.4239026000552357</v>
      </c>
      <c r="V164" s="10"/>
      <c r="W164">
        <v>-1.7756322577705434E-2</v>
      </c>
      <c r="X164" s="4">
        <v>3.1528699148353174E-4</v>
      </c>
      <c r="Y164" s="4">
        <v>3.3533016456234119E-4</v>
      </c>
      <c r="Z164" s="4">
        <v>-63.111800000000024</v>
      </c>
      <c r="AA164">
        <v>0.98224367742229457</v>
      </c>
      <c r="AB164">
        <v>1.6802307364910671</v>
      </c>
      <c r="AC164" s="10"/>
      <c r="AD164">
        <v>1.2998255100710293E-2</v>
      </c>
      <c r="AE164" s="4">
        <v>0</v>
      </c>
      <c r="AF164" s="4">
        <v>3.1089907842978069E-2</v>
      </c>
      <c r="AG164" s="4">
        <v>0.16220000000000001</v>
      </c>
      <c r="AH164">
        <v>1.0129982551007104</v>
      </c>
      <c r="AI164">
        <v>1.9522522315160409</v>
      </c>
      <c r="AJ164" s="10"/>
      <c r="AK164">
        <v>-8.0763325817336667E-2</v>
      </c>
      <c r="AL164" s="4">
        <v>6.5227147970772798E-3</v>
      </c>
      <c r="AM164" s="4">
        <v>-6.2671673075068893E-2</v>
      </c>
      <c r="AN164" s="4">
        <v>4.1434000000000006</v>
      </c>
      <c r="AO164">
        <v>0.9192366741826633</v>
      </c>
      <c r="AP164">
        <v>2.8514316893143334</v>
      </c>
      <c r="AQ164" s="10"/>
      <c r="AR164">
        <v>-0.10866935670759653</v>
      </c>
      <c r="AS164" s="4">
        <v>1.1809029087242856E-2</v>
      </c>
      <c r="AT164" s="4">
        <v>-9.0577703965328757E-2</v>
      </c>
      <c r="AU164" s="4">
        <v>-21.677599999999988</v>
      </c>
      <c r="AV164">
        <v>0.89133064329240352</v>
      </c>
      <c r="AW164">
        <v>2.374894647395581</v>
      </c>
      <c r="AX164" s="10"/>
      <c r="AY164">
        <v>-6.2296772403305891E-3</v>
      </c>
      <c r="AZ164" s="4">
        <v>3.8808878518692945E-5</v>
      </c>
      <c r="BA164" s="4">
        <v>1.1861975501937187E-2</v>
      </c>
      <c r="BB164" s="4">
        <v>0.98999999999999977</v>
      </c>
      <c r="BC164">
        <v>0.99377032275966937</v>
      </c>
      <c r="BD164">
        <v>2.836265179203791</v>
      </c>
      <c r="BE164" s="10"/>
      <c r="BF164">
        <v>-0.10977436415182174</v>
      </c>
      <c r="BG164" s="4">
        <v>1.2050411024936765E-2</v>
      </c>
      <c r="BH164" s="4">
        <v>-9.168271140955396E-2</v>
      </c>
      <c r="BI164" s="4">
        <v>1.3966000000000001</v>
      </c>
      <c r="BJ164">
        <v>0.89022563584817826</v>
      </c>
      <c r="BK164">
        <v>35.173973751190452</v>
      </c>
      <c r="BL164" s="10"/>
      <c r="BM164">
        <v>-7.5437381776097311E-3</v>
      </c>
      <c r="BN164" s="4">
        <v>5.6907985692326584E-5</v>
      </c>
      <c r="BO164" s="4">
        <v>1.0547914564658045E-2</v>
      </c>
      <c r="BP164" s="4">
        <v>0.99060000000000004</v>
      </c>
      <c r="BQ164">
        <v>0.99245626182239022</v>
      </c>
      <c r="BR164">
        <v>2.1824787645006678</v>
      </c>
      <c r="BS164" s="10"/>
      <c r="BT164">
        <v>-9.6384211115612874E-3</v>
      </c>
      <c r="BU164" s="4">
        <v>9.2899161523790321E-5</v>
      </c>
      <c r="BV164" s="4">
        <v>8.4532316307064873E-3</v>
      </c>
      <c r="BW164" s="4">
        <v>-38.223000000000006</v>
      </c>
      <c r="BX164">
        <v>0.99036157888843868</v>
      </c>
      <c r="BY164">
        <v>2.45419316210769</v>
      </c>
      <c r="BZ164" s="10"/>
      <c r="CA164">
        <v>-0.17850042383896553</v>
      </c>
      <c r="CB164" s="4">
        <v>3.1862401310690333E-2</v>
      </c>
      <c r="CC164" s="4">
        <v>-0.16040877109669777</v>
      </c>
      <c r="CD164" s="4">
        <v>1.4338000000000002</v>
      </c>
      <c r="CE164">
        <v>0.82149957616103442</v>
      </c>
      <c r="CF164">
        <v>2.3647407521730517</v>
      </c>
      <c r="CG164" s="10"/>
      <c r="CH164">
        <v>-4.6316690996833644E-2</v>
      </c>
      <c r="CI164" s="4">
        <v>2.1452358648961709E-3</v>
      </c>
      <c r="CJ164" s="4">
        <v>-2.8225038254565869E-2</v>
      </c>
      <c r="CK164" s="4">
        <v>1.1634000000000004</v>
      </c>
      <c r="CL164">
        <v>0.95368330900316634</v>
      </c>
      <c r="CM164">
        <v>0.91750059341299761</v>
      </c>
      <c r="CN164" s="10"/>
      <c r="CO164">
        <v>-0.14271386187697133</v>
      </c>
      <c r="CP164" s="4">
        <v>2.0367246371839249E-2</v>
      </c>
      <c r="CQ164" s="4">
        <v>-0.12462220913470355</v>
      </c>
      <c r="CR164" s="4">
        <v>1.0642</v>
      </c>
      <c r="CS164">
        <v>0.85728613812302867</v>
      </c>
      <c r="CT164">
        <v>3.2142759540426735</v>
      </c>
      <c r="CU164" s="10"/>
      <c r="CV164">
        <v>-9.2535004689716562E-3</v>
      </c>
      <c r="CW164" s="4">
        <v>8.5627270929258668E-5</v>
      </c>
      <c r="CX164" s="4">
        <v>8.8381522732961185E-3</v>
      </c>
      <c r="CY164" s="4">
        <v>1.1099999999999999</v>
      </c>
      <c r="CZ164">
        <v>0.99074649953102834</v>
      </c>
      <c r="DA164">
        <v>2.1396721766951283</v>
      </c>
      <c r="DB164" s="10"/>
      <c r="DC164">
        <v>-9.6278539126197341E-2</v>
      </c>
      <c r="DD164" s="4">
        <v>9.2695570962747116E-3</v>
      </c>
      <c r="DE164" s="4">
        <v>-7.8186886383929566E-2</v>
      </c>
      <c r="DF164" s="4">
        <v>2.6454000000000004</v>
      </c>
      <c r="DG164">
        <v>0.90372146087380267</v>
      </c>
      <c r="DH164">
        <v>1.6812076890832552</v>
      </c>
      <c r="DI164" s="10"/>
      <c r="DJ164">
        <v>-2.6849132068815704E-2</v>
      </c>
      <c r="DK164" s="4">
        <v>7.2087589284870789E-4</v>
      </c>
      <c r="DL164" s="4">
        <v>-8.7574793265479296E-3</v>
      </c>
      <c r="DM164" s="4">
        <v>1.1986000000000003</v>
      </c>
      <c r="DN164">
        <v>0.97315086793118433</v>
      </c>
      <c r="DO164">
        <v>3.823960749665519</v>
      </c>
      <c r="DP164" s="10"/>
      <c r="DQ164">
        <v>2.126505402232491E-5</v>
      </c>
      <c r="DR164" s="4">
        <v>0</v>
      </c>
      <c r="DS164" s="4">
        <v>1.8112917796290099E-2</v>
      </c>
      <c r="DT164" s="4">
        <v>1.111</v>
      </c>
      <c r="DU164">
        <v>1.0000212650540223</v>
      </c>
      <c r="DV164">
        <v>1.4638523298396449</v>
      </c>
      <c r="DW164" s="10"/>
      <c r="DX164">
        <v>-3.2248575161416382E-2</v>
      </c>
      <c r="DY164" s="4">
        <v>1.0399705999415217E-3</v>
      </c>
      <c r="DZ164" s="4">
        <v>-1.4156922419148607E-2</v>
      </c>
      <c r="EA164" s="4">
        <v>1.0390000000000001</v>
      </c>
      <c r="EB164">
        <v>0.96775142483858367</v>
      </c>
      <c r="EC164">
        <v>4.2071118185877605</v>
      </c>
      <c r="ED164" s="10"/>
      <c r="EE164">
        <v>-9.9893878720061946E-2</v>
      </c>
      <c r="EF164" s="4">
        <v>9.9787870057384456E-3</v>
      </c>
      <c r="EG164" s="4">
        <v>-8.1802225977794171E-2</v>
      </c>
      <c r="EH164" s="4">
        <v>-36.961199999999998</v>
      </c>
      <c r="EI164">
        <v>0.90010612127993805</v>
      </c>
      <c r="EJ164">
        <v>1.8891775356377958</v>
      </c>
      <c r="EK164" s="10"/>
      <c r="EL164">
        <v>-0.10370352835036574</v>
      </c>
      <c r="EM164" s="4">
        <v>1.0754421792315111E-2</v>
      </c>
      <c r="EN164" s="4">
        <v>-8.5611875608097965E-2</v>
      </c>
      <c r="EO164" s="4">
        <v>-21.271000000000001</v>
      </c>
      <c r="EP164">
        <v>0.89629647164963422</v>
      </c>
      <c r="EQ164">
        <v>3.7809916744340732</v>
      </c>
      <c r="ER164" s="10"/>
      <c r="ES164">
        <v>-3.2904439356317428E-2</v>
      </c>
      <c r="ET164" s="4">
        <v>1.0827021293535713E-3</v>
      </c>
      <c r="EU164" s="4">
        <v>-1.4812786614049653E-2</v>
      </c>
      <c r="EV164" s="4">
        <v>-38.406399999999991</v>
      </c>
      <c r="EW164">
        <v>0.96709556064368263</v>
      </c>
      <c r="EX164">
        <v>12.017329750744072</v>
      </c>
      <c r="EY164" s="10"/>
      <c r="EZ164">
        <v>-2.4843276417853645E-2</v>
      </c>
      <c r="FA164" s="4">
        <v>6.1718838317388299E-4</v>
      </c>
      <c r="FB164" s="4">
        <v>-6.7516236755858702E-3</v>
      </c>
      <c r="FC164" s="4">
        <v>1.0980000000000001</v>
      </c>
      <c r="FD164">
        <v>0.97515672358214633</v>
      </c>
      <c r="FE164">
        <v>6.0398169443541443</v>
      </c>
      <c r="FF164" s="10"/>
      <c r="FG164">
        <v>-1.4627408372601049E-2</v>
      </c>
      <c r="FH164" s="4">
        <v>2.1396107569883927E-4</v>
      </c>
      <c r="FI164" s="4">
        <v>3.4642443696667261E-3</v>
      </c>
      <c r="FJ164" s="4">
        <v>1.1275999999999997</v>
      </c>
      <c r="FK164">
        <v>0.98537259162739899</v>
      </c>
      <c r="FL164">
        <v>13.697961346592571</v>
      </c>
      <c r="FM164" s="10"/>
      <c r="FN164">
        <v>-0.11257680495593279</v>
      </c>
      <c r="FO164" s="4">
        <v>1.2673537014086134E-2</v>
      </c>
      <c r="FP164" s="4">
        <v>-9.4485152213665019E-2</v>
      </c>
      <c r="FQ164" s="4">
        <v>1.3722000000000003</v>
      </c>
      <c r="FR164">
        <v>0.88742319504406719</v>
      </c>
      <c r="FS164">
        <v>4.8567062202637992</v>
      </c>
      <c r="FT164" s="10"/>
    </row>
    <row r="165" spans="1:176" x14ac:dyDescent="0.2">
      <c r="A165" s="2">
        <v>164</v>
      </c>
      <c r="B165" s="3">
        <v>43678</v>
      </c>
      <c r="C165">
        <v>2019</v>
      </c>
      <c r="D165" s="4">
        <v>-1.80848208294189E-2</v>
      </c>
      <c r="E165" s="4">
        <v>3.2706074443218371E-4</v>
      </c>
      <c r="F165" s="9">
        <v>0.98191517917058113</v>
      </c>
      <c r="G165">
        <v>2.3443883681807263</v>
      </c>
      <c r="H165" s="10"/>
      <c r="I165">
        <v>-4.3508969564415703E-2</v>
      </c>
      <c r="J165" s="4">
        <v>1.8930304325572519E-3</v>
      </c>
      <c r="K165" s="4">
        <v>-6.06901372550726E-2</v>
      </c>
      <c r="L165" s="4">
        <v>0.90479999999999994</v>
      </c>
      <c r="M165">
        <v>0.95649103043558426</v>
      </c>
      <c r="N165">
        <v>14.773716569305979</v>
      </c>
      <c r="O165" s="10"/>
      <c r="P165">
        <v>-6.4980457052705262E-2</v>
      </c>
      <c r="Q165" s="4">
        <v>4.2224597987784726E-3</v>
      </c>
      <c r="R165" s="4">
        <v>-8.2161624743362166E-2</v>
      </c>
      <c r="S165" s="4">
        <v>1.3144000000000002</v>
      </c>
      <c r="T165">
        <v>0.93501954294729472</v>
      </c>
      <c r="U165">
        <v>7.8765135589361739</v>
      </c>
      <c r="V165" s="10"/>
      <c r="W165">
        <v>-8.3976539315716754E-3</v>
      </c>
      <c r="X165" s="4">
        <v>7.0520591554441224E-5</v>
      </c>
      <c r="Y165" s="4">
        <v>-2.5578821622228572E-2</v>
      </c>
      <c r="Z165" s="4">
        <v>-22.628999999999991</v>
      </c>
      <c r="AA165">
        <v>0.99160234606842834</v>
      </c>
      <c r="AB165">
        <v>1.6661207402408253</v>
      </c>
      <c r="AC165" s="10"/>
      <c r="AD165">
        <v>5.9972043346151116E-3</v>
      </c>
      <c r="AE165" s="4">
        <v>0</v>
      </c>
      <c r="AF165" s="4">
        <v>-1.1183963356041784E-2</v>
      </c>
      <c r="AG165" s="4">
        <v>0.158</v>
      </c>
      <c r="AH165">
        <v>1.005997204334615</v>
      </c>
      <c r="AI165">
        <v>1.9639602870611508</v>
      </c>
      <c r="AJ165" s="10"/>
      <c r="AK165">
        <v>-8.1929789168528083E-2</v>
      </c>
      <c r="AL165" s="4">
        <v>6.7124903531994616E-3</v>
      </c>
      <c r="AM165" s="4">
        <v>-9.9110956859184973E-2</v>
      </c>
      <c r="AN165" s="4">
        <v>3.7345999999999999</v>
      </c>
      <c r="AO165">
        <v>0.91807021083147189</v>
      </c>
      <c r="AP165">
        <v>2.6178144921803503</v>
      </c>
      <c r="AQ165" s="10"/>
      <c r="AR165">
        <v>1.6218404602248323E-2</v>
      </c>
      <c r="AS165" s="4">
        <v>0</v>
      </c>
      <c r="AT165" s="4">
        <v>-9.6276308840857402E-4</v>
      </c>
      <c r="AU165" s="4">
        <v>-19.823</v>
      </c>
      <c r="AV165">
        <v>1.0162184046022482</v>
      </c>
      <c r="AW165">
        <v>2.4134116496747562</v>
      </c>
      <c r="AX165" s="10"/>
      <c r="AY165">
        <v>1.0948185799214702E-2</v>
      </c>
      <c r="AZ165" s="4">
        <v>0</v>
      </c>
      <c r="BA165" s="4">
        <v>-6.2329818914421947E-3</v>
      </c>
      <c r="BB165" s="4">
        <v>0.9865999999999997</v>
      </c>
      <c r="BC165">
        <v>1.0109481857992146</v>
      </c>
      <c r="BD165">
        <v>2.8673171373615567</v>
      </c>
      <c r="BE165" s="10"/>
      <c r="BF165">
        <v>-6.7065520037389945E-3</v>
      </c>
      <c r="BG165" s="4">
        <v>4.4977839778855524E-5</v>
      </c>
      <c r="BH165" s="4">
        <v>-2.388771969439589E-2</v>
      </c>
      <c r="BI165" s="4">
        <v>1.1969999999999998</v>
      </c>
      <c r="BJ165">
        <v>0.99329344799626096</v>
      </c>
      <c r="BK165">
        <v>34.938077667049939</v>
      </c>
      <c r="BL165" s="10"/>
      <c r="BM165">
        <v>-6.1203471317538881E-3</v>
      </c>
      <c r="BN165" s="4">
        <v>3.7458649013168043E-5</v>
      </c>
      <c r="BO165" s="4">
        <v>-2.3301514822410784E-2</v>
      </c>
      <c r="BP165" s="4">
        <v>0.98760000000000037</v>
      </c>
      <c r="BQ165">
        <v>0.99387965286824609</v>
      </c>
      <c r="BR165">
        <v>2.1691212368542425</v>
      </c>
      <c r="BS165" s="10"/>
      <c r="BT165">
        <v>1.8820916171556259E-2</v>
      </c>
      <c r="BU165" s="4">
        <v>0</v>
      </c>
      <c r="BV165" s="4">
        <v>1.6397484808993619E-3</v>
      </c>
      <c r="BW165" s="4">
        <v>0.53079999999999994</v>
      </c>
      <c r="BX165">
        <v>1.0188209161715562</v>
      </c>
      <c r="BY165">
        <v>2.5003833258805255</v>
      </c>
      <c r="BZ165" s="10"/>
      <c r="CA165">
        <v>1.4129408491487692E-2</v>
      </c>
      <c r="CB165" s="4">
        <v>0</v>
      </c>
      <c r="CC165" s="4">
        <v>-3.0517591991692048E-3</v>
      </c>
      <c r="CD165" s="4">
        <v>1.5256000000000003</v>
      </c>
      <c r="CE165">
        <v>1.0141294084914876</v>
      </c>
      <c r="CF165">
        <v>2.3981531402369725</v>
      </c>
      <c r="CG165" s="10"/>
      <c r="CH165">
        <v>-1.8967754813794063E-2</v>
      </c>
      <c r="CI165" s="4">
        <v>3.5977572267620783E-4</v>
      </c>
      <c r="CJ165" s="4">
        <v>-3.614892250445096E-2</v>
      </c>
      <c r="CK165" s="4">
        <v>1.2012000000000005</v>
      </c>
      <c r="CL165">
        <v>0.98103224518620591</v>
      </c>
      <c r="CM165">
        <v>0.90009766711562933</v>
      </c>
      <c r="CN165" s="10"/>
      <c r="CO165">
        <v>-6.6685550178997535E-2</v>
      </c>
      <c r="CP165" s="4">
        <v>4.4469626026755983E-3</v>
      </c>
      <c r="CQ165" s="4">
        <v>-8.3866717869654439E-2</v>
      </c>
      <c r="CR165" s="4">
        <v>1.78</v>
      </c>
      <c r="CS165">
        <v>0.93331444982100242</v>
      </c>
      <c r="CT165">
        <v>2.9999301936202154</v>
      </c>
      <c r="CU165" s="10"/>
      <c r="CV165">
        <v>-2.627390767000877E-2</v>
      </c>
      <c r="CW165" s="4">
        <v>6.903182242521457E-4</v>
      </c>
      <c r="CX165" s="4">
        <v>-4.3455075360665667E-2</v>
      </c>
      <c r="CY165" s="4">
        <v>1.1176000000000001</v>
      </c>
      <c r="CZ165">
        <v>0.97372609232999119</v>
      </c>
      <c r="DA165">
        <v>2.0834546274805539</v>
      </c>
      <c r="DB165" s="10"/>
      <c r="DC165">
        <v>-4.5962824353319484E-2</v>
      </c>
      <c r="DD165" s="4">
        <v>2.1125812225340984E-3</v>
      </c>
      <c r="DE165" s="4">
        <v>-6.3143992043976388E-2</v>
      </c>
      <c r="DF165" s="4">
        <v>1.6883999999999986</v>
      </c>
      <c r="DG165">
        <v>0.95403717564668056</v>
      </c>
      <c r="DH165">
        <v>1.6039346353684716</v>
      </c>
      <c r="DI165" s="10"/>
      <c r="DJ165">
        <v>-2.8981915588376803E-2</v>
      </c>
      <c r="DK165" s="4">
        <v>8.3995143117179827E-4</v>
      </c>
      <c r="DL165" s="4">
        <v>-4.61630832790337E-2</v>
      </c>
      <c r="DM165" s="4">
        <v>1.2955999999999996</v>
      </c>
      <c r="DN165">
        <v>0.97101808441162318</v>
      </c>
      <c r="DO165">
        <v>3.713135042005447</v>
      </c>
      <c r="DP165" s="10"/>
      <c r="DQ165">
        <v>-3.6229894584788445E-2</v>
      </c>
      <c r="DR165" s="4">
        <v>1.3126052616248831E-3</v>
      </c>
      <c r="DS165" s="4">
        <v>-5.3411062275445342E-2</v>
      </c>
      <c r="DT165" s="4">
        <v>1.0145999999999999</v>
      </c>
      <c r="DU165">
        <v>0.96377010541521158</v>
      </c>
      <c r="DV165">
        <v>1.4108171142418575</v>
      </c>
      <c r="DW165" s="10"/>
      <c r="DX165">
        <v>1.6751452568850574E-2</v>
      </c>
      <c r="DY165" s="4">
        <v>0</v>
      </c>
      <c r="DZ165" s="4">
        <v>-4.2971512180632263E-4</v>
      </c>
      <c r="EA165" s="4">
        <v>1.0615999999999999</v>
      </c>
      <c r="EB165">
        <v>1.0167514525688506</v>
      </c>
      <c r="EC165">
        <v>4.2775870526686841</v>
      </c>
      <c r="ED165" s="10"/>
      <c r="EE165">
        <v>-9.0327548583453848E-2</v>
      </c>
      <c r="EF165" s="4">
        <v>8.1590660330962145E-3</v>
      </c>
      <c r="EG165" s="4">
        <v>-0.10750871627411074</v>
      </c>
      <c r="EH165" s="4">
        <v>1.3751999999999998</v>
      </c>
      <c r="EI165">
        <v>0.90967245141654618</v>
      </c>
      <c r="EJ165">
        <v>1.7185327600047031</v>
      </c>
      <c r="EK165" s="10"/>
      <c r="EL165">
        <v>-9.0117173708466475E-3</v>
      </c>
      <c r="EM165" s="4">
        <v>8.1211049972019218E-5</v>
      </c>
      <c r="EN165" s="4">
        <v>-2.6192885061503544E-2</v>
      </c>
      <c r="EO165" s="4">
        <v>-19.728400000000004</v>
      </c>
      <c r="EP165">
        <v>0.99098828262915339</v>
      </c>
      <c r="EQ165">
        <v>3.7469184460825491</v>
      </c>
      <c r="ER165" s="10"/>
      <c r="ES165">
        <v>-1.3277568986122446E-2</v>
      </c>
      <c r="ET165" s="4">
        <v>1.7629383818124064E-4</v>
      </c>
      <c r="EU165" s="4">
        <v>-3.0458736676779341E-2</v>
      </c>
      <c r="EV165" s="4">
        <v>0.44699999999999995</v>
      </c>
      <c r="EW165">
        <v>0.98672243101387758</v>
      </c>
      <c r="EX165">
        <v>11.857768825949586</v>
      </c>
      <c r="EY165" s="10"/>
      <c r="EZ165">
        <v>-5.0780329569746631E-2</v>
      </c>
      <c r="FA165" s="4">
        <v>2.5786418712120843E-3</v>
      </c>
      <c r="FB165" s="4">
        <v>-6.7961497260403528E-2</v>
      </c>
      <c r="FC165" s="4">
        <v>1.089</v>
      </c>
      <c r="FD165">
        <v>0.94921967043025335</v>
      </c>
      <c r="FE165">
        <v>5.7331130493789004</v>
      </c>
      <c r="FF165" s="10"/>
      <c r="FG165">
        <v>1.5045267322916602E-3</v>
      </c>
      <c r="FH165" s="4">
        <v>0</v>
      </c>
      <c r="FI165" s="4">
        <v>-1.5676640958365236E-2</v>
      </c>
      <c r="FJ165" s="4">
        <v>1.0652000000000001</v>
      </c>
      <c r="FK165">
        <v>1.0015045267322917</v>
      </c>
      <c r="FL165">
        <v>13.718570295616418</v>
      </c>
      <c r="FM165" s="10"/>
      <c r="FN165">
        <v>1.2643435453173252E-2</v>
      </c>
      <c r="FO165" s="4">
        <v>0</v>
      </c>
      <c r="FP165" s="4">
        <v>-4.5377322374836448E-3</v>
      </c>
      <c r="FQ165" s="4">
        <v>1.3872</v>
      </c>
      <c r="FR165">
        <v>1.0126434354531733</v>
      </c>
      <c r="FS165">
        <v>4.9181116718747298</v>
      </c>
      <c r="FT165" s="10"/>
    </row>
    <row r="166" spans="1:176" x14ac:dyDescent="0.2">
      <c r="A166" s="2">
        <v>165</v>
      </c>
      <c r="B166" s="3">
        <v>43709</v>
      </c>
      <c r="C166">
        <v>2019</v>
      </c>
      <c r="D166" s="4">
        <v>1.7153596446266808E-2</v>
      </c>
      <c r="E166" s="4">
        <v>0</v>
      </c>
      <c r="F166" s="9">
        <v>1.0171535964462668</v>
      </c>
      <c r="G166">
        <v>2.3846030601618202</v>
      </c>
      <c r="H166" s="10"/>
      <c r="I166">
        <v>-5.9748973237955518E-3</v>
      </c>
      <c r="J166" s="4">
        <v>3.5699398029899247E-5</v>
      </c>
      <c r="K166" s="4">
        <v>-2.6406644805940495E-2</v>
      </c>
      <c r="L166" s="4">
        <v>0.627</v>
      </c>
      <c r="M166">
        <v>0.99402510267620448</v>
      </c>
      <c r="N166">
        <v>14.68544512971352</v>
      </c>
      <c r="O166" s="10"/>
      <c r="P166">
        <v>-5.6906637491367885E-3</v>
      </c>
      <c r="Q166" s="4">
        <v>3.2383653905739572E-5</v>
      </c>
      <c r="R166" s="4">
        <v>-2.6122411231281732E-2</v>
      </c>
      <c r="S166" s="4">
        <v>0.90979999999999972</v>
      </c>
      <c r="T166">
        <v>0.99430933625086326</v>
      </c>
      <c r="U166">
        <v>7.8316909687567522</v>
      </c>
      <c r="V166" s="10"/>
      <c r="W166">
        <v>9.8433518133792058E-2</v>
      </c>
      <c r="X166" s="4">
        <v>0</v>
      </c>
      <c r="Y166" s="4">
        <v>7.8001770651647123E-2</v>
      </c>
      <c r="Z166" s="4">
        <v>-22.773199999999996</v>
      </c>
      <c r="AA166">
        <v>1.0984335181337921</v>
      </c>
      <c r="AB166">
        <v>1.8301228663384077</v>
      </c>
      <c r="AC166" s="10"/>
      <c r="AD166">
        <v>4.8665718697123015E-4</v>
      </c>
      <c r="AE166" s="4">
        <v>0</v>
      </c>
      <c r="AF166" s="4">
        <v>-1.9945090295173711E-2</v>
      </c>
      <c r="AG166" s="4">
        <v>0.14240000000000005</v>
      </c>
      <c r="AH166">
        <v>1.0004866571869713</v>
      </c>
      <c r="AI166">
        <v>1.9649160624497752</v>
      </c>
      <c r="AJ166" s="10"/>
      <c r="AK166">
        <v>5.3240731584863379E-2</v>
      </c>
      <c r="AL166" s="4">
        <v>0</v>
      </c>
      <c r="AM166" s="4">
        <v>3.2808984102718437E-2</v>
      </c>
      <c r="AN166" s="4">
        <v>4.7225999999999999</v>
      </c>
      <c r="AO166">
        <v>1.0532407315848633</v>
      </c>
      <c r="AP166">
        <v>2.7571888508974896</v>
      </c>
      <c r="AQ166" s="10"/>
      <c r="AR166">
        <v>-8.3445712049552548E-2</v>
      </c>
      <c r="AS166" s="4">
        <v>6.9631868594568396E-3</v>
      </c>
      <c r="AT166" s="4">
        <v>-0.1038774595316975</v>
      </c>
      <c r="AU166" s="4">
        <v>-19.623800000000003</v>
      </c>
      <c r="AV166">
        <v>0.91655428795044747</v>
      </c>
      <c r="AW166">
        <v>2.2120227960989611</v>
      </c>
      <c r="AX166" s="10"/>
      <c r="AY166">
        <v>-7.0639470068912915E-3</v>
      </c>
      <c r="AZ166" s="4">
        <v>4.9899347316168438E-5</v>
      </c>
      <c r="BA166" s="4">
        <v>-2.7495694489036233E-2</v>
      </c>
      <c r="BB166" s="4">
        <v>0.98240000000000005</v>
      </c>
      <c r="BC166">
        <v>0.99293605299310872</v>
      </c>
      <c r="BD166">
        <v>2.8470625610512834</v>
      </c>
      <c r="BE166" s="10"/>
      <c r="BF166">
        <v>3.6422492554385399E-2</v>
      </c>
      <c r="BG166" s="4">
        <v>0</v>
      </c>
      <c r="BH166" s="4">
        <v>1.5990745072240457E-2</v>
      </c>
      <c r="BI166" s="4">
        <v>-19.835000000000008</v>
      </c>
      <c r="BJ166">
        <v>1.0364224925543855</v>
      </c>
      <c r="BK166">
        <v>36.210609540742603</v>
      </c>
      <c r="BL166" s="10"/>
      <c r="BM166">
        <v>3.6281660091369836E-3</v>
      </c>
      <c r="BN166" s="4">
        <v>0</v>
      </c>
      <c r="BO166" s="4">
        <v>-1.6803581473007957E-2</v>
      </c>
      <c r="BP166" s="4">
        <v>0.9715999999999998</v>
      </c>
      <c r="BQ166">
        <v>1.0036281660091371</v>
      </c>
      <c r="BR166">
        <v>2.1769911687954946</v>
      </c>
      <c r="BS166" s="10"/>
      <c r="BT166">
        <v>-2.7158819903039283E-2</v>
      </c>
      <c r="BU166" s="4">
        <v>7.3760149852572271E-4</v>
      </c>
      <c r="BV166" s="4">
        <v>-4.7590567385184225E-2</v>
      </c>
      <c r="BW166" s="4">
        <v>0.3488</v>
      </c>
      <c r="BX166">
        <v>0.97284118009696074</v>
      </c>
      <c r="BY166">
        <v>2.4324758654443741</v>
      </c>
      <c r="BZ166" s="10"/>
      <c r="CA166">
        <v>-1.9285519525494409E-2</v>
      </c>
      <c r="CB166" s="4">
        <v>3.7193126336822609E-4</v>
      </c>
      <c r="CC166" s="4">
        <v>-3.9717267007639348E-2</v>
      </c>
      <c r="CD166" s="4">
        <v>1.5036</v>
      </c>
      <c r="CE166">
        <v>0.9807144804745056</v>
      </c>
      <c r="CF166">
        <v>2.3519035110258066</v>
      </c>
      <c r="CG166" s="10"/>
      <c r="CH166">
        <v>6.7371117263177238E-2</v>
      </c>
      <c r="CI166" s="4">
        <v>0</v>
      </c>
      <c r="CJ166" s="4">
        <v>4.6939369781032296E-2</v>
      </c>
      <c r="CK166" s="4">
        <v>1.0931999999999997</v>
      </c>
      <c r="CL166">
        <v>1.0673711172631772</v>
      </c>
      <c r="CM166">
        <v>0.96073825259518864</v>
      </c>
      <c r="CN166" s="10"/>
      <c r="CO166">
        <v>-4.728921584033699E-2</v>
      </c>
      <c r="CP166" s="4">
        <v>2.2362699347939787E-3</v>
      </c>
      <c r="CQ166" s="4">
        <v>-6.7720963322481925E-2</v>
      </c>
      <c r="CR166" s="4">
        <v>1.6401999999999992</v>
      </c>
      <c r="CS166">
        <v>0.95271078415966304</v>
      </c>
      <c r="CT166">
        <v>2.8580658471881653</v>
      </c>
      <c r="CU166" s="10"/>
      <c r="CV166">
        <v>3.7486149356548155E-2</v>
      </c>
      <c r="CW166" s="4">
        <v>0</v>
      </c>
      <c r="CX166" s="4">
        <v>1.7054401874403213E-2</v>
      </c>
      <c r="CY166" s="4">
        <v>1.1526000000000001</v>
      </c>
      <c r="CZ166">
        <v>1.0374861493565481</v>
      </c>
      <c r="DA166">
        <v>2.1615553188238814</v>
      </c>
      <c r="DB166" s="10"/>
      <c r="DC166">
        <v>3.7082617875215267E-2</v>
      </c>
      <c r="DD166" s="4">
        <v>0</v>
      </c>
      <c r="DE166" s="4">
        <v>1.6650870393070324E-2</v>
      </c>
      <c r="DF166" s="4">
        <v>2.9399999999999995</v>
      </c>
      <c r="DG166">
        <v>1.0370826178752153</v>
      </c>
      <c r="DH166">
        <v>1.6634127305486635</v>
      </c>
      <c r="DI166" s="10"/>
      <c r="DJ166">
        <v>2.7167896755799972E-2</v>
      </c>
      <c r="DK166" s="4">
        <v>0</v>
      </c>
      <c r="DL166" s="4">
        <v>6.7361492736550295E-3</v>
      </c>
      <c r="DM166" s="4">
        <v>1.0168000000000001</v>
      </c>
      <c r="DN166">
        <v>1.0271678967558</v>
      </c>
      <c r="DO166">
        <v>3.814013111466994</v>
      </c>
      <c r="DP166" s="10"/>
      <c r="DQ166">
        <v>0.12192919328270549</v>
      </c>
      <c r="DR166" s="4">
        <v>0</v>
      </c>
      <c r="DS166" s="4">
        <v>0.10149744580056055</v>
      </c>
      <c r="DT166" s="4">
        <v>1.0276000000000001</v>
      </c>
      <c r="DU166">
        <v>1.1219291932827056</v>
      </c>
      <c r="DV166">
        <v>1.5828369068508019</v>
      </c>
      <c r="DW166" s="10"/>
      <c r="DX166">
        <v>5.4146129905841443E-3</v>
      </c>
      <c r="DY166" s="4">
        <v>0</v>
      </c>
      <c r="DZ166" s="4">
        <v>-1.5017134491560797E-2</v>
      </c>
      <c r="EA166" s="4">
        <v>0.98919999999999997</v>
      </c>
      <c r="EB166">
        <v>1.0054146129905841</v>
      </c>
      <c r="EC166">
        <v>4.3007485310924185</v>
      </c>
      <c r="ED166" s="10"/>
      <c r="EE166">
        <v>3.0130645411310551E-3</v>
      </c>
      <c r="EF166" s="4">
        <v>0</v>
      </c>
      <c r="EG166" s="4">
        <v>-1.7418682941013886E-2</v>
      </c>
      <c r="EH166" s="4">
        <v>1.8742000000000001</v>
      </c>
      <c r="EI166">
        <v>1.003013064541131</v>
      </c>
      <c r="EJ166">
        <v>1.7237108101266454</v>
      </c>
      <c r="EK166" s="10"/>
      <c r="EL166">
        <v>4.328103744403914E-2</v>
      </c>
      <c r="EM166" s="4">
        <v>0</v>
      </c>
      <c r="EN166" s="4">
        <v>2.2849289961894198E-2</v>
      </c>
      <c r="EO166" s="4">
        <v>-19.432599999999997</v>
      </c>
      <c r="EP166">
        <v>1.0432810374440391</v>
      </c>
      <c r="EQ166">
        <v>3.9090889636472088</v>
      </c>
      <c r="ER166" s="10"/>
      <c r="ES166">
        <v>-3.6334123454747187E-2</v>
      </c>
      <c r="ET166" s="4">
        <v>1.3201685272248096E-3</v>
      </c>
      <c r="EU166" s="4">
        <v>-5.6765870936892129E-2</v>
      </c>
      <c r="EV166" s="4">
        <v>0.1638</v>
      </c>
      <c r="EW166">
        <v>0.96366587654525282</v>
      </c>
      <c r="EX166">
        <v>11.426927189529682</v>
      </c>
      <c r="EY166" s="10"/>
      <c r="EZ166">
        <v>9.4106589236233412E-2</v>
      </c>
      <c r="FA166" s="4">
        <v>0</v>
      </c>
      <c r="FB166" s="4">
        <v>7.3674841754088477E-2</v>
      </c>
      <c r="FC166" s="4">
        <v>0.97860000000000003</v>
      </c>
      <c r="FD166">
        <v>1.0941065892362334</v>
      </c>
      <c r="FE166">
        <v>6.2726367641616898</v>
      </c>
      <c r="FF166" s="10"/>
      <c r="FG166">
        <v>-1.4724365743846921E-2</v>
      </c>
      <c r="FH166" s="4">
        <v>2.168069465585727E-4</v>
      </c>
      <c r="FI166" s="4">
        <v>-3.5156113225991867E-2</v>
      </c>
      <c r="FJ166" s="4">
        <v>1.0098000000000003</v>
      </c>
      <c r="FK166">
        <v>0.98527563425615305</v>
      </c>
      <c r="FL166">
        <v>13.516573049101087</v>
      </c>
      <c r="FM166" s="10"/>
      <c r="FN166">
        <v>1.4502705998737179E-2</v>
      </c>
      <c r="FO166" s="4">
        <v>0</v>
      </c>
      <c r="FP166" s="4">
        <v>-5.9290414834077629E-3</v>
      </c>
      <c r="FQ166" s="4">
        <v>1.3456000000000004</v>
      </c>
      <c r="FR166">
        <v>1.0145027059987373</v>
      </c>
      <c r="FS166">
        <v>4.9894375995208868</v>
      </c>
      <c r="FT166" s="10"/>
    </row>
    <row r="167" spans="1:176" x14ac:dyDescent="0.2">
      <c r="A167" s="2">
        <v>166</v>
      </c>
      <c r="B167" s="3">
        <v>43739</v>
      </c>
      <c r="C167">
        <v>2019</v>
      </c>
      <c r="D167" s="4">
        <v>2.0458897436758858E-2</v>
      </c>
      <c r="E167" s="4">
        <v>0</v>
      </c>
      <c r="F167" s="9">
        <v>1.0204588974367588</v>
      </c>
      <c r="G167">
        <v>2.4333894095970519</v>
      </c>
      <c r="H167" s="10"/>
      <c r="I167">
        <v>-6.7998065746838726E-2</v>
      </c>
      <c r="J167" s="4">
        <v>4.6237369453114019E-3</v>
      </c>
      <c r="K167" s="4">
        <v>-0.10204512983775385</v>
      </c>
      <c r="L167" s="4">
        <v>0.9678000000000001</v>
      </c>
      <c r="M167">
        <v>0.93200193425316125</v>
      </c>
      <c r="N167">
        <v>13.686863266261666</v>
      </c>
      <c r="O167" s="10"/>
      <c r="P167">
        <v>-4.7089032326316428E-2</v>
      </c>
      <c r="Q167" s="4">
        <v>2.2173769654288736E-3</v>
      </c>
      <c r="R167" s="4">
        <v>-8.113609641723156E-2</v>
      </c>
      <c r="S167" s="4">
        <v>0.92180000000000006</v>
      </c>
      <c r="T167">
        <v>0.95291096767368355</v>
      </c>
      <c r="U167">
        <v>7.4629042195592445</v>
      </c>
      <c r="V167" s="10"/>
      <c r="W167">
        <v>-5.0131411706458844E-2</v>
      </c>
      <c r="X167" s="4">
        <v>2.5131584396824789E-3</v>
      </c>
      <c r="Y167" s="4">
        <v>-8.4178475797373975E-2</v>
      </c>
      <c r="Z167" s="4">
        <v>-1.6541999999999988</v>
      </c>
      <c r="AA167">
        <v>0.94986858829354115</v>
      </c>
      <c r="AB167">
        <v>1.7383762234525924</v>
      </c>
      <c r="AC167" s="10"/>
      <c r="AD167">
        <v>8.4815506593191538E-4</v>
      </c>
      <c r="AE167" s="4">
        <v>0</v>
      </c>
      <c r="AF167" s="4">
        <v>-3.3198909024983216E-2</v>
      </c>
      <c r="AG167" s="4">
        <v>0.13080000000000003</v>
      </c>
      <c r="AH167">
        <v>1.0008481550659318</v>
      </c>
      <c r="AI167">
        <v>1.9665826159622728</v>
      </c>
      <c r="AJ167" s="10"/>
      <c r="AK167">
        <v>-3.0794939873588875E-2</v>
      </c>
      <c r="AL167" s="4">
        <v>9.4832832181795403E-4</v>
      </c>
      <c r="AM167" s="4">
        <v>-6.4842003964504014E-2</v>
      </c>
      <c r="AN167" s="4">
        <v>4.9331999999999994</v>
      </c>
      <c r="AO167">
        <v>0.96920506012641117</v>
      </c>
      <c r="AP167">
        <v>2.6722813860139718</v>
      </c>
      <c r="AQ167" s="10"/>
      <c r="AR167">
        <v>-1.4549448067262114E-2</v>
      </c>
      <c r="AS167" s="4">
        <v>2.1168643906195725E-4</v>
      </c>
      <c r="AT167" s="4">
        <v>-4.8596512158177244E-2</v>
      </c>
      <c r="AU167" s="4">
        <v>1.3532</v>
      </c>
      <c r="AV167">
        <v>0.98545055193273789</v>
      </c>
      <c r="AW167">
        <v>2.1798390853035192</v>
      </c>
      <c r="AX167" s="10"/>
      <c r="AY167">
        <v>4.034084927483203E-2</v>
      </c>
      <c r="AZ167" s="4">
        <v>0</v>
      </c>
      <c r="BA167" s="4">
        <v>6.2937851839168987E-3</v>
      </c>
      <c r="BB167" s="4">
        <v>0.98020000000000007</v>
      </c>
      <c r="BC167">
        <v>1.0403408492748321</v>
      </c>
      <c r="BD167">
        <v>2.9619154827026706</v>
      </c>
      <c r="BE167" s="10"/>
      <c r="BF167">
        <v>-5.9060309247091804E-2</v>
      </c>
      <c r="BG167" s="4">
        <v>3.4881201283621177E-3</v>
      </c>
      <c r="BH167" s="4">
        <v>-9.3107373338006935E-2</v>
      </c>
      <c r="BI167" s="4">
        <v>1.2151999999999998</v>
      </c>
      <c r="BJ167">
        <v>0.94093969075290818</v>
      </c>
      <c r="BK167">
        <v>34.071999743240653</v>
      </c>
      <c r="BL167" s="10"/>
      <c r="BM167">
        <v>4.2248466247617411E-2</v>
      </c>
      <c r="BN167" s="4">
        <v>0</v>
      </c>
      <c r="BO167" s="4">
        <v>8.2014021567022796E-3</v>
      </c>
      <c r="BP167" s="4">
        <v>0.98799999999999988</v>
      </c>
      <c r="BQ167">
        <v>1.0422484662476175</v>
      </c>
      <c r="BR167">
        <v>2.2689657067117124</v>
      </c>
      <c r="BS167" s="10"/>
      <c r="BT167">
        <v>1.0019956818192932E-2</v>
      </c>
      <c r="BU167" s="4">
        <v>0</v>
      </c>
      <c r="BV167" s="4">
        <v>-2.4027107272722198E-2</v>
      </c>
      <c r="BW167" s="4">
        <v>0.48599999999999988</v>
      </c>
      <c r="BX167">
        <v>1.0100199568181929</v>
      </c>
      <c r="BY167">
        <v>2.4568491685774232</v>
      </c>
      <c r="BZ167" s="10"/>
      <c r="CA167">
        <v>5.9532271782933403E-3</v>
      </c>
      <c r="CB167" s="4">
        <v>0</v>
      </c>
      <c r="CC167" s="4">
        <v>-2.8093836912621791E-2</v>
      </c>
      <c r="CD167" s="4">
        <v>1.4159999999999999</v>
      </c>
      <c r="CE167">
        <v>1.0059532271782934</v>
      </c>
      <c r="CF167">
        <v>2.3659049269283692</v>
      </c>
      <c r="CG167" s="10"/>
      <c r="CH167">
        <v>1.7729874559533919E-2</v>
      </c>
      <c r="CI167" s="4">
        <v>0</v>
      </c>
      <c r="CJ167" s="4">
        <v>-1.6317189531381213E-2</v>
      </c>
      <c r="CK167" s="4">
        <v>1.1736000000000002</v>
      </c>
      <c r="CL167">
        <v>1.017729874559534</v>
      </c>
      <c r="CM167">
        <v>0.97777202129824725</v>
      </c>
      <c r="CN167" s="10"/>
      <c r="CO167">
        <v>2.0617731695181753E-2</v>
      </c>
      <c r="CP167" s="4">
        <v>0</v>
      </c>
      <c r="CQ167" s="4">
        <v>-1.3429332395733379E-2</v>
      </c>
      <c r="CR167" s="4">
        <v>0.63700000000000001</v>
      </c>
      <c r="CS167">
        <v>1.0206177316951817</v>
      </c>
      <c r="CT167">
        <v>2.916992681992653</v>
      </c>
      <c r="CU167" s="10"/>
      <c r="CV167">
        <v>2.7561917753539066E-2</v>
      </c>
      <c r="CW167" s="4">
        <v>0</v>
      </c>
      <c r="CX167" s="4">
        <v>-6.4851463373760652E-3</v>
      </c>
      <c r="CY167" s="4">
        <v>1.1582000000000001</v>
      </c>
      <c r="CZ167">
        <v>1.0275619177535391</v>
      </c>
      <c r="DA167">
        <v>2.22113192874103</v>
      </c>
      <c r="DB167" s="10"/>
      <c r="DC167">
        <v>-9.6508055687613614E-2</v>
      </c>
      <c r="DD167" s="4">
        <v>9.3138048126035298E-3</v>
      </c>
      <c r="DE167" s="4">
        <v>-0.13055511977852874</v>
      </c>
      <c r="DF167" s="4">
        <v>3.0131999999999999</v>
      </c>
      <c r="DG167">
        <v>0.90349194431238633</v>
      </c>
      <c r="DH167">
        <v>1.5028800021173876</v>
      </c>
      <c r="DI167" s="10"/>
      <c r="DJ167">
        <v>3.1428807375722602E-2</v>
      </c>
      <c r="DK167" s="4">
        <v>0</v>
      </c>
      <c r="DL167" s="4">
        <v>-2.6182567151925296E-3</v>
      </c>
      <c r="DM167" s="4">
        <v>1.2452000000000001</v>
      </c>
      <c r="DN167">
        <v>1.0314288073757225</v>
      </c>
      <c r="DO167">
        <v>3.9338829948757703</v>
      </c>
      <c r="DP167" s="10"/>
      <c r="DQ167">
        <v>1.4499489957113699E-3</v>
      </c>
      <c r="DR167" s="4">
        <v>0</v>
      </c>
      <c r="DS167" s="4">
        <v>-3.2597115095203764E-2</v>
      </c>
      <c r="DT167" s="4">
        <v>0.70160000000000011</v>
      </c>
      <c r="DU167">
        <v>1.0014499489957114</v>
      </c>
      <c r="DV167">
        <v>1.5851319396342651</v>
      </c>
      <c r="DW167" s="10"/>
      <c r="DX167">
        <v>-5.385811355754834E-2</v>
      </c>
      <c r="DY167" s="4">
        <v>2.9006963959777722E-3</v>
      </c>
      <c r="DZ167" s="4">
        <v>-8.7905177648463478E-2</v>
      </c>
      <c r="EA167" s="4">
        <v>1.2685999999999995</v>
      </c>
      <c r="EB167">
        <v>0.94614188644245167</v>
      </c>
      <c r="EC167">
        <v>4.069118328322384</v>
      </c>
      <c r="ED167" s="10"/>
      <c r="EE167">
        <v>-3.8550385571690464E-3</v>
      </c>
      <c r="EF167" s="4">
        <v>1.4861322277260004E-5</v>
      </c>
      <c r="EG167" s="4">
        <v>-3.7902102648084177E-2</v>
      </c>
      <c r="EH167" s="4">
        <v>1.7433999999999998</v>
      </c>
      <c r="EI167">
        <v>0.99614496144283093</v>
      </c>
      <c r="EJ167">
        <v>1.717065838492198</v>
      </c>
      <c r="EK167" s="10"/>
      <c r="EL167">
        <v>-2.3900342169899103E-2</v>
      </c>
      <c r="EM167" s="4">
        <v>5.7122635583825739E-4</v>
      </c>
      <c r="EN167" s="4">
        <v>-5.7947406260814238E-2</v>
      </c>
      <c r="EO167" s="4">
        <v>1.3630000000000002</v>
      </c>
      <c r="EP167">
        <v>0.97609965783010089</v>
      </c>
      <c r="EQ167">
        <v>3.8156603998434644</v>
      </c>
      <c r="ER167" s="10"/>
      <c r="ES167">
        <v>-9.1412659039941287E-3</v>
      </c>
      <c r="ET167" s="4">
        <v>8.3562742327525591E-5</v>
      </c>
      <c r="EU167" s="4">
        <v>-4.3188329994909264E-2</v>
      </c>
      <c r="EV167" s="4">
        <v>0.88359999999999983</v>
      </c>
      <c r="EW167">
        <v>0.99085873409600589</v>
      </c>
      <c r="EX167">
        <v>11.322470609624611</v>
      </c>
      <c r="EY167" s="10"/>
      <c r="EZ167">
        <v>-4.0893115179167381E-3</v>
      </c>
      <c r="FA167" s="4">
        <v>1.6722468690566497E-5</v>
      </c>
      <c r="FB167" s="4">
        <v>-3.8136375608831867E-2</v>
      </c>
      <c r="FC167" s="4">
        <v>1.2444</v>
      </c>
      <c r="FD167">
        <v>0.99591068848208331</v>
      </c>
      <c r="FE167">
        <v>6.2469859983942957</v>
      </c>
      <c r="FF167" s="10"/>
      <c r="FG167">
        <v>-6.4967679446588461E-2</v>
      </c>
      <c r="FH167" s="4">
        <v>4.2207993726746731E-3</v>
      </c>
      <c r="FI167" s="4">
        <v>-9.9014743537503586E-2</v>
      </c>
      <c r="FJ167" s="4">
        <v>1.0517999999999996</v>
      </c>
      <c r="FK167">
        <v>0.93503232055341157</v>
      </c>
      <c r="FL167">
        <v>12.638432664030692</v>
      </c>
      <c r="FM167" s="10"/>
      <c r="FN167">
        <v>-3.1809464948469708E-2</v>
      </c>
      <c r="FO167" s="4">
        <v>1.0118420603079229E-3</v>
      </c>
      <c r="FP167" s="4">
        <v>-6.585652903938484E-2</v>
      </c>
      <c r="FQ167" s="4">
        <v>1.4197999999999995</v>
      </c>
      <c r="FR167">
        <v>0.9681905350515303</v>
      </c>
      <c r="FS167">
        <v>4.83072625908635</v>
      </c>
      <c r="FT167" s="10"/>
    </row>
    <row r="168" spans="1:176" x14ac:dyDescent="0.2">
      <c r="A168" s="2">
        <v>167</v>
      </c>
      <c r="B168" s="3">
        <v>43770</v>
      </c>
      <c r="C168">
        <v>2019</v>
      </c>
      <c r="D168" s="4">
        <v>3.4040031603897847E-2</v>
      </c>
      <c r="E168" s="4">
        <v>0</v>
      </c>
      <c r="F168" s="9">
        <v>1.0340400316038978</v>
      </c>
      <c r="G168">
        <v>2.5162220620043256</v>
      </c>
      <c r="H168" s="10"/>
      <c r="I168">
        <v>3.0218053677837694E-2</v>
      </c>
      <c r="J168" s="4">
        <v>0</v>
      </c>
      <c r="K168" s="4">
        <v>1.6282504953913923E-3</v>
      </c>
      <c r="L168" s="4">
        <v>0.98700000000000021</v>
      </c>
      <c r="M168">
        <v>1.0302180536778376</v>
      </c>
      <c r="N168">
        <v>14.100453635122784</v>
      </c>
      <c r="O168" s="10"/>
      <c r="P168">
        <v>-4.1943521588428206E-2</v>
      </c>
      <c r="Q168" s="4">
        <v>1.759259003238943E-3</v>
      </c>
      <c r="R168" s="4">
        <v>-7.0533324770874511E-2</v>
      </c>
      <c r="S168" s="4">
        <v>0.85659999999999992</v>
      </c>
      <c r="T168">
        <v>0.95805647841157182</v>
      </c>
      <c r="U168">
        <v>7.1498837353137894</v>
      </c>
      <c r="V168" s="10"/>
      <c r="W168">
        <v>8.4659409286564444E-2</v>
      </c>
      <c r="X168" s="4">
        <v>0</v>
      </c>
      <c r="Y168" s="4">
        <v>5.6069606104118139E-2</v>
      </c>
      <c r="Z168" s="4">
        <v>-1.7077999999999998</v>
      </c>
      <c r="AA168">
        <v>1.0846594092865645</v>
      </c>
      <c r="AB168">
        <v>1.8855461276478975</v>
      </c>
      <c r="AC168" s="10"/>
      <c r="AD168">
        <v>-2.2910409302411602E-2</v>
      </c>
      <c r="AE168" s="4">
        <v>5.2488685440402812E-4</v>
      </c>
      <c r="AF168" s="4">
        <v>-5.1500212484857907E-2</v>
      </c>
      <c r="AG168" s="4">
        <v>0.15380000000000005</v>
      </c>
      <c r="AH168">
        <v>0.97708959069758838</v>
      </c>
      <c r="AI168">
        <v>1.9215274033035699</v>
      </c>
      <c r="AJ168" s="10"/>
      <c r="AK168">
        <v>-5.6758033263450164E-2</v>
      </c>
      <c r="AL168" s="4">
        <v>3.2214743399349151E-3</v>
      </c>
      <c r="AM168" s="4">
        <v>-8.5347836445896469E-2</v>
      </c>
      <c r="AN168" s="4">
        <v>4.2237999999999998</v>
      </c>
      <c r="AO168">
        <v>0.94324196673654981</v>
      </c>
      <c r="AP168">
        <v>2.520607950217292</v>
      </c>
      <c r="AQ168" s="10"/>
      <c r="AR168">
        <v>-4.2015178546171796E-2</v>
      </c>
      <c r="AS168" s="4">
        <v>1.7652752282666948E-3</v>
      </c>
      <c r="AT168" s="4">
        <v>-7.0604981728618094E-2</v>
      </c>
      <c r="AU168" s="4">
        <v>1.2056</v>
      </c>
      <c r="AV168">
        <v>0.95798482145382824</v>
      </c>
      <c r="AW168">
        <v>2.088252756932568</v>
      </c>
      <c r="AX168" s="10"/>
      <c r="AY168">
        <v>2.0742529402511343E-2</v>
      </c>
      <c r="AZ168" s="4">
        <v>0</v>
      </c>
      <c r="BA168" s="4">
        <v>-7.8472737799349587E-3</v>
      </c>
      <c r="BB168" s="4">
        <v>0.96479999999999988</v>
      </c>
      <c r="BC168">
        <v>1.0207425294025114</v>
      </c>
      <c r="BD168">
        <v>3.0233531016903847</v>
      </c>
      <c r="BE168" s="10"/>
      <c r="BF168">
        <v>-6.2035288460342924E-2</v>
      </c>
      <c r="BG168" s="4">
        <v>3.8483770143579558E-3</v>
      </c>
      <c r="BH168" s="4">
        <v>-9.0625091642789229E-2</v>
      </c>
      <c r="BI168" s="4">
        <v>1.3240000000000003</v>
      </c>
      <c r="BJ168">
        <v>0.9379647115396571</v>
      </c>
      <c r="BK168">
        <v>31.95833341074799</v>
      </c>
      <c r="BL168" s="10"/>
      <c r="BM168">
        <v>2.9040606584769812E-2</v>
      </c>
      <c r="BN168" s="4">
        <v>0</v>
      </c>
      <c r="BO168" s="4">
        <v>4.5080340232351093E-4</v>
      </c>
      <c r="BP168" s="4">
        <v>0.97220000000000018</v>
      </c>
      <c r="BQ168">
        <v>1.0290406065847697</v>
      </c>
      <c r="BR168">
        <v>2.334857847154661</v>
      </c>
      <c r="BS168" s="10"/>
      <c r="BT168">
        <v>3.2551229757568245E-2</v>
      </c>
      <c r="BU168" s="4">
        <v>0</v>
      </c>
      <c r="BV168" s="4">
        <v>3.9614265751219437E-3</v>
      </c>
      <c r="BW168" s="4">
        <v>0.63020000000000032</v>
      </c>
      <c r="BX168">
        <v>1.0325512297575683</v>
      </c>
      <c r="BY168">
        <v>2.5368226303434778</v>
      </c>
      <c r="BZ168" s="10"/>
      <c r="CA168">
        <v>1.5479404578048677E-2</v>
      </c>
      <c r="CB168" s="4">
        <v>0</v>
      </c>
      <c r="CC168" s="4">
        <v>-1.3110398604397625E-2</v>
      </c>
      <c r="CD168" s="4">
        <v>1.1792</v>
      </c>
      <c r="CE168">
        <v>1.0154794045780486</v>
      </c>
      <c r="CF168">
        <v>2.4025277264854918</v>
      </c>
      <c r="CG168" s="10"/>
      <c r="CH168">
        <v>1.1435239793933061E-2</v>
      </c>
      <c r="CI168" s="4">
        <v>0</v>
      </c>
      <c r="CJ168" s="4">
        <v>-1.715456338851324E-2</v>
      </c>
      <c r="CK168" s="4">
        <v>1.0675999999999999</v>
      </c>
      <c r="CL168">
        <v>1.011435239793933</v>
      </c>
      <c r="CM168">
        <v>0.98895307882559125</v>
      </c>
      <c r="CN168" s="10"/>
      <c r="CO168">
        <v>4.6770485066632034E-2</v>
      </c>
      <c r="CP168" s="4">
        <v>0</v>
      </c>
      <c r="CQ168" s="4">
        <v>1.8180681884185732E-2</v>
      </c>
      <c r="CR168" s="4">
        <v>0.60480000000000012</v>
      </c>
      <c r="CS168">
        <v>1.046770485066632</v>
      </c>
      <c r="CT168">
        <v>3.053421844665265</v>
      </c>
      <c r="CU168" s="10"/>
      <c r="CV168">
        <v>1.7845099336472069E-2</v>
      </c>
      <c r="CW168" s="4">
        <v>0</v>
      </c>
      <c r="CX168" s="4">
        <v>-1.0744703845974233E-2</v>
      </c>
      <c r="CY168" s="4">
        <v>1.115</v>
      </c>
      <c r="CZ168">
        <v>1.017845099336472</v>
      </c>
      <c r="DA168">
        <v>2.2607682486488234</v>
      </c>
      <c r="DB168" s="10"/>
      <c r="DC168">
        <v>8.7949865300194538E-2</v>
      </c>
      <c r="DD168" s="4">
        <v>0</v>
      </c>
      <c r="DE168" s="4">
        <v>5.9360062117748233E-2</v>
      </c>
      <c r="DF168" s="4">
        <v>2.4285999999999999</v>
      </c>
      <c r="DG168">
        <v>1.0879498653001944</v>
      </c>
      <c r="DH168">
        <v>1.6350580958659677</v>
      </c>
      <c r="DI168" s="10"/>
      <c r="DJ168">
        <v>6.8604871096744572E-3</v>
      </c>
      <c r="DK168" s="4">
        <v>0</v>
      </c>
      <c r="DL168" s="4">
        <v>-2.1729316072771843E-2</v>
      </c>
      <c r="DM168" s="4">
        <v>1.2028000000000001</v>
      </c>
      <c r="DN168">
        <v>1.0068604871096745</v>
      </c>
      <c r="DO168">
        <v>3.9608713484530833</v>
      </c>
      <c r="DP168" s="10"/>
      <c r="DQ168">
        <v>2.7936631915628233E-2</v>
      </c>
      <c r="DR168" s="4">
        <v>0</v>
      </c>
      <c r="DS168" s="4">
        <v>-6.5317126681806864E-4</v>
      </c>
      <c r="DT168" s="4">
        <v>1.0706</v>
      </c>
      <c r="DU168">
        <v>1.0279366319156282</v>
      </c>
      <c r="DV168">
        <v>1.6294151871695335</v>
      </c>
      <c r="DW168" s="10"/>
      <c r="DX168">
        <v>-8.0640860460628683E-2</v>
      </c>
      <c r="DY168" s="4">
        <v>6.5029483758305869E-3</v>
      </c>
      <c r="DZ168" s="4">
        <v>-0.10923066364307499</v>
      </c>
      <c r="EA168" s="4">
        <v>1.0772000000000004</v>
      </c>
      <c r="EB168">
        <v>0.91935913953937132</v>
      </c>
      <c r="EC168">
        <v>3.740981125010352</v>
      </c>
      <c r="ED168" s="10"/>
      <c r="EE168">
        <v>-9.33611276239628E-2</v>
      </c>
      <c r="EF168" s="4">
        <v>8.7163001512178696E-3</v>
      </c>
      <c r="EG168" s="4">
        <v>-0.12195093080640911</v>
      </c>
      <c r="EH168" s="4">
        <v>1.1512</v>
      </c>
      <c r="EI168">
        <v>0.90663887237603724</v>
      </c>
      <c r="EJ168">
        <v>1.5567586356059813</v>
      </c>
      <c r="EK168" s="10"/>
      <c r="EL168">
        <v>-5.4766247333663268E-2</v>
      </c>
      <c r="EM168" s="4">
        <v>2.9993418470119788E-3</v>
      </c>
      <c r="EN168" s="4">
        <v>-8.3356050516109573E-2</v>
      </c>
      <c r="EO168" s="4">
        <v>1.2695999999999994</v>
      </c>
      <c r="EP168">
        <v>0.94523375266633669</v>
      </c>
      <c r="EQ168">
        <v>3.6066909986443725</v>
      </c>
      <c r="ER168" s="10"/>
      <c r="ES168">
        <v>5.2711697194888496E-2</v>
      </c>
      <c r="ET168" s="4">
        <v>0</v>
      </c>
      <c r="EU168" s="4">
        <v>2.4121894012442194E-2</v>
      </c>
      <c r="EV168" s="4">
        <v>0.43220000000000008</v>
      </c>
      <c r="EW168">
        <v>1.0527116971948884</v>
      </c>
      <c r="EX168">
        <v>11.919297251897168</v>
      </c>
      <c r="EY168" s="10"/>
      <c r="EZ168">
        <v>-9.3190808969054115E-2</v>
      </c>
      <c r="FA168" s="4">
        <v>8.6845268763067369E-3</v>
      </c>
      <c r="FB168" s="4">
        <v>-0.12178061215150042</v>
      </c>
      <c r="FC168" s="4">
        <v>0.99899999999999989</v>
      </c>
      <c r="FD168">
        <v>0.90680919103094593</v>
      </c>
      <c r="FE168">
        <v>5.664824319585577</v>
      </c>
      <c r="FF168" s="10"/>
      <c r="FG168">
        <v>-0.12203463568930802</v>
      </c>
      <c r="FH168" s="4">
        <v>1.4892452307822129E-2</v>
      </c>
      <c r="FI168" s="4">
        <v>-0.15062443887175431</v>
      </c>
      <c r="FJ168" s="4">
        <v>0.95760000000000023</v>
      </c>
      <c r="FK168">
        <v>0.87796536431069194</v>
      </c>
      <c r="FL168">
        <v>11.096106138191855</v>
      </c>
      <c r="FM168" s="10"/>
      <c r="FN168">
        <v>-4.4979592867097892E-2</v>
      </c>
      <c r="FO168" s="4">
        <v>2.0231637744898834E-3</v>
      </c>
      <c r="FP168" s="4">
        <v>-7.3569396049544197E-2</v>
      </c>
      <c r="FQ168" s="4">
        <v>1.2671999999999999</v>
      </c>
      <c r="FR168">
        <v>0.95502040713290215</v>
      </c>
      <c r="FS168">
        <v>4.6134421587002477</v>
      </c>
      <c r="FT168" s="10"/>
    </row>
    <row r="169" spans="1:176" x14ac:dyDescent="0.2">
      <c r="A169" s="2">
        <v>168</v>
      </c>
      <c r="B169" s="3">
        <v>43800</v>
      </c>
      <c r="C169">
        <v>2019</v>
      </c>
      <c r="D169" s="4">
        <v>2.8589621139764463E-2</v>
      </c>
      <c r="E169" s="4">
        <v>0</v>
      </c>
      <c r="F169" s="9">
        <v>1.0285896211397645</v>
      </c>
      <c r="G169">
        <v>2.5881598974605464</v>
      </c>
      <c r="H169" s="10">
        <v>0.28881442476464014</v>
      </c>
      <c r="I169">
        <v>-9.9609885410335153E-3</v>
      </c>
      <c r="J169" s="4">
        <v>9.9221292714601002E-5</v>
      </c>
      <c r="K169" s="4">
        <v>-8.3328987299042465E-3</v>
      </c>
      <c r="L169" s="4">
        <v>0.6744</v>
      </c>
      <c r="M169">
        <v>0.99003901145896644</v>
      </c>
      <c r="N169">
        <v>13.959999178039951</v>
      </c>
      <c r="O169" s="10">
        <v>-0.13170829294751007</v>
      </c>
      <c r="P169">
        <v>0.11019467362874646</v>
      </c>
      <c r="Q169" s="4">
        <v>0</v>
      </c>
      <c r="R169" s="4">
        <v>0.11182276343987574</v>
      </c>
      <c r="S169" s="4">
        <v>0.8166000000000001</v>
      </c>
      <c r="T169">
        <v>1.1101946736287465</v>
      </c>
      <c r="U169">
        <v>7.9377628400101754</v>
      </c>
      <c r="V169" s="10">
        <v>-0.16486622772206885</v>
      </c>
      <c r="W169">
        <v>-2.5538124297699295E-2</v>
      </c>
      <c r="X169" s="4">
        <v>6.5219579264473907E-4</v>
      </c>
      <c r="Y169" s="4">
        <v>-2.3910034486570027E-2</v>
      </c>
      <c r="Z169" s="4">
        <v>-1.3063999999999996</v>
      </c>
      <c r="AA169">
        <v>0.97446187570230069</v>
      </c>
      <c r="AB169">
        <v>1.8373928162709798</v>
      </c>
      <c r="AC169" s="10">
        <v>0.18479858278563535</v>
      </c>
      <c r="AD169">
        <v>5.9675018874283586E-2</v>
      </c>
      <c r="AE169" s="4">
        <v>0</v>
      </c>
      <c r="AF169" s="4">
        <v>6.1303108685412853E-2</v>
      </c>
      <c r="AG169" s="4">
        <v>0.14640000000000003</v>
      </c>
      <c r="AH169">
        <v>1.0596750188742836</v>
      </c>
      <c r="AI169">
        <v>2.0361945873631635</v>
      </c>
      <c r="AJ169" s="10">
        <v>0.16446641902569559</v>
      </c>
      <c r="AK169">
        <v>5.2408558717917372E-2</v>
      </c>
      <c r="AL169" s="4">
        <v>0</v>
      </c>
      <c r="AM169" s="4">
        <v>5.4036648529046639E-2</v>
      </c>
      <c r="AN169" s="4">
        <v>2.7934000000000001</v>
      </c>
      <c r="AO169">
        <v>1.0524085587179173</v>
      </c>
      <c r="AP169">
        <v>2.6527093799811041</v>
      </c>
      <c r="AQ169" s="10">
        <v>3.9379861075417917E-2</v>
      </c>
      <c r="AR169">
        <v>8.5015972197859307E-2</v>
      </c>
      <c r="AS169" s="4">
        <v>0</v>
      </c>
      <c r="AT169" s="4">
        <v>8.6644062008988582E-2</v>
      </c>
      <c r="AU169" s="4">
        <v>0.55479999999999996</v>
      </c>
      <c r="AV169">
        <v>1.0850159721978594</v>
      </c>
      <c r="AW169">
        <v>2.2657875952580504</v>
      </c>
      <c r="AX169" s="10">
        <v>-0.32171729151082151</v>
      </c>
      <c r="AY169">
        <v>3.1309515177908011E-2</v>
      </c>
      <c r="AZ169" s="4">
        <v>0</v>
      </c>
      <c r="BA169" s="4">
        <v>3.2937604989037278E-2</v>
      </c>
      <c r="BB169" s="4">
        <v>0.86099999999999999</v>
      </c>
      <c r="BC169">
        <v>1.0313095151779079</v>
      </c>
      <c r="BD169">
        <v>3.1180128215159346</v>
      </c>
      <c r="BE169" s="10">
        <v>0.27858017889074105</v>
      </c>
      <c r="BF169">
        <v>4.5423327241245405E-2</v>
      </c>
      <c r="BG169" s="4">
        <v>0</v>
      </c>
      <c r="BH169" s="4">
        <v>4.7051417052374672E-2</v>
      </c>
      <c r="BI169" s="4">
        <v>0.63939999999999986</v>
      </c>
      <c r="BJ169">
        <v>1.0454233272412454</v>
      </c>
      <c r="BK169">
        <v>33.409987247349221</v>
      </c>
      <c r="BL169" s="10">
        <v>0.26422699949918732</v>
      </c>
      <c r="BM169">
        <v>2.444497930001386E-2</v>
      </c>
      <c r="BN169" s="4">
        <v>0</v>
      </c>
      <c r="BO169" s="4">
        <v>2.6073069111143127E-2</v>
      </c>
      <c r="BP169" s="4">
        <v>0.84779999999999978</v>
      </c>
      <c r="BQ169">
        <v>1.0244449793000139</v>
      </c>
      <c r="BR169">
        <v>2.3919333988968319</v>
      </c>
      <c r="BS169" s="10">
        <v>0.28012685597181231</v>
      </c>
      <c r="BT169">
        <v>-5.2845008488399004E-3</v>
      </c>
      <c r="BU169" s="4">
        <v>2.7925949221389629E-5</v>
      </c>
      <c r="BV169" s="4">
        <v>-3.6564110377106315E-3</v>
      </c>
      <c r="BW169" s="4">
        <v>-0.47019999999999967</v>
      </c>
      <c r="BX169">
        <v>0.99471549915116009</v>
      </c>
      <c r="BY169">
        <v>2.5234167890000712</v>
      </c>
      <c r="BZ169" s="10">
        <v>8.5160447842249395E-2</v>
      </c>
      <c r="CA169">
        <v>7.2803858002850955E-2</v>
      </c>
      <c r="CB169" s="4">
        <v>0</v>
      </c>
      <c r="CC169" s="4">
        <v>7.4431947813980229E-2</v>
      </c>
      <c r="CD169" s="4">
        <v>0.55020000000000002</v>
      </c>
      <c r="CE169">
        <v>1.0728038580028509</v>
      </c>
      <c r="CF169">
        <v>2.5774410139324537</v>
      </c>
      <c r="CG169" s="10">
        <v>0.21972900895115327</v>
      </c>
      <c r="CH169">
        <v>3.8649729753217933E-2</v>
      </c>
      <c r="CI169" s="4">
        <v>0</v>
      </c>
      <c r="CJ169" s="4">
        <v>4.02778195643472E-2</v>
      </c>
      <c r="CK169" s="4">
        <v>0.93880000000000008</v>
      </c>
      <c r="CL169">
        <v>1.038649729753218</v>
      </c>
      <c r="CM169">
        <v>1.0271758480608133</v>
      </c>
      <c r="CN169" s="10">
        <v>0.11473036581413001</v>
      </c>
      <c r="CO169">
        <v>5.4875277792118954E-2</v>
      </c>
      <c r="CP169" s="4">
        <v>0</v>
      </c>
      <c r="CQ169" s="4">
        <v>5.6503367603248221E-2</v>
      </c>
      <c r="CR169" s="4">
        <v>-0.57220000000000004</v>
      </c>
      <c r="CS169">
        <v>1.0548752777921189</v>
      </c>
      <c r="CT169">
        <v>3.2209792166077955</v>
      </c>
      <c r="CU169" s="10">
        <v>0.39132869239042745</v>
      </c>
      <c r="CV169">
        <v>1.1161514497803914E-3</v>
      </c>
      <c r="CW169" s="4">
        <v>0</v>
      </c>
      <c r="CX169" s="4">
        <v>2.7442412609096599E-3</v>
      </c>
      <c r="CY169" s="4">
        <v>0.9111999999999999</v>
      </c>
      <c r="CZ169">
        <v>1.0011161514497804</v>
      </c>
      <c r="DA169">
        <v>2.2632916084071701</v>
      </c>
      <c r="DB169" s="10">
        <v>0.22904286599458901</v>
      </c>
      <c r="DC169">
        <v>7.1648260202715586E-2</v>
      </c>
      <c r="DD169" s="4">
        <v>0</v>
      </c>
      <c r="DE169" s="4">
        <v>7.327635001384486E-2</v>
      </c>
      <c r="DF169" s="4">
        <v>0.78420000000000001</v>
      </c>
      <c r="DG169">
        <v>1.0716482602027155</v>
      </c>
      <c r="DH169">
        <v>1.7522071637651291</v>
      </c>
      <c r="DI169" s="10">
        <v>0.42249887962433241</v>
      </c>
      <c r="DJ169">
        <v>5.3608941609373639E-3</v>
      </c>
      <c r="DK169" s="4">
        <v>0</v>
      </c>
      <c r="DL169" s="4">
        <v>6.9889839720666327E-3</v>
      </c>
      <c r="DM169" s="4">
        <v>-0.26339999999999991</v>
      </c>
      <c r="DN169">
        <v>1.0053608941609373</v>
      </c>
      <c r="DO169">
        <v>3.9821051605372295</v>
      </c>
      <c r="DP169" s="10">
        <v>0.10407699125098625</v>
      </c>
      <c r="DQ169">
        <v>3.6446896637827145E-2</v>
      </c>
      <c r="DR169" s="4">
        <v>0</v>
      </c>
      <c r="DS169" s="4">
        <v>3.8074986448956412E-2</v>
      </c>
      <c r="DT169" s="4">
        <v>0.6581999999999999</v>
      </c>
      <c r="DU169">
        <v>1.0364468966378271</v>
      </c>
      <c r="DV169">
        <v>1.6888023140764072</v>
      </c>
      <c r="DW169" s="10">
        <v>0.32384593715285859</v>
      </c>
      <c r="DX169">
        <v>0.12185969593690051</v>
      </c>
      <c r="DY169" s="4">
        <v>0</v>
      </c>
      <c r="DZ169" s="4">
        <v>0.12348778574802978</v>
      </c>
      <c r="EA169" s="4">
        <v>0.51540000000000008</v>
      </c>
      <c r="EB169">
        <v>1.1218596959369005</v>
      </c>
      <c r="EC169">
        <v>4.1968559474097971</v>
      </c>
      <c r="ED169" s="10">
        <v>-3.6587074961945402E-2</v>
      </c>
      <c r="EE169">
        <v>5.6017505285144861E-2</v>
      </c>
      <c r="EF169" s="4">
        <v>0</v>
      </c>
      <c r="EG169" s="4">
        <v>5.7645595096274128E-2</v>
      </c>
      <c r="EH169" s="4">
        <v>0.745</v>
      </c>
      <c r="EI169">
        <v>1.0560175052851448</v>
      </c>
      <c r="EJ169">
        <v>1.6439643707037341</v>
      </c>
      <c r="EK169" s="10">
        <v>-3.2355846335426985E-2</v>
      </c>
      <c r="EL169">
        <v>-5.1215776246428769E-3</v>
      </c>
      <c r="EM169" s="4">
        <v>2.6230557365242574E-5</v>
      </c>
      <c r="EN169" s="4">
        <v>-3.493487813513608E-3</v>
      </c>
      <c r="EO169" s="4">
        <v>0.68599999999999994</v>
      </c>
      <c r="EP169">
        <v>0.99487842237535717</v>
      </c>
      <c r="EQ169">
        <v>3.5882190507267149</v>
      </c>
      <c r="ER169" s="10">
        <v>-8.5720140832535291E-2</v>
      </c>
      <c r="ES169">
        <v>-2.9316138606803436E-2</v>
      </c>
      <c r="ET169" s="4">
        <v>8.5943598281331085E-4</v>
      </c>
      <c r="EU169" s="4">
        <v>-2.7688048795674169E-2</v>
      </c>
      <c r="EV169" s="4">
        <v>0.46860000000000002</v>
      </c>
      <c r="EW169">
        <v>0.97068386139319651</v>
      </c>
      <c r="EX169">
        <v>11.56986948156486</v>
      </c>
      <c r="EY169" s="10">
        <v>4.6826359089376615E-2</v>
      </c>
      <c r="EZ169">
        <v>6.1214704420605524E-2</v>
      </c>
      <c r="FA169" s="4">
        <v>0</v>
      </c>
      <c r="FB169" s="4">
        <v>6.2842794231734792E-2</v>
      </c>
      <c r="FC169" s="4">
        <v>0.65060000000000007</v>
      </c>
      <c r="FD169">
        <v>1.0612147044206055</v>
      </c>
      <c r="FE169">
        <v>6.0115948659036658</v>
      </c>
      <c r="FF169" s="10">
        <v>3.9191010692357807E-3</v>
      </c>
      <c r="FG169">
        <v>0.11175617534027317</v>
      </c>
      <c r="FH169" s="4">
        <v>0</v>
      </c>
      <c r="FI169" s="4">
        <v>0.11338426515140244</v>
      </c>
      <c r="FJ169" s="4">
        <v>0.65900000000000003</v>
      </c>
      <c r="FK169">
        <v>1.1117561753402732</v>
      </c>
      <c r="FL169">
        <v>12.336164521365905</v>
      </c>
      <c r="FM169" s="10">
        <v>3.6648982061515969E-2</v>
      </c>
      <c r="FN169">
        <v>0.21036445975470078</v>
      </c>
      <c r="FO169" s="4">
        <v>0</v>
      </c>
      <c r="FP169" s="4">
        <v>0.21199254956583005</v>
      </c>
      <c r="FQ169" s="4">
        <v>0.92519999999999991</v>
      </c>
      <c r="FR169">
        <v>1.2103644597547007</v>
      </c>
      <c r="FS169">
        <v>5.5839464260247853</v>
      </c>
      <c r="FT169" s="10">
        <v>-3.7593022321733567E-2</v>
      </c>
    </row>
    <row r="170" spans="1:176" x14ac:dyDescent="0.2">
      <c r="A170" s="2">
        <v>169</v>
      </c>
      <c r="B170" s="3">
        <v>43831</v>
      </c>
      <c r="C170">
        <v>2020</v>
      </c>
      <c r="D170" s="4">
        <v>-1.6404605670422749E-3</v>
      </c>
      <c r="E170" s="4">
        <v>2.6911108720206621E-6</v>
      </c>
      <c r="F170" s="9">
        <v>0.99835953943295774</v>
      </c>
      <c r="G170">
        <v>2.5839141232075624</v>
      </c>
      <c r="H170" s="10"/>
      <c r="I170">
        <v>5.4547986795582919E-3</v>
      </c>
      <c r="J170" s="4">
        <v>0</v>
      </c>
      <c r="K170" s="4">
        <v>8.9565267689206321E-2</v>
      </c>
      <c r="L170" s="4">
        <v>0.96679999999999988</v>
      </c>
      <c r="M170">
        <v>1.0054547986795583</v>
      </c>
      <c r="N170">
        <v>14.036148163122958</v>
      </c>
      <c r="O170" s="10"/>
      <c r="P170">
        <v>-0.11585563617641106</v>
      </c>
      <c r="Q170" s="4">
        <v>1.3422528433840928E-2</v>
      </c>
      <c r="R170" s="4">
        <v>-3.1745167166763039E-2</v>
      </c>
      <c r="S170" s="4">
        <v>1.1107999999999998</v>
      </c>
      <c r="T170">
        <v>0.88414436382358896</v>
      </c>
      <c r="U170">
        <v>7.0181282763633215</v>
      </c>
      <c r="V170" s="10"/>
      <c r="W170">
        <v>0.10408936682772671</v>
      </c>
      <c r="X170" s="4">
        <v>0</v>
      </c>
      <c r="Y170" s="4">
        <v>0.18819983583737473</v>
      </c>
      <c r="Z170" s="4">
        <v>-1.6508000000000005</v>
      </c>
      <c r="AA170">
        <v>1.1040893668277267</v>
      </c>
      <c r="AB170">
        <v>2.0286458711304398</v>
      </c>
      <c r="AC170" s="10"/>
      <c r="AD170">
        <v>6.4660305982726637E-2</v>
      </c>
      <c r="AE170" s="4">
        <v>0</v>
      </c>
      <c r="AF170" s="4">
        <v>0.14877077499237468</v>
      </c>
      <c r="AG170" s="4">
        <v>0.10740000000000004</v>
      </c>
      <c r="AH170">
        <v>1.0646603059827267</v>
      </c>
      <c r="AI170">
        <v>2.1678555524224374</v>
      </c>
      <c r="AJ170" s="10"/>
      <c r="AK170">
        <v>-0.10616264869331307</v>
      </c>
      <c r="AL170" s="4">
        <v>1.1270507977579808E-2</v>
      </c>
      <c r="AM170" s="4">
        <v>-2.2052179683665046E-2</v>
      </c>
      <c r="AN170" s="4">
        <v>4.2477999999999998</v>
      </c>
      <c r="AO170">
        <v>0.89383735130668696</v>
      </c>
      <c r="AP170">
        <v>2.3710907259887137</v>
      </c>
      <c r="AQ170" s="10"/>
      <c r="AR170">
        <v>-8.1367796178960922E-3</v>
      </c>
      <c r="AS170" s="4">
        <v>6.6207182550209281E-5</v>
      </c>
      <c r="AT170" s="4">
        <v>7.5973689391751933E-2</v>
      </c>
      <c r="AU170" s="4">
        <v>0.90980000000000005</v>
      </c>
      <c r="AV170">
        <v>0.99186322038210395</v>
      </c>
      <c r="AW170">
        <v>2.247351380934473</v>
      </c>
      <c r="AX170" s="10"/>
      <c r="AY170">
        <v>4.7331090537866037E-3</v>
      </c>
      <c r="AZ170" s="4">
        <v>0</v>
      </c>
      <c r="BA170" s="4">
        <v>8.8843578063434625E-2</v>
      </c>
      <c r="BB170" s="4">
        <v>0.9453999999999998</v>
      </c>
      <c r="BC170">
        <v>1.0047331090537865</v>
      </c>
      <c r="BD170">
        <v>3.1327707162312741</v>
      </c>
      <c r="BE170" s="10"/>
      <c r="BF170">
        <v>0.10617801998429108</v>
      </c>
      <c r="BG170" s="4">
        <v>0</v>
      </c>
      <c r="BH170" s="4">
        <v>0.1902884889939391</v>
      </c>
      <c r="BI170" s="4">
        <v>1.2040000000000002</v>
      </c>
      <c r="BJ170">
        <v>1.106178019984291</v>
      </c>
      <c r="BK170">
        <v>36.957393540973172</v>
      </c>
      <c r="BL170" s="10"/>
      <c r="BM170">
        <v>-1.7212519437036927E-2</v>
      </c>
      <c r="BN170" s="4">
        <v>2.96270825370374E-4</v>
      </c>
      <c r="BO170" s="4">
        <v>6.6897949572611096E-2</v>
      </c>
      <c r="BP170" s="4">
        <v>0.94299999999999995</v>
      </c>
      <c r="BQ170">
        <v>0.98278748056296306</v>
      </c>
      <c r="BR170">
        <v>2.3507621987762222</v>
      </c>
      <c r="BS170" s="10"/>
      <c r="BT170">
        <v>-7.0656614757589244E-3</v>
      </c>
      <c r="BU170" s="4">
        <v>4.9923572090023781E-5</v>
      </c>
      <c r="BV170" s="4">
        <v>7.7044807533889106E-2</v>
      </c>
      <c r="BW170" s="4">
        <v>0.33680000000000004</v>
      </c>
      <c r="BX170">
        <v>0.99293433852424107</v>
      </c>
      <c r="BY170">
        <v>2.5055871802067502</v>
      </c>
      <c r="BZ170" s="10"/>
      <c r="CA170">
        <v>0.11288094609734813</v>
      </c>
      <c r="CB170" s="4">
        <v>0</v>
      </c>
      <c r="CC170" s="4">
        <v>0.19699141510699614</v>
      </c>
      <c r="CD170" s="4">
        <v>0.73220000000000018</v>
      </c>
      <c r="CE170">
        <v>1.1128809460973481</v>
      </c>
      <c r="CF170">
        <v>2.8683849940952575</v>
      </c>
      <c r="CG170" s="10"/>
      <c r="CH170">
        <v>-4.0582093337309881E-2</v>
      </c>
      <c r="CI170" s="4">
        <v>1.646906299638131E-3</v>
      </c>
      <c r="CJ170" s="4">
        <v>4.3528375672338145E-2</v>
      </c>
      <c r="CK170" s="4">
        <v>1.1335999999999999</v>
      </c>
      <c r="CL170">
        <v>0.95941790666269011</v>
      </c>
      <c r="CM170">
        <v>0.98549090192097899</v>
      </c>
      <c r="CN170" s="10"/>
      <c r="CO170">
        <v>7.6339998587698868E-2</v>
      </c>
      <c r="CP170" s="4">
        <v>0</v>
      </c>
      <c r="CQ170" s="4">
        <v>0.16045046759734688</v>
      </c>
      <c r="CR170" s="4">
        <v>0.15939999999999993</v>
      </c>
      <c r="CS170">
        <v>1.0763399985876989</v>
      </c>
      <c r="CT170">
        <v>3.4668687654546422</v>
      </c>
      <c r="CU170" s="10"/>
      <c r="CV170">
        <v>-6.0400726212469953E-2</v>
      </c>
      <c r="CW170" s="4">
        <v>3.648247726993755E-3</v>
      </c>
      <c r="CX170" s="4">
        <v>2.3709742797178072E-2</v>
      </c>
      <c r="CY170" s="4">
        <v>1.1702000000000004</v>
      </c>
      <c r="CZ170">
        <v>0.93959927378753005</v>
      </c>
      <c r="DA170">
        <v>2.126587151628788</v>
      </c>
      <c r="DB170" s="10"/>
      <c r="DC170">
        <v>0.13169117413857653</v>
      </c>
      <c r="DD170" s="4">
        <v>0</v>
      </c>
      <c r="DE170" s="4">
        <v>0.21580164314822456</v>
      </c>
      <c r="DF170" s="4">
        <v>2.4408000000000003</v>
      </c>
      <c r="DG170">
        <v>1.1316911741385765</v>
      </c>
      <c r="DH170">
        <v>1.9829573824953839</v>
      </c>
      <c r="DI170" s="10"/>
      <c r="DJ170">
        <v>-6.4914127063959895E-2</v>
      </c>
      <c r="DK170" s="4">
        <v>4.2138438924759301E-3</v>
      </c>
      <c r="DL170" s="4">
        <v>1.9196341945688131E-2</v>
      </c>
      <c r="DM170" s="4">
        <v>-0.13020000000000009</v>
      </c>
      <c r="DN170">
        <v>0.93508587293604006</v>
      </c>
      <c r="DO170">
        <v>3.7236102801640651</v>
      </c>
      <c r="DP170" s="10"/>
      <c r="DQ170">
        <v>-8.1882643423028707E-3</v>
      </c>
      <c r="DR170" s="4">
        <v>6.7047672939428665E-5</v>
      </c>
      <c r="DS170" s="4">
        <v>7.5922204667345158E-2</v>
      </c>
      <c r="DT170" s="4">
        <v>1.4029999999999998</v>
      </c>
      <c r="DU170">
        <v>0.99181173565769709</v>
      </c>
      <c r="DV170">
        <v>1.6749739543068567</v>
      </c>
      <c r="DW170" s="10"/>
      <c r="DX170">
        <v>-6.5812430823622231E-2</v>
      </c>
      <c r="DY170" s="4">
        <v>4.3312760509140614E-3</v>
      </c>
      <c r="DZ170" s="4">
        <v>1.8298038186025795E-2</v>
      </c>
      <c r="EA170" s="4">
        <v>1.9221999999999999</v>
      </c>
      <c r="EB170">
        <v>0.9341875691763778</v>
      </c>
      <c r="EC170">
        <v>3.9206506556941823</v>
      </c>
      <c r="ED170" s="10"/>
      <c r="EE170">
        <v>-3.7073912378500912E-2</v>
      </c>
      <c r="EF170" s="4">
        <v>1.3744749790487632E-3</v>
      </c>
      <c r="EG170" s="4">
        <v>4.7036556631147114E-2</v>
      </c>
      <c r="EH170" s="4">
        <v>1.1317999999999999</v>
      </c>
      <c r="EI170">
        <v>0.96292608762149912</v>
      </c>
      <c r="EJ170">
        <v>1.5830161796708866</v>
      </c>
      <c r="EK170" s="10"/>
      <c r="EL170">
        <v>0.15867412077510712</v>
      </c>
      <c r="EM170" s="4">
        <v>0</v>
      </c>
      <c r="EN170" s="4">
        <v>0.24278458978475514</v>
      </c>
      <c r="EO170" s="4">
        <v>1.0258000000000003</v>
      </c>
      <c r="EP170">
        <v>1.1586741207751072</v>
      </c>
      <c r="EQ170">
        <v>4.1575765537492666</v>
      </c>
      <c r="ER170" s="10"/>
      <c r="ES170">
        <v>3.5417394085913868E-3</v>
      </c>
      <c r="ET170" s="4">
        <v>0</v>
      </c>
      <c r="EU170" s="4">
        <v>8.7652208418239411E-2</v>
      </c>
      <c r="EV170" s="4">
        <v>2.1423999999999999</v>
      </c>
      <c r="EW170">
        <v>1.0035417394085915</v>
      </c>
      <c r="EX170">
        <v>11.610846944259977</v>
      </c>
      <c r="EY170" s="10"/>
      <c r="EZ170">
        <v>-3.0168305198307804E-2</v>
      </c>
      <c r="FA170" s="4">
        <v>9.1012663853824564E-4</v>
      </c>
      <c r="FB170" s="4">
        <v>5.3942163811340219E-2</v>
      </c>
      <c r="FC170" s="4">
        <v>0.92500000000000004</v>
      </c>
      <c r="FD170">
        <v>0.96983169480169218</v>
      </c>
      <c r="FE170">
        <v>5.8302352372605037</v>
      </c>
      <c r="FF170" s="10"/>
      <c r="FG170">
        <v>2.3916769009885756E-2</v>
      </c>
      <c r="FH170" s="4">
        <v>0</v>
      </c>
      <c r="FI170" s="4">
        <v>0.10802723801953379</v>
      </c>
      <c r="FJ170" s="4">
        <v>1.9986000000000002</v>
      </c>
      <c r="FK170">
        <v>1.0239167690098858</v>
      </c>
      <c r="FL170">
        <v>12.631205718691362</v>
      </c>
      <c r="FM170" s="10"/>
      <c r="FN170">
        <v>-0.13188250214469646</v>
      </c>
      <c r="FO170" s="4">
        <v>1.7392994371945868E-2</v>
      </c>
      <c r="FP170" s="4">
        <v>-4.7772033135048436E-2</v>
      </c>
      <c r="FQ170" s="4">
        <v>2.4160000000000004</v>
      </c>
      <c r="FR170">
        <v>0.86811749785530357</v>
      </c>
      <c r="FS170">
        <v>4.8475215995187018</v>
      </c>
      <c r="FT170" s="10"/>
    </row>
    <row r="171" spans="1:176" x14ac:dyDescent="0.2">
      <c r="A171" s="2">
        <v>170</v>
      </c>
      <c r="B171" s="3">
        <v>43862</v>
      </c>
      <c r="C171">
        <v>2020</v>
      </c>
      <c r="D171" s="4">
        <v>-8.4110990544101746E-2</v>
      </c>
      <c r="E171" s="4">
        <v>7.0746587303099732E-3</v>
      </c>
      <c r="F171" s="9">
        <v>0.91588900945589824</v>
      </c>
      <c r="G171">
        <v>2.3665785468236802</v>
      </c>
      <c r="H171" s="10"/>
      <c r="I171">
        <v>-0.18008560419643654</v>
      </c>
      <c r="J171" s="4">
        <v>3.2430824838795606E-2</v>
      </c>
      <c r="K171" s="4">
        <v>-5.4966283360479901E-2</v>
      </c>
      <c r="L171" s="4">
        <v>1.1778000000000004</v>
      </c>
      <c r="M171">
        <v>0.81991439580356351</v>
      </c>
      <c r="N171">
        <v>11.508439940576258</v>
      </c>
      <c r="O171" s="10"/>
      <c r="P171">
        <v>-0.21102853828383697</v>
      </c>
      <c r="Q171" s="4">
        <v>4.4533043970212849E-2</v>
      </c>
      <c r="R171" s="4">
        <v>-8.5909217447880326E-2</v>
      </c>
      <c r="S171" s="4">
        <v>1.2174</v>
      </c>
      <c r="T171">
        <v>0.78897146171616306</v>
      </c>
      <c r="U171">
        <v>5.5371029247139054</v>
      </c>
      <c r="V171" s="10"/>
      <c r="W171">
        <v>-1.3874364307560621E-2</v>
      </c>
      <c r="X171" s="4">
        <v>1.9249798493891211E-4</v>
      </c>
      <c r="Y171" s="4">
        <v>0.11124495652839603</v>
      </c>
      <c r="Z171" s="4">
        <v>-1.6994000000000002</v>
      </c>
      <c r="AA171">
        <v>0.98612563569243938</v>
      </c>
      <c r="AB171">
        <v>2.0004996992633473</v>
      </c>
      <c r="AC171" s="10"/>
      <c r="AD171">
        <v>-0.10602742154101184</v>
      </c>
      <c r="AE171" s="4">
        <v>1.1241814118635422E-2</v>
      </c>
      <c r="AF171" s="4">
        <v>1.90918992949448E-2</v>
      </c>
      <c r="AG171" s="4">
        <v>0.10620000000000004</v>
      </c>
      <c r="AH171">
        <v>0.89397257845898814</v>
      </c>
      <c r="AI171">
        <v>1.9380034179257206</v>
      </c>
      <c r="AJ171" s="10"/>
      <c r="AK171">
        <v>-0.23596526560679848</v>
      </c>
      <c r="AL171" s="4">
        <v>5.5679606572886953E-2</v>
      </c>
      <c r="AM171" s="4">
        <v>-0.11084594477084184</v>
      </c>
      <c r="AN171" s="4">
        <v>4.6832000000000011</v>
      </c>
      <c r="AO171">
        <v>0.76403473439320146</v>
      </c>
      <c r="AP171">
        <v>1.8115956730529701</v>
      </c>
      <c r="AQ171" s="10"/>
      <c r="AR171">
        <v>-0.21641975034805827</v>
      </c>
      <c r="AS171" s="4">
        <v>4.6837508340715865E-2</v>
      </c>
      <c r="AT171" s="4">
        <v>-9.1300429512101627E-2</v>
      </c>
      <c r="AU171" s="4">
        <v>1.3514000000000002</v>
      </c>
      <c r="AV171">
        <v>0.78358024965194173</v>
      </c>
      <c r="AW171">
        <v>1.7609801561282703</v>
      </c>
      <c r="AX171" s="10"/>
      <c r="AY171">
        <v>-7.5535559314212602E-2</v>
      </c>
      <c r="AZ171" s="4">
        <v>5.7056207209109306E-3</v>
      </c>
      <c r="BA171" s="4">
        <v>4.9583761521744041E-2</v>
      </c>
      <c r="BB171" s="4">
        <v>0.93320000000000003</v>
      </c>
      <c r="BC171">
        <v>0.92446444068578737</v>
      </c>
      <c r="BD171">
        <v>2.8961351279775585</v>
      </c>
      <c r="BE171" s="10"/>
      <c r="BF171">
        <v>-8.6298491170747713E-2</v>
      </c>
      <c r="BG171" s="4">
        <v>7.4474295783476209E-3</v>
      </c>
      <c r="BH171" s="4">
        <v>3.8820829665208931E-2</v>
      </c>
      <c r="BI171" s="4">
        <v>1.1453999999999995</v>
      </c>
      <c r="BJ171">
        <v>0.91370150882925227</v>
      </c>
      <c r="BK171">
        <v>33.768026240783648</v>
      </c>
      <c r="BL171" s="10"/>
      <c r="BM171">
        <v>-9.2778075260704945E-2</v>
      </c>
      <c r="BN171" s="4">
        <v>8.6077712490810303E-3</v>
      </c>
      <c r="BO171" s="4">
        <v>3.2341245575251698E-2</v>
      </c>
      <c r="BP171" s="4">
        <v>0.9261999999999998</v>
      </c>
      <c r="BQ171">
        <v>0.90722192473929508</v>
      </c>
      <c r="BR171">
        <v>2.1326630065781416</v>
      </c>
      <c r="BS171" s="10"/>
      <c r="BT171">
        <v>-7.9038468386396804E-2</v>
      </c>
      <c r="BU171" s="4">
        <v>6.2470794848674474E-3</v>
      </c>
      <c r="BV171" s="4">
        <v>4.6080852449559839E-2</v>
      </c>
      <c r="BW171" s="4">
        <v>1.5724</v>
      </c>
      <c r="BX171">
        <v>0.92096153161360317</v>
      </c>
      <c r="BY171">
        <v>2.3075494070746179</v>
      </c>
      <c r="BZ171" s="10"/>
      <c r="CA171">
        <v>-0.18144727575269445</v>
      </c>
      <c r="CB171" s="4">
        <v>3.2923113878074339E-2</v>
      </c>
      <c r="CC171" s="4">
        <v>-5.632795491673781E-2</v>
      </c>
      <c r="CD171" s="4">
        <v>1.0499999999999998</v>
      </c>
      <c r="CE171">
        <v>0.81855272424730552</v>
      </c>
      <c r="CF171">
        <v>2.3479243511067645</v>
      </c>
      <c r="CG171" s="10"/>
      <c r="CH171">
        <v>-0.13522839504530534</v>
      </c>
      <c r="CI171" s="4">
        <v>1.8286718826529162E-2</v>
      </c>
      <c r="CJ171" s="4">
        <v>-1.0109074209348701E-2</v>
      </c>
      <c r="CK171" s="4">
        <v>1.0213999999999996</v>
      </c>
      <c r="CL171">
        <v>0.86477160495469463</v>
      </c>
      <c r="CM171">
        <v>0.85222454892245458</v>
      </c>
      <c r="CN171" s="10"/>
      <c r="CO171">
        <v>-0.14494227919563329</v>
      </c>
      <c r="CP171" s="4">
        <v>2.1008264298424912E-2</v>
      </c>
      <c r="CQ171" s="4">
        <v>-1.9822958359676651E-2</v>
      </c>
      <c r="CR171" s="4">
        <v>-2.1199999999999934E-2</v>
      </c>
      <c r="CS171">
        <v>0.85505772080436671</v>
      </c>
      <c r="CT171">
        <v>2.9643729049174947</v>
      </c>
      <c r="CU171" s="10"/>
      <c r="CV171">
        <v>-0.19475198370009508</v>
      </c>
      <c r="CW171" s="4">
        <v>3.7928335155122103E-2</v>
      </c>
      <c r="CX171" s="4">
        <v>-6.9632662864138439E-2</v>
      </c>
      <c r="CY171" s="4">
        <v>1.1415999999999997</v>
      </c>
      <c r="CZ171">
        <v>0.80524801629990495</v>
      </c>
      <c r="DA171">
        <v>1.7124300853379466</v>
      </c>
      <c r="DB171" s="10"/>
      <c r="DC171">
        <v>-0.1360858813998192</v>
      </c>
      <c r="DD171" s="4">
        <v>1.8519367116365655E-2</v>
      </c>
      <c r="DE171" s="4">
        <v>-1.0966560563862554E-2</v>
      </c>
      <c r="DF171" s="4">
        <v>2.3664000000000014</v>
      </c>
      <c r="DG171">
        <v>0.86391411860018086</v>
      </c>
      <c r="DH171">
        <v>1.7131048793202213</v>
      </c>
      <c r="DI171" s="10"/>
      <c r="DJ171">
        <v>-0.14329551597234283</v>
      </c>
      <c r="DK171" s="4">
        <v>2.0533604897779958E-2</v>
      </c>
      <c r="DL171" s="4">
        <v>-1.8176195136386186E-2</v>
      </c>
      <c r="DM171" s="4">
        <v>-0.17599999999999999</v>
      </c>
      <c r="DN171">
        <v>0.8567044840276572</v>
      </c>
      <c r="DO171">
        <v>3.1900336237880356</v>
      </c>
      <c r="DP171" s="10"/>
      <c r="DQ171">
        <v>-6.4192035852509488E-2</v>
      </c>
      <c r="DR171" s="4">
        <v>4.1206174668898636E-3</v>
      </c>
      <c r="DS171" s="4">
        <v>6.0927284983447155E-2</v>
      </c>
      <c r="DT171" s="4">
        <v>1.3153999999999999</v>
      </c>
      <c r="DU171">
        <v>0.93580796414749057</v>
      </c>
      <c r="DV171">
        <v>1.5674539661799713</v>
      </c>
      <c r="DW171" s="10"/>
      <c r="DX171">
        <v>-0.12456181033863542</v>
      </c>
      <c r="DY171" s="4">
        <v>1.5515644594838182E-2</v>
      </c>
      <c r="DZ171" s="4">
        <v>5.5751049732122304E-4</v>
      </c>
      <c r="EA171" s="4">
        <v>1.9977999999999998</v>
      </c>
      <c r="EB171">
        <v>0.87543818966136455</v>
      </c>
      <c r="EC171">
        <v>3.4322873123155566</v>
      </c>
      <c r="ED171" s="10"/>
      <c r="EE171">
        <v>-0.10186966026868281</v>
      </c>
      <c r="EF171" s="4">
        <v>1.0377427683256854E-2</v>
      </c>
      <c r="EG171" s="4">
        <v>2.324966056727383E-2</v>
      </c>
      <c r="EH171" s="4">
        <v>1.6867999999999999</v>
      </c>
      <c r="EI171">
        <v>0.89813033973131717</v>
      </c>
      <c r="EJ171">
        <v>1.4217548592479852</v>
      </c>
      <c r="EK171" s="10"/>
      <c r="EL171">
        <v>-8.5980482695505955E-2</v>
      </c>
      <c r="EM171" s="4">
        <v>7.392643404552199E-3</v>
      </c>
      <c r="EN171" s="4">
        <v>3.9138838140450688E-2</v>
      </c>
      <c r="EO171" s="4">
        <v>1.0157999999999998</v>
      </c>
      <c r="EP171">
        <v>0.91401951730449404</v>
      </c>
      <c r="EQ171">
        <v>3.8001061148143864</v>
      </c>
      <c r="ER171" s="10"/>
      <c r="ES171">
        <v>-7.5415864563998472E-2</v>
      </c>
      <c r="ET171" s="4">
        <v>5.6875526279353602E-3</v>
      </c>
      <c r="EU171" s="4">
        <v>4.9703456271958171E-2</v>
      </c>
      <c r="EV171" s="4">
        <v>1.2845999999999997</v>
      </c>
      <c r="EW171">
        <v>0.92458413543600149</v>
      </c>
      <c r="EX171">
        <v>10.735204883638351</v>
      </c>
      <c r="EY171" s="10"/>
      <c r="EZ171">
        <v>-0.12359720227560267</v>
      </c>
      <c r="FA171" s="4">
        <v>1.5276268410356241E-2</v>
      </c>
      <c r="FB171" s="4">
        <v>1.5221185603539744E-3</v>
      </c>
      <c r="FC171" s="4">
        <v>0.81679999999999997</v>
      </c>
      <c r="FD171">
        <v>0.87640279772439733</v>
      </c>
      <c r="FE171">
        <v>5.1096344733264711</v>
      </c>
      <c r="FF171" s="10"/>
      <c r="FG171">
        <v>-6.7435127039756584E-2</v>
      </c>
      <c r="FH171" s="4">
        <v>4.5474963588681095E-3</v>
      </c>
      <c r="FI171" s="4">
        <v>5.7684193796200059E-2</v>
      </c>
      <c r="FJ171" s="4">
        <v>1.9840000000000004</v>
      </c>
      <c r="FK171">
        <v>0.93256487296024337</v>
      </c>
      <c r="FL171">
        <v>11.779418756386109</v>
      </c>
      <c r="FM171" s="10"/>
      <c r="FN171">
        <v>-0.24168815720095349</v>
      </c>
      <c r="FO171" s="4">
        <v>5.8413165331192805E-2</v>
      </c>
      <c r="FP171" s="4">
        <v>-0.11656883636499685</v>
      </c>
      <c r="FQ171" s="4">
        <v>2.3936000000000006</v>
      </c>
      <c r="FR171">
        <v>0.75831184279904651</v>
      </c>
      <c r="FS171">
        <v>3.6759330371392083</v>
      </c>
      <c r="FT171" s="10"/>
    </row>
    <row r="172" spans="1:176" x14ac:dyDescent="0.2">
      <c r="A172" s="2">
        <v>171</v>
      </c>
      <c r="B172" s="3">
        <v>43891</v>
      </c>
      <c r="C172">
        <v>2020</v>
      </c>
      <c r="D172" s="4">
        <v>-0.12511001286304244</v>
      </c>
      <c r="E172" s="4">
        <v>1.5652515318590642E-2</v>
      </c>
      <c r="F172" s="9">
        <v>0.87488998713695754</v>
      </c>
      <c r="G172">
        <v>2.0704958743891693</v>
      </c>
      <c r="H172" s="10"/>
      <c r="I172">
        <v>-0.27679137435304524</v>
      </c>
      <c r="J172" s="4">
        <v>7.6613464916247626E-2</v>
      </c>
      <c r="K172" s="4">
        <v>-0.40363547728619897</v>
      </c>
      <c r="L172" s="4">
        <v>0.85880000000000001</v>
      </c>
      <c r="M172">
        <v>0.72320862564695476</v>
      </c>
      <c r="N172">
        <v>8.323003032764678</v>
      </c>
      <c r="O172" s="10"/>
      <c r="P172">
        <v>-0.17902765120454936</v>
      </c>
      <c r="Q172" s="4">
        <v>3.2050899895817782E-2</v>
      </c>
      <c r="R172" s="4">
        <v>-0.30587175413770307</v>
      </c>
      <c r="S172" s="4">
        <v>1.1268</v>
      </c>
      <c r="T172">
        <v>0.82097234879545067</v>
      </c>
      <c r="U172">
        <v>4.5458083936245348</v>
      </c>
      <c r="V172" s="10"/>
      <c r="W172">
        <v>-0.19453764474736407</v>
      </c>
      <c r="X172" s="4">
        <v>3.7844895223851628E-2</v>
      </c>
      <c r="Y172" s="4">
        <v>-0.32138174768051775</v>
      </c>
      <c r="Z172" s="4">
        <v>-1.7648000000000008</v>
      </c>
      <c r="AA172">
        <v>0.80546235525263588</v>
      </c>
      <c r="AB172">
        <v>1.6113271994508453</v>
      </c>
      <c r="AC172" s="10"/>
      <c r="AD172">
        <v>-0.17887894588680769</v>
      </c>
      <c r="AE172" s="4">
        <v>3.1997677281575473E-2</v>
      </c>
      <c r="AF172" s="4">
        <v>-0.30572304881996137</v>
      </c>
      <c r="AG172" s="4">
        <v>0.14100000000000001</v>
      </c>
      <c r="AH172">
        <v>0.82112105411319236</v>
      </c>
      <c r="AI172">
        <v>1.5913354094021375</v>
      </c>
      <c r="AJ172" s="10"/>
      <c r="AK172">
        <v>-0.1964887755403929</v>
      </c>
      <c r="AL172" s="4">
        <v>3.8607838913362905E-2</v>
      </c>
      <c r="AM172" s="4">
        <v>-0.32333287847354664</v>
      </c>
      <c r="AN172" s="4">
        <v>4.4065999999999983</v>
      </c>
      <c r="AO172">
        <v>0.8035112244596071</v>
      </c>
      <c r="AP172">
        <v>1.455637457480518</v>
      </c>
      <c r="AQ172" s="10"/>
      <c r="AR172">
        <v>-0.14211508868951658</v>
      </c>
      <c r="AS172" s="4">
        <v>2.0196698433229163E-2</v>
      </c>
      <c r="AT172" s="4">
        <v>-0.26895919162267029</v>
      </c>
      <c r="AU172" s="4">
        <v>1.4374</v>
      </c>
      <c r="AV172">
        <v>0.85788491131048339</v>
      </c>
      <c r="AW172">
        <v>1.5107183050596225</v>
      </c>
      <c r="AX172" s="10"/>
      <c r="AY172">
        <v>-0.13056763361798501</v>
      </c>
      <c r="AZ172" s="4">
        <v>1.704790694860037E-2</v>
      </c>
      <c r="BA172" s="4">
        <v>-0.25741173655113869</v>
      </c>
      <c r="BB172" s="4">
        <v>1.0325999999999997</v>
      </c>
      <c r="BC172">
        <v>0.86943236638201493</v>
      </c>
      <c r="BD172">
        <v>2.5179936176796085</v>
      </c>
      <c r="BE172" s="10"/>
      <c r="BF172">
        <v>-0.26521719514370423</v>
      </c>
      <c r="BG172" s="4">
        <v>7.0340160599893689E-2</v>
      </c>
      <c r="BH172" s="4">
        <v>-0.39206129807685797</v>
      </c>
      <c r="BI172" s="4">
        <v>1.1404000000000001</v>
      </c>
      <c r="BJ172">
        <v>0.73478280485629577</v>
      </c>
      <c r="BK172">
        <v>24.812165035664005</v>
      </c>
      <c r="BL172" s="10"/>
      <c r="BM172">
        <v>-0.12648970653204616</v>
      </c>
      <c r="BN172" s="4">
        <v>1.5999645858563161E-2</v>
      </c>
      <c r="BO172" s="4">
        <v>-0.2533338094651999</v>
      </c>
      <c r="BP172" s="4">
        <v>0.95919999999999972</v>
      </c>
      <c r="BQ172">
        <v>0.87351029346795384</v>
      </c>
      <c r="BR172">
        <v>1.8629030887443212</v>
      </c>
      <c r="BS172" s="10"/>
      <c r="BT172">
        <v>-0.21402357247680687</v>
      </c>
      <c r="BU172" s="4">
        <v>4.5806089575735003E-2</v>
      </c>
      <c r="BV172" s="4">
        <v>-0.34086767540996055</v>
      </c>
      <c r="BW172" s="4">
        <v>1.2735999999999996</v>
      </c>
      <c r="BX172">
        <v>0.78597642752319308</v>
      </c>
      <c r="BY172">
        <v>1.8136794393057705</v>
      </c>
      <c r="BZ172" s="10"/>
      <c r="CA172">
        <v>-0.10288845478148119</v>
      </c>
      <c r="CB172" s="4">
        <v>1.05860341273209E-2</v>
      </c>
      <c r="CC172" s="4">
        <v>-0.22973255771463491</v>
      </c>
      <c r="CD172" s="4">
        <v>1.1040000000000001</v>
      </c>
      <c r="CE172">
        <v>0.89711154521851877</v>
      </c>
      <c r="CF172">
        <v>2.1063500426775774</v>
      </c>
      <c r="CG172" s="10"/>
      <c r="CH172">
        <v>-0.20765274179545212</v>
      </c>
      <c r="CI172" s="4">
        <v>4.3119661175168709E-2</v>
      </c>
      <c r="CJ172" s="4">
        <v>-0.33449684472860586</v>
      </c>
      <c r="CK172" s="4">
        <v>1.0222</v>
      </c>
      <c r="CL172">
        <v>0.79234725820454788</v>
      </c>
      <c r="CM172">
        <v>0.67525778471331444</v>
      </c>
      <c r="CN172" s="10"/>
      <c r="CO172">
        <v>-0.14229301039480152</v>
      </c>
      <c r="CP172" s="4">
        <v>2.0247300807215093E-2</v>
      </c>
      <c r="CQ172" s="4">
        <v>-0.2691371133279552</v>
      </c>
      <c r="CR172" s="4">
        <v>-5.0799999999999894E-2</v>
      </c>
      <c r="CS172">
        <v>0.85770698960519853</v>
      </c>
      <c r="CT172">
        <v>2.5425633603440017</v>
      </c>
      <c r="CU172" s="10"/>
      <c r="CV172">
        <v>-0.22065961092122677</v>
      </c>
      <c r="CW172" s="4">
        <v>4.8690663891907182E-2</v>
      </c>
      <c r="CX172" s="4">
        <v>-0.3475037138543805</v>
      </c>
      <c r="CY172" s="4">
        <v>1.2273999999999998</v>
      </c>
      <c r="CZ172">
        <v>0.77934038907877323</v>
      </c>
      <c r="DA172">
        <v>1.3345659289774721</v>
      </c>
      <c r="DB172" s="10"/>
      <c r="DC172">
        <v>-0.17617711435622838</v>
      </c>
      <c r="DD172" s="4">
        <v>3.1038375622887571E-2</v>
      </c>
      <c r="DE172" s="4">
        <v>-0.30302121728938208</v>
      </c>
      <c r="DF172" s="4">
        <v>2.4228000000000005</v>
      </c>
      <c r="DG172">
        <v>0.8238228856437716</v>
      </c>
      <c r="DH172">
        <v>1.4112950050920099</v>
      </c>
      <c r="DI172" s="10"/>
      <c r="DJ172">
        <v>-0.1858288298168719</v>
      </c>
      <c r="DK172" s="4">
        <v>3.4532353991107941E-2</v>
      </c>
      <c r="DL172" s="4">
        <v>-0.31267293275002561</v>
      </c>
      <c r="DM172" s="4">
        <v>-0.20659999999999989</v>
      </c>
      <c r="DN172">
        <v>0.81417117018312812</v>
      </c>
      <c r="DO172">
        <v>2.5972334084030297</v>
      </c>
      <c r="DP172" s="10"/>
      <c r="DQ172">
        <v>-0.26919062284042</v>
      </c>
      <c r="DR172" s="4">
        <v>7.2463591425213247E-2</v>
      </c>
      <c r="DS172" s="4">
        <v>-0.39603472577357368</v>
      </c>
      <c r="DT172" s="4">
        <v>1.1863999999999999</v>
      </c>
      <c r="DU172">
        <v>0.73080937715958005</v>
      </c>
      <c r="DV172">
        <v>1.1455100567502983</v>
      </c>
      <c r="DW172" s="10"/>
      <c r="DX172">
        <v>-0.28134243568421552</v>
      </c>
      <c r="DY172" s="4">
        <v>7.9153566116726942E-2</v>
      </c>
      <c r="DZ172" s="4">
        <v>-0.4081865386173692</v>
      </c>
      <c r="EA172" s="4">
        <v>2.1519999999999997</v>
      </c>
      <c r="EB172">
        <v>0.71865756431578443</v>
      </c>
      <c r="EC172">
        <v>2.466639239900668</v>
      </c>
      <c r="ED172" s="10"/>
      <c r="EE172">
        <v>-0.17751798910214375</v>
      </c>
      <c r="EF172" s="4">
        <v>3.1512636454868827E-2</v>
      </c>
      <c r="EG172" s="4">
        <v>-0.30436209203529746</v>
      </c>
      <c r="EH172" s="4">
        <v>1.6652</v>
      </c>
      <c r="EI172">
        <v>0.82248201089785622</v>
      </c>
      <c r="EJ172">
        <v>1.1693677956380815</v>
      </c>
      <c r="EK172" s="10"/>
      <c r="EL172">
        <v>-0.32102377629093409</v>
      </c>
      <c r="EM172" s="4">
        <v>0.1030562649440917</v>
      </c>
      <c r="EN172" s="4">
        <v>-0.44786787922408777</v>
      </c>
      <c r="EO172" s="4">
        <v>1.1567999999999998</v>
      </c>
      <c r="EP172">
        <v>0.67897622370906596</v>
      </c>
      <c r="EQ172">
        <v>2.5801816995304026</v>
      </c>
      <c r="ER172" s="10"/>
      <c r="ES172">
        <v>-0.19914891622121478</v>
      </c>
      <c r="ET172" s="4">
        <v>3.9660290832084423E-2</v>
      </c>
      <c r="EU172" s="4">
        <v>-0.32599301915436851</v>
      </c>
      <c r="EV172" s="4">
        <v>0.69620000000000004</v>
      </c>
      <c r="EW172">
        <v>0.80085108377878522</v>
      </c>
      <c r="EX172">
        <v>8.5973004656490808</v>
      </c>
      <c r="EY172" s="10"/>
      <c r="EZ172">
        <v>-8.9639758423860141E-2</v>
      </c>
      <c r="FA172" s="4">
        <v>8.0352862902880046E-3</v>
      </c>
      <c r="FB172" s="4">
        <v>-0.21648386135701386</v>
      </c>
      <c r="FC172" s="4">
        <v>0.99880000000000013</v>
      </c>
      <c r="FD172">
        <v>0.91036024157613982</v>
      </c>
      <c r="FE172">
        <v>4.6516080735032581</v>
      </c>
      <c r="FF172" s="10"/>
      <c r="FG172">
        <v>-0.3203738693963053</v>
      </c>
      <c r="FH172" s="4">
        <v>0.10263941619196089</v>
      </c>
      <c r="FI172" s="4">
        <v>-0.44721797232945903</v>
      </c>
      <c r="FJ172" s="4">
        <v>0.87460000000000004</v>
      </c>
      <c r="FK172">
        <v>0.6796261306036947</v>
      </c>
      <c r="FL172">
        <v>8.0056007901632764</v>
      </c>
      <c r="FM172" s="10"/>
      <c r="FN172">
        <v>-0.11847819283938998</v>
      </c>
      <c r="FO172" s="4">
        <v>1.4037082178487681E-2</v>
      </c>
      <c r="FP172" s="4">
        <v>-0.24532229577254369</v>
      </c>
      <c r="FQ172" s="4">
        <v>2.4432</v>
      </c>
      <c r="FR172">
        <v>0.88152180716061002</v>
      </c>
      <c r="FS172">
        <v>3.2404151339003446</v>
      </c>
      <c r="FT172" s="10"/>
    </row>
    <row r="173" spans="1:176" x14ac:dyDescent="0.2">
      <c r="A173" s="2">
        <v>172</v>
      </c>
      <c r="B173" s="3">
        <v>43922</v>
      </c>
      <c r="C173">
        <v>2020</v>
      </c>
      <c r="D173" s="4">
        <v>0.12682813588176128</v>
      </c>
      <c r="E173" s="4">
        <v>0</v>
      </c>
      <c r="F173" s="9">
        <v>1.1268281358817613</v>
      </c>
      <c r="G173">
        <v>2.3330930064888249</v>
      </c>
      <c r="H173" s="10"/>
      <c r="I173">
        <v>0.35922787873456807</v>
      </c>
      <c r="J173" s="4">
        <v>0</v>
      </c>
      <c r="K173" s="4">
        <v>0.3139461037219497</v>
      </c>
      <c r="L173" s="4">
        <v>0.80220000000000014</v>
      </c>
      <c r="M173">
        <v>1.359227878734568</v>
      </c>
      <c r="N173">
        <v>11.312857756926109</v>
      </c>
      <c r="O173" s="10"/>
      <c r="P173">
        <v>0.40143368331891294</v>
      </c>
      <c r="Q173" s="4">
        <v>0</v>
      </c>
      <c r="R173" s="4">
        <v>0.35615190830629456</v>
      </c>
      <c r="S173" s="4">
        <v>0.85519999999999985</v>
      </c>
      <c r="T173">
        <v>1.4014336833189129</v>
      </c>
      <c r="U173">
        <v>6.3706490007392622</v>
      </c>
      <c r="V173" s="10"/>
      <c r="W173">
        <v>0.15472590904519959</v>
      </c>
      <c r="X173" s="4">
        <v>0</v>
      </c>
      <c r="Y173" s="4">
        <v>0.10944413403258121</v>
      </c>
      <c r="Z173" s="4">
        <v>-0.72719999999999974</v>
      </c>
      <c r="AA173">
        <v>1.1547259090451996</v>
      </c>
      <c r="AB173">
        <v>1.860641265155133</v>
      </c>
      <c r="AC173" s="10"/>
      <c r="AD173">
        <v>0.17711112586263053</v>
      </c>
      <c r="AE173" s="4">
        <v>0</v>
      </c>
      <c r="AF173" s="4">
        <v>0.13182935085001216</v>
      </c>
      <c r="AG173" s="4">
        <v>0.21500000000000008</v>
      </c>
      <c r="AH173">
        <v>1.1771111258626306</v>
      </c>
      <c r="AI173">
        <v>1.8731786153864203</v>
      </c>
      <c r="AJ173" s="10"/>
      <c r="AK173">
        <v>0.36525037472332395</v>
      </c>
      <c r="AL173" s="4">
        <v>0</v>
      </c>
      <c r="AM173" s="4">
        <v>0.31996859971070557</v>
      </c>
      <c r="AN173" s="4">
        <v>4.2434000000000003</v>
      </c>
      <c r="AO173">
        <v>1.365250374723324</v>
      </c>
      <c r="AP173">
        <v>1.9873095842865838</v>
      </c>
      <c r="AQ173" s="10"/>
      <c r="AR173">
        <v>0.78037986970248274</v>
      </c>
      <c r="AS173" s="4">
        <v>0</v>
      </c>
      <c r="AT173" s="4">
        <v>0.73509809468986431</v>
      </c>
      <c r="AU173" s="4">
        <v>1.8309999999999997</v>
      </c>
      <c r="AV173">
        <v>1.7803798697024829</v>
      </c>
      <c r="AW173">
        <v>2.6896524591192064</v>
      </c>
      <c r="AX173" s="10"/>
      <c r="AY173">
        <v>0.14289819525868647</v>
      </c>
      <c r="AZ173" s="4">
        <v>0</v>
      </c>
      <c r="BA173" s="4">
        <v>9.7616420246068092E-2</v>
      </c>
      <c r="BB173" s="4">
        <v>0.95219999999999994</v>
      </c>
      <c r="BC173">
        <v>1.1428981952586865</v>
      </c>
      <c r="BD173">
        <v>2.8778103613189154</v>
      </c>
      <c r="BE173" s="10"/>
      <c r="BF173">
        <v>0.46497172043895074</v>
      </c>
      <c r="BG173" s="4">
        <v>0</v>
      </c>
      <c r="BH173" s="4">
        <v>0.41968994542633237</v>
      </c>
      <c r="BI173" s="4">
        <v>1.1476000000000004</v>
      </c>
      <c r="BJ173">
        <v>1.4649717204389507</v>
      </c>
      <c r="BK173">
        <v>36.349120100111875</v>
      </c>
      <c r="BL173" s="10"/>
      <c r="BM173">
        <v>0.12594016232126742</v>
      </c>
      <c r="BN173" s="4">
        <v>0</v>
      </c>
      <c r="BO173" s="4">
        <v>8.0658387308649049E-2</v>
      </c>
      <c r="BP173" s="4">
        <v>1.0020000000000002</v>
      </c>
      <c r="BQ173">
        <v>1.1259401623212675</v>
      </c>
      <c r="BR173">
        <v>2.0975174061295716</v>
      </c>
      <c r="BS173" s="10"/>
      <c r="BT173">
        <v>9.223404109102934E-2</v>
      </c>
      <c r="BU173" s="4">
        <v>0</v>
      </c>
      <c r="BV173" s="4">
        <v>4.6952266078410958E-2</v>
      </c>
      <c r="BW173" s="4">
        <v>1.0302</v>
      </c>
      <c r="BX173">
        <v>1.0922340410910294</v>
      </c>
      <c r="BY173">
        <v>1.9809624232366541</v>
      </c>
      <c r="BZ173" s="10"/>
      <c r="CA173">
        <v>0.67058845346244367</v>
      </c>
      <c r="CB173" s="4">
        <v>0</v>
      </c>
      <c r="CC173" s="4">
        <v>0.62530667844982524</v>
      </c>
      <c r="CD173" s="4">
        <v>1.5332000000000001</v>
      </c>
      <c r="CE173">
        <v>1.6705884534624436</v>
      </c>
      <c r="CF173">
        <v>3.5188440602472859</v>
      </c>
      <c r="CG173" s="10"/>
      <c r="CH173">
        <v>0.20121217653893486</v>
      </c>
      <c r="CI173" s="4">
        <v>0</v>
      </c>
      <c r="CJ173" s="4">
        <v>0.15593040152631649</v>
      </c>
      <c r="CK173" s="4">
        <v>1.0898000000000001</v>
      </c>
      <c r="CL173">
        <v>1.201212176538935</v>
      </c>
      <c r="CM173">
        <v>0.81112787330033997</v>
      </c>
      <c r="CN173" s="10"/>
      <c r="CO173">
        <v>0.28946098027502987</v>
      </c>
      <c r="CP173" s="4">
        <v>0</v>
      </c>
      <c r="CQ173" s="4">
        <v>0.24417920526241149</v>
      </c>
      <c r="CR173" s="4">
        <v>0.74260000000000004</v>
      </c>
      <c r="CS173">
        <v>1.2894609802750299</v>
      </c>
      <c r="CT173">
        <v>3.2785362430405502</v>
      </c>
      <c r="CU173" s="10"/>
      <c r="CV173">
        <v>0.23446664050444055</v>
      </c>
      <c r="CW173" s="4">
        <v>0</v>
      </c>
      <c r="CX173" s="4">
        <v>0.18918486549182217</v>
      </c>
      <c r="CY173" s="4">
        <v>1.3968000000000003</v>
      </c>
      <c r="CZ173">
        <v>1.2344666405044404</v>
      </c>
      <c r="DA173">
        <v>1.6474771188765076</v>
      </c>
      <c r="DB173" s="10"/>
      <c r="DC173">
        <v>0.48669057666210924</v>
      </c>
      <c r="DD173" s="4">
        <v>0</v>
      </c>
      <c r="DE173" s="4">
        <v>0.44140880164949087</v>
      </c>
      <c r="DF173" s="4">
        <v>2.1631999999999989</v>
      </c>
      <c r="DG173">
        <v>1.4866905766621092</v>
      </c>
      <c r="DH173">
        <v>2.0981589849605946</v>
      </c>
      <c r="DI173" s="10"/>
      <c r="DJ173">
        <v>0.18580921039407644</v>
      </c>
      <c r="DK173" s="4">
        <v>0</v>
      </c>
      <c r="DL173" s="4">
        <v>0.14052743538145807</v>
      </c>
      <c r="DM173" s="4">
        <v>0.71940000000000015</v>
      </c>
      <c r="DN173">
        <v>1.1858092103940765</v>
      </c>
      <c r="DO173">
        <v>3.0798232972275126</v>
      </c>
      <c r="DP173" s="10"/>
      <c r="DQ173">
        <v>0.19199902427911716</v>
      </c>
      <c r="DR173" s="4">
        <v>0</v>
      </c>
      <c r="DS173" s="4">
        <v>0.14671724926649879</v>
      </c>
      <c r="DT173" s="4">
        <v>0.81179999999999997</v>
      </c>
      <c r="DU173">
        <v>1.1919990242791172</v>
      </c>
      <c r="DV173">
        <v>1.3654468699482718</v>
      </c>
      <c r="DW173" s="10"/>
      <c r="DX173">
        <v>0.28685903074406194</v>
      </c>
      <c r="DY173" s="4">
        <v>0</v>
      </c>
      <c r="DZ173" s="4">
        <v>0.24157725573144356</v>
      </c>
      <c r="EA173" s="4">
        <v>2.2748000000000008</v>
      </c>
      <c r="EB173">
        <v>1.2868590307440619</v>
      </c>
      <c r="EC173">
        <v>3.1742169814538435</v>
      </c>
      <c r="ED173" s="10"/>
      <c r="EE173">
        <v>0.35896209115830807</v>
      </c>
      <c r="EF173" s="4">
        <v>0</v>
      </c>
      <c r="EG173" s="4">
        <v>0.3136803161456897</v>
      </c>
      <c r="EH173" s="4">
        <v>1.4288000000000005</v>
      </c>
      <c r="EI173">
        <v>1.358962091158308</v>
      </c>
      <c r="EJ173">
        <v>1.5891265048935082</v>
      </c>
      <c r="EK173" s="10"/>
      <c r="EL173">
        <v>0.46464295860954086</v>
      </c>
      <c r="EM173" s="4">
        <v>0</v>
      </c>
      <c r="EN173" s="4">
        <v>0.41936118359692248</v>
      </c>
      <c r="EO173" s="4">
        <v>1.3701999999999999</v>
      </c>
      <c r="EP173">
        <v>1.4646429586095409</v>
      </c>
      <c r="EQ173">
        <v>3.779044958150402</v>
      </c>
      <c r="ER173" s="10"/>
      <c r="ES173">
        <v>0.12489431933535065</v>
      </c>
      <c r="ET173" s="4">
        <v>0</v>
      </c>
      <c r="EU173" s="4">
        <v>7.9612544322732265E-2</v>
      </c>
      <c r="EV173" s="4">
        <v>0.69299999999999995</v>
      </c>
      <c r="EW173">
        <v>1.1248943193353507</v>
      </c>
      <c r="EX173">
        <v>9.6710544554278162</v>
      </c>
      <c r="EY173" s="10"/>
      <c r="EZ173">
        <v>0.37069797797096377</v>
      </c>
      <c r="FA173" s="4">
        <v>0</v>
      </c>
      <c r="FB173" s="4">
        <v>0.32541620295834539</v>
      </c>
      <c r="FC173" s="4">
        <v>1.4291999999999998</v>
      </c>
      <c r="FD173">
        <v>1.3706979779709638</v>
      </c>
      <c r="FE173">
        <v>6.3759497806643264</v>
      </c>
      <c r="FF173" s="10"/>
      <c r="FG173">
        <v>0.38475564370619536</v>
      </c>
      <c r="FH173" s="4">
        <v>0</v>
      </c>
      <c r="FI173" s="4">
        <v>0.33947386869357699</v>
      </c>
      <c r="FJ173" s="4">
        <v>2.3241999999999994</v>
      </c>
      <c r="FK173">
        <v>1.3847556437061954</v>
      </c>
      <c r="FL173">
        <v>11.085800875437375</v>
      </c>
      <c r="FM173" s="10"/>
      <c r="FN173">
        <v>0.61214230123374169</v>
      </c>
      <c r="FO173" s="4">
        <v>0</v>
      </c>
      <c r="FP173" s="4">
        <v>0.56686052622112326</v>
      </c>
      <c r="FQ173" s="4">
        <v>2.8169999999999997</v>
      </c>
      <c r="FR173">
        <v>1.6121423012337417</v>
      </c>
      <c r="FS173">
        <v>5.2240103109187448</v>
      </c>
      <c r="FT173" s="10"/>
    </row>
    <row r="174" spans="1:176" x14ac:dyDescent="0.2">
      <c r="A174" s="2">
        <v>173</v>
      </c>
      <c r="B174" s="3">
        <v>43952</v>
      </c>
      <c r="C174">
        <v>2020</v>
      </c>
      <c r="D174" s="4">
        <v>4.5289108638923256E-2</v>
      </c>
      <c r="E174" s="4">
        <v>0</v>
      </c>
      <c r="F174" s="9">
        <v>1.0452891086389233</v>
      </c>
      <c r="G174">
        <v>2.4387567091244096</v>
      </c>
      <c r="H174" s="10"/>
      <c r="I174">
        <v>7.3667233522574857E-2</v>
      </c>
      <c r="J174" s="4">
        <v>0</v>
      </c>
      <c r="K174" s="4">
        <v>5.5278830239072194E-2</v>
      </c>
      <c r="L174" s="4">
        <v>1.6407999999999998</v>
      </c>
      <c r="M174">
        <v>1.0736672335225748</v>
      </c>
      <c r="N174">
        <v>12.146244691113255</v>
      </c>
      <c r="O174" s="10"/>
      <c r="P174">
        <v>8.7451343257049341E-2</v>
      </c>
      <c r="Q174" s="4">
        <v>0</v>
      </c>
      <c r="R174" s="4">
        <v>6.9062939973546678E-2</v>
      </c>
      <c r="S174" s="4">
        <v>1.7710000000000001</v>
      </c>
      <c r="T174">
        <v>1.0874513432570494</v>
      </c>
      <c r="U174">
        <v>6.9277708132730904</v>
      </c>
      <c r="V174" s="10"/>
      <c r="W174">
        <v>9.5347859616470493E-2</v>
      </c>
      <c r="X174" s="4">
        <v>0</v>
      </c>
      <c r="Y174" s="4">
        <v>7.6959456332967829E-2</v>
      </c>
      <c r="Z174" s="4">
        <v>-0.15799999999999995</v>
      </c>
      <c r="AA174">
        <v>1.0953478596164705</v>
      </c>
      <c r="AB174">
        <v>2.0380494273017566</v>
      </c>
      <c r="AC174" s="10"/>
      <c r="AD174">
        <v>2.7221354532112481E-3</v>
      </c>
      <c r="AE174" s="4">
        <v>0</v>
      </c>
      <c r="AF174" s="4">
        <v>-1.566626783029142E-2</v>
      </c>
      <c r="AG174" s="4">
        <v>0.25819999999999999</v>
      </c>
      <c r="AH174">
        <v>1.0027221354532112</v>
      </c>
      <c r="AI174">
        <v>1.8782776613055607</v>
      </c>
      <c r="AJ174" s="10"/>
      <c r="AK174">
        <v>0.11441806972135028</v>
      </c>
      <c r="AL174" s="4">
        <v>0</v>
      </c>
      <c r="AM174" s="4">
        <v>9.6029666437847619E-2</v>
      </c>
      <c r="AN174" s="4">
        <v>3.5543999999999989</v>
      </c>
      <c r="AO174">
        <v>1.1144180697213504</v>
      </c>
      <c r="AP174">
        <v>2.214693710859394</v>
      </c>
      <c r="AQ174" s="10"/>
      <c r="AR174">
        <v>9.6983753659288824E-2</v>
      </c>
      <c r="AS174" s="4">
        <v>0</v>
      </c>
      <c r="AT174" s="4">
        <v>7.859535037578616E-2</v>
      </c>
      <c r="AU174" s="4">
        <v>1.8997999999999999</v>
      </c>
      <c r="AV174">
        <v>1.0969837536592888</v>
      </c>
      <c r="AW174">
        <v>2.9505050506435238</v>
      </c>
      <c r="AX174" s="10"/>
      <c r="AY174">
        <v>9.3208085125594808E-2</v>
      </c>
      <c r="AZ174" s="4">
        <v>0</v>
      </c>
      <c r="BA174" s="4">
        <v>7.4819681842092145E-2</v>
      </c>
      <c r="BB174" s="4">
        <v>0.88819999999999977</v>
      </c>
      <c r="BC174">
        <v>1.0932080851255948</v>
      </c>
      <c r="BD174">
        <v>3.1460455544520474</v>
      </c>
      <c r="BE174" s="10"/>
      <c r="BF174">
        <v>0.2175846121022571</v>
      </c>
      <c r="BG174" s="4">
        <v>0</v>
      </c>
      <c r="BH174" s="4">
        <v>0.19919620881875444</v>
      </c>
      <c r="BI174" s="4">
        <v>1.3097999999999999</v>
      </c>
      <c r="BJ174">
        <v>1.2175846121022571</v>
      </c>
      <c r="BK174">
        <v>44.258129297353072</v>
      </c>
      <c r="BL174" s="10"/>
      <c r="BM174">
        <v>6.3305340886227135E-2</v>
      </c>
      <c r="BN174" s="4">
        <v>0</v>
      </c>
      <c r="BO174" s="4">
        <v>4.4916937602724472E-2</v>
      </c>
      <c r="BP174" s="4">
        <v>0.91080000000000028</v>
      </c>
      <c r="BQ174">
        <v>1.0633053408862272</v>
      </c>
      <c r="BR174">
        <v>2.2303014605393994</v>
      </c>
      <c r="BS174" s="10"/>
      <c r="BT174">
        <v>8.2807261274225982E-2</v>
      </c>
      <c r="BU174" s="4">
        <v>0</v>
      </c>
      <c r="BV174" s="4">
        <v>6.4418857990723319E-2</v>
      </c>
      <c r="BW174" s="4">
        <v>0.92120000000000002</v>
      </c>
      <c r="BX174">
        <v>1.0828072612742259</v>
      </c>
      <c r="BY174">
        <v>2.1450004961920355</v>
      </c>
      <c r="BZ174" s="10"/>
      <c r="CA174">
        <v>0.17764209613682788</v>
      </c>
      <c r="CB174" s="4">
        <v>0</v>
      </c>
      <c r="CC174" s="4">
        <v>0.15925369285332522</v>
      </c>
      <c r="CD174" s="4">
        <v>1.8217999999999992</v>
      </c>
      <c r="CE174">
        <v>1.1776420961368279</v>
      </c>
      <c r="CF174">
        <v>4.1439388950882403</v>
      </c>
      <c r="CG174" s="10"/>
      <c r="CH174">
        <v>0.11313867730699638</v>
      </c>
      <c r="CI174" s="4">
        <v>0</v>
      </c>
      <c r="CJ174" s="4">
        <v>9.4750274023493716E-2</v>
      </c>
      <c r="CK174" s="4">
        <v>1.2766000000000002</v>
      </c>
      <c r="CL174">
        <v>1.1131386773069964</v>
      </c>
      <c r="CM174">
        <v>0.9028978080123774</v>
      </c>
      <c r="CN174" s="10"/>
      <c r="CO174">
        <v>0.19456328727101938</v>
      </c>
      <c r="CP174" s="4">
        <v>0</v>
      </c>
      <c r="CQ174" s="4">
        <v>0.17617488398751671</v>
      </c>
      <c r="CR174" s="4">
        <v>1.6004000000000003</v>
      </c>
      <c r="CS174">
        <v>1.1945632872710195</v>
      </c>
      <c r="CT174">
        <v>3.9164190319236978</v>
      </c>
      <c r="CU174" s="10"/>
      <c r="CV174">
        <v>9.0603791611164594E-2</v>
      </c>
      <c r="CW174" s="4">
        <v>0</v>
      </c>
      <c r="CX174" s="4">
        <v>7.2215388327661931E-2</v>
      </c>
      <c r="CY174" s="4">
        <v>1.5929999999999997</v>
      </c>
      <c r="CZ174">
        <v>1.0906037916111646</v>
      </c>
      <c r="DA174">
        <v>1.7967447924393565</v>
      </c>
      <c r="DB174" s="10"/>
      <c r="DC174">
        <v>0.14327181820069895</v>
      </c>
      <c r="DD174" s="4">
        <v>0</v>
      </c>
      <c r="DE174" s="4">
        <v>0.12488341491719629</v>
      </c>
      <c r="DF174" s="4">
        <v>1.5648000000000002</v>
      </c>
      <c r="DG174">
        <v>1.1432718182006989</v>
      </c>
      <c r="DH174">
        <v>2.3987660376100317</v>
      </c>
      <c r="DI174" s="10"/>
      <c r="DJ174">
        <v>8.691395207825503E-2</v>
      </c>
      <c r="DK174" s="4">
        <v>0</v>
      </c>
      <c r="DL174" s="4">
        <v>6.8525548794752367E-2</v>
      </c>
      <c r="DM174" s="4">
        <v>1.4002000000000001</v>
      </c>
      <c r="DN174">
        <v>1.0869139520782549</v>
      </c>
      <c r="DO174">
        <v>3.3475029116922377</v>
      </c>
      <c r="DP174" s="10"/>
      <c r="DQ174">
        <v>0.16605894114440656</v>
      </c>
      <c r="DR174" s="4">
        <v>0</v>
      </c>
      <c r="DS174" s="4">
        <v>0.14767053786090389</v>
      </c>
      <c r="DT174" s="4">
        <v>1.1717999999999997</v>
      </c>
      <c r="DU174">
        <v>1.1660589411444064</v>
      </c>
      <c r="DV174">
        <v>1.5921915313608259</v>
      </c>
      <c r="DW174" s="10"/>
      <c r="DX174">
        <v>7.8977922048241139E-2</v>
      </c>
      <c r="DY174" s="4">
        <v>0</v>
      </c>
      <c r="DZ174" s="4">
        <v>6.0589518764738476E-2</v>
      </c>
      <c r="EA174" s="4">
        <v>1.6037999999999999</v>
      </c>
      <c r="EB174">
        <v>1.0789779220482412</v>
      </c>
      <c r="EC174">
        <v>3.4249100427793087</v>
      </c>
      <c r="ED174" s="10"/>
      <c r="EE174">
        <v>0.12973417175471411</v>
      </c>
      <c r="EF174" s="4">
        <v>0</v>
      </c>
      <c r="EG174" s="4">
        <v>0.11134576847121144</v>
      </c>
      <c r="EH174" s="4">
        <v>1.6212</v>
      </c>
      <c r="EI174">
        <v>1.129734171754714</v>
      </c>
      <c r="EJ174">
        <v>1.7952905158193309</v>
      </c>
      <c r="EK174" s="10"/>
      <c r="EL174">
        <v>0.1656811358902078</v>
      </c>
      <c r="EM174" s="4">
        <v>0</v>
      </c>
      <c r="EN174" s="4">
        <v>0.14729273260670514</v>
      </c>
      <c r="EO174" s="4">
        <v>1.4822000000000002</v>
      </c>
      <c r="EP174">
        <v>1.1656811358902077</v>
      </c>
      <c r="EQ174">
        <v>4.4051614193969231</v>
      </c>
      <c r="ER174" s="10"/>
      <c r="ES174">
        <v>3.8033426731244997E-2</v>
      </c>
      <c r="ET174" s="4">
        <v>0</v>
      </c>
      <c r="EU174" s="4">
        <v>1.964502344774233E-2</v>
      </c>
      <c r="EV174" s="4">
        <v>0.69740000000000013</v>
      </c>
      <c r="EW174">
        <v>1.038033426731245</v>
      </c>
      <c r="EX174">
        <v>10.03887779647221</v>
      </c>
      <c r="EY174" s="10"/>
      <c r="EZ174">
        <v>8.1928112939943051E-2</v>
      </c>
      <c r="FA174" s="4">
        <v>0</v>
      </c>
      <c r="FB174" s="4">
        <v>6.3539709656440388E-2</v>
      </c>
      <c r="FC174" s="4">
        <v>1.5684</v>
      </c>
      <c r="FD174">
        <v>1.081928112939943</v>
      </c>
      <c r="FE174">
        <v>6.8983193143939978</v>
      </c>
      <c r="FF174" s="10"/>
      <c r="FG174">
        <v>0.10282583272393499</v>
      </c>
      <c r="FH174" s="4">
        <v>0</v>
      </c>
      <c r="FI174" s="4">
        <v>8.4437429440432324E-2</v>
      </c>
      <c r="FJ174" s="4">
        <v>1.4083999999999997</v>
      </c>
      <c r="FK174">
        <v>1.1028258327239351</v>
      </c>
      <c r="FL174">
        <v>12.225707581865951</v>
      </c>
      <c r="FM174" s="10"/>
      <c r="FN174">
        <v>0.12284991830760442</v>
      </c>
      <c r="FO174" s="4">
        <v>0</v>
      </c>
      <c r="FP174" s="4">
        <v>0.10446151502410175</v>
      </c>
      <c r="FQ174" s="4">
        <v>2.1069999999999998</v>
      </c>
      <c r="FR174">
        <v>1.1228499183076044</v>
      </c>
      <c r="FS174">
        <v>5.8657795508531958</v>
      </c>
      <c r="FT174" s="10"/>
    </row>
    <row r="175" spans="1:176" x14ac:dyDescent="0.2">
      <c r="A175" s="2">
        <v>174</v>
      </c>
      <c r="B175" s="3">
        <v>43983</v>
      </c>
      <c r="C175">
        <v>2020</v>
      </c>
      <c r="D175" s="4">
        <v>1.8395033340997929E-2</v>
      </c>
      <c r="E175" s="4">
        <v>0</v>
      </c>
      <c r="F175" s="9">
        <v>1.0183950333409979</v>
      </c>
      <c r="G175">
        <v>2.4836177200993355</v>
      </c>
      <c r="H175" s="10"/>
      <c r="I175">
        <v>2.3320308725458247E-2</v>
      </c>
      <c r="J175" s="4">
        <v>0</v>
      </c>
      <c r="K175" s="4">
        <v>-3.1780988249985986E-2</v>
      </c>
      <c r="L175" s="4">
        <v>1.2922000000000002</v>
      </c>
      <c r="M175">
        <v>1.0233203087254583</v>
      </c>
      <c r="N175">
        <v>12.429498867164975</v>
      </c>
      <c r="O175" s="10"/>
      <c r="P175">
        <v>6.0336968943034168E-3</v>
      </c>
      <c r="Q175" s="4">
        <v>0</v>
      </c>
      <c r="R175" s="4">
        <v>-4.9067600081140819E-2</v>
      </c>
      <c r="S175" s="4">
        <v>1.5042</v>
      </c>
      <c r="T175">
        <v>1.0060336968943033</v>
      </c>
      <c r="U175">
        <v>6.9695708825135814</v>
      </c>
      <c r="V175" s="10"/>
      <c r="W175">
        <v>1.2734120876368689E-2</v>
      </c>
      <c r="X175" s="4">
        <v>0</v>
      </c>
      <c r="Y175" s="4">
        <v>-4.2367176099075546E-2</v>
      </c>
      <c r="Z175" s="4">
        <v>-0.5454</v>
      </c>
      <c r="AA175">
        <v>1.0127341208763687</v>
      </c>
      <c r="AB175">
        <v>2.0640021950610312</v>
      </c>
      <c r="AC175" s="10"/>
      <c r="AD175">
        <v>-1.6171605144133648E-2</v>
      </c>
      <c r="AE175" s="4">
        <v>2.6152081293776989E-4</v>
      </c>
      <c r="AF175" s="4">
        <v>-7.1272902119577874E-2</v>
      </c>
      <c r="AG175" s="4">
        <v>0.18600000000000003</v>
      </c>
      <c r="AH175">
        <v>0.98382839485586637</v>
      </c>
      <c r="AI175">
        <v>1.8479028966158804</v>
      </c>
      <c r="AJ175" s="10"/>
      <c r="AK175">
        <v>0.10508479794459898</v>
      </c>
      <c r="AL175" s="4">
        <v>0</v>
      </c>
      <c r="AM175" s="4">
        <v>4.9983500969154743E-2</v>
      </c>
      <c r="AN175" s="4">
        <v>4.5272000000000006</v>
      </c>
      <c r="AO175">
        <v>1.105084797944599</v>
      </c>
      <c r="AP175">
        <v>2.4474243519742278</v>
      </c>
      <c r="AQ175" s="10"/>
      <c r="AR175">
        <v>5.0822934490056967E-2</v>
      </c>
      <c r="AS175" s="4">
        <v>0</v>
      </c>
      <c r="AT175" s="4">
        <v>-4.2783624853872659E-3</v>
      </c>
      <c r="AU175" s="4">
        <v>2.2710000000000004</v>
      </c>
      <c r="AV175">
        <v>1.050822934490057</v>
      </c>
      <c r="AW175">
        <v>3.100458375544962</v>
      </c>
      <c r="AX175" s="10"/>
      <c r="AY175">
        <v>1.772947291253428E-2</v>
      </c>
      <c r="AZ175" s="4">
        <v>0</v>
      </c>
      <c r="BA175" s="4">
        <v>-3.7371824062909953E-2</v>
      </c>
      <c r="BB175" s="4">
        <v>0.86199999999999999</v>
      </c>
      <c r="BC175">
        <v>1.0177294729125343</v>
      </c>
      <c r="BD175">
        <v>3.2018232838913039</v>
      </c>
      <c r="BE175" s="10"/>
      <c r="BF175">
        <v>0.12943141284284898</v>
      </c>
      <c r="BG175" s="4">
        <v>0</v>
      </c>
      <c r="BH175" s="4">
        <v>7.4330115867404747E-2</v>
      </c>
      <c r="BI175" s="4">
        <v>1.0167999999999997</v>
      </c>
      <c r="BJ175">
        <v>1.1294314128428491</v>
      </c>
      <c r="BK175">
        <v>49.986521502090973</v>
      </c>
      <c r="BL175" s="10"/>
      <c r="BM175">
        <v>1.4913289729629802E-2</v>
      </c>
      <c r="BN175" s="4">
        <v>0</v>
      </c>
      <c r="BO175" s="4">
        <v>-4.0188007245814429E-2</v>
      </c>
      <c r="BP175" s="4">
        <v>0.90379999999999994</v>
      </c>
      <c r="BQ175">
        <v>1.0149132897296298</v>
      </c>
      <c r="BR175">
        <v>2.2635625924048401</v>
      </c>
      <c r="BS175" s="10"/>
      <c r="BT175">
        <v>2.6518525585309979E-2</v>
      </c>
      <c r="BU175" s="4">
        <v>0</v>
      </c>
      <c r="BV175" s="4">
        <v>-2.8582771390134255E-2</v>
      </c>
      <c r="BW175" s="4">
        <v>0.8266</v>
      </c>
      <c r="BX175">
        <v>1.02651852558531</v>
      </c>
      <c r="BY175">
        <v>2.2018827467308064</v>
      </c>
      <c r="BZ175" s="10"/>
      <c r="CA175">
        <v>6.511390949633919E-2</v>
      </c>
      <c r="CB175" s="4">
        <v>0</v>
      </c>
      <c r="CC175" s="4">
        <v>1.0012612520894956E-2</v>
      </c>
      <c r="CD175" s="4">
        <v>1.9594000000000003</v>
      </c>
      <c r="CE175">
        <v>1.0651139094963391</v>
      </c>
      <c r="CF175">
        <v>4.4137669572613758</v>
      </c>
      <c r="CG175" s="10"/>
      <c r="CH175">
        <v>0.28220785224491945</v>
      </c>
      <c r="CI175" s="4">
        <v>0</v>
      </c>
      <c r="CJ175" s="4">
        <v>0.22710655526947521</v>
      </c>
      <c r="CK175" s="4">
        <v>1.1902000000000001</v>
      </c>
      <c r="CL175">
        <v>1.2822078522449194</v>
      </c>
      <c r="CM175">
        <v>1.157702659208196</v>
      </c>
      <c r="CN175" s="10"/>
      <c r="CO175">
        <v>0.15038174375414806</v>
      </c>
      <c r="CP175" s="4">
        <v>0</v>
      </c>
      <c r="CQ175" s="4">
        <v>9.5280446778703828E-2</v>
      </c>
      <c r="CR175" s="4">
        <v>1.4276</v>
      </c>
      <c r="CS175">
        <v>1.1503817437541481</v>
      </c>
      <c r="CT175">
        <v>4.5053769552163159</v>
      </c>
      <c r="CU175" s="10"/>
      <c r="CV175">
        <v>8.7215870705985507E-3</v>
      </c>
      <c r="CW175" s="4">
        <v>0</v>
      </c>
      <c r="CX175" s="4">
        <v>-4.6379709904845683E-2</v>
      </c>
      <c r="CY175" s="4">
        <v>1.4947999999999999</v>
      </c>
      <c r="CZ175">
        <v>1.0087215870705986</v>
      </c>
      <c r="DA175">
        <v>1.8124152585902609</v>
      </c>
      <c r="DB175" s="10"/>
      <c r="DC175">
        <v>3.5213978647117124E-2</v>
      </c>
      <c r="DD175" s="4">
        <v>0</v>
      </c>
      <c r="DE175" s="4">
        <v>-1.988731832832711E-2</v>
      </c>
      <c r="DF175" s="4">
        <v>1.7538000000000005</v>
      </c>
      <c r="DG175">
        <v>1.0352139786471171</v>
      </c>
      <c r="DH175">
        <v>2.483236133637861</v>
      </c>
      <c r="DI175" s="10"/>
      <c r="DJ175">
        <v>6.3828403506314491E-3</v>
      </c>
      <c r="DK175" s="4">
        <v>0</v>
      </c>
      <c r="DL175" s="4">
        <v>-4.8718456624812785E-2</v>
      </c>
      <c r="DM175" s="4">
        <v>0.86019999999999996</v>
      </c>
      <c r="DN175">
        <v>1.0063828403506314</v>
      </c>
      <c r="DO175">
        <v>3.368869488350843</v>
      </c>
      <c r="DP175" s="10"/>
      <c r="DQ175">
        <v>5.8559990160162528E-2</v>
      </c>
      <c r="DR175" s="4">
        <v>0</v>
      </c>
      <c r="DS175" s="4">
        <v>3.458693184718295E-3</v>
      </c>
      <c r="DT175" s="4">
        <v>1.0840000000000001</v>
      </c>
      <c r="DU175">
        <v>1.0585599901601626</v>
      </c>
      <c r="DV175">
        <v>1.6854302517704101</v>
      </c>
      <c r="DW175" s="10"/>
      <c r="DX175">
        <v>-1.8963141099398117E-4</v>
      </c>
      <c r="DY175" s="4">
        <v>3.5960072035568206E-8</v>
      </c>
      <c r="DZ175" s="4">
        <v>-5.5290928386438218E-2</v>
      </c>
      <c r="EA175" s="4">
        <v>1.8332000000000006</v>
      </c>
      <c r="EB175">
        <v>0.99981036858900607</v>
      </c>
      <c r="EC175">
        <v>3.4242605722553692</v>
      </c>
      <c r="ED175" s="10"/>
      <c r="EE175">
        <v>0.2254569190079713</v>
      </c>
      <c r="EF175" s="4">
        <v>0</v>
      </c>
      <c r="EG175" s="4">
        <v>0.17035562203252708</v>
      </c>
      <c r="EH175" s="4">
        <v>1.9131999999999996</v>
      </c>
      <c r="EI175">
        <v>1.2254569190079714</v>
      </c>
      <c r="EJ175">
        <v>2.2000511842401891</v>
      </c>
      <c r="EK175" s="10"/>
      <c r="EL175">
        <v>0.12462824708914329</v>
      </c>
      <c r="EM175" s="4">
        <v>0</v>
      </c>
      <c r="EN175" s="4">
        <v>6.9526950113699054E-2</v>
      </c>
      <c r="EO175" s="4">
        <v>1.5236000000000001</v>
      </c>
      <c r="EP175">
        <v>1.1246282470891433</v>
      </c>
      <c r="EQ175">
        <v>4.9541689652410845</v>
      </c>
      <c r="ER175" s="10"/>
      <c r="ES175">
        <v>7.0882749257048419E-2</v>
      </c>
      <c r="ET175" s="4">
        <v>0</v>
      </c>
      <c r="EU175" s="4">
        <v>1.5781452281604186E-2</v>
      </c>
      <c r="EV175" s="4">
        <v>0.50239999999999996</v>
      </c>
      <c r="EW175">
        <v>1.0708827492570485</v>
      </c>
      <c r="EX175">
        <v>10.750461054141702</v>
      </c>
      <c r="EY175" s="10"/>
      <c r="EZ175">
        <v>0.30890187408960867</v>
      </c>
      <c r="FA175" s="4">
        <v>0</v>
      </c>
      <c r="FB175" s="4">
        <v>0.25380057711416443</v>
      </c>
      <c r="FC175" s="4">
        <v>1.274</v>
      </c>
      <c r="FD175">
        <v>1.3089018740896088</v>
      </c>
      <c r="FE175">
        <v>9.0292230786788483</v>
      </c>
      <c r="FF175" s="10"/>
      <c r="FG175">
        <v>0.32453744292544551</v>
      </c>
      <c r="FH175" s="4">
        <v>0</v>
      </c>
      <c r="FI175" s="4">
        <v>0.26943614595000126</v>
      </c>
      <c r="FJ175" s="4">
        <v>1.3932000000000002</v>
      </c>
      <c r="FK175">
        <v>1.3245374429254455</v>
      </c>
      <c r="FL175">
        <v>16.193407458438958</v>
      </c>
      <c r="FM175" s="10"/>
      <c r="FN175">
        <v>4.7223705143866257E-2</v>
      </c>
      <c r="FO175" s="4">
        <v>0</v>
      </c>
      <c r="FP175" s="4">
        <v>-7.8775918315779764E-3</v>
      </c>
      <c r="FQ175" s="4">
        <v>1.6906000000000001</v>
      </c>
      <c r="FR175">
        <v>1.0472237051438662</v>
      </c>
      <c r="FS175">
        <v>6.1427833948016071</v>
      </c>
      <c r="FT175" s="10"/>
    </row>
    <row r="176" spans="1:176" x14ac:dyDescent="0.2">
      <c r="A176" s="2">
        <v>175</v>
      </c>
      <c r="B176" s="3">
        <v>44013</v>
      </c>
      <c r="C176">
        <v>2020</v>
      </c>
      <c r="D176" s="4">
        <v>5.5091442763603428E-2</v>
      </c>
      <c r="E176" s="4">
        <v>0</v>
      </c>
      <c r="F176" s="9">
        <v>1.0550914427636033</v>
      </c>
      <c r="G176">
        <v>2.6204438035728592</v>
      </c>
      <c r="H176" s="10"/>
      <c r="I176">
        <v>7.1399783037331049E-2</v>
      </c>
      <c r="J176" s="4">
        <v>0</v>
      </c>
      <c r="K176" s="4">
        <v>1.3350957131118141E-3</v>
      </c>
      <c r="L176" s="4">
        <v>1.0079999999999998</v>
      </c>
      <c r="M176">
        <v>1.071399783037331</v>
      </c>
      <c r="N176">
        <v>13.316962389543304</v>
      </c>
      <c r="O176" s="10"/>
      <c r="P176">
        <v>7.8414281691717616E-2</v>
      </c>
      <c r="Q176" s="4">
        <v>0</v>
      </c>
      <c r="R176" s="4">
        <v>8.3495943674983808E-3</v>
      </c>
      <c r="S176" s="4">
        <v>1.2464</v>
      </c>
      <c r="T176">
        <v>1.0784142816917177</v>
      </c>
      <c r="U176">
        <v>7.5160847769653953</v>
      </c>
      <c r="V176" s="10"/>
      <c r="W176">
        <v>-2.1416664829062782E-2</v>
      </c>
      <c r="X176" s="4">
        <v>4.5867353240041476E-4</v>
      </c>
      <c r="Y176" s="4">
        <v>-9.1481352153282014E-2</v>
      </c>
      <c r="Z176" s="4">
        <v>-1.5788000000000002</v>
      </c>
      <c r="AA176">
        <v>0.97858333517093721</v>
      </c>
      <c r="AB176">
        <v>2.0197981518429593</v>
      </c>
      <c r="AC176" s="10"/>
      <c r="AD176">
        <v>1.1045626179659596E-2</v>
      </c>
      <c r="AE176" s="4">
        <v>0</v>
      </c>
      <c r="AF176" s="4">
        <v>-5.901906114455964E-2</v>
      </c>
      <c r="AG176" s="4">
        <v>0.21619999999999998</v>
      </c>
      <c r="AH176">
        <v>1.0110456261796597</v>
      </c>
      <c r="AI176">
        <v>1.8683141412282096</v>
      </c>
      <c r="AJ176" s="10"/>
      <c r="AK176">
        <v>3.6644371425211104E-2</v>
      </c>
      <c r="AL176" s="4">
        <v>0</v>
      </c>
      <c r="AM176" s="4">
        <v>-3.3420315899008131E-2</v>
      </c>
      <c r="AN176" s="4">
        <v>4.2674000000000003</v>
      </c>
      <c r="AO176">
        <v>1.0366443714252112</v>
      </c>
      <c r="AP176">
        <v>2.5371086789630781</v>
      </c>
      <c r="AQ176" s="10"/>
      <c r="AR176">
        <v>-3.1320824428701328E-2</v>
      </c>
      <c r="AS176" s="4">
        <v>9.80994042893534E-4</v>
      </c>
      <c r="AT176" s="4">
        <v>-0.10138551175292057</v>
      </c>
      <c r="AU176" s="4">
        <v>1.3644000000000003</v>
      </c>
      <c r="AV176">
        <v>0.96867917557129868</v>
      </c>
      <c r="AW176">
        <v>3.0033494631160216</v>
      </c>
      <c r="AX176" s="10"/>
      <c r="AY176">
        <v>4.7197427964619294E-2</v>
      </c>
      <c r="AZ176" s="4">
        <v>0</v>
      </c>
      <c r="BA176" s="4">
        <v>-2.2867259359599941E-2</v>
      </c>
      <c r="BB176" s="4">
        <v>0.87299999999999978</v>
      </c>
      <c r="BC176">
        <v>1.0471974279646192</v>
      </c>
      <c r="BD176">
        <v>3.3529411076882041</v>
      </c>
      <c r="BE176" s="10"/>
      <c r="BF176">
        <v>7.6875290516770403E-2</v>
      </c>
      <c r="BG176" s="4">
        <v>0</v>
      </c>
      <c r="BH176" s="4">
        <v>6.8106031925511679E-3</v>
      </c>
      <c r="BI176" s="4">
        <v>0.92640000000000011</v>
      </c>
      <c r="BJ176">
        <v>1.0768752905167704</v>
      </c>
      <c r="BK176">
        <v>53.829249864487011</v>
      </c>
      <c r="BL176" s="10"/>
      <c r="BM176">
        <v>3.563152148413741E-2</v>
      </c>
      <c r="BN176" s="4">
        <v>0</v>
      </c>
      <c r="BO176" s="4">
        <v>-3.4433165840081825E-2</v>
      </c>
      <c r="BP176" s="4">
        <v>0.91399999999999992</v>
      </c>
      <c r="BQ176">
        <v>1.0356315214841374</v>
      </c>
      <c r="BR176">
        <v>2.3442167715468027</v>
      </c>
      <c r="BS176" s="10"/>
      <c r="BT176">
        <v>2.7137065881002245E-2</v>
      </c>
      <c r="BU176" s="4">
        <v>0</v>
      </c>
      <c r="BV176" s="4">
        <v>-4.292762144321699E-2</v>
      </c>
      <c r="BW176" s="4">
        <v>3.5599999999999826E-2</v>
      </c>
      <c r="BX176">
        <v>1.0271370658810022</v>
      </c>
      <c r="BY176">
        <v>2.2616353838910825</v>
      </c>
      <c r="BZ176" s="10"/>
      <c r="CA176">
        <v>5.9864607772562646E-2</v>
      </c>
      <c r="CB176" s="4">
        <v>0</v>
      </c>
      <c r="CC176" s="4">
        <v>-1.0200079551656589E-2</v>
      </c>
      <c r="CD176" s="4">
        <v>1.7320000000000002</v>
      </c>
      <c r="CE176">
        <v>1.0598646077725626</v>
      </c>
      <c r="CF176">
        <v>4.6779953849573257</v>
      </c>
      <c r="CG176" s="10"/>
      <c r="CH176">
        <v>4.2563886435822276E-2</v>
      </c>
      <c r="CI176" s="4">
        <v>0</v>
      </c>
      <c r="CJ176" s="4">
        <v>-2.7500800888396959E-2</v>
      </c>
      <c r="CK176" s="4">
        <v>1.2171999999999994</v>
      </c>
      <c r="CL176">
        <v>1.0425638864358222</v>
      </c>
      <c r="CM176">
        <v>1.2069789837211831</v>
      </c>
      <c r="CN176" s="10"/>
      <c r="CO176">
        <v>0.14866601658260314</v>
      </c>
      <c r="CP176" s="4">
        <v>0</v>
      </c>
      <c r="CQ176" s="4">
        <v>7.8601329258383909E-2</v>
      </c>
      <c r="CR176" s="4">
        <v>1.3308000000000004</v>
      </c>
      <c r="CS176">
        <v>1.1486660165826033</v>
      </c>
      <c r="CT176">
        <v>5.1751734003513832</v>
      </c>
      <c r="CU176" s="10"/>
      <c r="CV176">
        <v>4.2919252198396263E-2</v>
      </c>
      <c r="CW176" s="4">
        <v>0</v>
      </c>
      <c r="CX176" s="4">
        <v>-2.7145435125822973E-2</v>
      </c>
      <c r="CY176" s="4">
        <v>1.4516</v>
      </c>
      <c r="CZ176">
        <v>1.0429192521983963</v>
      </c>
      <c r="DA176">
        <v>1.8902027661619178</v>
      </c>
      <c r="DB176" s="10"/>
      <c r="DC176">
        <v>4.7150670724982649E-2</v>
      </c>
      <c r="DD176" s="4">
        <v>0</v>
      </c>
      <c r="DE176" s="4">
        <v>-2.2914016599236586E-2</v>
      </c>
      <c r="DF176" s="4">
        <v>1.6779999999999999</v>
      </c>
      <c r="DG176">
        <v>1.0471506707249827</v>
      </c>
      <c r="DH176">
        <v>2.6003223829073989</v>
      </c>
      <c r="DI176" s="10"/>
      <c r="DJ176">
        <v>1.6969553900696644E-2</v>
      </c>
      <c r="DK176" s="4">
        <v>0</v>
      </c>
      <c r="DL176" s="4">
        <v>-5.3095133423522595E-2</v>
      </c>
      <c r="DM176" s="4">
        <v>0.79319999999999991</v>
      </c>
      <c r="DN176">
        <v>1.0169695539006967</v>
      </c>
      <c r="DO176">
        <v>3.4260377007178251</v>
      </c>
      <c r="DP176" s="10"/>
      <c r="DQ176">
        <v>6.7995145276302363E-2</v>
      </c>
      <c r="DR176" s="4">
        <v>0</v>
      </c>
      <c r="DS176" s="4">
        <v>-2.0695420479168725E-3</v>
      </c>
      <c r="DT176" s="4">
        <v>0.24020000000000016</v>
      </c>
      <c r="DU176">
        <v>1.0679951452763023</v>
      </c>
      <c r="DV176">
        <v>1.800031326592614</v>
      </c>
      <c r="DW176" s="10"/>
      <c r="DX176">
        <v>2.5828654813187983E-3</v>
      </c>
      <c r="DY176" s="4">
        <v>0</v>
      </c>
      <c r="DZ176" s="4">
        <v>-6.7481821842900441E-2</v>
      </c>
      <c r="EA176" s="4">
        <v>1.6559999999999997</v>
      </c>
      <c r="EB176">
        <v>1.0025828654813187</v>
      </c>
      <c r="EC176">
        <v>3.4331049766864883</v>
      </c>
      <c r="ED176" s="10"/>
      <c r="EE176">
        <v>3.348946932710517E-2</v>
      </c>
      <c r="EF176" s="4">
        <v>0</v>
      </c>
      <c r="EG176" s="4">
        <v>-3.6575217997114065E-2</v>
      </c>
      <c r="EH176" s="4">
        <v>1.8814</v>
      </c>
      <c r="EI176">
        <v>1.0334894693271051</v>
      </c>
      <c r="EJ176">
        <v>2.2737297308928621</v>
      </c>
      <c r="EK176" s="10"/>
      <c r="EL176">
        <v>-1.4035086521434117E-2</v>
      </c>
      <c r="EM176" s="4">
        <v>1.9698365366414161E-4</v>
      </c>
      <c r="EN176" s="4">
        <v>-8.4099773845653356E-2</v>
      </c>
      <c r="EO176" s="4">
        <v>1.4008</v>
      </c>
      <c r="EP176">
        <v>0.98596491347856585</v>
      </c>
      <c r="EQ176">
        <v>4.8846367751721216</v>
      </c>
      <c r="ER176" s="10"/>
      <c r="ES176">
        <v>0.12167976368733927</v>
      </c>
      <c r="ET176" s="4">
        <v>0</v>
      </c>
      <c r="EU176" s="4">
        <v>5.161507636312003E-2</v>
      </c>
      <c r="EV176" s="4">
        <v>0.74080000000000013</v>
      </c>
      <c r="EW176">
        <v>1.1216797636873392</v>
      </c>
      <c r="EX176">
        <v>12.058574614739609</v>
      </c>
      <c r="EY176" s="10"/>
      <c r="EZ176">
        <v>1.2856895023944834E-2</v>
      </c>
      <c r="FA176" s="4">
        <v>0</v>
      </c>
      <c r="FB176" s="4">
        <v>-5.7207792300274403E-2</v>
      </c>
      <c r="FC176" s="4">
        <v>1.0933999999999997</v>
      </c>
      <c r="FD176">
        <v>1.0128568950239449</v>
      </c>
      <c r="FE176">
        <v>9.145310851949203</v>
      </c>
      <c r="FF176" s="10"/>
      <c r="FG176">
        <v>3.895672797283109E-2</v>
      </c>
      <c r="FH176" s="4">
        <v>0</v>
      </c>
      <c r="FI176" s="4">
        <v>-3.1107959351388145E-2</v>
      </c>
      <c r="FJ176" s="4">
        <v>1.2741999999999998</v>
      </c>
      <c r="FK176">
        <v>1.0389567279728311</v>
      </c>
      <c r="FL176">
        <v>16.824249627750579</v>
      </c>
      <c r="FM176" s="10"/>
      <c r="FN176">
        <v>6.7996690638125482E-2</v>
      </c>
      <c r="FO176" s="4">
        <v>0</v>
      </c>
      <c r="FP176" s="4">
        <v>-2.0679966860937538E-3</v>
      </c>
      <c r="FQ176" s="4">
        <v>1.5538000000000003</v>
      </c>
      <c r="FR176">
        <v>1.0679966906381255</v>
      </c>
      <c r="FS176">
        <v>6.5604723369549465</v>
      </c>
      <c r="FT176" s="10"/>
    </row>
    <row r="177" spans="1:176" x14ac:dyDescent="0.2">
      <c r="A177" s="2">
        <v>176</v>
      </c>
      <c r="B177" s="3">
        <v>44044</v>
      </c>
      <c r="C177">
        <v>2020</v>
      </c>
      <c r="D177" s="4">
        <v>7.0068172785913083E-2</v>
      </c>
      <c r="E177" s="4">
        <v>0</v>
      </c>
      <c r="F177" s="9">
        <v>1.0700681727859132</v>
      </c>
      <c r="G177">
        <v>2.8040535127773776</v>
      </c>
      <c r="H177" s="10"/>
      <c r="I177">
        <v>1.487305656348302E-2</v>
      </c>
      <c r="J177" s="4">
        <v>0</v>
      </c>
      <c r="K177" s="4">
        <v>5.4101010658977385E-2</v>
      </c>
      <c r="L177" s="4">
        <v>0.95420000000000027</v>
      </c>
      <c r="M177">
        <v>1.0148730565634829</v>
      </c>
      <c r="N177">
        <v>13.515026324416757</v>
      </c>
      <c r="O177" s="10"/>
      <c r="P177">
        <v>2.903374681285693E-2</v>
      </c>
      <c r="Q177" s="4">
        <v>0</v>
      </c>
      <c r="R177" s="4">
        <v>6.8261700908351292E-2</v>
      </c>
      <c r="S177" s="4">
        <v>1.2269999999999996</v>
      </c>
      <c r="T177">
        <v>1.029033746812857</v>
      </c>
      <c r="U177">
        <v>7.7343048794037772</v>
      </c>
      <c r="V177" s="10"/>
      <c r="W177">
        <v>2.4026188280675084E-2</v>
      </c>
      <c r="X177" s="4">
        <v>0</v>
      </c>
      <c r="Y177" s="4">
        <v>6.3254142376169442E-2</v>
      </c>
      <c r="Z177" s="4">
        <v>-1.6856000000000009</v>
      </c>
      <c r="AA177">
        <v>1.0240261882806752</v>
      </c>
      <c r="AB177">
        <v>2.0683262025280977</v>
      </c>
      <c r="AC177" s="10"/>
      <c r="AD177">
        <v>-8.8917314904663706E-3</v>
      </c>
      <c r="AE177" s="4">
        <v>7.9062888898551306E-5</v>
      </c>
      <c r="AF177" s="4">
        <v>3.0336222605027996E-2</v>
      </c>
      <c r="AG177" s="4">
        <v>0.20740000000000006</v>
      </c>
      <c r="AH177">
        <v>0.9911082685095336</v>
      </c>
      <c r="AI177">
        <v>1.8517015935445671</v>
      </c>
      <c r="AJ177" s="10"/>
      <c r="AK177">
        <v>-3.9027513713701389E-2</v>
      </c>
      <c r="AL177" s="4">
        <v>1.52314682667315E-3</v>
      </c>
      <c r="AM177" s="4">
        <v>2.0044038179297535E-4</v>
      </c>
      <c r="AN177" s="4">
        <v>4.2135999999999987</v>
      </c>
      <c r="AO177">
        <v>0.96097248628629861</v>
      </c>
      <c r="AP177">
        <v>2.4380916352016957</v>
      </c>
      <c r="AQ177" s="10"/>
      <c r="AR177">
        <v>-5.9565102069233378E-3</v>
      </c>
      <c r="AS177" s="4">
        <v>3.5480013845181904E-5</v>
      </c>
      <c r="AT177" s="4">
        <v>3.3271443888571027E-2</v>
      </c>
      <c r="AU177" s="4">
        <v>1.3119999999999998</v>
      </c>
      <c r="AV177">
        <v>0.99404348979307666</v>
      </c>
      <c r="AW177">
        <v>2.9854599813840133</v>
      </c>
      <c r="AX177" s="10"/>
      <c r="AY177">
        <v>3.9983242123743691E-2</v>
      </c>
      <c r="AZ177" s="4">
        <v>0</v>
      </c>
      <c r="BA177" s="4">
        <v>7.9211196219238056E-2</v>
      </c>
      <c r="BB177" s="4">
        <v>0.84340000000000004</v>
      </c>
      <c r="BC177">
        <v>1.0399832421237436</v>
      </c>
      <c r="BD177">
        <v>3.4870025638235544</v>
      </c>
      <c r="BE177" s="10"/>
      <c r="BF177">
        <v>1.3782243754969642E-3</v>
      </c>
      <c r="BG177" s="4">
        <v>0</v>
      </c>
      <c r="BH177" s="4">
        <v>4.0606178470991329E-2</v>
      </c>
      <c r="BI177" s="4">
        <v>1.1434</v>
      </c>
      <c r="BJ177">
        <v>1.001378224375497</v>
      </c>
      <c r="BK177">
        <v>53.903438648764961</v>
      </c>
      <c r="BL177" s="10"/>
      <c r="BM177">
        <v>4.4615573510490177E-2</v>
      </c>
      <c r="BN177" s="4">
        <v>0</v>
      </c>
      <c r="BO177" s="4">
        <v>8.3843527605984541E-2</v>
      </c>
      <c r="BP177" s="4">
        <v>0.90079999999999982</v>
      </c>
      <c r="BQ177">
        <v>1.0446155735104903</v>
      </c>
      <c r="BR177">
        <v>2.4488053472422733</v>
      </c>
      <c r="BS177" s="10"/>
      <c r="BT177">
        <v>6.5935930726870012E-2</v>
      </c>
      <c r="BU177" s="4">
        <v>0</v>
      </c>
      <c r="BV177" s="4">
        <v>0.10516388482236438</v>
      </c>
      <c r="BW177" s="4">
        <v>0.29339999999999988</v>
      </c>
      <c r="BX177">
        <v>1.0659359307268701</v>
      </c>
      <c r="BY177">
        <v>2.410758417892763</v>
      </c>
      <c r="BZ177" s="10"/>
      <c r="CA177">
        <v>-2.2557233263862685E-3</v>
      </c>
      <c r="CB177" s="4">
        <v>5.0882877252031324E-6</v>
      </c>
      <c r="CC177" s="4">
        <v>3.6972230769108098E-2</v>
      </c>
      <c r="CD177" s="4">
        <v>2.0825999999999993</v>
      </c>
      <c r="CE177">
        <v>0.99774427667361376</v>
      </c>
      <c r="CF177">
        <v>4.66744312164675</v>
      </c>
      <c r="CG177" s="10"/>
      <c r="CH177">
        <v>5.226724378143395E-2</v>
      </c>
      <c r="CI177" s="4">
        <v>0</v>
      </c>
      <c r="CJ177" s="4">
        <v>9.1495197876928308E-2</v>
      </c>
      <c r="CK177" s="4">
        <v>1.1261999999999999</v>
      </c>
      <c r="CL177">
        <v>1.052267243781434</v>
      </c>
      <c r="CM177">
        <v>1.2700644485024055</v>
      </c>
      <c r="CN177" s="10"/>
      <c r="CO177">
        <v>-2.0289497790488263E-3</v>
      </c>
      <c r="CP177" s="4">
        <v>4.1166372059022805E-6</v>
      </c>
      <c r="CQ177" s="4">
        <v>3.7199004316445537E-2</v>
      </c>
      <c r="CR177" s="4">
        <v>0.97780000000000011</v>
      </c>
      <c r="CS177">
        <v>0.99797105022095123</v>
      </c>
      <c r="CT177">
        <v>5.1646732334242014</v>
      </c>
      <c r="CU177" s="10"/>
      <c r="CV177">
        <v>5.5543557640294276E-2</v>
      </c>
      <c r="CW177" s="4">
        <v>0</v>
      </c>
      <c r="CX177" s="4">
        <v>9.4771511735788641E-2</v>
      </c>
      <c r="CY177" s="4">
        <v>1.4534</v>
      </c>
      <c r="CZ177">
        <v>1.0555435576402943</v>
      </c>
      <c r="DA177">
        <v>1.995191352456076</v>
      </c>
      <c r="DB177" s="10"/>
      <c r="DC177">
        <v>4.2979823613371019E-4</v>
      </c>
      <c r="DD177" s="4">
        <v>0</v>
      </c>
      <c r="DE177" s="4">
        <v>3.9657752331628077E-2</v>
      </c>
      <c r="DF177" s="4">
        <v>1.8441999999999996</v>
      </c>
      <c r="DG177">
        <v>1.0004297982361336</v>
      </c>
      <c r="DH177">
        <v>2.6014399968809512</v>
      </c>
      <c r="DI177" s="10"/>
      <c r="DJ177">
        <v>3.0662531685208813E-2</v>
      </c>
      <c r="DK177" s="4">
        <v>0</v>
      </c>
      <c r="DL177" s="4">
        <v>6.9890485780703171E-2</v>
      </c>
      <c r="DM177" s="4">
        <v>0.82419999999999982</v>
      </c>
      <c r="DN177">
        <v>1.0306625316852087</v>
      </c>
      <c r="DO177">
        <v>3.531088690270805</v>
      </c>
      <c r="DP177" s="10"/>
      <c r="DQ177">
        <v>3.8630785600314438E-2</v>
      </c>
      <c r="DR177" s="4">
        <v>0</v>
      </c>
      <c r="DS177" s="4">
        <v>7.785873969580881E-2</v>
      </c>
      <c r="DT177" s="4">
        <v>0.55720000000000025</v>
      </c>
      <c r="DU177">
        <v>1.0386307856003145</v>
      </c>
      <c r="DV177">
        <v>1.869567950844063</v>
      </c>
      <c r="DW177" s="10"/>
      <c r="DX177">
        <v>4.880841717402494E-2</v>
      </c>
      <c r="DY177" s="4">
        <v>0</v>
      </c>
      <c r="DZ177" s="4">
        <v>8.8036371269519298E-2</v>
      </c>
      <c r="EA177" s="4">
        <v>1.8524000000000007</v>
      </c>
      <c r="EB177">
        <v>1.0488084171740248</v>
      </c>
      <c r="EC177">
        <v>3.6006693965908232</v>
      </c>
      <c r="ED177" s="10"/>
      <c r="EE177">
        <v>-4.8964086656219818E-2</v>
      </c>
      <c r="EF177" s="4">
        <v>2.3974817820778035E-3</v>
      </c>
      <c r="EG177" s="4">
        <v>-9.7361325607254537E-3</v>
      </c>
      <c r="EH177" s="4">
        <v>1.7683999999999997</v>
      </c>
      <c r="EI177">
        <v>0.95103591334378024</v>
      </c>
      <c r="EJ177">
        <v>2.1623986313166008</v>
      </c>
      <c r="EK177" s="10"/>
      <c r="EL177">
        <v>3.2197920766605923E-3</v>
      </c>
      <c r="EM177" s="4">
        <v>0</v>
      </c>
      <c r="EN177" s="4">
        <v>4.2447746172154958E-2</v>
      </c>
      <c r="EO177" s="4">
        <v>1.5665999999999993</v>
      </c>
      <c r="EP177">
        <v>1.0032197920766606</v>
      </c>
      <c r="EQ177">
        <v>4.9003642899581852</v>
      </c>
      <c r="ER177" s="10"/>
      <c r="ES177">
        <v>5.7554257933778885E-2</v>
      </c>
      <c r="ET177" s="4">
        <v>0</v>
      </c>
      <c r="EU177" s="4">
        <v>9.6782212029273257E-2</v>
      </c>
      <c r="EV177" s="4">
        <v>0.98660000000000014</v>
      </c>
      <c r="EW177">
        <v>1.0575542579337789</v>
      </c>
      <c r="EX177">
        <v>12.75259692843005</v>
      </c>
      <c r="EY177" s="10"/>
      <c r="EZ177">
        <v>1.642573706193368E-2</v>
      </c>
      <c r="FA177" s="4">
        <v>0</v>
      </c>
      <c r="FB177" s="4">
        <v>5.5653691157428048E-2</v>
      </c>
      <c r="FC177" s="4">
        <v>1.2478</v>
      </c>
      <c r="FD177">
        <v>1.0164257370619336</v>
      </c>
      <c r="FE177">
        <v>9.2955293233529694</v>
      </c>
      <c r="FF177" s="10"/>
      <c r="FG177">
        <v>1.9352545473705442E-2</v>
      </c>
      <c r="FH177" s="4">
        <v>0</v>
      </c>
      <c r="FI177" s="4">
        <v>5.8580499569199806E-2</v>
      </c>
      <c r="FJ177" s="4">
        <v>1.3333999999999995</v>
      </c>
      <c r="FK177">
        <v>1.0193525454737054</v>
      </c>
      <c r="FL177">
        <v>17.149841683732593</v>
      </c>
      <c r="FM177" s="10"/>
      <c r="FN177">
        <v>-1.7068334441993075E-2</v>
      </c>
      <c r="FO177" s="4">
        <v>2.9132804062372708E-4</v>
      </c>
      <c r="FP177" s="4">
        <v>2.215961965350129E-2</v>
      </c>
      <c r="FQ177" s="4">
        <v>1.2848000000000002</v>
      </c>
      <c r="FR177">
        <v>0.98293166555800693</v>
      </c>
      <c r="FS177">
        <v>6.4484960010103558</v>
      </c>
      <c r="FT177" s="10"/>
    </row>
    <row r="178" spans="1:176" x14ac:dyDescent="0.2">
      <c r="A178" s="2">
        <v>177</v>
      </c>
      <c r="B178" s="3">
        <v>44075</v>
      </c>
      <c r="C178">
        <v>2020</v>
      </c>
      <c r="D178" s="4">
        <v>-3.9225209267777096E-2</v>
      </c>
      <c r="E178" s="4">
        <v>1.5386170421009062E-3</v>
      </c>
      <c r="F178" s="9">
        <v>0.96077479073222294</v>
      </c>
      <c r="G178">
        <v>2.6940639269406397</v>
      </c>
      <c r="H178" s="10"/>
      <c r="I178">
        <v>1.6084888355566984E-2</v>
      </c>
      <c r="J178" s="4">
        <v>0</v>
      </c>
      <c r="K178" s="4">
        <v>4.3750662961573497E-2</v>
      </c>
      <c r="L178" s="4">
        <v>0.93679999999999997</v>
      </c>
      <c r="M178">
        <v>1.0160848883555671</v>
      </c>
      <c r="N178">
        <v>13.732414013967551</v>
      </c>
      <c r="O178" s="10"/>
      <c r="P178">
        <v>-1.1081087322628325E-2</v>
      </c>
      <c r="Q178" s="4">
        <v>1.2279049625171418E-4</v>
      </c>
      <c r="R178" s="4">
        <v>1.658468728337819E-2</v>
      </c>
      <c r="S178" s="4">
        <v>1.3403999999999998</v>
      </c>
      <c r="T178">
        <v>0.98891891267737164</v>
      </c>
      <c r="U178">
        <v>7.6486003716552737</v>
      </c>
      <c r="V178" s="10"/>
      <c r="W178">
        <v>-7.1468796532291132E-3</v>
      </c>
      <c r="X178" s="4">
        <v>5.1077888777740287E-5</v>
      </c>
      <c r="Y178" s="4">
        <v>2.0518894952777401E-2</v>
      </c>
      <c r="Z178" s="4">
        <v>-1.7658</v>
      </c>
      <c r="AA178">
        <v>0.99285312034677087</v>
      </c>
      <c r="AB178">
        <v>2.053544124075009</v>
      </c>
      <c r="AC178" s="10"/>
      <c r="AD178">
        <v>5.7462603947670172E-3</v>
      </c>
      <c r="AE178" s="4">
        <v>0</v>
      </c>
      <c r="AF178" s="4">
        <v>3.3412035000773527E-2</v>
      </c>
      <c r="AG178" s="4">
        <v>0.21140000000000009</v>
      </c>
      <c r="AH178">
        <v>1.0057462603947671</v>
      </c>
      <c r="AI178">
        <v>1.8623419530744794</v>
      </c>
      <c r="AJ178" s="10"/>
      <c r="AK178">
        <v>-5.4007958379648467E-2</v>
      </c>
      <c r="AL178" s="4">
        <v>2.9168595683378411E-3</v>
      </c>
      <c r="AM178" s="4">
        <v>-2.6342183773641954E-2</v>
      </c>
      <c r="AN178" s="4">
        <v>4.1126000000000005</v>
      </c>
      <c r="AO178">
        <v>0.94599204162035155</v>
      </c>
      <c r="AP178">
        <v>2.3064152836419534</v>
      </c>
      <c r="AQ178" s="10"/>
      <c r="AR178">
        <v>3.5482446138766388E-2</v>
      </c>
      <c r="AS178" s="4">
        <v>0</v>
      </c>
      <c r="AT178" s="4">
        <v>6.3148220744772901E-2</v>
      </c>
      <c r="AU178" s="4">
        <v>1.2124000000000001</v>
      </c>
      <c r="AV178">
        <v>1.0354824461387664</v>
      </c>
      <c r="AW178">
        <v>3.091391404372914</v>
      </c>
      <c r="AX178" s="10"/>
      <c r="AY178">
        <v>-1.474690705964486E-2</v>
      </c>
      <c r="AZ178" s="4">
        <v>2.1747126782580342E-4</v>
      </c>
      <c r="BA178" s="4">
        <v>1.2918867546361653E-2</v>
      </c>
      <c r="BB178" s="4">
        <v>0.81040000000000001</v>
      </c>
      <c r="BC178">
        <v>0.98525309294035512</v>
      </c>
      <c r="BD178">
        <v>3.4355800610981051</v>
      </c>
      <c r="BE178" s="10"/>
      <c r="BF178">
        <v>3.8264496870384556E-3</v>
      </c>
      <c r="BG178" s="4">
        <v>0</v>
      </c>
      <c r="BH178" s="4">
        <v>3.1492224293044969E-2</v>
      </c>
      <c r="BI178" s="4">
        <v>1.1015999999999999</v>
      </c>
      <c r="BJ178">
        <v>1.0038264496870384</v>
      </c>
      <c r="BK178">
        <v>54.109697444712822</v>
      </c>
      <c r="BL178" s="10"/>
      <c r="BM178">
        <v>-2.2148584542125749E-2</v>
      </c>
      <c r="BN178" s="4">
        <v>4.9055979721969174E-4</v>
      </c>
      <c r="BO178" s="4">
        <v>5.5171900638807635E-3</v>
      </c>
      <c r="BP178" s="4">
        <v>0.88159999999999983</v>
      </c>
      <c r="BQ178">
        <v>0.97785141545787424</v>
      </c>
      <c r="BR178">
        <v>2.3945677749816681</v>
      </c>
      <c r="BS178" s="10"/>
      <c r="BT178">
        <v>-1.198217146667472E-4</v>
      </c>
      <c r="BU178" s="4">
        <v>1.4357243305679381E-8</v>
      </c>
      <c r="BV178" s="4">
        <v>2.7545952891339764E-2</v>
      </c>
      <c r="BW178" s="4">
        <v>0.29040000000000032</v>
      </c>
      <c r="BX178">
        <v>0.99988017828533327</v>
      </c>
      <c r="BY178">
        <v>2.4104695566854839</v>
      </c>
      <c r="BZ178" s="10"/>
      <c r="CA178">
        <v>-3.729358472567175E-2</v>
      </c>
      <c r="CB178" s="4">
        <v>1.3908114616908572E-3</v>
      </c>
      <c r="CC178" s="4">
        <v>-9.6278101196652366E-3</v>
      </c>
      <c r="CD178" s="4">
        <v>1.8466000000000002</v>
      </c>
      <c r="CE178">
        <v>0.96270641527432821</v>
      </c>
      <c r="CF178">
        <v>4.4933774361373633</v>
      </c>
      <c r="CG178" s="10"/>
      <c r="CH178">
        <v>-1.0654217976092506E-2</v>
      </c>
      <c r="CI178" s="4">
        <v>1.1351236068209269E-4</v>
      </c>
      <c r="CJ178" s="4">
        <v>1.7011556629914007E-2</v>
      </c>
      <c r="CK178" s="4">
        <v>1.1725999999999999</v>
      </c>
      <c r="CL178">
        <v>0.98934578202390755</v>
      </c>
      <c r="CM178">
        <v>1.2565329050243752</v>
      </c>
      <c r="CN178" s="10"/>
      <c r="CO178">
        <v>-3.0623506008828724E-2</v>
      </c>
      <c r="CP178" s="4">
        <v>9.3779912027276897E-4</v>
      </c>
      <c r="CQ178" s="4">
        <v>-2.9577314028222113E-3</v>
      </c>
      <c r="CR178" s="4">
        <v>1.0365999999999997</v>
      </c>
      <c r="CS178">
        <v>0.96937649399117132</v>
      </c>
      <c r="CT178">
        <v>5.0065128316267984</v>
      </c>
      <c r="CU178" s="10"/>
      <c r="CV178">
        <v>-1.3767478998108113E-2</v>
      </c>
      <c r="CW178" s="4">
        <v>1.8954347796334799E-4</v>
      </c>
      <c r="CX178" s="4">
        <v>1.38982956078984E-2</v>
      </c>
      <c r="CY178" s="4">
        <v>1.4347999999999999</v>
      </c>
      <c r="CZ178">
        <v>0.98623252100189185</v>
      </c>
      <c r="DA178">
        <v>1.9677225974139301</v>
      </c>
      <c r="DB178" s="10"/>
      <c r="DC178">
        <v>-1.2513075725906425E-2</v>
      </c>
      <c r="DD178" s="4">
        <v>1.5657706412226861E-4</v>
      </c>
      <c r="DE178" s="4">
        <v>1.5152698880100087E-2</v>
      </c>
      <c r="DF178" s="4">
        <v>1.8751999999999998</v>
      </c>
      <c r="DG178">
        <v>0.98748692427409357</v>
      </c>
      <c r="DH178">
        <v>2.5688879812035781</v>
      </c>
      <c r="DI178" s="10"/>
      <c r="DJ178">
        <v>-1.2887866657237015E-3</v>
      </c>
      <c r="DK178" s="4">
        <v>1.6609710697472159E-6</v>
      </c>
      <c r="DL178" s="4">
        <v>2.6376987940282811E-2</v>
      </c>
      <c r="DM178" s="4">
        <v>0.90899999999999981</v>
      </c>
      <c r="DN178">
        <v>0.99871121333427626</v>
      </c>
      <c r="DO178">
        <v>3.5265378702512962</v>
      </c>
      <c r="DP178" s="10"/>
      <c r="DQ178">
        <v>4.7889516668954052E-2</v>
      </c>
      <c r="DR178" s="4">
        <v>0</v>
      </c>
      <c r="DS178" s="4">
        <v>7.5555291274960565E-2</v>
      </c>
      <c r="DT178" s="4">
        <v>-0.10179999999999988</v>
      </c>
      <c r="DU178">
        <v>1.0478895166689541</v>
      </c>
      <c r="DV178">
        <v>1.9591006563897522</v>
      </c>
      <c r="DW178" s="10"/>
      <c r="DX178">
        <v>-3.5933261571475181E-2</v>
      </c>
      <c r="DY178" s="4">
        <v>1.2911992871640549E-3</v>
      </c>
      <c r="DZ178" s="4">
        <v>-8.2674869654686678E-3</v>
      </c>
      <c r="EA178" s="4">
        <v>1.4594</v>
      </c>
      <c r="EB178">
        <v>0.96406673842852486</v>
      </c>
      <c r="EC178">
        <v>3.4712856013307194</v>
      </c>
      <c r="ED178" s="10"/>
      <c r="EE178">
        <v>-1.6458282180155218E-2</v>
      </c>
      <c r="EF178" s="4">
        <v>2.7087505232161483E-4</v>
      </c>
      <c r="EG178" s="4">
        <v>1.1207492425851295E-2</v>
      </c>
      <c r="EH178" s="4">
        <v>1.4359999999999999</v>
      </c>
      <c r="EI178">
        <v>0.98354171781984479</v>
      </c>
      <c r="EJ178">
        <v>2.1268092644564107</v>
      </c>
      <c r="EK178" s="10"/>
      <c r="EL178">
        <v>4.3510251941613516E-2</v>
      </c>
      <c r="EM178" s="4">
        <v>0</v>
      </c>
      <c r="EN178" s="4">
        <v>7.1176026547620036E-2</v>
      </c>
      <c r="EO178" s="4">
        <v>1.4232</v>
      </c>
      <c r="EP178">
        <v>1.0435102519416135</v>
      </c>
      <c r="EQ178">
        <v>5.1135803748199518</v>
      </c>
      <c r="ER178" s="10"/>
      <c r="ES178">
        <v>3.0411054774304534E-3</v>
      </c>
      <c r="ET178" s="4">
        <v>0</v>
      </c>
      <c r="EU178" s="4">
        <v>3.0706880083436965E-2</v>
      </c>
      <c r="EV178" s="4">
        <v>1.3998000000000002</v>
      </c>
      <c r="EW178">
        <v>1.0030411054774304</v>
      </c>
      <c r="EX178">
        <v>12.791378920800561</v>
      </c>
      <c r="EY178" s="10"/>
      <c r="EZ178">
        <v>-1.5701340868756086E-2</v>
      </c>
      <c r="FA178" s="4">
        <v>2.465321050768701E-4</v>
      </c>
      <c r="FB178" s="4">
        <v>1.1964433737250427E-2</v>
      </c>
      <c r="FC178" s="4">
        <v>1.3141999999999998</v>
      </c>
      <c r="FD178">
        <v>0.98429865913124392</v>
      </c>
      <c r="FE178">
        <v>9.1495770488914872</v>
      </c>
      <c r="FF178" s="10"/>
      <c r="FG178">
        <v>-2.7420016224427336E-2</v>
      </c>
      <c r="FH178" s="4">
        <v>7.5185728974785839E-4</v>
      </c>
      <c r="FI178" s="4">
        <v>2.4575838157917668E-4</v>
      </c>
      <c r="FJ178" s="4">
        <v>0.74780000000000024</v>
      </c>
      <c r="FK178">
        <v>0.97257998377557264</v>
      </c>
      <c r="FL178">
        <v>16.679592746518285</v>
      </c>
      <c r="FM178" s="10"/>
      <c r="FN178">
        <v>-4.8800951693227672E-2</v>
      </c>
      <c r="FO178" s="4">
        <v>2.381532886164741E-3</v>
      </c>
      <c r="FP178" s="4">
        <v>-2.1135177087221159E-2</v>
      </c>
      <c r="FQ178" s="4">
        <v>0.90900000000000003</v>
      </c>
      <c r="FR178">
        <v>0.95119904830677238</v>
      </c>
      <c r="FS178">
        <v>6.1338032591710778</v>
      </c>
      <c r="FT178" s="10"/>
    </row>
    <row r="179" spans="1:176" x14ac:dyDescent="0.2">
      <c r="A179" s="2">
        <v>178</v>
      </c>
      <c r="B179" s="3">
        <v>44105</v>
      </c>
      <c r="C179">
        <v>2020</v>
      </c>
      <c r="D179" s="4">
        <v>-2.7653880463871544E-2</v>
      </c>
      <c r="E179" s="4">
        <v>7.647371047100962E-4</v>
      </c>
      <c r="F179" s="9">
        <v>0.97234611953612848</v>
      </c>
      <c r="G179">
        <v>2.619562605142995</v>
      </c>
      <c r="H179" s="10"/>
      <c r="I179">
        <v>2.360773406933455E-2</v>
      </c>
      <c r="J179" s="4">
        <v>0</v>
      </c>
      <c r="K179" s="4">
        <v>-8.3937923981528412E-2</v>
      </c>
      <c r="L179" s="4">
        <v>0.83779999999999999</v>
      </c>
      <c r="M179">
        <v>1.0236077340693346</v>
      </c>
      <c r="N179">
        <v>14.056605192139301</v>
      </c>
      <c r="O179" s="10"/>
      <c r="P179">
        <v>6.0053946489772532E-2</v>
      </c>
      <c r="Q179" s="4">
        <v>0</v>
      </c>
      <c r="R179" s="4">
        <v>-4.7491711561090423E-2</v>
      </c>
      <c r="S179" s="4">
        <v>1.2562</v>
      </c>
      <c r="T179">
        <v>1.0600539464897725</v>
      </c>
      <c r="U179">
        <v>8.1079290090963134</v>
      </c>
      <c r="V179" s="10"/>
      <c r="W179">
        <v>-1.922736117801083E-2</v>
      </c>
      <c r="X179" s="4">
        <v>3.69691417869678E-4</v>
      </c>
      <c r="Y179" s="4">
        <v>-0.1267730192288738</v>
      </c>
      <c r="Z179" s="4">
        <v>-1.4497999999999993</v>
      </c>
      <c r="AA179">
        <v>0.98077263882198917</v>
      </c>
      <c r="AB179">
        <v>2.014059889506437</v>
      </c>
      <c r="AC179" s="10"/>
      <c r="AD179">
        <v>1.5380389430853405E-2</v>
      </c>
      <c r="AE179" s="4">
        <v>0</v>
      </c>
      <c r="AF179" s="4">
        <v>-9.2165268620009552E-2</v>
      </c>
      <c r="AG179" s="4">
        <v>0.19959999999999997</v>
      </c>
      <c r="AH179">
        <v>1.0153803894308535</v>
      </c>
      <c r="AI179">
        <v>1.8909854975661813</v>
      </c>
      <c r="AJ179" s="10"/>
      <c r="AK179">
        <v>0.12211352811426637</v>
      </c>
      <c r="AL179" s="4">
        <v>0</v>
      </c>
      <c r="AM179" s="4">
        <v>1.4567870063403418E-2</v>
      </c>
      <c r="AN179" s="4">
        <v>3.9405999999999999</v>
      </c>
      <c r="AO179">
        <v>1.1221135281142665</v>
      </c>
      <c r="AP179">
        <v>2.588059791224139</v>
      </c>
      <c r="AQ179" s="10"/>
      <c r="AR179">
        <v>2.6956345204394268E-2</v>
      </c>
      <c r="AS179" s="4">
        <v>0</v>
      </c>
      <c r="AT179" s="4">
        <v>-8.0589312846468683E-2</v>
      </c>
      <c r="AU179" s="4">
        <v>1.0793999999999999</v>
      </c>
      <c r="AV179">
        <v>1.0269563452043942</v>
      </c>
      <c r="AW179">
        <v>3.1747240182310872</v>
      </c>
      <c r="AX179" s="10"/>
      <c r="AY179">
        <v>-5.1141516798068699E-2</v>
      </c>
      <c r="AZ179" s="4">
        <v>2.6154547404071428E-3</v>
      </c>
      <c r="BA179" s="4">
        <v>-0.15868717484893166</v>
      </c>
      <c r="BB179" s="4">
        <v>0.80319999999999969</v>
      </c>
      <c r="BC179">
        <v>0.94885848320193134</v>
      </c>
      <c r="BD179">
        <v>3.2598792856923464</v>
      </c>
      <c r="BE179" s="10"/>
      <c r="BF179">
        <v>5.1168907084828692E-2</v>
      </c>
      <c r="BG179" s="4">
        <v>0</v>
      </c>
      <c r="BH179" s="4">
        <v>-5.6376750966034263E-2</v>
      </c>
      <c r="BI179" s="4">
        <v>0.9536</v>
      </c>
      <c r="BJ179">
        <v>1.0511689070848287</v>
      </c>
      <c r="BK179">
        <v>56.878431525649525</v>
      </c>
      <c r="BL179" s="10"/>
      <c r="BM179">
        <v>-1.4173811202139372E-3</v>
      </c>
      <c r="BN179" s="4">
        <v>2.0089692399389158E-6</v>
      </c>
      <c r="BO179" s="4">
        <v>-0.10896303917107689</v>
      </c>
      <c r="BP179" s="4">
        <v>0.89700000000000013</v>
      </c>
      <c r="BQ179">
        <v>0.99858261887978605</v>
      </c>
      <c r="BR179">
        <v>2.3911737598263363</v>
      </c>
      <c r="BS179" s="10"/>
      <c r="BT179">
        <v>-9.9740420605601895E-3</v>
      </c>
      <c r="BU179" s="4">
        <v>9.9481515025823752E-5</v>
      </c>
      <c r="BV179" s="4">
        <v>-0.11751970011142314</v>
      </c>
      <c r="BW179" s="4">
        <v>0.53199999999999992</v>
      </c>
      <c r="BX179">
        <v>0.99002595793943982</v>
      </c>
      <c r="BY179">
        <v>2.3864274319414029</v>
      </c>
      <c r="BZ179" s="10"/>
      <c r="CA179">
        <v>8.128313749869634E-2</v>
      </c>
      <c r="CB179" s="4">
        <v>0</v>
      </c>
      <c r="CC179" s="4">
        <v>-2.6262520552166616E-2</v>
      </c>
      <c r="CD179" s="4">
        <v>1.8207999999999998</v>
      </c>
      <c r="CE179">
        <v>1.0812831374986964</v>
      </c>
      <c r="CF179">
        <v>4.8586132521124563</v>
      </c>
      <c r="CG179" s="10"/>
      <c r="CH179">
        <v>2.3766129551523827E-3</v>
      </c>
      <c r="CI179" s="4">
        <v>0</v>
      </c>
      <c r="CJ179" s="4">
        <v>-0.10516904509571057</v>
      </c>
      <c r="CK179" s="4">
        <v>1.0710000000000004</v>
      </c>
      <c r="CL179">
        <v>1.0023766129551523</v>
      </c>
      <c r="CM179">
        <v>1.2595191974050313</v>
      </c>
      <c r="CN179" s="10"/>
      <c r="CO179">
        <v>1.6871765089895838E-2</v>
      </c>
      <c r="CP179" s="4">
        <v>0</v>
      </c>
      <c r="CQ179" s="4">
        <v>-9.0673892960967117E-2</v>
      </c>
      <c r="CR179" s="4">
        <v>1.1295999999999997</v>
      </c>
      <c r="CS179">
        <v>1.0168717650898957</v>
      </c>
      <c r="CT179">
        <v>5.0909815400415548</v>
      </c>
      <c r="CU179" s="10"/>
      <c r="CV179">
        <v>8.0014024693894528E-2</v>
      </c>
      <c r="CW179" s="4">
        <v>0</v>
      </c>
      <c r="CX179" s="4">
        <v>-2.7531633356968427E-2</v>
      </c>
      <c r="CY179" s="4">
        <v>1.3454000000000006</v>
      </c>
      <c r="CZ179">
        <v>1.0800140246938945</v>
      </c>
      <c r="DA179">
        <v>2.1251680019141426</v>
      </c>
      <c r="DB179" s="10"/>
      <c r="DC179">
        <v>8.4850418586096491E-3</v>
      </c>
      <c r="DD179" s="4">
        <v>0</v>
      </c>
      <c r="DE179" s="4">
        <v>-9.9060616192253301E-2</v>
      </c>
      <c r="DF179" s="4">
        <v>1.5493999999999997</v>
      </c>
      <c r="DG179">
        <v>1.0084850418586095</v>
      </c>
      <c r="DH179">
        <v>2.5906851032541693</v>
      </c>
      <c r="DI179" s="10"/>
      <c r="DJ179">
        <v>3.3676069259603085E-2</v>
      </c>
      <c r="DK179" s="4">
        <v>0</v>
      </c>
      <c r="DL179" s="4">
        <v>-7.3869588791259877E-2</v>
      </c>
      <c r="DM179" s="4">
        <v>0.86060000000000025</v>
      </c>
      <c r="DN179">
        <v>1.033676069259603</v>
      </c>
      <c r="DO179">
        <v>3.6452978038164918</v>
      </c>
      <c r="DP179" s="10"/>
      <c r="DQ179">
        <v>2.7082943981480798E-2</v>
      </c>
      <c r="DR179" s="4">
        <v>0</v>
      </c>
      <c r="DS179" s="4">
        <v>-8.0462714069382157E-2</v>
      </c>
      <c r="DT179" s="4">
        <v>0.28400000000000025</v>
      </c>
      <c r="DU179">
        <v>1.0270829439814808</v>
      </c>
      <c r="DV179">
        <v>2.0121588697208379</v>
      </c>
      <c r="DW179" s="10"/>
      <c r="DX179">
        <v>3.5382022755401719E-2</v>
      </c>
      <c r="DY179" s="4">
        <v>0</v>
      </c>
      <c r="DZ179" s="4">
        <v>-7.2163635295461243E-2</v>
      </c>
      <c r="EA179" s="4">
        <v>1.5000000000000007</v>
      </c>
      <c r="EB179">
        <v>1.0353820227554018</v>
      </c>
      <c r="EC179">
        <v>3.5941067074675015</v>
      </c>
      <c r="ED179" s="10"/>
      <c r="EE179">
        <v>4.3884498365401647E-2</v>
      </c>
      <c r="EF179" s="4">
        <v>0</v>
      </c>
      <c r="EG179" s="4">
        <v>-6.3661159685461308E-2</v>
      </c>
      <c r="EH179" s="4">
        <v>1.5573999999999992</v>
      </c>
      <c r="EI179">
        <v>1.0438844983654016</v>
      </c>
      <c r="EJ179">
        <v>2.2201432221459694</v>
      </c>
      <c r="EK179" s="10"/>
      <c r="EL179">
        <v>2.2363283988139498E-2</v>
      </c>
      <c r="EM179" s="4">
        <v>0</v>
      </c>
      <c r="EN179" s="4">
        <v>-8.5182374062723457E-2</v>
      </c>
      <c r="EO179" s="4">
        <v>1.1657999999999995</v>
      </c>
      <c r="EP179">
        <v>1.0223632839881396</v>
      </c>
      <c r="EQ179">
        <v>5.2279368249382276</v>
      </c>
      <c r="ER179" s="10"/>
      <c r="ES179">
        <v>6.6375219934144011E-2</v>
      </c>
      <c r="ET179" s="4">
        <v>0</v>
      </c>
      <c r="EU179" s="4">
        <v>-4.1170438116718944E-2</v>
      </c>
      <c r="EV179" s="4">
        <v>0.97940000000000016</v>
      </c>
      <c r="EW179">
        <v>1.0663752199341441</v>
      </c>
      <c r="EX179">
        <v>13.640409509929674</v>
      </c>
      <c r="EY179" s="10"/>
      <c r="EZ179">
        <v>0.1081990168755437</v>
      </c>
      <c r="FA179" s="4">
        <v>0</v>
      </c>
      <c r="FB179" s="4">
        <v>6.5335882468074702E-4</v>
      </c>
      <c r="FC179" s="4">
        <v>1.0515999999999996</v>
      </c>
      <c r="FD179">
        <v>1.1081990168755438</v>
      </c>
      <c r="FE179">
        <v>10.139552290408584</v>
      </c>
      <c r="FF179" s="10"/>
      <c r="FG179">
        <v>0.13681811611039882</v>
      </c>
      <c r="FH179" s="4">
        <v>0</v>
      </c>
      <c r="FI179" s="4">
        <v>2.9272458059535864E-2</v>
      </c>
      <c r="FJ179" s="4">
        <v>0.83560000000000012</v>
      </c>
      <c r="FK179">
        <v>1.1368181161103987</v>
      </c>
      <c r="FL179">
        <v>18.961663203585587</v>
      </c>
      <c r="FM179" s="10"/>
      <c r="FN179">
        <v>9.1874034324270132E-2</v>
      </c>
      <c r="FO179" s="4">
        <v>0</v>
      </c>
      <c r="FP179" s="4">
        <v>-1.5671623726592823E-2</v>
      </c>
      <c r="FQ179" s="4">
        <v>1.0539999999999998</v>
      </c>
      <c r="FR179">
        <v>1.0918740343242701</v>
      </c>
      <c r="FS179">
        <v>6.6973405103424817</v>
      </c>
      <c r="FT179" s="10"/>
    </row>
    <row r="180" spans="1:176" x14ac:dyDescent="0.2">
      <c r="A180" s="2">
        <v>179</v>
      </c>
      <c r="B180" s="3">
        <v>44136</v>
      </c>
      <c r="C180">
        <v>2020</v>
      </c>
      <c r="D180" s="4">
        <v>0.10752293577981649</v>
      </c>
      <c r="E180" s="4">
        <v>0</v>
      </c>
      <c r="F180" s="9">
        <v>1.1075229357798164</v>
      </c>
      <c r="G180">
        <v>2.9012256669069938</v>
      </c>
      <c r="H180" s="10"/>
      <c r="I180">
        <v>0.14169186714961005</v>
      </c>
      <c r="J180" s="4">
        <v>0</v>
      </c>
      <c r="K180" s="4">
        <v>0.10457046049017769</v>
      </c>
      <c r="L180" s="4">
        <v>0.91279999999999961</v>
      </c>
      <c r="M180">
        <v>1.1416918671496101</v>
      </c>
      <c r="N180">
        <v>16.048311827598422</v>
      </c>
      <c r="O180" s="10"/>
      <c r="P180">
        <v>0.21074548593910589</v>
      </c>
      <c r="Q180" s="4">
        <v>0</v>
      </c>
      <c r="R180" s="4">
        <v>0.17362407927967355</v>
      </c>
      <c r="S180" s="4">
        <v>1.2072000000000001</v>
      </c>
      <c r="T180">
        <v>1.2107454859391058</v>
      </c>
      <c r="U180">
        <v>9.8166384480780877</v>
      </c>
      <c r="V180" s="10"/>
      <c r="W180">
        <v>0.17323512733998223</v>
      </c>
      <c r="X180" s="4">
        <v>0</v>
      </c>
      <c r="Y180" s="4">
        <v>0.13611372068054989</v>
      </c>
      <c r="Z180" s="4">
        <v>-1.3266000000000002</v>
      </c>
      <c r="AA180">
        <v>1.1732351273399821</v>
      </c>
      <c r="AB180">
        <v>2.3629658109354348</v>
      </c>
      <c r="AC180" s="10"/>
      <c r="AD180">
        <v>7.1118025585425237E-2</v>
      </c>
      <c r="AE180" s="4">
        <v>0</v>
      </c>
      <c r="AF180" s="4">
        <v>3.3996618925992886E-2</v>
      </c>
      <c r="AG180" s="4">
        <v>0.18880000000000002</v>
      </c>
      <c r="AH180">
        <v>1.0711180255854251</v>
      </c>
      <c r="AI180">
        <v>2.0254686525637609</v>
      </c>
      <c r="AJ180" s="10"/>
      <c r="AK180">
        <v>0.38633168182152727</v>
      </c>
      <c r="AL180" s="4">
        <v>0</v>
      </c>
      <c r="AM180" s="4">
        <v>0.34921027516209491</v>
      </c>
      <c r="AN180" s="4">
        <v>3.7960000000000003</v>
      </c>
      <c r="AO180">
        <v>1.3863316818215272</v>
      </c>
      <c r="AP180">
        <v>3.5879092830224311</v>
      </c>
      <c r="AQ180" s="10"/>
      <c r="AR180">
        <v>0.2593148274309604</v>
      </c>
      <c r="AS180" s="4">
        <v>0</v>
      </c>
      <c r="AT180" s="4">
        <v>0.22219342077152804</v>
      </c>
      <c r="AU180" s="4">
        <v>1.1612</v>
      </c>
      <c r="AV180">
        <v>1.2593148274309605</v>
      </c>
      <c r="AW180">
        <v>3.9979770291596068</v>
      </c>
      <c r="AX180" s="10"/>
      <c r="AY180">
        <v>0.11736459422801898</v>
      </c>
      <c r="AZ180" s="4">
        <v>0</v>
      </c>
      <c r="BA180" s="4">
        <v>8.024318756858663E-2</v>
      </c>
      <c r="BB180" s="4">
        <v>0.8014</v>
      </c>
      <c r="BC180">
        <v>1.117364594228019</v>
      </c>
      <c r="BD180">
        <v>3.642473695289953</v>
      </c>
      <c r="BE180" s="10"/>
      <c r="BF180">
        <v>0.22084826829857146</v>
      </c>
      <c r="BG180" s="4">
        <v>0</v>
      </c>
      <c r="BH180" s="4">
        <v>0.18372686163913909</v>
      </c>
      <c r="BI180" s="4">
        <v>1.0882000000000001</v>
      </c>
      <c r="BJ180">
        <v>1.2208482682985715</v>
      </c>
      <c r="BK180">
        <v>69.439934631628105</v>
      </c>
      <c r="BL180" s="10"/>
      <c r="BM180">
        <v>0.10805471420975092</v>
      </c>
      <c r="BN180" s="4">
        <v>0</v>
      </c>
      <c r="BO180" s="4">
        <v>7.0933307550318569E-2</v>
      </c>
      <c r="BP180" s="4">
        <v>0.88780000000000003</v>
      </c>
      <c r="BQ180">
        <v>1.108054714209751</v>
      </c>
      <c r="BR180">
        <v>2.6495513570702269</v>
      </c>
      <c r="BS180" s="10"/>
      <c r="BT180">
        <v>9.3848384090134532E-2</v>
      </c>
      <c r="BU180" s="4">
        <v>0</v>
      </c>
      <c r="BV180" s="4">
        <v>5.672697743070218E-2</v>
      </c>
      <c r="BW180" s="4">
        <v>0.46300000000000019</v>
      </c>
      <c r="BX180">
        <v>1.0938483840901345</v>
      </c>
      <c r="BY180">
        <v>2.6103897901774729</v>
      </c>
      <c r="BZ180" s="10"/>
      <c r="CA180">
        <v>0.39983644523987821</v>
      </c>
      <c r="CB180" s="4">
        <v>0</v>
      </c>
      <c r="CC180" s="4">
        <v>0.36271503858044585</v>
      </c>
      <c r="CD180" s="4">
        <v>1.7086000000000003</v>
      </c>
      <c r="CE180">
        <v>1.3998364452398782</v>
      </c>
      <c r="CF180">
        <v>6.8012639036324645</v>
      </c>
      <c r="CG180" s="10"/>
      <c r="CH180">
        <v>0.16374210584289928</v>
      </c>
      <c r="CI180" s="4">
        <v>0</v>
      </c>
      <c r="CJ180" s="4">
        <v>0.12662069918346691</v>
      </c>
      <c r="CK180" s="4">
        <v>1.0406</v>
      </c>
      <c r="CL180">
        <v>1.1637421058428994</v>
      </c>
      <c r="CM180">
        <v>1.4657555231376895</v>
      </c>
      <c r="CN180" s="10"/>
      <c r="CO180">
        <v>0.34054655441071008</v>
      </c>
      <c r="CP180" s="4">
        <v>0</v>
      </c>
      <c r="CQ180" s="4">
        <v>0.30342514775127771</v>
      </c>
      <c r="CR180" s="4">
        <v>1.3024</v>
      </c>
      <c r="CS180">
        <v>1.34054655441071</v>
      </c>
      <c r="CT180">
        <v>6.8246977620712368</v>
      </c>
      <c r="CU180" s="10"/>
      <c r="CV180">
        <v>0.17657102753024823</v>
      </c>
      <c r="CW180" s="4">
        <v>0</v>
      </c>
      <c r="CX180" s="4">
        <v>0.13944962087081586</v>
      </c>
      <c r="CY180" s="4">
        <v>1.3234000000000001</v>
      </c>
      <c r="CZ180">
        <v>1.1765710275302483</v>
      </c>
      <c r="DA180">
        <v>2.5004110996865276</v>
      </c>
      <c r="DB180" s="10"/>
      <c r="DC180">
        <v>0.23319114724609752</v>
      </c>
      <c r="DD180" s="4">
        <v>0</v>
      </c>
      <c r="DE180" s="4">
        <v>0.19606974058666515</v>
      </c>
      <c r="DF180" s="4">
        <v>1.4762</v>
      </c>
      <c r="DG180">
        <v>1.2331911472460975</v>
      </c>
      <c r="DH180">
        <v>3.1948099346353835</v>
      </c>
      <c r="DI180" s="10"/>
      <c r="DJ180">
        <v>0.12481477322699799</v>
      </c>
      <c r="DK180" s="4">
        <v>0</v>
      </c>
      <c r="DL180" s="4">
        <v>8.7693366567565642E-2</v>
      </c>
      <c r="DM180" s="4">
        <v>0.90879999999999994</v>
      </c>
      <c r="DN180">
        <v>1.124814773226998</v>
      </c>
      <c r="DO180">
        <v>4.1002848225447206</v>
      </c>
      <c r="DP180" s="10"/>
      <c r="DQ180">
        <v>0.1895352506352764</v>
      </c>
      <c r="DR180" s="4">
        <v>0</v>
      </c>
      <c r="DS180" s="4">
        <v>0.15241384397584407</v>
      </c>
      <c r="DT180" s="4">
        <v>0.23920000000000005</v>
      </c>
      <c r="DU180">
        <v>1.1895352506352763</v>
      </c>
      <c r="DV180">
        <v>2.3935339054113713</v>
      </c>
      <c r="DW180" s="10"/>
      <c r="DX180">
        <v>0.24491973429826733</v>
      </c>
      <c r="DY180" s="4">
        <v>0</v>
      </c>
      <c r="DZ180" s="4">
        <v>0.20779832763883499</v>
      </c>
      <c r="EA180" s="4">
        <v>1.383</v>
      </c>
      <c r="EB180">
        <v>1.2449197342982674</v>
      </c>
      <c r="EC180">
        <v>4.4743743673000624</v>
      </c>
      <c r="ED180" s="10"/>
      <c r="EE180">
        <v>0.42186818321415281</v>
      </c>
      <c r="EF180" s="4">
        <v>0</v>
      </c>
      <c r="EG180" s="4">
        <v>0.38474677655472045</v>
      </c>
      <c r="EH180" s="4">
        <v>1.6542000000000008</v>
      </c>
      <c r="EI180">
        <v>1.4218681832141529</v>
      </c>
      <c r="EJ180">
        <v>3.156751009747905</v>
      </c>
      <c r="EK180" s="10"/>
      <c r="EL180">
        <v>0.32554986075619502</v>
      </c>
      <c r="EM180" s="4">
        <v>0</v>
      </c>
      <c r="EN180" s="4">
        <v>0.28842845409676265</v>
      </c>
      <c r="EO180" s="4">
        <v>1.4403999999999997</v>
      </c>
      <c r="EP180">
        <v>1.3255498607561951</v>
      </c>
      <c r="EQ180">
        <v>6.9298909303390523</v>
      </c>
      <c r="ER180" s="10"/>
      <c r="ES180">
        <v>0.10738691626846096</v>
      </c>
      <c r="ET180" s="4">
        <v>0</v>
      </c>
      <c r="EU180" s="4">
        <v>7.0265509609028609E-2</v>
      </c>
      <c r="EV180" s="4">
        <v>1.1721999999999999</v>
      </c>
      <c r="EW180">
        <v>1.1073869162684609</v>
      </c>
      <c r="EX180">
        <v>15.105211023840008</v>
      </c>
      <c r="EY180" s="10"/>
      <c r="EZ180">
        <v>0.20448582662190851</v>
      </c>
      <c r="FA180" s="4">
        <v>0</v>
      </c>
      <c r="FB180" s="4">
        <v>0.16736441996247614</v>
      </c>
      <c r="FC180" s="4">
        <v>1.1921999999999999</v>
      </c>
      <c r="FD180">
        <v>1.2044858266219085</v>
      </c>
      <c r="FE180">
        <v>12.21294702208885</v>
      </c>
      <c r="FF180" s="10"/>
      <c r="FG180">
        <v>0.20150081367394773</v>
      </c>
      <c r="FH180" s="4">
        <v>0</v>
      </c>
      <c r="FI180" s="4">
        <v>0.16437940701451537</v>
      </c>
      <c r="FJ180" s="4">
        <v>1.2866000000000006</v>
      </c>
      <c r="FK180">
        <v>1.2015008136739478</v>
      </c>
      <c r="FL180">
        <v>22.782453767719439</v>
      </c>
      <c r="FM180" s="10"/>
      <c r="FN180">
        <v>0.31504518195399345</v>
      </c>
      <c r="FO180" s="4">
        <v>0</v>
      </c>
      <c r="FP180" s="4">
        <v>0.27792377529456108</v>
      </c>
      <c r="FQ180" s="4">
        <v>1.5077999999999998</v>
      </c>
      <c r="FR180">
        <v>1.3150451819539934</v>
      </c>
      <c r="FS180">
        <v>8.8073053700311803</v>
      </c>
      <c r="FT180" s="10"/>
    </row>
    <row r="181" spans="1:176" x14ac:dyDescent="0.2">
      <c r="A181" s="2">
        <v>180</v>
      </c>
      <c r="B181" s="3">
        <v>44166</v>
      </c>
      <c r="C181">
        <v>2020</v>
      </c>
      <c r="D181" s="4">
        <v>3.7138281422575657E-2</v>
      </c>
      <c r="E181" s="4">
        <v>0</v>
      </c>
      <c r="F181" s="9">
        <v>1.0371382814225756</v>
      </c>
      <c r="G181">
        <v>3.0089722021949852</v>
      </c>
      <c r="H181" s="10">
        <v>0.16259130865420326</v>
      </c>
      <c r="I181">
        <v>0.12360271738981581</v>
      </c>
      <c r="J181" s="4">
        <v>0</v>
      </c>
      <c r="K181" s="4">
        <v>0.1347393575482794</v>
      </c>
      <c r="L181" s="4">
        <v>0.64679999999999993</v>
      </c>
      <c r="M181">
        <v>1.1236027173898158</v>
      </c>
      <c r="N181">
        <v>18.031926779008707</v>
      </c>
      <c r="O181" s="10">
        <v>0.2916853754099199</v>
      </c>
      <c r="P181">
        <v>4.5366130744975156E-2</v>
      </c>
      <c r="Q181" s="4">
        <v>0</v>
      </c>
      <c r="R181" s="4">
        <v>5.6502770903438762E-2</v>
      </c>
      <c r="S181" s="4">
        <v>0.97019999999999995</v>
      </c>
      <c r="T181">
        <v>1.0453661307449751</v>
      </c>
      <c r="U181">
        <v>10.261981351389748</v>
      </c>
      <c r="V181" s="10">
        <v>0.29280523470219894</v>
      </c>
      <c r="W181">
        <v>9.3369427173174979E-3</v>
      </c>
      <c r="X181" s="4">
        <v>0</v>
      </c>
      <c r="Y181" s="4">
        <v>2.0473582875781104E-2</v>
      </c>
      <c r="Z181" s="4">
        <v>-1.5544000000000002</v>
      </c>
      <c r="AA181">
        <v>1.0093369427173176</v>
      </c>
      <c r="AB181">
        <v>2.3850286873551187</v>
      </c>
      <c r="AC181" s="10">
        <v>0.29805051278886313</v>
      </c>
      <c r="AD181">
        <v>2.9884490334020318E-2</v>
      </c>
      <c r="AE181" s="4">
        <v>0</v>
      </c>
      <c r="AF181" s="4">
        <v>4.1021130492483925E-2</v>
      </c>
      <c r="AG181" s="4">
        <v>0.1734</v>
      </c>
      <c r="AH181">
        <v>1.0298844903340203</v>
      </c>
      <c r="AI181">
        <v>2.0859987509331637</v>
      </c>
      <c r="AJ181" s="10">
        <v>2.4459432256175327E-2</v>
      </c>
      <c r="AK181">
        <v>0.11894827570793115</v>
      </c>
      <c r="AL181" s="4">
        <v>0</v>
      </c>
      <c r="AM181" s="4">
        <v>0.13008491586639476</v>
      </c>
      <c r="AN181" s="4">
        <v>3.8552</v>
      </c>
      <c r="AO181">
        <v>1.1189482757079312</v>
      </c>
      <c r="AP181">
        <v>4.0146849056344287</v>
      </c>
      <c r="AQ181" s="10">
        <v>0.51342809579201865</v>
      </c>
      <c r="AR181">
        <v>8.4609365328399994E-2</v>
      </c>
      <c r="AS181" s="4">
        <v>0</v>
      </c>
      <c r="AT181" s="4">
        <v>9.57460054868636E-2</v>
      </c>
      <c r="AU181" s="4">
        <v>0.83660000000000012</v>
      </c>
      <c r="AV181">
        <v>1.0846093653283999</v>
      </c>
      <c r="AW181">
        <v>4.3362433281943229</v>
      </c>
      <c r="AX181" s="10">
        <v>0.91379074422925699</v>
      </c>
      <c r="AY181">
        <v>2.0630332252129784E-2</v>
      </c>
      <c r="AZ181" s="4">
        <v>0</v>
      </c>
      <c r="BA181" s="4">
        <v>3.176697241059339E-2</v>
      </c>
      <c r="BB181" s="4">
        <v>0.87039999999999995</v>
      </c>
      <c r="BC181">
        <v>1.0206303322521297</v>
      </c>
      <c r="BD181">
        <v>3.7176191378434273</v>
      </c>
      <c r="BE181" s="10">
        <v>0.19230399316830663</v>
      </c>
      <c r="BF181">
        <v>8.1860047523241983E-2</v>
      </c>
      <c r="BG181" s="4">
        <v>0</v>
      </c>
      <c r="BH181" s="4">
        <v>9.2996687681705589E-2</v>
      </c>
      <c r="BI181" s="4">
        <v>0.86699999999999999</v>
      </c>
      <c r="BJ181">
        <v>1.0818600475232421</v>
      </c>
      <c r="BK181">
        <v>75.124290980584007</v>
      </c>
      <c r="BL181" s="10">
        <v>1.2485579064848173</v>
      </c>
      <c r="BM181">
        <v>1.4271907201384593E-2</v>
      </c>
      <c r="BN181" s="4">
        <v>0</v>
      </c>
      <c r="BO181" s="4">
        <v>2.5408547359848196E-2</v>
      </c>
      <c r="BP181" s="4">
        <v>0.91779999999999984</v>
      </c>
      <c r="BQ181">
        <v>1.0142719072013846</v>
      </c>
      <c r="BR181">
        <v>2.6873655081636358</v>
      </c>
      <c r="BS181" s="10">
        <v>0.12351184585785636</v>
      </c>
      <c r="BT181">
        <v>7.0915678751226799E-2</v>
      </c>
      <c r="BU181" s="4">
        <v>0</v>
      </c>
      <c r="BV181" s="4">
        <v>8.2052318909690405E-2</v>
      </c>
      <c r="BW181" s="4">
        <v>0.53519999999999979</v>
      </c>
      <c r="BX181">
        <v>1.0709156787512268</v>
      </c>
      <c r="BY181">
        <v>2.7955073539531812</v>
      </c>
      <c r="BZ181" s="10">
        <v>0.10782624818032086</v>
      </c>
      <c r="CA181">
        <v>7.3673777534810525E-2</v>
      </c>
      <c r="CB181" s="4">
        <v>0</v>
      </c>
      <c r="CC181" s="4">
        <v>8.4810417693274132E-2</v>
      </c>
      <c r="CD181" s="4">
        <v>1.6593999999999998</v>
      </c>
      <c r="CE181">
        <v>1.0736737775348106</v>
      </c>
      <c r="CF181">
        <v>7.3023387074242203</v>
      </c>
      <c r="CG181" s="10">
        <v>1.8331739380071768</v>
      </c>
      <c r="CH181">
        <v>1.6951569017696018E-2</v>
      </c>
      <c r="CI181" s="4">
        <v>0</v>
      </c>
      <c r="CJ181" s="4">
        <v>2.8088209176159624E-2</v>
      </c>
      <c r="CK181" s="4">
        <v>1.0900000000000001</v>
      </c>
      <c r="CL181">
        <v>1.016951569017696</v>
      </c>
      <c r="CM181">
        <v>1.4906023790512273</v>
      </c>
      <c r="CN181" s="10">
        <v>0.45116571993520732</v>
      </c>
      <c r="CO181">
        <v>0.11404058372566998</v>
      </c>
      <c r="CP181" s="4">
        <v>0</v>
      </c>
      <c r="CQ181" s="4">
        <v>0.12517722388413358</v>
      </c>
      <c r="CR181" s="4">
        <v>1.0675999999999999</v>
      </c>
      <c r="CS181">
        <v>1.1140405837256699</v>
      </c>
      <c r="CT181">
        <v>7.6029902786091137</v>
      </c>
      <c r="CU181" s="10">
        <v>1.3604592787830139</v>
      </c>
      <c r="CV181">
        <v>4.7696608623996564E-2</v>
      </c>
      <c r="CW181" s="4">
        <v>0</v>
      </c>
      <c r="CX181" s="4">
        <v>5.8833248782460171E-2</v>
      </c>
      <c r="CY181" s="4">
        <v>1.3311999999999997</v>
      </c>
      <c r="CZ181">
        <v>1.0476966086239965</v>
      </c>
      <c r="DA181">
        <v>2.6196722293073726</v>
      </c>
      <c r="DB181" s="10">
        <v>0.15746120366301866</v>
      </c>
      <c r="DC181">
        <v>0.10551863789203569</v>
      </c>
      <c r="DD181" s="4">
        <v>0</v>
      </c>
      <c r="DE181" s="4">
        <v>0.1166552780504993</v>
      </c>
      <c r="DF181" s="4">
        <v>1.6792000000000007</v>
      </c>
      <c r="DG181">
        <v>1.1055186378920356</v>
      </c>
      <c r="DH181">
        <v>3.5319219272620526</v>
      </c>
      <c r="DI181" s="10">
        <v>1.015698828483663</v>
      </c>
      <c r="DJ181">
        <v>2.6460140875834516E-2</v>
      </c>
      <c r="DK181" s="4">
        <v>0</v>
      </c>
      <c r="DL181" s="4">
        <v>3.7596781034298123E-2</v>
      </c>
      <c r="DM181" s="4">
        <v>0.88159999999999983</v>
      </c>
      <c r="DN181">
        <v>1.0264601408758345</v>
      </c>
      <c r="DO181">
        <v>4.2087789365803001</v>
      </c>
      <c r="DP181" s="10">
        <v>5.6923101451316224E-2</v>
      </c>
      <c r="DQ181">
        <v>0.1001226296189774</v>
      </c>
      <c r="DR181" s="4">
        <v>0</v>
      </c>
      <c r="DS181" s="4">
        <v>0.11125926977744101</v>
      </c>
      <c r="DT181" s="4">
        <v>-0.58040000000000025</v>
      </c>
      <c r="DU181">
        <v>1.1001226296189774</v>
      </c>
      <c r="DV181">
        <v>2.6331808141033388</v>
      </c>
      <c r="DW181" s="10">
        <v>0.55920014566264065</v>
      </c>
      <c r="DX181">
        <v>6.3128020853204486E-2</v>
      </c>
      <c r="DY181" s="4">
        <v>0</v>
      </c>
      <c r="DZ181" s="4">
        <v>7.4264661011668093E-2</v>
      </c>
      <c r="EA181" s="4">
        <v>1.2664</v>
      </c>
      <c r="EB181">
        <v>1.0631280208532046</v>
      </c>
      <c r="EC181">
        <v>4.7568327656640248</v>
      </c>
      <c r="ED181" s="10">
        <v>0.13342769570154833</v>
      </c>
      <c r="EE181">
        <v>0.12531079297548714</v>
      </c>
      <c r="EF181" s="4">
        <v>0</v>
      </c>
      <c r="EG181" s="4">
        <v>0.13644743313395075</v>
      </c>
      <c r="EH181" s="4">
        <v>1.6570000000000003</v>
      </c>
      <c r="EI181">
        <v>1.1253107929754871</v>
      </c>
      <c r="EJ181">
        <v>3.5523259820055846</v>
      </c>
      <c r="EK181" s="10">
        <v>1.1608290576789906</v>
      </c>
      <c r="EL181">
        <v>5.8715561262350675E-2</v>
      </c>
      <c r="EM181" s="4">
        <v>0</v>
      </c>
      <c r="EN181" s="4">
        <v>6.9852201420814275E-2</v>
      </c>
      <c r="EO181" s="4">
        <v>1.2300000000000002</v>
      </c>
      <c r="EP181">
        <v>1.0587155612623507</v>
      </c>
      <c r="EQ181">
        <v>7.3367833658007831</v>
      </c>
      <c r="ER181" s="10">
        <v>1.0446865874353124</v>
      </c>
      <c r="ES181">
        <v>0.17240054163460122</v>
      </c>
      <c r="ET181" s="4">
        <v>0</v>
      </c>
      <c r="EU181" s="4">
        <v>0.18353718179306483</v>
      </c>
      <c r="EV181" s="4">
        <v>1.1051999999999997</v>
      </c>
      <c r="EW181">
        <v>1.1724005416346013</v>
      </c>
      <c r="EX181">
        <v>17.709357585854974</v>
      </c>
      <c r="EY181" s="10">
        <v>0.53064454305838293</v>
      </c>
      <c r="EZ181">
        <v>3.6250227182585325E-2</v>
      </c>
      <c r="FA181" s="4">
        <v>0</v>
      </c>
      <c r="FB181" s="4">
        <v>4.7386867341048931E-2</v>
      </c>
      <c r="FC181" s="4">
        <v>1.0204000000000002</v>
      </c>
      <c r="FD181">
        <v>1.0362502271825853</v>
      </c>
      <c r="FE181">
        <v>12.65566912620845</v>
      </c>
      <c r="FF181" s="10">
        <v>1.1052099165877578</v>
      </c>
      <c r="FG181">
        <v>9.4297495284202809E-2</v>
      </c>
      <c r="FH181" s="4">
        <v>0</v>
      </c>
      <c r="FI181" s="4">
        <v>0.10543413544266642</v>
      </c>
      <c r="FJ181" s="4">
        <v>1.1447999999999998</v>
      </c>
      <c r="FK181">
        <v>1.0942974952842028</v>
      </c>
      <c r="FL181">
        <v>24.930782094443533</v>
      </c>
      <c r="FM181" s="10">
        <v>1.0209508434541457</v>
      </c>
      <c r="FN181">
        <v>7.6371007455646359E-2</v>
      </c>
      <c r="FO181" s="4">
        <v>0</v>
      </c>
      <c r="FP181" s="4">
        <v>8.7507647614109965E-2</v>
      </c>
      <c r="FQ181" s="4">
        <v>1.3584000000000001</v>
      </c>
      <c r="FR181">
        <v>1.0763710074556463</v>
      </c>
      <c r="FS181">
        <v>9.4799281541099845</v>
      </c>
      <c r="FT181" s="10">
        <v>0.69771115817433638</v>
      </c>
    </row>
    <row r="182" spans="1:176" x14ac:dyDescent="0.2">
      <c r="A182" s="2">
        <v>181</v>
      </c>
      <c r="B182" s="3">
        <v>44197</v>
      </c>
      <c r="C182">
        <v>2021</v>
      </c>
      <c r="D182" s="4">
        <v>-1.1155187561566544E-2</v>
      </c>
      <c r="E182" s="4">
        <v>1.2443820953372893E-4</v>
      </c>
      <c r="F182" s="9">
        <v>0.98884481243843347</v>
      </c>
      <c r="G182">
        <v>2.9754065529119602</v>
      </c>
      <c r="H182" s="10"/>
      <c r="I182">
        <v>9.2690175634244115E-2</v>
      </c>
      <c r="J182" s="4">
        <v>0</v>
      </c>
      <c r="K182" s="4">
        <v>6.6598700662244353E-2</v>
      </c>
      <c r="L182" s="4">
        <v>0.79740000000000011</v>
      </c>
      <c r="M182">
        <v>1.0926901756342442</v>
      </c>
      <c r="N182">
        <v>19.703309239178854</v>
      </c>
      <c r="O182" s="10"/>
      <c r="P182">
        <v>0.12096687388947125</v>
      </c>
      <c r="Q182" s="4">
        <v>0</v>
      </c>
      <c r="R182" s="4">
        <v>9.4875398917471487E-2</v>
      </c>
      <c r="S182" s="4">
        <v>1.0328000000000002</v>
      </c>
      <c r="T182">
        <v>1.1209668738894711</v>
      </c>
      <c r="U182">
        <v>11.503341155379417</v>
      </c>
      <c r="V182" s="10"/>
      <c r="W182">
        <v>0.11612734524083472</v>
      </c>
      <c r="X182" s="4">
        <v>0</v>
      </c>
      <c r="Y182" s="4">
        <v>9.0035870268834972E-2</v>
      </c>
      <c r="Z182" s="4">
        <v>-1.4572000000000001</v>
      </c>
      <c r="AA182">
        <v>1.1161273452408347</v>
      </c>
      <c r="AB182">
        <v>2.6619957371409013</v>
      </c>
      <c r="AC182" s="10"/>
      <c r="AD182">
        <v>4.4966840066030536E-2</v>
      </c>
      <c r="AE182" s="4">
        <v>0</v>
      </c>
      <c r="AF182" s="4">
        <v>1.8875365094030781E-2</v>
      </c>
      <c r="AG182" s="4">
        <v>0.14080000000000004</v>
      </c>
      <c r="AH182">
        <v>1.0449668400660306</v>
      </c>
      <c r="AI182">
        <v>2.1797995231443146</v>
      </c>
      <c r="AJ182" s="10"/>
      <c r="AK182">
        <v>0.21606086129811147</v>
      </c>
      <c r="AL182" s="4">
        <v>0</v>
      </c>
      <c r="AM182" s="4">
        <v>0.18996938632611171</v>
      </c>
      <c r="AN182" s="4">
        <v>10.342599999999999</v>
      </c>
      <c r="AO182">
        <v>1.2160608612981114</v>
      </c>
      <c r="AP182">
        <v>4.8821011841863307</v>
      </c>
      <c r="AQ182" s="10"/>
      <c r="AR182">
        <v>0.26299358361640679</v>
      </c>
      <c r="AS182" s="4">
        <v>0</v>
      </c>
      <c r="AT182" s="4">
        <v>0.23690210864440703</v>
      </c>
      <c r="AU182" s="4">
        <v>0.55859999999999987</v>
      </c>
      <c r="AV182">
        <v>1.2629935836164068</v>
      </c>
      <c r="AW182">
        <v>5.476647500508883</v>
      </c>
      <c r="AX182" s="10"/>
      <c r="AY182">
        <v>8.6233049291931964E-3</v>
      </c>
      <c r="AZ182" s="4">
        <v>0</v>
      </c>
      <c r="BA182" s="4">
        <v>-1.7468170042806559E-2</v>
      </c>
      <c r="BB182" s="4">
        <v>0.9012</v>
      </c>
      <c r="BC182">
        <v>1.0086233049291933</v>
      </c>
      <c r="BD182">
        <v>3.749677301279656</v>
      </c>
      <c r="BE182" s="10"/>
      <c r="BF182">
        <v>0.28966125342153609</v>
      </c>
      <c r="BG182" s="4">
        <v>0</v>
      </c>
      <c r="BH182" s="4">
        <v>0.26356977844953633</v>
      </c>
      <c r="BI182" s="4">
        <v>7.4975999999999976</v>
      </c>
      <c r="BJ182">
        <v>1.2896612534215361</v>
      </c>
      <c r="BK182">
        <v>96.88488726842418</v>
      </c>
      <c r="BL182" s="10"/>
      <c r="BM182">
        <v>1.7524509753255379E-2</v>
      </c>
      <c r="BN182" s="4">
        <v>0</v>
      </c>
      <c r="BO182" s="4">
        <v>-8.5669652187443761E-3</v>
      </c>
      <c r="BP182" s="4">
        <v>0.95359999999999967</v>
      </c>
      <c r="BQ182">
        <v>1.0175245097532555</v>
      </c>
      <c r="BR182">
        <v>2.7344602712220119</v>
      </c>
      <c r="BS182" s="10"/>
      <c r="BT182">
        <v>0.13194730758171333</v>
      </c>
      <c r="BU182" s="4">
        <v>0</v>
      </c>
      <c r="BV182" s="4">
        <v>0.10585583260971357</v>
      </c>
      <c r="BW182" s="4">
        <v>8.0030000000000037</v>
      </c>
      <c r="BX182">
        <v>1.1319473075817132</v>
      </c>
      <c r="BY182">
        <v>3.1643670226321827</v>
      </c>
      <c r="BZ182" s="10"/>
      <c r="CA182">
        <v>0.40157028281361307</v>
      </c>
      <c r="CB182" s="4">
        <v>0</v>
      </c>
      <c r="CC182" s="4">
        <v>0.3754788078416133</v>
      </c>
      <c r="CD182" s="4">
        <v>1.1042000000000003</v>
      </c>
      <c r="CE182">
        <v>1.401570282813613</v>
      </c>
      <c r="CF182">
        <v>10.234740927365356</v>
      </c>
      <c r="CG182" s="10"/>
      <c r="CH182">
        <v>2.8833134709982722E-2</v>
      </c>
      <c r="CI182" s="4">
        <v>0</v>
      </c>
      <c r="CJ182" s="4">
        <v>2.7416597379829669E-3</v>
      </c>
      <c r="CK182" s="4">
        <v>1.0762000000000003</v>
      </c>
      <c r="CL182">
        <v>1.0288331347099828</v>
      </c>
      <c r="CM182">
        <v>1.5335811182454322</v>
      </c>
      <c r="CN182" s="10"/>
      <c r="CO182">
        <v>0.36481851291675627</v>
      </c>
      <c r="CP182" s="4">
        <v>0</v>
      </c>
      <c r="CQ182" s="4">
        <v>0.3387270379447565</v>
      </c>
      <c r="CR182" s="4">
        <v>0.83499999999999996</v>
      </c>
      <c r="CS182">
        <v>1.3648185129167563</v>
      </c>
      <c r="CT182">
        <v>10.376701885771846</v>
      </c>
      <c r="CU182" s="10"/>
      <c r="CV182">
        <v>6.7567588943293191E-2</v>
      </c>
      <c r="CW182" s="4">
        <v>0</v>
      </c>
      <c r="CX182" s="4">
        <v>4.1476113971293437E-2</v>
      </c>
      <c r="CY182" s="4">
        <v>1.4254</v>
      </c>
      <c r="CZ182">
        <v>1.0675675889432932</v>
      </c>
      <c r="DA182">
        <v>2.7966771656633735</v>
      </c>
      <c r="DB182" s="10"/>
      <c r="DC182">
        <v>0.37671381956031635</v>
      </c>
      <c r="DD182" s="4">
        <v>0</v>
      </c>
      <c r="DE182" s="4">
        <v>0.35062234458831659</v>
      </c>
      <c r="DF182" s="4">
        <v>8.155599999999998</v>
      </c>
      <c r="DG182">
        <v>1.3767138195603164</v>
      </c>
      <c r="DH182">
        <v>4.8624457268697743</v>
      </c>
      <c r="DI182" s="10"/>
      <c r="DJ182">
        <v>1.9620965403335609E-2</v>
      </c>
      <c r="DK182" s="4">
        <v>0</v>
      </c>
      <c r="DL182" s="4">
        <v>-6.4705095686641463E-3</v>
      </c>
      <c r="DM182" s="4">
        <v>0.87719999999999998</v>
      </c>
      <c r="DN182">
        <v>1.0196209654033357</v>
      </c>
      <c r="DO182">
        <v>4.29135924248523</v>
      </c>
      <c r="DP182" s="10"/>
      <c r="DQ182">
        <v>9.1508842477057595E-2</v>
      </c>
      <c r="DR182" s="4">
        <v>0</v>
      </c>
      <c r="DS182" s="4">
        <v>6.5417367505057833E-2</v>
      </c>
      <c r="DT182" s="4">
        <v>6.6743999999999994</v>
      </c>
      <c r="DU182">
        <v>1.0915088424770576</v>
      </c>
      <c r="DV182">
        <v>2.8741401424347317</v>
      </c>
      <c r="DW182" s="10"/>
      <c r="DX182">
        <v>8.7817425254184678E-2</v>
      </c>
      <c r="DY182" s="4">
        <v>0</v>
      </c>
      <c r="DZ182" s="4">
        <v>6.1725950282184923E-2</v>
      </c>
      <c r="EA182" s="4">
        <v>1.1621999999999999</v>
      </c>
      <c r="EB182">
        <v>1.0878174252541846</v>
      </c>
      <c r="EC182">
        <v>5.1745655715093815</v>
      </c>
      <c r="ED182" s="10"/>
      <c r="EE182">
        <v>0.42127282851510683</v>
      </c>
      <c r="EF182" s="4">
        <v>0</v>
      </c>
      <c r="EG182" s="4">
        <v>0.39518135354310707</v>
      </c>
      <c r="EH182" s="4">
        <v>8.1521999999999988</v>
      </c>
      <c r="EI182">
        <v>1.4212728285151068</v>
      </c>
      <c r="EJ182">
        <v>5.0488243962527815</v>
      </c>
      <c r="EK182" s="10"/>
      <c r="EL182">
        <v>0.25463894278228932</v>
      </c>
      <c r="EM182" s="4">
        <v>0</v>
      </c>
      <c r="EN182" s="4">
        <v>0.22854746781028956</v>
      </c>
      <c r="EO182" s="4">
        <v>1.1075999999999999</v>
      </c>
      <c r="EP182">
        <v>1.2546389427822893</v>
      </c>
      <c r="EQ182">
        <v>9.2050141254909796</v>
      </c>
      <c r="ER182" s="10"/>
      <c r="ES182">
        <v>0.19873913688522216</v>
      </c>
      <c r="ET182" s="4">
        <v>0</v>
      </c>
      <c r="EU182" s="4">
        <v>0.17264766191322239</v>
      </c>
      <c r="EV182" s="4">
        <v>1.2160000000000002</v>
      </c>
      <c r="EW182">
        <v>1.198739136885222</v>
      </c>
      <c r="EX182">
        <v>21.228900027259552</v>
      </c>
      <c r="EY182" s="10"/>
      <c r="EZ182">
        <v>0.14119082234492661</v>
      </c>
      <c r="FA182" s="4">
        <v>0</v>
      </c>
      <c r="FB182" s="4">
        <v>0.11509934737292685</v>
      </c>
      <c r="FC182" s="4">
        <v>0.9827999999999999</v>
      </c>
      <c r="FD182">
        <v>1.1411908223449265</v>
      </c>
      <c r="FE182">
        <v>14.442533457463119</v>
      </c>
      <c r="FF182" s="10"/>
      <c r="FG182">
        <v>0.15784278728108542</v>
      </c>
      <c r="FH182" s="4">
        <v>0</v>
      </c>
      <c r="FI182" s="4">
        <v>0.13175131230908566</v>
      </c>
      <c r="FJ182" s="4">
        <v>1.0403999999999995</v>
      </c>
      <c r="FK182">
        <v>1.1578427872810855</v>
      </c>
      <c r="FL182">
        <v>28.865926229327879</v>
      </c>
      <c r="FM182" s="10"/>
      <c r="FN182">
        <v>0.13308144552263548</v>
      </c>
      <c r="FO182" s="4">
        <v>0</v>
      </c>
      <c r="FP182" s="4">
        <v>0.10698997055063572</v>
      </c>
      <c r="FQ182" s="4">
        <v>1.3069999999999995</v>
      </c>
      <c r="FR182">
        <v>1.1330814455226355</v>
      </c>
      <c r="FS182">
        <v>10.74153069630967</v>
      </c>
      <c r="FT182" s="10"/>
    </row>
    <row r="183" spans="1:176" x14ac:dyDescent="0.2">
      <c r="A183" s="2">
        <v>182</v>
      </c>
      <c r="B183" s="3">
        <v>44228</v>
      </c>
      <c r="C183">
        <v>2021</v>
      </c>
      <c r="D183" s="4">
        <v>2.6115987292014434E-2</v>
      </c>
      <c r="E183" s="4">
        <v>0</v>
      </c>
      <c r="F183" s="9">
        <v>1.0261159872920145</v>
      </c>
      <c r="G183">
        <v>3.0531122326363858</v>
      </c>
      <c r="H183" s="10"/>
      <c r="I183">
        <v>0.17638173941300397</v>
      </c>
      <c r="J183" s="4">
        <v>0</v>
      </c>
      <c r="K183" s="4">
        <v>0.13394310540489623</v>
      </c>
      <c r="L183" s="4">
        <v>0.68799999999999994</v>
      </c>
      <c r="M183">
        <v>1.1763817394130041</v>
      </c>
      <c r="N183">
        <v>23.178613194977533</v>
      </c>
      <c r="O183" s="10"/>
      <c r="P183">
        <v>9.7357686179665934E-2</v>
      </c>
      <c r="Q183" s="4">
        <v>0</v>
      </c>
      <c r="R183" s="4">
        <v>5.4919052171558187E-2</v>
      </c>
      <c r="S183" s="4">
        <v>1.0588</v>
      </c>
      <c r="T183">
        <v>1.0973576861796659</v>
      </c>
      <c r="U183">
        <v>12.623279833602481</v>
      </c>
      <c r="V183" s="10"/>
      <c r="W183">
        <v>8.6228595415545256E-2</v>
      </c>
      <c r="X183" s="4">
        <v>0</v>
      </c>
      <c r="Y183" s="4">
        <v>4.378996140743751E-2</v>
      </c>
      <c r="Z183" s="4">
        <v>-1.2868000000000004</v>
      </c>
      <c r="AA183">
        <v>1.0862285954155453</v>
      </c>
      <c r="AB183">
        <v>2.8915358905567303</v>
      </c>
      <c r="AC183" s="10"/>
      <c r="AD183">
        <v>3.4644068924147849E-2</v>
      </c>
      <c r="AE183" s="4">
        <v>0</v>
      </c>
      <c r="AF183" s="4">
        <v>-7.7945650839598979E-3</v>
      </c>
      <c r="AG183" s="4">
        <v>0.14940000000000003</v>
      </c>
      <c r="AH183">
        <v>1.0346440689241478</v>
      </c>
      <c r="AI183">
        <v>2.2553166480649507</v>
      </c>
      <c r="AJ183" s="10"/>
      <c r="AK183">
        <v>0.32395614914575477</v>
      </c>
      <c r="AL183" s="4">
        <v>0</v>
      </c>
      <c r="AM183" s="4">
        <v>0.281517515137647</v>
      </c>
      <c r="AN183" s="4">
        <v>4.1159999999999997</v>
      </c>
      <c r="AO183">
        <v>1.3239561491457548</v>
      </c>
      <c r="AP183">
        <v>6.4636878835552638</v>
      </c>
      <c r="AQ183" s="10"/>
      <c r="AR183">
        <v>0.17217148333676935</v>
      </c>
      <c r="AS183" s="4">
        <v>0</v>
      </c>
      <c r="AT183" s="4">
        <v>0.12973284932866161</v>
      </c>
      <c r="AU183" s="4">
        <v>0.70119999999999993</v>
      </c>
      <c r="AV183">
        <v>1.1721714833367693</v>
      </c>
      <c r="AW183">
        <v>6.4195700243841074</v>
      </c>
      <c r="AX183" s="10"/>
      <c r="AY183">
        <v>3.0078095345070967E-2</v>
      </c>
      <c r="AZ183" s="4">
        <v>0</v>
      </c>
      <c r="BA183" s="4">
        <v>-1.2360538663036779E-2</v>
      </c>
      <c r="BB183" s="4">
        <v>0.85719999999999996</v>
      </c>
      <c r="BC183">
        <v>1.030078095345071</v>
      </c>
      <c r="BD183">
        <v>3.8624604526607942</v>
      </c>
      <c r="BE183" s="10"/>
      <c r="BF183">
        <v>0.21298222228434213</v>
      </c>
      <c r="BG183" s="4">
        <v>0</v>
      </c>
      <c r="BH183" s="4">
        <v>0.17054358827623439</v>
      </c>
      <c r="BI183" s="4">
        <v>0.76260000000000006</v>
      </c>
      <c r="BJ183">
        <v>1.212982222284342</v>
      </c>
      <c r="BK183">
        <v>117.51964586462113</v>
      </c>
      <c r="BL183" s="10"/>
      <c r="BM183">
        <v>4.2225738394274875E-2</v>
      </c>
      <c r="BN183" s="4">
        <v>0</v>
      </c>
      <c r="BO183" s="4">
        <v>-2.1289561383287109E-4</v>
      </c>
      <c r="BP183" s="4">
        <v>0.90779999999999983</v>
      </c>
      <c r="BQ183">
        <v>1.0422257383942748</v>
      </c>
      <c r="BR183">
        <v>2.8499248752841702</v>
      </c>
      <c r="BS183" s="10"/>
      <c r="BT183">
        <v>0.10891905271814629</v>
      </c>
      <c r="BU183" s="4">
        <v>0</v>
      </c>
      <c r="BV183" s="4">
        <v>6.6480418710038541E-2</v>
      </c>
      <c r="BW183" s="4">
        <v>1.5327999999999997</v>
      </c>
      <c r="BX183">
        <v>1.1089190527181463</v>
      </c>
      <c r="BY183">
        <v>3.5090268811898211</v>
      </c>
      <c r="BZ183" s="10"/>
      <c r="CA183">
        <v>0.23177749626632999</v>
      </c>
      <c r="CB183" s="4">
        <v>0</v>
      </c>
      <c r="CC183" s="4">
        <v>0.18933886225822225</v>
      </c>
      <c r="CD183" s="4">
        <v>1.8994</v>
      </c>
      <c r="CE183">
        <v>1.2317774962663299</v>
      </c>
      <c r="CF183">
        <v>12.606923554444634</v>
      </c>
      <c r="CG183" s="10"/>
      <c r="CH183">
        <v>8.1918018701295614E-2</v>
      </c>
      <c r="CI183" s="4">
        <v>0</v>
      </c>
      <c r="CJ183" s="4">
        <v>3.9479384693187868E-2</v>
      </c>
      <c r="CK183" s="4">
        <v>1.0544000000000002</v>
      </c>
      <c r="CL183">
        <v>1.0819180187012956</v>
      </c>
      <c r="CM183">
        <v>1.6592090449698154</v>
      </c>
      <c r="CN183" s="10"/>
      <c r="CO183">
        <v>0.24797819845706079</v>
      </c>
      <c r="CP183" s="4">
        <v>0</v>
      </c>
      <c r="CQ183" s="4">
        <v>0.20553956444895305</v>
      </c>
      <c r="CR183" s="4">
        <v>1.1935999999999993</v>
      </c>
      <c r="CS183">
        <v>1.2479781984570608</v>
      </c>
      <c r="CT183">
        <v>12.949897725331533</v>
      </c>
      <c r="CU183" s="10"/>
      <c r="CV183">
        <v>9.7612211699846671E-2</v>
      </c>
      <c r="CW183" s="4">
        <v>0</v>
      </c>
      <c r="CX183" s="4">
        <v>5.5173577691738925E-2</v>
      </c>
      <c r="CY183" s="4">
        <v>1.2995999999999999</v>
      </c>
      <c r="CZ183">
        <v>1.0976122116998466</v>
      </c>
      <c r="DA183">
        <v>3.0696670092142337</v>
      </c>
      <c r="DB183" s="10"/>
      <c r="DC183">
        <v>0.28505651444891789</v>
      </c>
      <c r="DD183" s="4">
        <v>0</v>
      </c>
      <c r="DE183" s="4">
        <v>0.24261788044081015</v>
      </c>
      <c r="DF183" s="4">
        <v>1.4024000000000001</v>
      </c>
      <c r="DG183">
        <v>1.2850565144489179</v>
      </c>
      <c r="DH183">
        <v>6.2485175574683067</v>
      </c>
      <c r="DI183" s="10"/>
      <c r="DJ183">
        <v>5.6931734829336236E-2</v>
      </c>
      <c r="DK183" s="4">
        <v>0</v>
      </c>
      <c r="DL183" s="4">
        <v>1.449310082122849E-2</v>
      </c>
      <c r="DM183" s="4">
        <v>0.99260000000000037</v>
      </c>
      <c r="DN183">
        <v>1.0569317348293363</v>
      </c>
      <c r="DO183">
        <v>4.5356737689358209</v>
      </c>
      <c r="DP183" s="10"/>
      <c r="DQ183">
        <v>1.5897070802765596E-2</v>
      </c>
      <c r="DR183" s="4">
        <v>0</v>
      </c>
      <c r="DS183" s="4">
        <v>-2.654156320534215E-2</v>
      </c>
      <c r="DT183" s="4">
        <v>-1.1999999999999999E-3</v>
      </c>
      <c r="DU183">
        <v>1.0158970708027657</v>
      </c>
      <c r="DV183">
        <v>2.9198305517760876</v>
      </c>
      <c r="DW183" s="10"/>
      <c r="DX183">
        <v>0.10572419588771483</v>
      </c>
      <c r="DY183" s="4">
        <v>0</v>
      </c>
      <c r="DZ183" s="4">
        <v>6.3285561879607072E-2</v>
      </c>
      <c r="EA183" s="4">
        <v>1.1068000000000005</v>
      </c>
      <c r="EB183">
        <v>1.1057241958877149</v>
      </c>
      <c r="EC183">
        <v>5.7216423556254643</v>
      </c>
      <c r="ED183" s="10"/>
      <c r="EE183">
        <v>0.25358519279686792</v>
      </c>
      <c r="EF183" s="4">
        <v>0</v>
      </c>
      <c r="EG183" s="4">
        <v>0.21114655878876018</v>
      </c>
      <c r="EH183" s="4">
        <v>1.3118000000000003</v>
      </c>
      <c r="EI183">
        <v>1.253585192796868</v>
      </c>
      <c r="EJ183">
        <v>6.3291315041740734</v>
      </c>
      <c r="EK183" s="10"/>
      <c r="EL183">
        <v>0.23591982187370306</v>
      </c>
      <c r="EM183" s="4">
        <v>0</v>
      </c>
      <c r="EN183" s="4">
        <v>0.19348118786559532</v>
      </c>
      <c r="EO183" s="4">
        <v>1.2820000000000003</v>
      </c>
      <c r="EP183">
        <v>1.2359198218737031</v>
      </c>
      <c r="EQ183">
        <v>11.376659418321733</v>
      </c>
      <c r="ER183" s="10"/>
      <c r="ES183">
        <v>0.14025657301324479</v>
      </c>
      <c r="ET183" s="4">
        <v>0</v>
      </c>
      <c r="EU183" s="4">
        <v>9.781793900513705E-2</v>
      </c>
      <c r="EV183" s="4">
        <v>1.4683999999999999</v>
      </c>
      <c r="EW183">
        <v>1.1402565730132448</v>
      </c>
      <c r="EX183">
        <v>24.206392793923754</v>
      </c>
      <c r="EY183" s="10"/>
      <c r="EZ183">
        <v>0.15838155788878611</v>
      </c>
      <c r="FA183" s="4">
        <v>0</v>
      </c>
      <c r="FB183" s="4">
        <v>0.11594292388067837</v>
      </c>
      <c r="FC183" s="4">
        <v>1.1644000000000003</v>
      </c>
      <c r="FD183">
        <v>1.1583815578887862</v>
      </c>
      <c r="FE183">
        <v>16.729964406317045</v>
      </c>
      <c r="FF183" s="10"/>
      <c r="FG183">
        <v>0.14725622792024617</v>
      </c>
      <c r="FH183" s="4">
        <v>0</v>
      </c>
      <c r="FI183" s="4">
        <v>0.10481759391213843</v>
      </c>
      <c r="FJ183" s="4">
        <v>1.1766000000000001</v>
      </c>
      <c r="FK183">
        <v>1.1472562279202463</v>
      </c>
      <c r="FL183">
        <v>33.116613641282804</v>
      </c>
      <c r="FM183" s="10"/>
      <c r="FN183">
        <v>0.12360077004775334</v>
      </c>
      <c r="FO183" s="4">
        <v>0</v>
      </c>
      <c r="FP183" s="4">
        <v>8.1162136039645588E-2</v>
      </c>
      <c r="FQ183" s="4">
        <v>1.4312</v>
      </c>
      <c r="FR183">
        <v>1.1236007700477533</v>
      </c>
      <c r="FS183">
        <v>12.069192161865125</v>
      </c>
      <c r="FT183" s="10"/>
    </row>
    <row r="184" spans="1:176" x14ac:dyDescent="0.2">
      <c r="A184" s="2">
        <v>183</v>
      </c>
      <c r="B184" s="3">
        <v>44256</v>
      </c>
      <c r="C184">
        <v>2021</v>
      </c>
      <c r="D184" s="4">
        <v>4.2427581863979921E-2</v>
      </c>
      <c r="E184" s="4">
        <v>0</v>
      </c>
      <c r="F184" s="9">
        <v>1.0424275818639799</v>
      </c>
      <c r="G184">
        <v>3.1826484018264845</v>
      </c>
      <c r="H184" s="10"/>
      <c r="I184">
        <v>2.7840244447462924E-2</v>
      </c>
      <c r="J184" s="4">
        <v>0</v>
      </c>
      <c r="K184" s="4">
        <v>-2.4585068108384418E-2</v>
      </c>
      <c r="L184" s="4">
        <v>0.56200000000000006</v>
      </c>
      <c r="M184">
        <v>1.027840244447463</v>
      </c>
      <c r="N184">
        <v>23.8239114522789</v>
      </c>
      <c r="O184" s="10"/>
      <c r="P184">
        <v>5.2912220845164518E-2</v>
      </c>
      <c r="Q184" s="4">
        <v>0</v>
      </c>
      <c r="R184" s="4">
        <v>4.8690828931717556E-4</v>
      </c>
      <c r="S184" s="4">
        <v>1.1494000000000004</v>
      </c>
      <c r="T184">
        <v>1.0529122208451644</v>
      </c>
      <c r="U184">
        <v>13.291205603948367</v>
      </c>
      <c r="V184" s="10"/>
      <c r="W184">
        <v>8.3803145302949467E-2</v>
      </c>
      <c r="X184" s="4">
        <v>0</v>
      </c>
      <c r="Y184" s="4">
        <v>3.1377832747102125E-2</v>
      </c>
      <c r="Z184" s="4">
        <v>-2.5724</v>
      </c>
      <c r="AA184">
        <v>1.0838031453029495</v>
      </c>
      <c r="AB184">
        <v>3.1338556929417494</v>
      </c>
      <c r="AC184" s="10"/>
      <c r="AD184">
        <v>1.5270914328203766E-2</v>
      </c>
      <c r="AE184" s="4">
        <v>0</v>
      </c>
      <c r="AF184" s="4">
        <v>-3.7154398227643576E-2</v>
      </c>
      <c r="AG184" s="4">
        <v>0.10040000000000003</v>
      </c>
      <c r="AH184">
        <v>1.0152709143282037</v>
      </c>
      <c r="AI184">
        <v>2.2897573953805219</v>
      </c>
      <c r="AJ184" s="10"/>
      <c r="AK184">
        <v>-9.8910040721628817E-3</v>
      </c>
      <c r="AL184" s="4">
        <v>9.7831961555542714E-5</v>
      </c>
      <c r="AM184" s="4">
        <v>-6.2316316628010224E-2</v>
      </c>
      <c r="AN184" s="4">
        <v>10.0776</v>
      </c>
      <c r="AO184">
        <v>0.99010899592783708</v>
      </c>
      <c r="AP184">
        <v>6.3997555203778287</v>
      </c>
      <c r="AQ184" s="10"/>
      <c r="AR184">
        <v>-1.5875578152523065E-2</v>
      </c>
      <c r="AS184" s="4">
        <v>2.5203398167686765E-4</v>
      </c>
      <c r="AT184" s="4">
        <v>-6.8300890708370407E-2</v>
      </c>
      <c r="AU184" s="4">
        <v>0.23680000000000004</v>
      </c>
      <c r="AV184">
        <v>0.98412442184747695</v>
      </c>
      <c r="AW184">
        <v>6.3176556387564036</v>
      </c>
      <c r="AX184" s="10"/>
      <c r="AY184">
        <v>2.7335401691451731E-2</v>
      </c>
      <c r="AZ184" s="4">
        <v>0</v>
      </c>
      <c r="BA184" s="4">
        <v>-2.5089910864395611E-2</v>
      </c>
      <c r="BB184" s="4">
        <v>0.89619999999999977</v>
      </c>
      <c r="BC184">
        <v>1.0273354016914518</v>
      </c>
      <c r="BD184">
        <v>3.9680423606516237</v>
      </c>
      <c r="BE184" s="10"/>
      <c r="BF184">
        <v>0.10934096464876603</v>
      </c>
      <c r="BG184" s="4">
        <v>0</v>
      </c>
      <c r="BH184" s="4">
        <v>5.6915652092918684E-2</v>
      </c>
      <c r="BI184" s="4">
        <v>0.65659999999999996</v>
      </c>
      <c r="BJ184">
        <v>1.109340964648766</v>
      </c>
      <c r="BK184">
        <v>130.36935730864016</v>
      </c>
      <c r="BL184" s="10"/>
      <c r="BM184">
        <v>3.6687314095372112E-2</v>
      </c>
      <c r="BN184" s="4">
        <v>0</v>
      </c>
      <c r="BO184" s="4">
        <v>-1.573799846047523E-2</v>
      </c>
      <c r="BP184" s="4">
        <v>0.97480000000000022</v>
      </c>
      <c r="BQ184">
        <v>1.0366873140953721</v>
      </c>
      <c r="BR184">
        <v>2.9544809643319345</v>
      </c>
      <c r="BS184" s="10"/>
      <c r="BT184">
        <v>4.8603628576833174E-2</v>
      </c>
      <c r="BU184" s="4">
        <v>0</v>
      </c>
      <c r="BV184" s="4">
        <v>-3.8216839790141677E-3</v>
      </c>
      <c r="BW184" s="4">
        <v>8.0684000000000022</v>
      </c>
      <c r="BX184">
        <v>1.0486036285768332</v>
      </c>
      <c r="BY184">
        <v>3.6795783203892944</v>
      </c>
      <c r="BZ184" s="10"/>
      <c r="CA184">
        <v>8.2019578457688577E-2</v>
      </c>
      <c r="CB184" s="4">
        <v>0</v>
      </c>
      <c r="CC184" s="4">
        <v>2.9594265901841235E-2</v>
      </c>
      <c r="CD184" s="4">
        <v>1.1913999999999998</v>
      </c>
      <c r="CE184">
        <v>1.0820195784576885</v>
      </c>
      <c r="CF184">
        <v>13.640938110028486</v>
      </c>
      <c r="CG184" s="10"/>
      <c r="CH184">
        <v>2.2351686496680668E-2</v>
      </c>
      <c r="CI184" s="4">
        <v>0</v>
      </c>
      <c r="CJ184" s="4">
        <v>-3.0073626059166674E-2</v>
      </c>
      <c r="CK184" s="4">
        <v>1.0171999999999999</v>
      </c>
      <c r="CL184">
        <v>1.0223516864966806</v>
      </c>
      <c r="CM184">
        <v>1.6962951653754375</v>
      </c>
      <c r="CN184" s="10"/>
      <c r="CO184">
        <v>-7.9587358886132071E-3</v>
      </c>
      <c r="CP184" s="4">
        <v>6.3341476944699855E-5</v>
      </c>
      <c r="CQ184" s="4">
        <v>-6.0384048444460547E-2</v>
      </c>
      <c r="CR184" s="4">
        <v>1.1464000000000001</v>
      </c>
      <c r="CS184">
        <v>0.99204126411138682</v>
      </c>
      <c r="CT184">
        <v>12.846832909551066</v>
      </c>
      <c r="CU184" s="10"/>
      <c r="CV184">
        <v>5.146705521751669E-2</v>
      </c>
      <c r="CW184" s="4">
        <v>0</v>
      </c>
      <c r="CX184" s="4">
        <v>-9.5825733833065224E-4</v>
      </c>
      <c r="CY184" s="4">
        <v>1.3481999999999998</v>
      </c>
      <c r="CZ184">
        <v>1.0514670552175167</v>
      </c>
      <c r="DA184">
        <v>3.227653730676852</v>
      </c>
      <c r="DB184" s="10"/>
      <c r="DC184">
        <v>2.5331158417346903E-2</v>
      </c>
      <c r="DD184" s="4">
        <v>0</v>
      </c>
      <c r="DE184" s="4">
        <v>-2.7094154138500439E-2</v>
      </c>
      <c r="DF184" s="4">
        <v>1.2712000000000001</v>
      </c>
      <c r="DG184">
        <v>1.025331158417347</v>
      </c>
      <c r="DH184">
        <v>6.4067997455901109</v>
      </c>
      <c r="DI184" s="10"/>
      <c r="DJ184">
        <v>5.2544628423690669E-2</v>
      </c>
      <c r="DK184" s="4">
        <v>0</v>
      </c>
      <c r="DL184" s="4">
        <v>1.1931586784332676E-4</v>
      </c>
      <c r="DM184" s="4">
        <v>0.88759999999999994</v>
      </c>
      <c r="DN184">
        <v>1.0525446284236906</v>
      </c>
      <c r="DO184">
        <v>4.7739990617756334</v>
      </c>
      <c r="DP184" s="10"/>
      <c r="DQ184">
        <v>-0.10877198268838971</v>
      </c>
      <c r="DR184" s="4">
        <v>1.1831344217963351E-2</v>
      </c>
      <c r="DS184" s="4">
        <v>-0.16119729524423704</v>
      </c>
      <c r="DT184" s="4">
        <v>-1.1999999999999999E-3</v>
      </c>
      <c r="DU184">
        <v>0.89122801731161028</v>
      </c>
      <c r="DV184">
        <v>2.6022347935452674</v>
      </c>
      <c r="DW184" s="10"/>
      <c r="DX184">
        <v>4.408134154018193E-2</v>
      </c>
      <c r="DY184" s="4">
        <v>0</v>
      </c>
      <c r="DZ184" s="4">
        <v>-8.343971015665412E-3</v>
      </c>
      <c r="EA184" s="4">
        <v>1.2855999999999996</v>
      </c>
      <c r="EB184">
        <v>1.044081341540182</v>
      </c>
      <c r="EC184">
        <v>5.9738600264745614</v>
      </c>
      <c r="ED184" s="10"/>
      <c r="EE184">
        <v>-1.2381859963860273E-2</v>
      </c>
      <c r="EF184" s="4">
        <v>1.5331045616464591E-4</v>
      </c>
      <c r="EG184" s="4">
        <v>-6.480717251970762E-2</v>
      </c>
      <c r="EH184" s="4">
        <v>1.2627999999999997</v>
      </c>
      <c r="EI184">
        <v>0.98761814003613968</v>
      </c>
      <c r="EJ184">
        <v>6.2507650841965336</v>
      </c>
      <c r="EK184" s="10"/>
      <c r="EL184">
        <v>1.3573703683172667E-2</v>
      </c>
      <c r="EM184" s="4">
        <v>0</v>
      </c>
      <c r="EN184" s="4">
        <v>-3.8851608872674678E-2</v>
      </c>
      <c r="EO184" s="4">
        <v>1.0857999999999999</v>
      </c>
      <c r="EP184">
        <v>1.0135737036831727</v>
      </c>
      <c r="EQ184">
        <v>11.531082822170408</v>
      </c>
      <c r="ER184" s="10"/>
      <c r="ES184">
        <v>-4.9135929491091797E-3</v>
      </c>
      <c r="ET184" s="4">
        <v>2.4143395669535448E-5</v>
      </c>
      <c r="EU184" s="4">
        <v>-5.7338905504956524E-2</v>
      </c>
      <c r="EV184" s="4">
        <v>7.3964000000000008</v>
      </c>
      <c r="EW184">
        <v>0.9950864070508908</v>
      </c>
      <c r="EX184">
        <v>24.087452432968163</v>
      </c>
      <c r="EY184" s="10"/>
      <c r="EZ184">
        <v>0.13208619182946524</v>
      </c>
      <c r="FA184" s="4">
        <v>0</v>
      </c>
      <c r="FB184" s="4">
        <v>7.9660879273617896E-2</v>
      </c>
      <c r="FC184" s="4">
        <v>0.97300000000000009</v>
      </c>
      <c r="FD184">
        <v>1.1320861918294653</v>
      </c>
      <c r="FE184">
        <v>18.939761694189965</v>
      </c>
      <c r="FF184" s="10"/>
      <c r="FG184">
        <v>8.1087332289688729E-2</v>
      </c>
      <c r="FH184" s="4">
        <v>0</v>
      </c>
      <c r="FI184" s="4">
        <v>2.8662019733841387E-2</v>
      </c>
      <c r="FJ184" s="4">
        <v>1.0026000000000002</v>
      </c>
      <c r="FK184">
        <v>1.0810873322896888</v>
      </c>
      <c r="FL184">
        <v>35.801951495922744</v>
      </c>
      <c r="FM184" s="10"/>
      <c r="FN184">
        <v>3.6940106722508692E-2</v>
      </c>
      <c r="FO184" s="4">
        <v>0</v>
      </c>
      <c r="FP184" s="4">
        <v>-1.548520583333865E-2</v>
      </c>
      <c r="FQ184" s="4">
        <v>1.3440000000000003</v>
      </c>
      <c r="FR184">
        <v>1.0369401067225086</v>
      </c>
      <c r="FS184">
        <v>12.515029408378886</v>
      </c>
      <c r="FT184" s="10"/>
    </row>
    <row r="185" spans="1:176" x14ac:dyDescent="0.2">
      <c r="A185" s="2">
        <v>184</v>
      </c>
      <c r="B185" s="3">
        <v>44287</v>
      </c>
      <c r="C185">
        <v>2021</v>
      </c>
      <c r="D185" s="4">
        <v>5.2430214704623758E-2</v>
      </c>
      <c r="E185" s="4">
        <v>0</v>
      </c>
      <c r="F185" s="9">
        <v>1.0524302147046238</v>
      </c>
      <c r="G185">
        <v>3.3495153408635749</v>
      </c>
      <c r="H185" s="10"/>
      <c r="I185">
        <v>3.8333963730223269E-2</v>
      </c>
      <c r="J185" s="4">
        <v>0</v>
      </c>
      <c r="K185" s="4">
        <v>3.2847461148410154E-2</v>
      </c>
      <c r="L185" s="4">
        <v>0.49219999999999992</v>
      </c>
      <c r="M185">
        <v>1.0383339637302234</v>
      </c>
      <c r="N185">
        <v>24.737176409802611</v>
      </c>
      <c r="O185" s="10"/>
      <c r="P185">
        <v>5.2441062545619185E-2</v>
      </c>
      <c r="Q185" s="4">
        <v>0</v>
      </c>
      <c r="R185" s="4">
        <v>4.695455996380607E-2</v>
      </c>
      <c r="S185" s="4">
        <v>0.81720000000000015</v>
      </c>
      <c r="T185">
        <v>1.0524410625456191</v>
      </c>
      <c r="U185">
        <v>13.988210548331706</v>
      </c>
      <c r="V185" s="10"/>
      <c r="W185">
        <v>7.0056935922258867E-2</v>
      </c>
      <c r="X185" s="4">
        <v>0</v>
      </c>
      <c r="Y185" s="4">
        <v>6.4570433340445751E-2</v>
      </c>
      <c r="Z185" s="4">
        <v>-1.5179999999999998</v>
      </c>
      <c r="AA185">
        <v>1.0700569359222589</v>
      </c>
      <c r="AB185">
        <v>3.3534040204117757</v>
      </c>
      <c r="AC185" s="10"/>
      <c r="AD185">
        <v>2.9439509607985526E-4</v>
      </c>
      <c r="AE185" s="4">
        <v>0</v>
      </c>
      <c r="AF185" s="4">
        <v>-5.192107485733264E-3</v>
      </c>
      <c r="AG185" s="4">
        <v>0.10560000000000004</v>
      </c>
      <c r="AH185">
        <v>1.0002943950960799</v>
      </c>
      <c r="AI185">
        <v>2.2904314887289345</v>
      </c>
      <c r="AJ185" s="10"/>
      <c r="AK185">
        <v>1.3821655233259582E-2</v>
      </c>
      <c r="AL185" s="4">
        <v>0</v>
      </c>
      <c r="AM185" s="4">
        <v>8.3351526514464629E-3</v>
      </c>
      <c r="AN185" s="4">
        <v>7.0182000000000002</v>
      </c>
      <c r="AO185">
        <v>1.0138216552332595</v>
      </c>
      <c r="AP185">
        <v>6.4882107347576401</v>
      </c>
      <c r="AQ185" s="10"/>
      <c r="AR185">
        <v>0.1028154683703118</v>
      </c>
      <c r="AS185" s="4">
        <v>0</v>
      </c>
      <c r="AT185" s="4">
        <v>9.7328965788498686E-2</v>
      </c>
      <c r="AU185" s="4">
        <v>1.1635999999999997</v>
      </c>
      <c r="AV185">
        <v>1.1028154683703117</v>
      </c>
      <c r="AW185">
        <v>6.9672083622574839</v>
      </c>
      <c r="AX185" s="10"/>
      <c r="AY185">
        <v>3.1873285744969122E-2</v>
      </c>
      <c r="AZ185" s="4">
        <v>0</v>
      </c>
      <c r="BA185" s="4">
        <v>2.6386783163156003E-2</v>
      </c>
      <c r="BB185" s="4">
        <v>0.871</v>
      </c>
      <c r="BC185">
        <v>1.0318732857449691</v>
      </c>
      <c r="BD185">
        <v>4.0945169086608146</v>
      </c>
      <c r="BE185" s="10"/>
      <c r="BF185">
        <v>8.7450643365325636E-4</v>
      </c>
      <c r="BG185" s="4">
        <v>0</v>
      </c>
      <c r="BH185" s="4">
        <v>-4.611996148159863E-3</v>
      </c>
      <c r="BI185" s="4">
        <v>3.4365999999999999</v>
      </c>
      <c r="BJ185">
        <v>1.0008745064336533</v>
      </c>
      <c r="BK185">
        <v>130.48336615035782</v>
      </c>
      <c r="BL185" s="10"/>
      <c r="BM185">
        <v>2.449322048035589E-2</v>
      </c>
      <c r="BN185" s="4">
        <v>0</v>
      </c>
      <c r="BO185" s="4">
        <v>1.9006717898542771E-2</v>
      </c>
      <c r="BP185" s="4">
        <v>0.96860000000000002</v>
      </c>
      <c r="BQ185">
        <v>1.0244932204803558</v>
      </c>
      <c r="BR185">
        <v>3.0268457179963311</v>
      </c>
      <c r="BS185" s="10"/>
      <c r="BT185">
        <v>-1.8342148127107646E-2</v>
      </c>
      <c r="BU185" s="4">
        <v>3.3643439791675856E-4</v>
      </c>
      <c r="BV185" s="4">
        <v>-2.3828650708920766E-2</v>
      </c>
      <c r="BW185" s="4">
        <v>2.6823999999999999</v>
      </c>
      <c r="BX185">
        <v>0.98165785187289234</v>
      </c>
      <c r="BY185">
        <v>3.6120869497914199</v>
      </c>
      <c r="BZ185" s="10"/>
      <c r="CA185">
        <v>-7.8059346200182959E-4</v>
      </c>
      <c r="CB185" s="4">
        <v>6.093261529200018E-7</v>
      </c>
      <c r="CC185" s="4">
        <v>-6.2670960438149488E-3</v>
      </c>
      <c r="CD185" s="4">
        <v>3.8402000000000003</v>
      </c>
      <c r="CE185">
        <v>0.99921940653799812</v>
      </c>
      <c r="CF185">
        <v>13.630290082924226</v>
      </c>
      <c r="CG185" s="10"/>
      <c r="CH185">
        <v>2.0524198589168704E-2</v>
      </c>
      <c r="CI185" s="4">
        <v>0</v>
      </c>
      <c r="CJ185" s="4">
        <v>1.5037696007355585E-2</v>
      </c>
      <c r="CK185" s="4">
        <v>0.8782000000000002</v>
      </c>
      <c r="CL185">
        <v>1.0205241985891687</v>
      </c>
      <c r="CM185">
        <v>1.7311102642154497</v>
      </c>
      <c r="CN185" s="10"/>
      <c r="CO185">
        <v>2.20153179996842E-2</v>
      </c>
      <c r="CP185" s="4">
        <v>0</v>
      </c>
      <c r="CQ185" s="4">
        <v>1.652881541787108E-2</v>
      </c>
      <c r="CR185" s="4">
        <v>4.2870000000000008</v>
      </c>
      <c r="CS185">
        <v>1.0220153179996843</v>
      </c>
      <c r="CT185">
        <v>13.129660021343643</v>
      </c>
      <c r="CU185" s="10"/>
      <c r="CV185">
        <v>4.6583081592679321E-2</v>
      </c>
      <c r="CW185" s="4">
        <v>0</v>
      </c>
      <c r="CX185" s="4">
        <v>4.1096579010866205E-2</v>
      </c>
      <c r="CY185" s="4">
        <v>1.3106000000000002</v>
      </c>
      <c r="CZ185">
        <v>1.0465830815926793</v>
      </c>
      <c r="DA185">
        <v>3.3780077877658878</v>
      </c>
      <c r="DB185" s="10"/>
      <c r="DC185">
        <v>1.3895565762784966E-2</v>
      </c>
      <c r="DD185" s="4">
        <v>0</v>
      </c>
      <c r="DE185" s="4">
        <v>8.4090631809718465E-3</v>
      </c>
      <c r="DF185" s="4">
        <v>1.7028000000000003</v>
      </c>
      <c r="DG185">
        <v>1.0138955657627851</v>
      </c>
      <c r="DH185">
        <v>6.4958258527839527</v>
      </c>
      <c r="DI185" s="10"/>
      <c r="DJ185">
        <v>2.9055211950609484E-2</v>
      </c>
      <c r="DK185" s="4">
        <v>0</v>
      </c>
      <c r="DL185" s="4">
        <v>2.3568709368796365E-2</v>
      </c>
      <c r="DM185" s="4">
        <v>0.90200000000000036</v>
      </c>
      <c r="DN185">
        <v>1.0290552119506096</v>
      </c>
      <c r="DO185">
        <v>4.912708616367536</v>
      </c>
      <c r="DP185" s="10"/>
      <c r="DQ185">
        <v>6.053228749534947E-3</v>
      </c>
      <c r="DR185" s="4">
        <v>0</v>
      </c>
      <c r="DS185" s="4">
        <v>5.6672616772182778E-4</v>
      </c>
      <c r="DT185" s="4">
        <v>1.0633999999999997</v>
      </c>
      <c r="DU185">
        <v>1.006053228749535</v>
      </c>
      <c r="DV185">
        <v>2.6179867160105958</v>
      </c>
      <c r="DW185" s="10"/>
      <c r="DX185">
        <v>5.2052490313916372E-2</v>
      </c>
      <c r="DY185" s="4">
        <v>0</v>
      </c>
      <c r="DZ185" s="4">
        <v>4.6565987732103256E-2</v>
      </c>
      <c r="EA185" s="4">
        <v>1.4375999999999995</v>
      </c>
      <c r="EB185">
        <v>1.0520524903139163</v>
      </c>
      <c r="EC185">
        <v>6.2848143176393201</v>
      </c>
      <c r="ED185" s="10"/>
      <c r="EE185">
        <v>-5.9675491023107553E-3</v>
      </c>
      <c r="EF185" s="4">
        <v>3.5611642288489899E-5</v>
      </c>
      <c r="EG185" s="4">
        <v>-1.1454051684123875E-2</v>
      </c>
      <c r="EH185" s="4">
        <v>4.5026000000000019</v>
      </c>
      <c r="EI185">
        <v>0.99403245089768921</v>
      </c>
      <c r="EJ185">
        <v>6.2134633366295811</v>
      </c>
      <c r="EK185" s="10"/>
      <c r="EL185">
        <v>6.0445520033000369E-2</v>
      </c>
      <c r="EM185" s="4">
        <v>0</v>
      </c>
      <c r="EN185" s="4">
        <v>5.4959017451187253E-2</v>
      </c>
      <c r="EO185" s="4">
        <v>0.96540000000000037</v>
      </c>
      <c r="EP185">
        <v>1.0604455200330003</v>
      </c>
      <c r="EQ185">
        <v>12.228085119900095</v>
      </c>
      <c r="ER185" s="10"/>
      <c r="ES185">
        <v>5.1476000608965303E-2</v>
      </c>
      <c r="ET185" s="4">
        <v>0</v>
      </c>
      <c r="EU185" s="4">
        <v>4.5989498027152187E-2</v>
      </c>
      <c r="EV185" s="4">
        <v>1.4379999999999997</v>
      </c>
      <c r="EW185">
        <v>1.0514760006089654</v>
      </c>
      <c r="EX185">
        <v>25.327378149076058</v>
      </c>
      <c r="EY185" s="10"/>
      <c r="EZ185">
        <v>8.5836568453117296E-2</v>
      </c>
      <c r="FA185" s="4">
        <v>0</v>
      </c>
      <c r="FB185" s="4">
        <v>8.035006587130418E-2</v>
      </c>
      <c r="FC185" s="4">
        <v>0.83820000000000006</v>
      </c>
      <c r="FD185">
        <v>1.0858365684531173</v>
      </c>
      <c r="FE185">
        <v>20.56548584533903</v>
      </c>
      <c r="FF185" s="10"/>
      <c r="FG185">
        <v>6.5419013922943373E-2</v>
      </c>
      <c r="FH185" s="4">
        <v>0</v>
      </c>
      <c r="FI185" s="4">
        <v>5.9932511341130257E-2</v>
      </c>
      <c r="FJ185" s="4">
        <v>1.2941999999999998</v>
      </c>
      <c r="FK185">
        <v>1.0654190139229434</v>
      </c>
      <c r="FL185">
        <v>38.144079859303055</v>
      </c>
      <c r="FM185" s="10"/>
      <c r="FN185">
        <v>0.10494423230130008</v>
      </c>
      <c r="FO185" s="4">
        <v>0</v>
      </c>
      <c r="FP185" s="4">
        <v>9.9457729719486965E-2</v>
      </c>
      <c r="FQ185" s="4">
        <v>1.1754</v>
      </c>
      <c r="FR185">
        <v>1.1049442323013001</v>
      </c>
      <c r="FS185">
        <v>13.828409561869403</v>
      </c>
      <c r="FT185" s="10"/>
    </row>
    <row r="186" spans="1:176" x14ac:dyDescent="0.2">
      <c r="A186" s="2">
        <v>185</v>
      </c>
      <c r="B186" s="3">
        <v>44317</v>
      </c>
      <c r="C186">
        <v>2021</v>
      </c>
      <c r="D186" s="4">
        <v>5.4768965847126535E-3</v>
      </c>
      <c r="E186" s="4">
        <v>0</v>
      </c>
      <c r="F186" s="9">
        <v>1.0054768965847127</v>
      </c>
      <c r="G186">
        <v>3.3678602899943937</v>
      </c>
      <c r="H186" s="10"/>
      <c r="I186">
        <v>5.1051898331646708E-2</v>
      </c>
      <c r="J186" s="4">
        <v>0</v>
      </c>
      <c r="K186" s="4">
        <v>2.8837922008477165E-2</v>
      </c>
      <c r="L186" s="4">
        <v>0.84399999999999986</v>
      </c>
      <c r="M186">
        <v>1.0510518983316468</v>
      </c>
      <c r="N186">
        <v>26.000056224887867</v>
      </c>
      <c r="O186" s="10"/>
      <c r="P186">
        <v>4.1926612864031758E-2</v>
      </c>
      <c r="Q186" s="4">
        <v>0</v>
      </c>
      <c r="R186" s="4">
        <v>1.9712636540862215E-2</v>
      </c>
      <c r="S186" s="4">
        <v>0.96199999999999974</v>
      </c>
      <c r="T186">
        <v>1.0419266128640317</v>
      </c>
      <c r="U186">
        <v>14.574688836652173</v>
      </c>
      <c r="V186" s="10"/>
      <c r="W186">
        <v>-3.6116770776370398E-2</v>
      </c>
      <c r="X186" s="4">
        <v>1.3044211313128827E-3</v>
      </c>
      <c r="Y186" s="4">
        <v>-5.8330747099539941E-2</v>
      </c>
      <c r="Z186" s="4">
        <v>-0.75519999999999998</v>
      </c>
      <c r="AA186">
        <v>0.96388322922362957</v>
      </c>
      <c r="AB186">
        <v>3.2322898960860047</v>
      </c>
      <c r="AC186" s="10"/>
      <c r="AD186">
        <v>2.4701813918995958E-3</v>
      </c>
      <c r="AE186" s="4">
        <v>0</v>
      </c>
      <c r="AF186" s="4">
        <v>-1.9743794931269949E-2</v>
      </c>
      <c r="AG186" s="4">
        <v>0.13140000000000007</v>
      </c>
      <c r="AH186">
        <v>1.0024701813918997</v>
      </c>
      <c r="AI186">
        <v>2.2960892699718141</v>
      </c>
      <c r="AJ186" s="10"/>
      <c r="AK186">
        <v>0.13167994571151229</v>
      </c>
      <c r="AL186" s="4">
        <v>0</v>
      </c>
      <c r="AM186" s="4">
        <v>0.10946596938834274</v>
      </c>
      <c r="AN186" s="4">
        <v>3.8100000000000009</v>
      </c>
      <c r="AO186">
        <v>1.1316799457115123</v>
      </c>
      <c r="AP186">
        <v>7.3425779720753779</v>
      </c>
      <c r="AQ186" s="10"/>
      <c r="AR186">
        <v>-1.8669475989245409E-2</v>
      </c>
      <c r="AS186" s="4">
        <v>3.4854933371301087E-4</v>
      </c>
      <c r="AT186" s="4">
        <v>-4.0883452312414956E-2</v>
      </c>
      <c r="AU186" s="4">
        <v>1.4026000000000003</v>
      </c>
      <c r="AV186">
        <v>0.9813305240107546</v>
      </c>
      <c r="AW186">
        <v>6.8371342330262479</v>
      </c>
      <c r="AX186" s="10"/>
      <c r="AY186">
        <v>-1.7317622686472189E-2</v>
      </c>
      <c r="AZ186" s="4">
        <v>2.9990005551101627E-4</v>
      </c>
      <c r="BA186" s="4">
        <v>-3.9531599009641732E-2</v>
      </c>
      <c r="BB186" s="4">
        <v>0.91880000000000006</v>
      </c>
      <c r="BC186">
        <v>0.98268237731352781</v>
      </c>
      <c r="BD186">
        <v>4.0236096097532466</v>
      </c>
      <c r="BE186" s="10"/>
      <c r="BF186">
        <v>-2.6403778522789351E-3</v>
      </c>
      <c r="BG186" s="4">
        <v>6.9715952028051222E-6</v>
      </c>
      <c r="BH186" s="4">
        <v>-2.4854354175448477E-2</v>
      </c>
      <c r="BI186" s="4">
        <v>0.68359999999999987</v>
      </c>
      <c r="BJ186">
        <v>0.99735962214772111</v>
      </c>
      <c r="BK186">
        <v>130.13884076028361</v>
      </c>
      <c r="BL186" s="10"/>
      <c r="BM186">
        <v>1.2759787388420167E-2</v>
      </c>
      <c r="BN186" s="4">
        <v>0</v>
      </c>
      <c r="BO186" s="4">
        <v>-9.4541889347493756E-3</v>
      </c>
      <c r="BP186" s="4">
        <v>0.96699999999999975</v>
      </c>
      <c r="BQ186">
        <v>1.0127597873884202</v>
      </c>
      <c r="BR186">
        <v>3.0654676258155145</v>
      </c>
      <c r="BS186" s="10"/>
      <c r="BT186">
        <v>4.9821652244283803E-2</v>
      </c>
      <c r="BU186" s="4">
        <v>0</v>
      </c>
      <c r="BV186" s="4">
        <v>2.7607675921114259E-2</v>
      </c>
      <c r="BW186" s="4">
        <v>1.835</v>
      </c>
      <c r="BX186">
        <v>1.0498216522442838</v>
      </c>
      <c r="BY186">
        <v>3.792047089680044</v>
      </c>
      <c r="BZ186" s="10"/>
      <c r="CA186">
        <v>-1.1070239692837696E-2</v>
      </c>
      <c r="CB186" s="4">
        <v>1.2255020685687925E-4</v>
      </c>
      <c r="CC186" s="4">
        <v>-3.3284216016007243E-2</v>
      </c>
      <c r="CD186" s="4">
        <v>0.76279999999999992</v>
      </c>
      <c r="CE186">
        <v>0.98892976030716229</v>
      </c>
      <c r="CF186">
        <v>13.479399504623347</v>
      </c>
      <c r="CG186" s="10"/>
      <c r="CH186">
        <v>6.4080147771819029E-2</v>
      </c>
      <c r="CI186" s="4">
        <v>0</v>
      </c>
      <c r="CJ186" s="4">
        <v>4.1866171448649486E-2</v>
      </c>
      <c r="CK186" s="4">
        <v>0.94080000000000008</v>
      </c>
      <c r="CL186">
        <v>1.0640801477718189</v>
      </c>
      <c r="CM186">
        <v>1.8420400657556881</v>
      </c>
      <c r="CN186" s="10"/>
      <c r="CO186">
        <v>4.5978289038018191E-2</v>
      </c>
      <c r="CP186" s="4">
        <v>0</v>
      </c>
      <c r="CQ186" s="4">
        <v>2.3764312714848648E-2</v>
      </c>
      <c r="CR186" s="4">
        <v>1.2424000000000002</v>
      </c>
      <c r="CS186">
        <v>1.0459782890380183</v>
      </c>
      <c r="CT186">
        <v>13.733339324775894</v>
      </c>
      <c r="CU186" s="10"/>
      <c r="CV186">
        <v>8.1581050353737652E-3</v>
      </c>
      <c r="CW186" s="4">
        <v>0</v>
      </c>
      <c r="CX186" s="4">
        <v>-1.4055871287795778E-2</v>
      </c>
      <c r="CY186" s="4">
        <v>1.4143999999999999</v>
      </c>
      <c r="CZ186">
        <v>1.0081581050353738</v>
      </c>
      <c r="DA186">
        <v>3.4055659301087928</v>
      </c>
      <c r="DB186" s="10"/>
      <c r="DC186">
        <v>2.4453304402246051E-2</v>
      </c>
      <c r="DD186" s="4">
        <v>0</v>
      </c>
      <c r="DE186" s="4">
        <v>2.239328079076508E-3</v>
      </c>
      <c r="DF186" s="4">
        <v>1.1584000000000001</v>
      </c>
      <c r="DG186">
        <v>1.0244533044022461</v>
      </c>
      <c r="DH186">
        <v>6.6546702597060587</v>
      </c>
      <c r="DI186" s="10"/>
      <c r="DJ186">
        <v>2.3052319360321861E-2</v>
      </c>
      <c r="DK186" s="4">
        <v>0</v>
      </c>
      <c r="DL186" s="4">
        <v>8.3834303715231775E-4</v>
      </c>
      <c r="DM186" s="4">
        <v>1.0189999999999999</v>
      </c>
      <c r="DN186">
        <v>1.0230523193603218</v>
      </c>
      <c r="DO186">
        <v>5.0259579443162448</v>
      </c>
      <c r="DP186" s="10"/>
      <c r="DQ186">
        <v>-1.4310282589269334E-2</v>
      </c>
      <c r="DR186" s="4">
        <v>2.0478418778474501E-4</v>
      </c>
      <c r="DS186" s="4">
        <v>-3.6524258912438878E-2</v>
      </c>
      <c r="DT186" s="4">
        <v>1.1862000000000004</v>
      </c>
      <c r="DU186">
        <v>0.98568971741073064</v>
      </c>
      <c r="DV186">
        <v>2.5805225862895309</v>
      </c>
      <c r="DW186" s="10"/>
      <c r="DX186">
        <v>3.538624823936759E-2</v>
      </c>
      <c r="DY186" s="4">
        <v>0</v>
      </c>
      <c r="DZ186" s="4">
        <v>1.3172271916198047E-2</v>
      </c>
      <c r="EA186" s="4">
        <v>1.3628000000000002</v>
      </c>
      <c r="EB186">
        <v>1.0353862482393676</v>
      </c>
      <c r="EC186">
        <v>6.5072103172216371</v>
      </c>
      <c r="ED186" s="10"/>
      <c r="EE186">
        <v>9.297992369403231E-2</v>
      </c>
      <c r="EF186" s="4">
        <v>0</v>
      </c>
      <c r="EG186" s="4">
        <v>7.0765947370862767E-2</v>
      </c>
      <c r="EH186" s="4">
        <v>1.4774</v>
      </c>
      <c r="EI186">
        <v>1.0929799236940323</v>
      </c>
      <c r="EJ186">
        <v>6.7911906835450671</v>
      </c>
      <c r="EK186" s="10"/>
      <c r="EL186">
        <v>4.4767815622939411E-2</v>
      </c>
      <c r="EM186" s="4">
        <v>0</v>
      </c>
      <c r="EN186" s="4">
        <v>2.2553839299769868E-2</v>
      </c>
      <c r="EO186" s="4">
        <v>1.0802</v>
      </c>
      <c r="EP186">
        <v>1.0447678156229394</v>
      </c>
      <c r="EQ186">
        <v>12.775509779969392</v>
      </c>
      <c r="ER186" s="10"/>
      <c r="ES186">
        <v>3.7222195836604299E-2</v>
      </c>
      <c r="ET186" s="4">
        <v>0</v>
      </c>
      <c r="EU186" s="4">
        <v>1.5008219513434756E-2</v>
      </c>
      <c r="EV186" s="4">
        <v>1.4723999999999997</v>
      </c>
      <c r="EW186">
        <v>1.0372221958366044</v>
      </c>
      <c r="EX186">
        <v>26.270118778568701</v>
      </c>
      <c r="EY186" s="10"/>
      <c r="EZ186">
        <v>8.1017172540377574E-2</v>
      </c>
      <c r="FA186" s="4">
        <v>0</v>
      </c>
      <c r="FB186" s="4">
        <v>5.8803196217208031E-2</v>
      </c>
      <c r="FC186" s="4">
        <v>1.0169999999999997</v>
      </c>
      <c r="FD186">
        <v>1.0810171725403777</v>
      </c>
      <c r="FE186">
        <v>22.231643360447556</v>
      </c>
      <c r="FF186" s="10"/>
      <c r="FG186">
        <v>7.6903822114338855E-2</v>
      </c>
      <c r="FH186" s="4">
        <v>0</v>
      </c>
      <c r="FI186" s="4">
        <v>5.4689845791169311E-2</v>
      </c>
      <c r="FJ186" s="4">
        <v>1.0234000000000001</v>
      </c>
      <c r="FK186">
        <v>1.0769038221143388</v>
      </c>
      <c r="FL186">
        <v>41.077505391518031</v>
      </c>
      <c r="FM186" s="10"/>
      <c r="FN186">
        <v>4.9408927135386395E-2</v>
      </c>
      <c r="FO186" s="4">
        <v>0</v>
      </c>
      <c r="FP186" s="4">
        <v>2.7194950812216852E-2</v>
      </c>
      <c r="FQ186" s="4">
        <v>1.2268000000000001</v>
      </c>
      <c r="FR186">
        <v>1.0494089271353864</v>
      </c>
      <c r="FS186">
        <v>14.511656442310089</v>
      </c>
      <c r="FT186" s="10"/>
    </row>
    <row r="187" spans="1:176" x14ac:dyDescent="0.2">
      <c r="A187" s="2">
        <v>186</v>
      </c>
      <c r="B187" s="3">
        <v>44348</v>
      </c>
      <c r="C187">
        <v>2021</v>
      </c>
      <c r="D187" s="4">
        <v>2.2216407792393051E-2</v>
      </c>
      <c r="E187" s="4">
        <v>0</v>
      </c>
      <c r="F187" s="9">
        <v>1.022216407792393</v>
      </c>
      <c r="G187">
        <v>3.4426820475847162</v>
      </c>
      <c r="H187" s="10"/>
      <c r="I187">
        <v>3.7230872443414789E-2</v>
      </c>
      <c r="J187" s="4">
        <v>0</v>
      </c>
      <c r="K187" s="4">
        <v>1.448276307750429E-2</v>
      </c>
      <c r="L187" s="4">
        <v>0.61680000000000035</v>
      </c>
      <c r="M187">
        <v>1.0372308724434147</v>
      </c>
      <c r="N187">
        <v>26.968061001718279</v>
      </c>
      <c r="O187" s="10"/>
      <c r="P187">
        <v>1.820809597370119E-2</v>
      </c>
      <c r="Q187" s="4">
        <v>0</v>
      </c>
      <c r="R187" s="4">
        <v>-4.5400133922093092E-3</v>
      </c>
      <c r="S187" s="4">
        <v>1.0042</v>
      </c>
      <c r="T187">
        <v>1.0182080959737012</v>
      </c>
      <c r="U187">
        <v>14.840066169776767</v>
      </c>
      <c r="V187" s="10"/>
      <c r="W187">
        <v>0.20497721848547315</v>
      </c>
      <c r="X187" s="4">
        <v>0</v>
      </c>
      <c r="Y187" s="4">
        <v>0.18222910911956264</v>
      </c>
      <c r="Z187" s="4">
        <v>-0.78459999999999996</v>
      </c>
      <c r="AA187">
        <v>1.2049772184854732</v>
      </c>
      <c r="AB187">
        <v>3.8948356883244131</v>
      </c>
      <c r="AC187" s="10"/>
      <c r="AD187">
        <v>2.276835076792073E-2</v>
      </c>
      <c r="AE187" s="4">
        <v>0</v>
      </c>
      <c r="AF187" s="4">
        <v>2.0241402010231363E-5</v>
      </c>
      <c r="AG187" s="4">
        <v>0.12280000000000001</v>
      </c>
      <c r="AH187">
        <v>1.0227683507679208</v>
      </c>
      <c r="AI187">
        <v>2.3483674358649917</v>
      </c>
      <c r="AJ187" s="10"/>
      <c r="AK187">
        <v>0.15610503652281654</v>
      </c>
      <c r="AL187" s="4">
        <v>0</v>
      </c>
      <c r="AM187" s="4">
        <v>0.13335692715690606</v>
      </c>
      <c r="AN187" s="4">
        <v>10.733599999999999</v>
      </c>
      <c r="AO187">
        <v>1.1561050365228165</v>
      </c>
      <c r="AP187">
        <v>8.4887913745778327</v>
      </c>
      <c r="AQ187" s="10"/>
      <c r="AR187">
        <v>0.1705098226780126</v>
      </c>
      <c r="AS187" s="4">
        <v>0</v>
      </c>
      <c r="AT187" s="4">
        <v>0.14776171331210208</v>
      </c>
      <c r="AU187" s="4">
        <v>8.6679999999999993</v>
      </c>
      <c r="AV187">
        <v>1.1705098226780126</v>
      </c>
      <c r="AW187">
        <v>8.0029327787253237</v>
      </c>
      <c r="AX187" s="10"/>
      <c r="AY187">
        <v>1.5169765036581571E-2</v>
      </c>
      <c r="AZ187" s="4">
        <v>0</v>
      </c>
      <c r="BA187" s="4">
        <v>-7.5783443293289277E-3</v>
      </c>
      <c r="BB187" s="4">
        <v>0.88280000000000003</v>
      </c>
      <c r="BC187">
        <v>1.0151697650365816</v>
      </c>
      <c r="BD187">
        <v>4.084646822132135</v>
      </c>
      <c r="BE187" s="10"/>
      <c r="BF187">
        <v>7.1506138268030164E-2</v>
      </c>
      <c r="BG187" s="4">
        <v>0</v>
      </c>
      <c r="BH187" s="4">
        <v>4.8758028902119666E-2</v>
      </c>
      <c r="BI187" s="4">
        <v>0.68699999999999983</v>
      </c>
      <c r="BJ187">
        <v>1.0715061382680302</v>
      </c>
      <c r="BK187">
        <v>139.44456670172963</v>
      </c>
      <c r="BL187" s="10"/>
      <c r="BM187">
        <v>8.1391181399015355E-3</v>
      </c>
      <c r="BN187" s="4">
        <v>0</v>
      </c>
      <c r="BO187" s="4">
        <v>-1.4608991226008963E-2</v>
      </c>
      <c r="BP187" s="4">
        <v>0.95</v>
      </c>
      <c r="BQ187">
        <v>1.0081391181399015</v>
      </c>
      <c r="BR187">
        <v>3.0904178289760704</v>
      </c>
      <c r="BS187" s="10"/>
      <c r="BT187">
        <v>0.13860590777212847</v>
      </c>
      <c r="BU187" s="4">
        <v>0</v>
      </c>
      <c r="BV187" s="4">
        <v>0.11585779840621797</v>
      </c>
      <c r="BW187" s="4">
        <v>9.3956</v>
      </c>
      <c r="BX187">
        <v>1.1386059077721284</v>
      </c>
      <c r="BY187">
        <v>4.3176472188598041</v>
      </c>
      <c r="BZ187" s="10"/>
      <c r="CA187">
        <v>0.1277775862233996</v>
      </c>
      <c r="CB187" s="4">
        <v>0</v>
      </c>
      <c r="CC187" s="4">
        <v>0.1050294768574891</v>
      </c>
      <c r="CD187" s="4">
        <v>0.6863999999999999</v>
      </c>
      <c r="CE187">
        <v>1.1277775862233996</v>
      </c>
      <c r="CF187">
        <v>15.201764637065006</v>
      </c>
      <c r="CG187" s="10"/>
      <c r="CH187">
        <v>2.3251897096212479E-2</v>
      </c>
      <c r="CI187" s="4">
        <v>0</v>
      </c>
      <c r="CJ187" s="4">
        <v>5.0378773030198068E-4</v>
      </c>
      <c r="CK187" s="4">
        <v>0.95559999999999989</v>
      </c>
      <c r="CL187">
        <v>1.0232518970962126</v>
      </c>
      <c r="CM187">
        <v>1.8848709918117399</v>
      </c>
      <c r="CN187" s="10"/>
      <c r="CO187">
        <v>0.25406664423982028</v>
      </c>
      <c r="CP187" s="4">
        <v>0</v>
      </c>
      <c r="CQ187" s="4">
        <v>0.2313185348739098</v>
      </c>
      <c r="CR187" s="4">
        <v>0.71100000000000019</v>
      </c>
      <c r="CS187">
        <v>1.2540666442398203</v>
      </c>
      <c r="CT187">
        <v>17.222522761228465</v>
      </c>
      <c r="CU187" s="10"/>
      <c r="CV187">
        <v>-2.7256557806971955E-2</v>
      </c>
      <c r="CW187" s="4">
        <v>7.4291994348480383E-4</v>
      </c>
      <c r="CX187" s="4">
        <v>-5.0004667172882454E-2</v>
      </c>
      <c r="CY187" s="4">
        <v>1.4324000000000001</v>
      </c>
      <c r="CZ187">
        <v>0.972743442193028</v>
      </c>
      <c r="DA187">
        <v>3.3127419254693282</v>
      </c>
      <c r="DB187" s="10"/>
      <c r="DC187">
        <v>0.16189733269587245</v>
      </c>
      <c r="DD187" s="4">
        <v>0</v>
      </c>
      <c r="DE187" s="4">
        <v>0.13914922332996194</v>
      </c>
      <c r="DF187" s="4">
        <v>0.9052</v>
      </c>
      <c r="DG187">
        <v>1.1618973326958724</v>
      </c>
      <c r="DH187">
        <v>7.7320436247230182</v>
      </c>
      <c r="DI187" s="10"/>
      <c r="DJ187">
        <v>-2.9514190274315889E-3</v>
      </c>
      <c r="DK187" s="4">
        <v>8.7108742754852269E-6</v>
      </c>
      <c r="DL187" s="4">
        <v>-2.5699528393342087E-2</v>
      </c>
      <c r="DM187" s="4">
        <v>0.94520000000000037</v>
      </c>
      <c r="DN187">
        <v>0.99704858097256843</v>
      </c>
      <c r="DO187">
        <v>5.0111242364083193</v>
      </c>
      <c r="DP187" s="10"/>
      <c r="DQ187">
        <v>4.1851664338859507E-2</v>
      </c>
      <c r="DR187" s="4">
        <v>0</v>
      </c>
      <c r="DS187" s="4">
        <v>1.9103554972949008E-2</v>
      </c>
      <c r="DT187" s="4">
        <v>1.2100000000000002</v>
      </c>
      <c r="DU187">
        <v>1.0418516643388596</v>
      </c>
      <c r="DV187">
        <v>2.6885217513897661</v>
      </c>
      <c r="DW187" s="10"/>
      <c r="DX187">
        <v>2.4541422661092435E-2</v>
      </c>
      <c r="DY187" s="4">
        <v>0</v>
      </c>
      <c r="DZ187" s="4">
        <v>1.7933132951819357E-3</v>
      </c>
      <c r="EA187" s="4">
        <v>1.1456</v>
      </c>
      <c r="EB187">
        <v>1.0245414226610925</v>
      </c>
      <c r="EC187">
        <v>6.6669065159611947</v>
      </c>
      <c r="ED187" s="10"/>
      <c r="EE187">
        <v>0.27789042448124901</v>
      </c>
      <c r="EF187" s="4">
        <v>0</v>
      </c>
      <c r="EG187" s="4">
        <v>0.25514231511533852</v>
      </c>
      <c r="EH187" s="4">
        <v>0.75580000000000003</v>
      </c>
      <c r="EI187">
        <v>1.277890424481249</v>
      </c>
      <c r="EJ187">
        <v>8.6783975453285098</v>
      </c>
      <c r="EK187" s="10"/>
      <c r="EL187">
        <v>0.22996224857549269</v>
      </c>
      <c r="EM187" s="4">
        <v>0</v>
      </c>
      <c r="EN187" s="4">
        <v>0.2072141392095822</v>
      </c>
      <c r="EO187" s="4">
        <v>4.0285999999999973</v>
      </c>
      <c r="EP187">
        <v>1.2299622485754926</v>
      </c>
      <c r="EQ187">
        <v>15.71339473566935</v>
      </c>
      <c r="ER187" s="10"/>
      <c r="ES187">
        <v>0.15346288736618563</v>
      </c>
      <c r="ET187" s="4">
        <v>0</v>
      </c>
      <c r="EU187" s="4">
        <v>0.13071477800027514</v>
      </c>
      <c r="EV187" s="4">
        <v>8.5177999999999976</v>
      </c>
      <c r="EW187">
        <v>1.1534628873661856</v>
      </c>
      <c r="EX187">
        <v>30.301607057780508</v>
      </c>
      <c r="EY187" s="10"/>
      <c r="EZ187">
        <v>4.5169085345331893E-2</v>
      </c>
      <c r="FA187" s="4">
        <v>0</v>
      </c>
      <c r="FB187" s="4">
        <v>2.2420975979421394E-2</v>
      </c>
      <c r="FC187" s="4">
        <v>0.84000000000000019</v>
      </c>
      <c r="FD187">
        <v>1.0451690853453319</v>
      </c>
      <c r="FE187">
        <v>23.235826356762594</v>
      </c>
      <c r="FF187" s="10"/>
      <c r="FG187">
        <v>5.3999914859817401E-2</v>
      </c>
      <c r="FH187" s="4">
        <v>0</v>
      </c>
      <c r="FI187" s="4">
        <v>3.1251805493906902E-2</v>
      </c>
      <c r="FJ187" s="4">
        <v>0.8206</v>
      </c>
      <c r="FK187">
        <v>1.0539999148598174</v>
      </c>
      <c r="FL187">
        <v>43.295687185313696</v>
      </c>
      <c r="FM187" s="10"/>
      <c r="FN187">
        <v>3.4318315791241706E-2</v>
      </c>
      <c r="FO187" s="4">
        <v>0</v>
      </c>
      <c r="FP187" s="4">
        <v>1.1570206425331207E-2</v>
      </c>
      <c r="FQ187" s="4">
        <v>1.1842000000000001</v>
      </c>
      <c r="FR187">
        <v>1.0343183157912417</v>
      </c>
      <c r="FS187">
        <v>15.009672050751293</v>
      </c>
      <c r="FT187" s="10"/>
    </row>
    <row r="188" spans="1:176" x14ac:dyDescent="0.2">
      <c r="A188" s="2">
        <v>187</v>
      </c>
      <c r="B188" s="3">
        <v>44378</v>
      </c>
      <c r="C188">
        <v>2021</v>
      </c>
      <c r="D188" s="4">
        <v>2.2757417102966884E-2</v>
      </c>
      <c r="E188" s="4">
        <v>0</v>
      </c>
      <c r="F188" s="9">
        <v>1.022757417102967</v>
      </c>
      <c r="G188">
        <v>3.5210285988944978</v>
      </c>
      <c r="H188" s="10"/>
      <c r="I188">
        <v>9.2145397584297975E-2</v>
      </c>
      <c r="J188" s="4">
        <v>0</v>
      </c>
      <c r="K188" s="4">
        <v>6.3155076192616885E-2</v>
      </c>
      <c r="L188" s="4">
        <v>0.61280000000000034</v>
      </c>
      <c r="M188">
        <v>1.0921453975842981</v>
      </c>
      <c r="N188">
        <v>29.453043704799214</v>
      </c>
      <c r="O188" s="10"/>
      <c r="P188">
        <v>-8.7922832427261878E-3</v>
      </c>
      <c r="Q188" s="4">
        <v>7.730424462032373E-5</v>
      </c>
      <c r="R188" s="4">
        <v>-3.7782604634407274E-2</v>
      </c>
      <c r="S188" s="4">
        <v>1.0728</v>
      </c>
      <c r="T188">
        <v>0.99120771675727382</v>
      </c>
      <c r="U188">
        <v>14.70958810467129</v>
      </c>
      <c r="V188" s="10"/>
      <c r="W188">
        <v>-1.6411586001674746E-2</v>
      </c>
      <c r="X188" s="4">
        <v>2.6934015509036646E-4</v>
      </c>
      <c r="Y188" s="4">
        <v>-4.5401907393355832E-2</v>
      </c>
      <c r="Z188" s="4">
        <v>-0.87059999999999993</v>
      </c>
      <c r="AA188">
        <v>0.98358841399832531</v>
      </c>
      <c r="AB188">
        <v>3.8309152574630851</v>
      </c>
      <c r="AC188" s="10"/>
      <c r="AD188">
        <v>3.8028233816702339E-2</v>
      </c>
      <c r="AE188" s="4">
        <v>0</v>
      </c>
      <c r="AF188" s="4">
        <v>9.0379124250212529E-3</v>
      </c>
      <c r="AG188" s="4">
        <v>0.12760000000000005</v>
      </c>
      <c r="AH188">
        <v>1.0380282338167024</v>
      </c>
      <c r="AI188">
        <v>2.4376717018035956</v>
      </c>
      <c r="AJ188" s="10"/>
      <c r="AK188">
        <v>-7.5618388378614785E-3</v>
      </c>
      <c r="AL188" s="4">
        <v>5.7181406609790238E-5</v>
      </c>
      <c r="AM188" s="4">
        <v>-3.6552160229542566E-2</v>
      </c>
      <c r="AN188" s="4">
        <v>7.0586000000000002</v>
      </c>
      <c r="AO188">
        <v>0.99243816116213857</v>
      </c>
      <c r="AP188">
        <v>8.4246005022750463</v>
      </c>
      <c r="AQ188" s="10"/>
      <c r="AR188">
        <v>-5.5964030117818871E-2</v>
      </c>
      <c r="AS188" s="4">
        <v>3.1319726670281378E-3</v>
      </c>
      <c r="AT188" s="4">
        <v>-8.4954351509499954E-2</v>
      </c>
      <c r="AU188" s="4">
        <v>5.0175999999999998</v>
      </c>
      <c r="AV188">
        <v>0.94403596988218108</v>
      </c>
      <c r="AW188">
        <v>7.5550564076658597</v>
      </c>
      <c r="AX188" s="10"/>
      <c r="AY188">
        <v>1.6985527761742635E-2</v>
      </c>
      <c r="AZ188" s="4">
        <v>0</v>
      </c>
      <c r="BA188" s="4">
        <v>-1.2004793629938452E-2</v>
      </c>
      <c r="BB188" s="4">
        <v>0.871</v>
      </c>
      <c r="BC188">
        <v>1.0169855277617426</v>
      </c>
      <c r="BD188">
        <v>4.1540267041263741</v>
      </c>
      <c r="BE188" s="10"/>
      <c r="BF188">
        <v>8.3702287300591413E-2</v>
      </c>
      <c r="BG188" s="4">
        <v>0</v>
      </c>
      <c r="BH188" s="4">
        <v>5.4711965908910323E-2</v>
      </c>
      <c r="BI188" s="4">
        <v>0.73359999999999981</v>
      </c>
      <c r="BJ188">
        <v>1.0837022873005915</v>
      </c>
      <c r="BK188">
        <v>151.1163958863043</v>
      </c>
      <c r="BL188" s="10"/>
      <c r="BM188">
        <v>9.5390537117587531E-3</v>
      </c>
      <c r="BN188" s="4">
        <v>0</v>
      </c>
      <c r="BO188" s="4">
        <v>-1.9451267679922335E-2</v>
      </c>
      <c r="BP188" s="4">
        <v>0.97239999999999982</v>
      </c>
      <c r="BQ188">
        <v>1.0095390537117588</v>
      </c>
      <c r="BR188">
        <v>3.1198974906384502</v>
      </c>
      <c r="BS188" s="10"/>
      <c r="BT188">
        <v>-7.1894376336308158E-2</v>
      </c>
      <c r="BU188" s="4">
        <v>5.1688013487867068E-3</v>
      </c>
      <c r="BV188" s="4">
        <v>-0.10088469772798925</v>
      </c>
      <c r="BW188" s="4">
        <v>5.4289999999999985</v>
      </c>
      <c r="BX188">
        <v>0.92810562366369187</v>
      </c>
      <c r="BY188">
        <v>4.007232664819683</v>
      </c>
      <c r="BZ188" s="10"/>
      <c r="CA188">
        <v>-3.2802179708195926E-2</v>
      </c>
      <c r="CB188" s="4">
        <v>1.0759829936087806E-3</v>
      </c>
      <c r="CC188" s="4">
        <v>-6.1792501099877009E-2</v>
      </c>
      <c r="CD188" s="4">
        <v>0.76719999999999999</v>
      </c>
      <c r="CE188">
        <v>0.96719782029180412</v>
      </c>
      <c r="CF188">
        <v>14.703113621558302</v>
      </c>
      <c r="CG188" s="10"/>
      <c r="CH188">
        <v>-8.5047171951379008E-3</v>
      </c>
      <c r="CI188" s="4">
        <v>7.2330214569274289E-5</v>
      </c>
      <c r="CJ188" s="4">
        <v>-3.7495038586818991E-2</v>
      </c>
      <c r="CK188" s="4">
        <v>0.91139999999999999</v>
      </c>
      <c r="CL188">
        <v>0.9914952828048621</v>
      </c>
      <c r="CM188">
        <v>1.8688406970770619</v>
      </c>
      <c r="CN188" s="10"/>
      <c r="CO188">
        <v>3.7237351559858606E-2</v>
      </c>
      <c r="CP188" s="4">
        <v>0</v>
      </c>
      <c r="CQ188" s="4">
        <v>8.2470301681775195E-3</v>
      </c>
      <c r="CR188" s="4">
        <v>0.87779999999999991</v>
      </c>
      <c r="CS188">
        <v>1.0372373515598585</v>
      </c>
      <c r="CT188">
        <v>17.863843896035995</v>
      </c>
      <c r="CU188" s="10"/>
      <c r="CV188">
        <v>1.0170480645415893E-2</v>
      </c>
      <c r="CW188" s="4">
        <v>0</v>
      </c>
      <c r="CX188" s="4">
        <v>-1.8819840746265193E-2</v>
      </c>
      <c r="CY188" s="4">
        <v>1.4163999999999999</v>
      </c>
      <c r="CZ188">
        <v>1.0101704806454159</v>
      </c>
      <c r="DA188">
        <v>3.346434103105572</v>
      </c>
      <c r="DB188" s="10"/>
      <c r="DC188">
        <v>1.4863060162172275E-2</v>
      </c>
      <c r="DD188" s="4">
        <v>0</v>
      </c>
      <c r="DE188" s="4">
        <v>-1.4127261229508812E-2</v>
      </c>
      <c r="DF188" s="4">
        <v>1.1231999999999998</v>
      </c>
      <c r="DG188">
        <v>1.0148630601621722</v>
      </c>
      <c r="DH188">
        <v>7.8469654542938168</v>
      </c>
      <c r="DI188" s="10"/>
      <c r="DJ188">
        <v>4.5358705935322734E-4</v>
      </c>
      <c r="DK188" s="4">
        <v>0</v>
      </c>
      <c r="DL188" s="4">
        <v>-2.8536734332327857E-2</v>
      </c>
      <c r="DM188" s="4">
        <v>0.90380000000000005</v>
      </c>
      <c r="DN188">
        <v>1.0004535870593532</v>
      </c>
      <c r="DO188">
        <v>5.0133972175147647</v>
      </c>
      <c r="DP188" s="10"/>
      <c r="DQ188">
        <v>-7.0420989087963418E-2</v>
      </c>
      <c r="DR188" s="4">
        <v>4.9591157041270631E-3</v>
      </c>
      <c r="DS188" s="4">
        <v>-9.9411310479644507E-2</v>
      </c>
      <c r="DT188" s="4">
        <v>1.1384000000000001</v>
      </c>
      <c r="DU188">
        <v>0.92957901091203654</v>
      </c>
      <c r="DV188">
        <v>2.4991933904723949</v>
      </c>
      <c r="DW188" s="10"/>
      <c r="DX188">
        <v>-6.2966107990433595E-3</v>
      </c>
      <c r="DY188" s="4">
        <v>3.9647307554629457E-5</v>
      </c>
      <c r="DZ188" s="4">
        <v>-3.5286932190724443E-2</v>
      </c>
      <c r="EA188" s="4">
        <v>1.2320000000000002</v>
      </c>
      <c r="EB188">
        <v>0.99370338920095669</v>
      </c>
      <c r="EC188">
        <v>6.6249276003965809</v>
      </c>
      <c r="ED188" s="10"/>
      <c r="EE188">
        <v>-3.4091370710904324E-2</v>
      </c>
      <c r="EF188" s="4">
        <v>1.1622215569483051E-3</v>
      </c>
      <c r="EG188" s="4">
        <v>-6.3081692102585407E-2</v>
      </c>
      <c r="EH188" s="4">
        <v>1.1134000000000002</v>
      </c>
      <c r="EI188">
        <v>0.96590862928909571</v>
      </c>
      <c r="EJ188">
        <v>8.3825390774341138</v>
      </c>
      <c r="EK188" s="10"/>
      <c r="EL188">
        <v>-2.7244775294706241E-2</v>
      </c>
      <c r="EM188" s="4">
        <v>7.4227778085903559E-4</v>
      </c>
      <c r="EN188" s="4">
        <v>-5.6235096686387327E-2</v>
      </c>
      <c r="EO188" s="4">
        <v>0.89859999999999984</v>
      </c>
      <c r="EP188">
        <v>0.97275522470529374</v>
      </c>
      <c r="EQ188">
        <v>15.285286826979018</v>
      </c>
      <c r="ER188" s="10"/>
      <c r="ES188">
        <v>5.4194702497124348E-3</v>
      </c>
      <c r="ET188" s="4">
        <v>0</v>
      </c>
      <c r="EU188" s="4">
        <v>-2.3570851141968652E-2</v>
      </c>
      <c r="EV188" s="4">
        <v>4.9977999999999998</v>
      </c>
      <c r="EW188">
        <v>1.0054194702497123</v>
      </c>
      <c r="EX188">
        <v>30.465825715748622</v>
      </c>
      <c r="EY188" s="10"/>
      <c r="EZ188">
        <v>9.4271209176665961E-3</v>
      </c>
      <c r="FA188" s="4">
        <v>0</v>
      </c>
      <c r="FB188" s="4">
        <v>-1.956320047401449E-2</v>
      </c>
      <c r="FC188" s="4">
        <v>0.68079999999999974</v>
      </c>
      <c r="FD188">
        <v>1.0094271209176666</v>
      </c>
      <c r="FE188">
        <v>23.454873301449702</v>
      </c>
      <c r="FF188" s="10"/>
      <c r="FG188">
        <v>2.2668099507614857E-2</v>
      </c>
      <c r="FH188" s="4">
        <v>0</v>
      </c>
      <c r="FI188" s="4">
        <v>-6.3222218840662293E-3</v>
      </c>
      <c r="FJ188" s="4">
        <v>0.80239999999999978</v>
      </c>
      <c r="FK188">
        <v>1.0226680995076149</v>
      </c>
      <c r="FL188">
        <v>44.277118130680954</v>
      </c>
      <c r="FM188" s="10"/>
      <c r="FN188">
        <v>-1.5568673336633072E-2</v>
      </c>
      <c r="FO188" s="4">
        <v>2.4238358946278955E-4</v>
      </c>
      <c r="FP188" s="4">
        <v>-4.4558994728314157E-2</v>
      </c>
      <c r="FQ188" s="4">
        <v>1.1859999999999999</v>
      </c>
      <c r="FR188">
        <v>0.98443132666336697</v>
      </c>
      <c r="FS188">
        <v>14.775991369703155</v>
      </c>
      <c r="FT188" s="10"/>
    </row>
    <row r="189" spans="1:176" x14ac:dyDescent="0.2">
      <c r="A189" s="2">
        <v>188</v>
      </c>
      <c r="B189" s="3">
        <v>44409</v>
      </c>
      <c r="C189">
        <v>2021</v>
      </c>
      <c r="D189" s="4">
        <v>2.8985507246376729E-2</v>
      </c>
      <c r="E189" s="4">
        <v>0</v>
      </c>
      <c r="F189" s="9">
        <v>1.0289855072463767</v>
      </c>
      <c r="G189">
        <v>3.6230873988624541</v>
      </c>
      <c r="H189" s="10"/>
      <c r="I189">
        <v>2.2444995616859677E-2</v>
      </c>
      <c r="J189" s="4">
        <v>0</v>
      </c>
      <c r="K189" s="4">
        <v>7.0014136038026031E-2</v>
      </c>
      <c r="L189" s="4">
        <v>0.65300000000000002</v>
      </c>
      <c r="M189">
        <v>1.0224449956168598</v>
      </c>
      <c r="N189">
        <v>30.11411714165661</v>
      </c>
      <c r="O189" s="10"/>
      <c r="P189">
        <v>1.6086695693902933E-2</v>
      </c>
      <c r="Q189" s="4">
        <v>0</v>
      </c>
      <c r="R189" s="4">
        <v>6.3655836115069281E-2</v>
      </c>
      <c r="S189" s="4">
        <v>1.2343999999999999</v>
      </c>
      <c r="T189">
        <v>1.016086695693903</v>
      </c>
      <c r="U189">
        <v>14.946216772293793</v>
      </c>
      <c r="V189" s="10"/>
      <c r="W189">
        <v>7.3678597260438614E-2</v>
      </c>
      <c r="X189" s="4">
        <v>0</v>
      </c>
      <c r="Y189" s="4">
        <v>0.12124773768160496</v>
      </c>
      <c r="Z189" s="4">
        <v>-0.80040000000000022</v>
      </c>
      <c r="AA189">
        <v>1.0736785972604386</v>
      </c>
      <c r="AB189">
        <v>4.1131717198565774</v>
      </c>
      <c r="AC189" s="10"/>
      <c r="AD189">
        <v>1.034164788684413E-2</v>
      </c>
      <c r="AE189" s="4">
        <v>0</v>
      </c>
      <c r="AF189" s="4">
        <v>5.7910788308010483E-2</v>
      </c>
      <c r="AG189" s="4">
        <v>0.14200000000000004</v>
      </c>
      <c r="AH189">
        <v>1.0103416478868441</v>
      </c>
      <c r="AI189">
        <v>2.4628812442073724</v>
      </c>
      <c r="AJ189" s="10"/>
      <c r="AK189">
        <v>4.3914639912478209E-2</v>
      </c>
      <c r="AL189" s="4">
        <v>0</v>
      </c>
      <c r="AM189" s="4">
        <v>9.1483780333644571E-2</v>
      </c>
      <c r="AN189" s="4">
        <v>7.1178000000000008</v>
      </c>
      <c r="AO189">
        <v>1.0439146399124781</v>
      </c>
      <c r="AP189">
        <v>8.7945637997389365</v>
      </c>
      <c r="AQ189" s="10"/>
      <c r="AR189">
        <v>1.0586666367452624E-2</v>
      </c>
      <c r="AS189" s="4">
        <v>0</v>
      </c>
      <c r="AT189" s="4">
        <v>5.815580678861898E-2</v>
      </c>
      <c r="AU189" s="4">
        <v>5.1849999999999987</v>
      </c>
      <c r="AV189">
        <v>1.0105866663674525</v>
      </c>
      <c r="AW189">
        <v>7.6350392692411031</v>
      </c>
      <c r="AX189" s="10"/>
      <c r="AY189">
        <v>1.3851932784414206E-2</v>
      </c>
      <c r="AZ189" s="4">
        <v>0</v>
      </c>
      <c r="BA189" s="4">
        <v>6.1421073205580559E-2</v>
      </c>
      <c r="BB189" s="4">
        <v>0.94500000000000028</v>
      </c>
      <c r="BC189">
        <v>1.0138519327844142</v>
      </c>
      <c r="BD189">
        <v>4.2115680028165947</v>
      </c>
      <c r="BE189" s="10"/>
      <c r="BF189">
        <v>0.1105419886104828</v>
      </c>
      <c r="BG189" s="4">
        <v>0</v>
      </c>
      <c r="BH189" s="4">
        <v>0.15811112903164914</v>
      </c>
      <c r="BI189" s="4">
        <v>0.44160000000000038</v>
      </c>
      <c r="BJ189">
        <v>1.1105419886104828</v>
      </c>
      <c r="BK189">
        <v>167.82110279922537</v>
      </c>
      <c r="BL189" s="10"/>
      <c r="BM189">
        <v>2.7015888109640365E-2</v>
      </c>
      <c r="BN189" s="4">
        <v>0</v>
      </c>
      <c r="BO189" s="4">
        <v>7.4585028530806716E-2</v>
      </c>
      <c r="BP189" s="4">
        <v>0.97759999999999991</v>
      </c>
      <c r="BQ189">
        <v>1.0270158881096403</v>
      </c>
      <c r="BR189">
        <v>3.204184292159086</v>
      </c>
      <c r="BS189" s="10"/>
      <c r="BT189">
        <v>7.0600334357539402E-2</v>
      </c>
      <c r="BU189" s="4">
        <v>0</v>
      </c>
      <c r="BV189" s="4">
        <v>0.11816947477870576</v>
      </c>
      <c r="BW189" s="4">
        <v>5.8412000000000015</v>
      </c>
      <c r="BX189">
        <v>1.0706003343575394</v>
      </c>
      <c r="BY189">
        <v>4.2901446308044067</v>
      </c>
      <c r="BZ189" s="10"/>
      <c r="CA189">
        <v>6.0765453002548228E-3</v>
      </c>
      <c r="CB189" s="4">
        <v>0</v>
      </c>
      <c r="CC189" s="4">
        <v>5.3645685721421178E-2</v>
      </c>
      <c r="CD189" s="4">
        <v>0.76</v>
      </c>
      <c r="CE189">
        <v>1.0060765453002549</v>
      </c>
      <c r="CF189">
        <v>14.792457757534496</v>
      </c>
      <c r="CG189" s="10"/>
      <c r="CH189">
        <v>4.5527247259382073E-3</v>
      </c>
      <c r="CI189" s="4">
        <v>0</v>
      </c>
      <c r="CJ189" s="4">
        <v>5.2121865147104561E-2</v>
      </c>
      <c r="CK189" s="4">
        <v>0.94720000000000004</v>
      </c>
      <c r="CL189">
        <v>1.0045527247259383</v>
      </c>
      <c r="CM189">
        <v>1.8773490143274842</v>
      </c>
      <c r="CN189" s="10"/>
      <c r="CO189">
        <v>-1.0068132433605824E-2</v>
      </c>
      <c r="CP189" s="4">
        <v>1.0136729070062553E-4</v>
      </c>
      <c r="CQ189" s="4">
        <v>3.7501007987560529E-2</v>
      </c>
      <c r="CR189" s="4">
        <v>0.99839999999999984</v>
      </c>
      <c r="CS189">
        <v>0.98993186756639417</v>
      </c>
      <c r="CT189">
        <v>17.683988349917442</v>
      </c>
      <c r="CU189" s="10"/>
      <c r="CV189">
        <v>1.6431725641106568E-2</v>
      </c>
      <c r="CW189" s="4">
        <v>0</v>
      </c>
      <c r="CX189" s="4">
        <v>6.4000866062272926E-2</v>
      </c>
      <c r="CY189" s="4">
        <v>1.4219999999999999</v>
      </c>
      <c r="CZ189">
        <v>1.0164317256411066</v>
      </c>
      <c r="DA189">
        <v>3.4014217901638455</v>
      </c>
      <c r="DB189" s="10"/>
      <c r="DC189">
        <v>9.3014005873966882E-2</v>
      </c>
      <c r="DD189" s="4">
        <v>0</v>
      </c>
      <c r="DE189" s="4">
        <v>0.14058314629513324</v>
      </c>
      <c r="DF189" s="4">
        <v>1.0944</v>
      </c>
      <c r="DG189">
        <v>1.0930140058739668</v>
      </c>
      <c r="DH189">
        <v>8.576843145152317</v>
      </c>
      <c r="DI189" s="10"/>
      <c r="DJ189">
        <v>4.4849205878885788E-3</v>
      </c>
      <c r="DK189" s="4">
        <v>0</v>
      </c>
      <c r="DL189" s="4">
        <v>5.2054061009054936E-2</v>
      </c>
      <c r="DM189" s="4">
        <v>1.1159999999999999</v>
      </c>
      <c r="DN189">
        <v>1.0044849205878885</v>
      </c>
      <c r="DO189">
        <v>5.0358819059108599</v>
      </c>
      <c r="DP189" s="10"/>
      <c r="DQ189">
        <v>8.0008185594223E-2</v>
      </c>
      <c r="DR189" s="4">
        <v>0</v>
      </c>
      <c r="DS189" s="4">
        <v>0.12757732601538935</v>
      </c>
      <c r="DT189" s="4">
        <v>4.8829999999999991</v>
      </c>
      <c r="DU189">
        <v>1.080008185594223</v>
      </c>
      <c r="DV189">
        <v>2.6991493190931655</v>
      </c>
      <c r="DW189" s="10"/>
      <c r="DX189">
        <v>-2.1776743339722536E-3</v>
      </c>
      <c r="DY189" s="4">
        <v>4.7422655048414981E-6</v>
      </c>
      <c r="DZ189" s="4">
        <v>4.5391466087194104E-2</v>
      </c>
      <c r="EA189" s="4">
        <v>1.2591999999999999</v>
      </c>
      <c r="EB189">
        <v>0.9978223256660278</v>
      </c>
      <c r="EC189">
        <v>6.6105006655967733</v>
      </c>
      <c r="ED189" s="10"/>
      <c r="EE189">
        <v>3.7207459606597632E-2</v>
      </c>
      <c r="EF189" s="4">
        <v>0</v>
      </c>
      <c r="EG189" s="4">
        <v>8.4776600027763993E-2</v>
      </c>
      <c r="EH189" s="4">
        <v>0.49619999999999981</v>
      </c>
      <c r="EI189">
        <v>1.0372074596065977</v>
      </c>
      <c r="EJ189">
        <v>8.6944320615584694</v>
      </c>
      <c r="EK189" s="10"/>
      <c r="EL189">
        <v>4.9170368679371246E-2</v>
      </c>
      <c r="EM189" s="4">
        <v>0</v>
      </c>
      <c r="EN189" s="4">
        <v>9.6739509100537607E-2</v>
      </c>
      <c r="EO189" s="4">
        <v>0.9009999999999998</v>
      </c>
      <c r="EP189">
        <v>1.0491703686793712</v>
      </c>
      <c r="EQ189">
        <v>16.036870015631511</v>
      </c>
      <c r="ER189" s="10"/>
      <c r="ES189">
        <v>4.7364970149399853E-2</v>
      </c>
      <c r="ET189" s="4">
        <v>0</v>
      </c>
      <c r="EU189" s="4">
        <v>9.4934110570566207E-2</v>
      </c>
      <c r="EV189" s="4">
        <v>4.9470000000000001</v>
      </c>
      <c r="EW189">
        <v>1.0473649701493999</v>
      </c>
      <c r="EX189">
        <v>31.908838641351874</v>
      </c>
      <c r="EY189" s="10"/>
      <c r="EZ189">
        <v>8.6732916963188737E-3</v>
      </c>
      <c r="FA189" s="4">
        <v>0</v>
      </c>
      <c r="FB189" s="4">
        <v>5.6242432117485225E-2</v>
      </c>
      <c r="FC189" s="4">
        <v>0.86699999999999988</v>
      </c>
      <c r="FD189">
        <v>1.0086732916963188</v>
      </c>
      <c r="FE189">
        <v>23.658304259293374</v>
      </c>
      <c r="FF189" s="10"/>
      <c r="FG189">
        <v>2.5570672059940648E-3</v>
      </c>
      <c r="FH189" s="4">
        <v>0</v>
      </c>
      <c r="FI189" s="4">
        <v>5.012620762716042E-2</v>
      </c>
      <c r="FJ189" s="4">
        <v>0.90859999999999985</v>
      </c>
      <c r="FK189">
        <v>1.002557067205994</v>
      </c>
      <c r="FL189">
        <v>44.390337697428841</v>
      </c>
      <c r="FM189" s="10"/>
      <c r="FN189">
        <v>-4.3251076303446559E-2</v>
      </c>
      <c r="FO189" s="4">
        <v>1.8706556014065564E-3</v>
      </c>
      <c r="FP189" s="4">
        <v>4.3180641177197956E-3</v>
      </c>
      <c r="FQ189" s="4">
        <v>1.4134</v>
      </c>
      <c r="FR189">
        <v>0.9567489236965534</v>
      </c>
      <c r="FS189">
        <v>14.136913839513054</v>
      </c>
      <c r="FT189" s="10"/>
    </row>
    <row r="190" spans="1:176" x14ac:dyDescent="0.2">
      <c r="A190" s="2">
        <v>189</v>
      </c>
      <c r="B190" s="3">
        <v>44440</v>
      </c>
      <c r="C190">
        <v>2021</v>
      </c>
      <c r="D190" s="4">
        <v>-4.7582196475556601E-2</v>
      </c>
      <c r="E190" s="4">
        <v>2.2640654214384709E-3</v>
      </c>
      <c r="F190" s="9">
        <v>0.95241780352444338</v>
      </c>
      <c r="G190">
        <v>3.4506929424016675</v>
      </c>
      <c r="H190" s="10"/>
      <c r="I190">
        <v>4.8162888368523796E-2</v>
      </c>
      <c r="J190" s="4">
        <v>0</v>
      </c>
      <c r="K190" s="4">
        <v>-2.0980984932710653E-2</v>
      </c>
      <c r="L190" s="4">
        <v>0.7881999999999999</v>
      </c>
      <c r="M190">
        <v>1.0481628883685239</v>
      </c>
      <c r="N190">
        <v>31.564500003866868</v>
      </c>
      <c r="O190" s="10"/>
      <c r="P190">
        <v>0.33281772308844615</v>
      </c>
      <c r="Q190" s="4">
        <v>0</v>
      </c>
      <c r="R190" s="4">
        <v>0.2636738497872117</v>
      </c>
      <c r="S190" s="4">
        <v>1.0226</v>
      </c>
      <c r="T190">
        <v>1.3328177230884461</v>
      </c>
      <c r="U190">
        <v>19.920582607234959</v>
      </c>
      <c r="V190" s="10"/>
      <c r="W190">
        <v>0.30512265792762994</v>
      </c>
      <c r="X190" s="4">
        <v>0</v>
      </c>
      <c r="Y190" s="4">
        <v>0.23597878462639549</v>
      </c>
      <c r="Z190" s="4">
        <v>-0.56840000000000002</v>
      </c>
      <c r="AA190">
        <v>1.30512265792763</v>
      </c>
      <c r="AB190">
        <v>5.3681936075319774</v>
      </c>
      <c r="AC190" s="10"/>
      <c r="AD190">
        <v>-2.9368235322472461E-2</v>
      </c>
      <c r="AE190" s="4">
        <v>8.6249324595611917E-4</v>
      </c>
      <c r="AF190" s="4">
        <v>-9.8512108623706907E-2</v>
      </c>
      <c r="AG190" s="4">
        <v>0.1192</v>
      </c>
      <c r="AH190">
        <v>0.97063176467752754</v>
      </c>
      <c r="AI190">
        <v>2.3905507682561864</v>
      </c>
      <c r="AJ190" s="10"/>
      <c r="AK190">
        <v>7.1397197642131788E-2</v>
      </c>
      <c r="AL190" s="4">
        <v>0</v>
      </c>
      <c r="AM190" s="4">
        <v>2.2533243408973391E-3</v>
      </c>
      <c r="AN190" s="4">
        <v>7.4965999999999999</v>
      </c>
      <c r="AO190">
        <v>1.0713971976421317</v>
      </c>
      <c r="AP190">
        <v>9.4224710095252338</v>
      </c>
      <c r="AQ190" s="10"/>
      <c r="AR190">
        <v>0.32046856123094003</v>
      </c>
      <c r="AS190" s="4">
        <v>0</v>
      </c>
      <c r="AT190" s="4">
        <v>0.25132468792970558</v>
      </c>
      <c r="AU190" s="4">
        <v>1.4217999999999995</v>
      </c>
      <c r="AV190">
        <v>1.3204685612309399</v>
      </c>
      <c r="AW190">
        <v>10.081829318796526</v>
      </c>
      <c r="AX190" s="10"/>
      <c r="AY190">
        <v>-4.115420492482362E-2</v>
      </c>
      <c r="AZ190" s="4">
        <v>1.6936685829943767E-3</v>
      </c>
      <c r="BA190" s="4">
        <v>-0.11029807822605807</v>
      </c>
      <c r="BB190" s="4">
        <v>0.77319999999999989</v>
      </c>
      <c r="BC190">
        <v>0.95884579507517642</v>
      </c>
      <c r="BD190">
        <v>4.038244270173851</v>
      </c>
      <c r="BE190" s="10"/>
      <c r="BF190">
        <v>3.9530255038618636E-2</v>
      </c>
      <c r="BG190" s="4">
        <v>0</v>
      </c>
      <c r="BH190" s="4">
        <v>-2.9613618262615812E-2</v>
      </c>
      <c r="BI190" s="4">
        <v>0.88480000000000014</v>
      </c>
      <c r="BJ190">
        <v>1.0395302550386187</v>
      </c>
      <c r="BK190">
        <v>174.45511379374099</v>
      </c>
      <c r="BL190" s="10"/>
      <c r="BM190">
        <v>-2.9771414144385649E-2</v>
      </c>
      <c r="BN190" s="4">
        <v>8.8633710015652582E-4</v>
      </c>
      <c r="BO190" s="4">
        <v>-9.8915287445620101E-2</v>
      </c>
      <c r="BP190" s="4">
        <v>0.92680000000000018</v>
      </c>
      <c r="BQ190">
        <v>0.97022858585561433</v>
      </c>
      <c r="BR190">
        <v>3.1087911946022824</v>
      </c>
      <c r="BS190" s="10"/>
      <c r="BT190">
        <v>4.9189872476828239E-2</v>
      </c>
      <c r="BU190" s="4">
        <v>0</v>
      </c>
      <c r="BV190" s="4">
        <v>-1.9954000824406209E-2</v>
      </c>
      <c r="BW190" s="4">
        <v>5.9702000000000002</v>
      </c>
      <c r="BX190">
        <v>1.0491898724768283</v>
      </c>
      <c r="BY190">
        <v>4.501176298100825</v>
      </c>
      <c r="BZ190" s="10"/>
      <c r="CA190">
        <v>0.28980688722073933</v>
      </c>
      <c r="CB190" s="4">
        <v>0</v>
      </c>
      <c r="CC190" s="4">
        <v>0.22066301391950488</v>
      </c>
      <c r="CD190" s="4">
        <v>0.87780000000000002</v>
      </c>
      <c r="CE190">
        <v>1.2898068872207393</v>
      </c>
      <c r="CF190">
        <v>19.079413894589848</v>
      </c>
      <c r="CG190" s="10"/>
      <c r="CH190">
        <v>-1.6150637653075995E-2</v>
      </c>
      <c r="CI190" s="4">
        <v>2.608430966009561E-4</v>
      </c>
      <c r="CJ190" s="4">
        <v>-8.529451095431044E-2</v>
      </c>
      <c r="CK190" s="4">
        <v>0.89599999999999991</v>
      </c>
      <c r="CL190">
        <v>0.98384936234692399</v>
      </c>
      <c r="CM190">
        <v>1.8470286306487216</v>
      </c>
      <c r="CN190" s="10"/>
      <c r="CO190">
        <v>-5.5828702585571814E-2</v>
      </c>
      <c r="CP190" s="4">
        <v>3.1168440323882328E-3</v>
      </c>
      <c r="CQ190" s="4">
        <v>-0.12497257588680627</v>
      </c>
      <c r="CR190" s="4">
        <v>1.0292000000000003</v>
      </c>
      <c r="CS190">
        <v>0.94417129741442818</v>
      </c>
      <c r="CT190">
        <v>16.696714223803184</v>
      </c>
      <c r="CU190" s="10"/>
      <c r="CV190">
        <v>7.0048935576660755E-3</v>
      </c>
      <c r="CW190" s="4">
        <v>0</v>
      </c>
      <c r="CX190" s="4">
        <v>-6.2138979743568371E-2</v>
      </c>
      <c r="CY190" s="4">
        <v>1.4470000000000001</v>
      </c>
      <c r="CZ190">
        <v>1.0070048935576661</v>
      </c>
      <c r="DA190">
        <v>3.4252483877486695</v>
      </c>
      <c r="DB190" s="10"/>
      <c r="DC190">
        <v>5.933094082472392E-2</v>
      </c>
      <c r="DD190" s="4">
        <v>0</v>
      </c>
      <c r="DE190" s="4">
        <v>-9.8129324765105289E-3</v>
      </c>
      <c r="DF190" s="4">
        <v>1.6266000000000003</v>
      </c>
      <c r="DG190">
        <v>1.059330940824724</v>
      </c>
      <c r="DH190">
        <v>9.0857153182602897</v>
      </c>
      <c r="DI190" s="10"/>
      <c r="DJ190">
        <v>-1.2528292907864511E-2</v>
      </c>
      <c r="DK190" s="4">
        <v>1.569581231852482E-4</v>
      </c>
      <c r="DL190" s="4">
        <v>-8.1672166209098965E-2</v>
      </c>
      <c r="DM190" s="4">
        <v>1.0775999999999999</v>
      </c>
      <c r="DN190">
        <v>0.9874717070921355</v>
      </c>
      <c r="DO190">
        <v>4.9727909023441939</v>
      </c>
      <c r="DP190" s="10"/>
      <c r="DQ190">
        <v>1.9997555770513414E-2</v>
      </c>
      <c r="DR190" s="4">
        <v>0</v>
      </c>
      <c r="DS190" s="4">
        <v>-4.9146317530721031E-2</v>
      </c>
      <c r="DT190" s="4">
        <v>5.0153999999999996</v>
      </c>
      <c r="DU190">
        <v>1.0199975557705134</v>
      </c>
      <c r="DV190">
        <v>2.7531257081346743</v>
      </c>
      <c r="DW190" s="10"/>
      <c r="DX190">
        <v>3.1873430476122656E-2</v>
      </c>
      <c r="DY190" s="4">
        <v>0</v>
      </c>
      <c r="DZ190" s="4">
        <v>-3.7270442825111792E-2</v>
      </c>
      <c r="EA190" s="4">
        <v>1.6728000000000003</v>
      </c>
      <c r="EB190">
        <v>1.0318734304761226</v>
      </c>
      <c r="EC190">
        <v>6.8211999989740342</v>
      </c>
      <c r="ED190" s="10"/>
      <c r="EE190">
        <v>-1.0167476283944479E-2</v>
      </c>
      <c r="EF190" s="4">
        <v>1.0337757398457344E-4</v>
      </c>
      <c r="EG190" s="4">
        <v>-7.9311349585178922E-2</v>
      </c>
      <c r="EH190" s="4">
        <v>0.96800000000000042</v>
      </c>
      <c r="EI190">
        <v>0.98983252371605557</v>
      </c>
      <c r="EJ190">
        <v>8.6060316297702073</v>
      </c>
      <c r="EK190" s="10"/>
      <c r="EL190">
        <v>0.28682432391369017</v>
      </c>
      <c r="EM190" s="4">
        <v>0</v>
      </c>
      <c r="EN190" s="4">
        <v>0.21768045061245572</v>
      </c>
      <c r="EO190" s="4">
        <v>1.0414000000000001</v>
      </c>
      <c r="EP190">
        <v>1.2868243239136903</v>
      </c>
      <c r="EQ190">
        <v>20.636634415556749</v>
      </c>
      <c r="ER190" s="10"/>
      <c r="ES190">
        <v>8.001042488433377E-3</v>
      </c>
      <c r="ET190" s="4">
        <v>0</v>
      </c>
      <c r="EU190" s="4">
        <v>-6.1142830812801072E-2</v>
      </c>
      <c r="EV190" s="4">
        <v>4.9578000000000007</v>
      </c>
      <c r="EW190">
        <v>1.0080010424884334</v>
      </c>
      <c r="EX190">
        <v>32.164142615077893</v>
      </c>
      <c r="EY190" s="10"/>
      <c r="EZ190">
        <v>0.29125936808476227</v>
      </c>
      <c r="FA190" s="4">
        <v>0</v>
      </c>
      <c r="FB190" s="4">
        <v>0.22211549478352782</v>
      </c>
      <c r="FC190" s="4">
        <v>0.63200000000000001</v>
      </c>
      <c r="FD190">
        <v>1.2912593680847624</v>
      </c>
      <c r="FE190">
        <v>30.549007007812204</v>
      </c>
      <c r="FF190" s="10"/>
      <c r="FG190">
        <v>3.0747685824538715E-2</v>
      </c>
      <c r="FH190" s="4">
        <v>0</v>
      </c>
      <c r="FI190" s="4">
        <v>-3.8396187476695737E-2</v>
      </c>
      <c r="FJ190" s="4">
        <v>1.3156000000000001</v>
      </c>
      <c r="FK190">
        <v>1.0307476858245388</v>
      </c>
      <c r="FL190">
        <v>45.755237854594561</v>
      </c>
      <c r="FM190" s="10"/>
      <c r="FN190">
        <v>0.30377445326163777</v>
      </c>
      <c r="FO190" s="4">
        <v>0</v>
      </c>
      <c r="FP190" s="4">
        <v>0.23463057996040332</v>
      </c>
      <c r="FQ190" s="4">
        <v>1.3581999999999999</v>
      </c>
      <c r="FR190">
        <v>1.3037744532616378</v>
      </c>
      <c r="FS190">
        <v>18.431347111918011</v>
      </c>
      <c r="FT190" s="10"/>
    </row>
    <row r="191" spans="1:176" x14ac:dyDescent="0.2">
      <c r="A191" s="2">
        <v>190</v>
      </c>
      <c r="B191" s="3">
        <v>44470</v>
      </c>
      <c r="C191">
        <v>2021</v>
      </c>
      <c r="D191" s="4">
        <v>6.9158444573418368E-2</v>
      </c>
      <c r="E191" s="4">
        <v>0</v>
      </c>
      <c r="F191" s="9">
        <v>1.0691584445734184</v>
      </c>
      <c r="G191">
        <v>3.6893374989986389</v>
      </c>
      <c r="H191" s="10"/>
      <c r="I191">
        <v>5.2754414559100828E-2</v>
      </c>
      <c r="J191" s="4">
        <v>0</v>
      </c>
      <c r="K191" s="4">
        <v>6.1088145977572311E-2</v>
      </c>
      <c r="L191" s="4">
        <v>0.79100000000000004</v>
      </c>
      <c r="M191">
        <v>1.0527544145591008</v>
      </c>
      <c r="N191">
        <v>33.229666722421598</v>
      </c>
      <c r="O191" s="10"/>
      <c r="P191">
        <v>-1.0065878048327141E-2</v>
      </c>
      <c r="Q191" s="4">
        <v>1.0132190088379421E-4</v>
      </c>
      <c r="R191" s="4">
        <v>-1.7321466298556593E-3</v>
      </c>
      <c r="S191" s="4">
        <v>1.0291999999999999</v>
      </c>
      <c r="T191">
        <v>0.98993412195167285</v>
      </c>
      <c r="U191">
        <v>19.720064452058907</v>
      </c>
      <c r="V191" s="10"/>
      <c r="W191">
        <v>1.3534929703949697E-2</v>
      </c>
      <c r="X191" s="4">
        <v>0</v>
      </c>
      <c r="Y191" s="4">
        <v>2.1868661122421178E-2</v>
      </c>
      <c r="Z191" s="4">
        <v>-0.33239999999999997</v>
      </c>
      <c r="AA191">
        <v>1.0135349297039498</v>
      </c>
      <c r="AB191">
        <v>5.4408517306471156</v>
      </c>
      <c r="AC191" s="10"/>
      <c r="AD191">
        <v>1.5518477099655391E-2</v>
      </c>
      <c r="AE191" s="4">
        <v>0</v>
      </c>
      <c r="AF191" s="4">
        <v>2.3852208518126874E-2</v>
      </c>
      <c r="AG191" s="4">
        <v>0.14360000000000006</v>
      </c>
      <c r="AH191">
        <v>1.0155184770996555</v>
      </c>
      <c r="AI191">
        <v>2.427648475608934</v>
      </c>
      <c r="AJ191" s="10"/>
      <c r="AK191">
        <v>-2.2773061411482287E-3</v>
      </c>
      <c r="AL191" s="4">
        <v>5.1861232605114363E-6</v>
      </c>
      <c r="AM191" s="4">
        <v>6.0564252773232536E-3</v>
      </c>
      <c r="AN191" s="4">
        <v>7.5774000000000026</v>
      </c>
      <c r="AO191">
        <v>0.99772269385885182</v>
      </c>
      <c r="AP191">
        <v>9.4010131584304517</v>
      </c>
      <c r="AQ191" s="10"/>
      <c r="AR191">
        <v>-8.1082224353951782E-3</v>
      </c>
      <c r="AS191" s="4">
        <v>6.5743271061845709E-5</v>
      </c>
      <c r="AT191" s="4">
        <v>2.2550898307630365E-4</v>
      </c>
      <c r="AU191" s="4">
        <v>1.3508000000000002</v>
      </c>
      <c r="AV191">
        <v>0.99189177756460478</v>
      </c>
      <c r="AW191">
        <v>10.000083604124034</v>
      </c>
      <c r="AX191" s="10"/>
      <c r="AY191">
        <v>3.811034131383674E-2</v>
      </c>
      <c r="AZ191" s="4">
        <v>0</v>
      </c>
      <c r="BA191" s="4">
        <v>4.6444072732308224E-2</v>
      </c>
      <c r="BB191" s="4">
        <v>0.89800000000000024</v>
      </c>
      <c r="BC191">
        <v>1.0381103413138368</v>
      </c>
      <c r="BD191">
        <v>4.1921431376188227</v>
      </c>
      <c r="BE191" s="10"/>
      <c r="BF191">
        <v>-1.049688445602459E-4</v>
      </c>
      <c r="BG191" s="4">
        <v>1.1018458328313066E-8</v>
      </c>
      <c r="BH191" s="4">
        <v>8.2287625739112368E-3</v>
      </c>
      <c r="BI191" s="4">
        <v>0.81140000000000034</v>
      </c>
      <c r="BJ191">
        <v>0.99989503115543976</v>
      </c>
      <c r="BK191">
        <v>174.43680144201844</v>
      </c>
      <c r="BL191" s="10"/>
      <c r="BM191">
        <v>2.8118098518846401E-2</v>
      </c>
      <c r="BN191" s="4">
        <v>0</v>
      </c>
      <c r="BO191" s="4">
        <v>3.6451829937317881E-2</v>
      </c>
      <c r="BP191" s="4">
        <v>0.95799999999999996</v>
      </c>
      <c r="BQ191">
        <v>1.0281180985188465</v>
      </c>
      <c r="BR191">
        <v>3.1962044916866317</v>
      </c>
      <c r="BS191" s="10"/>
      <c r="BT191">
        <v>7.9985293930555819E-3</v>
      </c>
      <c r="BU191" s="4">
        <v>0</v>
      </c>
      <c r="BV191" s="4">
        <v>1.6332260811527062E-2</v>
      </c>
      <c r="BW191" s="4">
        <v>6.203599999999998</v>
      </c>
      <c r="BX191">
        <v>1.0079985293930556</v>
      </c>
      <c r="BY191">
        <v>4.5371790890245096</v>
      </c>
      <c r="BZ191" s="10"/>
      <c r="CA191">
        <v>-1.3235985993406019E-2</v>
      </c>
      <c r="CB191" s="4">
        <v>1.7519132521764033E-4</v>
      </c>
      <c r="CC191" s="4">
        <v>-4.9022545749345375E-3</v>
      </c>
      <c r="CD191" s="4">
        <v>0.90020000000000022</v>
      </c>
      <c r="CE191">
        <v>0.98676401400659397</v>
      </c>
      <c r="CF191">
        <v>18.826879039518662</v>
      </c>
      <c r="CG191" s="10"/>
      <c r="CH191">
        <v>3.1645006651531943E-2</v>
      </c>
      <c r="CI191" s="4">
        <v>0</v>
      </c>
      <c r="CJ191" s="4">
        <v>3.9978738070003426E-2</v>
      </c>
      <c r="CK191" s="4">
        <v>0.96680000000000021</v>
      </c>
      <c r="CL191">
        <v>1.0316450066515319</v>
      </c>
      <c r="CM191">
        <v>1.9054778639511702</v>
      </c>
      <c r="CN191" s="10"/>
      <c r="CO191">
        <v>-2.5603144117693936E-2</v>
      </c>
      <c r="CP191" s="4">
        <v>6.5552098871140554E-4</v>
      </c>
      <c r="CQ191" s="4">
        <v>-1.7269412699222456E-2</v>
      </c>
      <c r="CR191" s="4">
        <v>1.2502000000000004</v>
      </c>
      <c r="CS191">
        <v>0.97439685588230607</v>
      </c>
      <c r="CT191">
        <v>16.269225843239202</v>
      </c>
      <c r="CU191" s="10"/>
      <c r="CV191">
        <v>-1.0063714630230891E-2</v>
      </c>
      <c r="CW191" s="4">
        <v>1.0127835215872329E-4</v>
      </c>
      <c r="CX191" s="4">
        <v>-1.7299832117594095E-3</v>
      </c>
      <c r="CY191" s="4">
        <v>1.4488000000000003</v>
      </c>
      <c r="CZ191">
        <v>0.98993628536976908</v>
      </c>
      <c r="DA191">
        <v>3.3907776654367083</v>
      </c>
      <c r="DB191" s="10"/>
      <c r="DC191">
        <v>-2.0614322485651457E-2</v>
      </c>
      <c r="DD191" s="4">
        <v>4.2495029154243527E-4</v>
      </c>
      <c r="DE191" s="4">
        <v>-1.2280591067179976E-2</v>
      </c>
      <c r="DF191" s="4">
        <v>1.6620000000000004</v>
      </c>
      <c r="DG191">
        <v>0.97938567751434857</v>
      </c>
      <c r="DH191">
        <v>8.8984194526768494</v>
      </c>
      <c r="DI191" s="10"/>
      <c r="DJ191">
        <v>1.5028568482783191E-2</v>
      </c>
      <c r="DK191" s="4">
        <v>0</v>
      </c>
      <c r="DL191" s="4">
        <v>2.3362299901254671E-2</v>
      </c>
      <c r="DM191" s="4">
        <v>1.1508</v>
      </c>
      <c r="DN191">
        <v>1.0150285684827831</v>
      </c>
      <c r="DO191">
        <v>5.0475248309706346</v>
      </c>
      <c r="DP191" s="10"/>
      <c r="DQ191">
        <v>-2.1186008333322334E-2</v>
      </c>
      <c r="DR191" s="4">
        <v>4.4884694909960341E-4</v>
      </c>
      <c r="DS191" s="4">
        <v>-1.2852276914850852E-2</v>
      </c>
      <c r="DT191" s="4">
        <v>5.7170000000000005</v>
      </c>
      <c r="DU191">
        <v>0.97881399166667771</v>
      </c>
      <c r="DV191">
        <v>2.694797963939449</v>
      </c>
      <c r="DW191" s="10"/>
      <c r="DX191">
        <v>5.3975140830520775E-2</v>
      </c>
      <c r="DY191" s="4">
        <v>0</v>
      </c>
      <c r="DZ191" s="4">
        <v>6.2308872248992259E-2</v>
      </c>
      <c r="EA191" s="4">
        <v>1.4363999999999999</v>
      </c>
      <c r="EB191">
        <v>1.0539751408305207</v>
      </c>
      <c r="EC191">
        <v>7.1893752295518052</v>
      </c>
      <c r="ED191" s="10"/>
      <c r="EE191">
        <v>-4.4308823794689374E-2</v>
      </c>
      <c r="EF191" s="4">
        <v>1.9632718660688312E-3</v>
      </c>
      <c r="EG191" s="4">
        <v>-3.597509237621789E-2</v>
      </c>
      <c r="EH191" s="4">
        <v>1.2956000000000003</v>
      </c>
      <c r="EI191">
        <v>0.95569117620531063</v>
      </c>
      <c r="EJ191">
        <v>8.2247084907151962</v>
      </c>
      <c r="EK191" s="10"/>
      <c r="EL191">
        <v>4.1274866124134127E-2</v>
      </c>
      <c r="EM191" s="4">
        <v>0</v>
      </c>
      <c r="EN191" s="4">
        <v>4.9608597542605611E-2</v>
      </c>
      <c r="EO191" s="4">
        <v>1.0491999999999999</v>
      </c>
      <c r="EP191">
        <v>1.0412748661241342</v>
      </c>
      <c r="EQ191">
        <v>21.488408738311556</v>
      </c>
      <c r="ER191" s="10"/>
      <c r="ES191">
        <v>2.1182574864653109E-2</v>
      </c>
      <c r="ET191" s="4">
        <v>0</v>
      </c>
      <c r="EU191" s="4">
        <v>2.9516306283124592E-2</v>
      </c>
      <c r="EV191" s="4">
        <v>5.3856000000000002</v>
      </c>
      <c r="EW191">
        <v>1.021182574864653</v>
      </c>
      <c r="EX191">
        <v>32.845461973979155</v>
      </c>
      <c r="EY191" s="10"/>
      <c r="EZ191">
        <v>1.2517466386947207E-2</v>
      </c>
      <c r="FA191" s="4">
        <v>0</v>
      </c>
      <c r="FB191" s="4">
        <v>2.0851197805418688E-2</v>
      </c>
      <c r="FC191" s="4">
        <v>0.8528</v>
      </c>
      <c r="FD191">
        <v>1.0125174663869472</v>
      </c>
      <c r="FE191">
        <v>30.931403176187107</v>
      </c>
      <c r="FF191" s="10"/>
      <c r="FG191">
        <v>5.3827980321980613E-2</v>
      </c>
      <c r="FH191" s="4">
        <v>0</v>
      </c>
      <c r="FI191" s="4">
        <v>6.2161711740452097E-2</v>
      </c>
      <c r="FJ191" s="4">
        <v>0.93199999999999994</v>
      </c>
      <c r="FK191">
        <v>1.0538279803219806</v>
      </c>
      <c r="FL191">
        <v>48.21814989745922</v>
      </c>
      <c r="FM191" s="10"/>
      <c r="FN191">
        <v>-2.4223783900801515E-2</v>
      </c>
      <c r="FO191" s="4">
        <v>5.8679170647273071E-4</v>
      </c>
      <c r="FP191" s="4">
        <v>-1.5890052482330032E-2</v>
      </c>
      <c r="FQ191" s="4">
        <v>1.3358000000000001</v>
      </c>
      <c r="FR191">
        <v>0.97577621609919851</v>
      </c>
      <c r="FS191">
        <v>17.984870142478247</v>
      </c>
      <c r="FT191" s="10"/>
    </row>
    <row r="192" spans="1:176" x14ac:dyDescent="0.2">
      <c r="A192" s="2">
        <v>191</v>
      </c>
      <c r="B192" s="3">
        <v>44501</v>
      </c>
      <c r="C192">
        <v>2021</v>
      </c>
      <c r="D192" s="4">
        <v>-8.3380379554435311E-3</v>
      </c>
      <c r="E192" s="4">
        <v>6.9522876946416935E-5</v>
      </c>
      <c r="F192" s="9">
        <v>0.99166196204455648</v>
      </c>
      <c r="G192">
        <v>3.6585756629015473</v>
      </c>
      <c r="H192" s="10"/>
      <c r="I192">
        <v>-3.5363107461423321E-2</v>
      </c>
      <c r="J192" s="4">
        <v>1.2505493693281738E-3</v>
      </c>
      <c r="K192" s="4">
        <v>-7.8975982434053182E-2</v>
      </c>
      <c r="L192" s="4">
        <v>0.72459999999999991</v>
      </c>
      <c r="M192">
        <v>0.96463689253857665</v>
      </c>
      <c r="N192">
        <v>32.054562447209321</v>
      </c>
      <c r="O192" s="10"/>
      <c r="P192">
        <v>-3.1346397371672191E-2</v>
      </c>
      <c r="Q192" s="4">
        <v>9.8259662818277736E-4</v>
      </c>
      <c r="R192" s="4">
        <v>-7.4959272344302053E-2</v>
      </c>
      <c r="S192" s="4">
        <v>0.91879999999999984</v>
      </c>
      <c r="T192">
        <v>0.96865360262832778</v>
      </c>
      <c r="U192">
        <v>19.101911475549681</v>
      </c>
      <c r="V192" s="10"/>
      <c r="W192">
        <v>-3.9578074191887282E-2</v>
      </c>
      <c r="X192" s="4">
        <v>1.566423956738534E-3</v>
      </c>
      <c r="Y192" s="4">
        <v>-8.3190949164517136E-2</v>
      </c>
      <c r="Z192" s="4">
        <v>-0.3806000000000001</v>
      </c>
      <c r="AA192">
        <v>0.9604219258081127</v>
      </c>
      <c r="AB192">
        <v>5.2255132971845057</v>
      </c>
      <c r="AC192" s="10"/>
      <c r="AD192">
        <v>-2.3007418199666185E-2</v>
      </c>
      <c r="AE192" s="4">
        <v>5.2934129221433076E-4</v>
      </c>
      <c r="AF192" s="4">
        <v>-6.662029317229605E-2</v>
      </c>
      <c r="AG192" s="4">
        <v>0.14960000000000004</v>
      </c>
      <c r="AH192">
        <v>0.97699258180033377</v>
      </c>
      <c r="AI192">
        <v>2.3717945518888173</v>
      </c>
      <c r="AJ192" s="10"/>
      <c r="AK192">
        <v>-0.10802278292718664</v>
      </c>
      <c r="AL192" s="4">
        <v>1.1668921631334086E-2</v>
      </c>
      <c r="AM192" s="4">
        <v>-0.15163565789981651</v>
      </c>
      <c r="AN192" s="4">
        <v>6.6648000000000005</v>
      </c>
      <c r="AO192">
        <v>0.8919772170728133</v>
      </c>
      <c r="AP192">
        <v>8.3854895547216923</v>
      </c>
      <c r="AQ192" s="10"/>
      <c r="AR192">
        <v>-0.12548586446600668</v>
      </c>
      <c r="AS192" s="4">
        <v>1.5746702180780999E-2</v>
      </c>
      <c r="AT192" s="4">
        <v>-0.16909873943863654</v>
      </c>
      <c r="AU192" s="4">
        <v>1.4573999999999991</v>
      </c>
      <c r="AV192">
        <v>0.87451413553399338</v>
      </c>
      <c r="AW192">
        <v>8.7452144683281912</v>
      </c>
      <c r="AX192" s="10"/>
      <c r="AY192">
        <v>-5.7987893553722893E-2</v>
      </c>
      <c r="AZ192" s="4">
        <v>3.3625957987978971E-3</v>
      </c>
      <c r="BA192" s="4">
        <v>-0.10160076852635275</v>
      </c>
      <c r="BB192" s="4">
        <v>0.81779999999999986</v>
      </c>
      <c r="BC192">
        <v>0.94201210644627709</v>
      </c>
      <c r="BD192">
        <v>3.9490495875926124</v>
      </c>
      <c r="BE192" s="10"/>
      <c r="BF192">
        <v>-5.1443928466682991E-2</v>
      </c>
      <c r="BG192" s="4">
        <v>2.6464777760851965E-3</v>
      </c>
      <c r="BH192" s="4">
        <v>-9.5056803439312859E-2</v>
      </c>
      <c r="BI192" s="4">
        <v>1.0018</v>
      </c>
      <c r="BJ192">
        <v>0.948556071533317</v>
      </c>
      <c r="BK192">
        <v>165.46308710667824</v>
      </c>
      <c r="BL192" s="10"/>
      <c r="BM192">
        <v>-3.7522189808013001E-2</v>
      </c>
      <c r="BN192" s="4">
        <v>1.4079147279885548E-3</v>
      </c>
      <c r="BO192" s="4">
        <v>-8.1135064780642863E-2</v>
      </c>
      <c r="BP192" s="4">
        <v>0.98939999999999984</v>
      </c>
      <c r="BQ192">
        <v>0.96247781019198697</v>
      </c>
      <c r="BR192">
        <v>3.076275900084342</v>
      </c>
      <c r="BS192" s="10"/>
      <c r="BT192">
        <v>-6.6620675835455223E-2</v>
      </c>
      <c r="BU192" s="4">
        <v>4.4383144487728076E-3</v>
      </c>
      <c r="BV192" s="4">
        <v>-0.11023355080808508</v>
      </c>
      <c r="BW192" s="4">
        <v>5.5085999999999986</v>
      </c>
      <c r="BX192">
        <v>0.93337932416454472</v>
      </c>
      <c r="BY192">
        <v>4.2349091517272015</v>
      </c>
      <c r="BZ192" s="10"/>
      <c r="CA192">
        <v>-8.172946085198958E-2</v>
      </c>
      <c r="CB192" s="4">
        <v>6.6797047711568977E-3</v>
      </c>
      <c r="CC192" s="4">
        <v>-0.12534233582461946</v>
      </c>
      <c r="CD192" s="4">
        <v>0.86820000000000008</v>
      </c>
      <c r="CE192">
        <v>0.91827053914801038</v>
      </c>
      <c r="CF192">
        <v>17.288168366093178</v>
      </c>
      <c r="CG192" s="10"/>
      <c r="CH192">
        <v>-3.2685102029711859E-2</v>
      </c>
      <c r="CI192" s="4">
        <v>1.0683158946926744E-3</v>
      </c>
      <c r="CJ192" s="4">
        <v>-7.6297977002341727E-2</v>
      </c>
      <c r="CK192" s="4">
        <v>0.93600000000000005</v>
      </c>
      <c r="CL192">
        <v>0.96731489797028813</v>
      </c>
      <c r="CM192">
        <v>1.8431971255525688</v>
      </c>
      <c r="CN192" s="10"/>
      <c r="CO192">
        <v>-0.18806727343407131</v>
      </c>
      <c r="CP192" s="4">
        <v>3.5369299336925744E-2</v>
      </c>
      <c r="CQ192" s="4">
        <v>-0.23168014840670118</v>
      </c>
      <c r="CR192" s="4">
        <v>1.3302</v>
      </c>
      <c r="CS192">
        <v>0.81193272656592863</v>
      </c>
      <c r="CT192">
        <v>13.209516898018075</v>
      </c>
      <c r="CU192" s="10"/>
      <c r="CV192">
        <v>4.6015726303086169E-3</v>
      </c>
      <c r="CW192" s="4">
        <v>0</v>
      </c>
      <c r="CX192" s="4">
        <v>-3.9011302342321245E-2</v>
      </c>
      <c r="CY192" s="4">
        <v>1.4157999999999999</v>
      </c>
      <c r="CZ192">
        <v>1.0046015726303086</v>
      </c>
      <c r="DA192">
        <v>3.4063805751374434</v>
      </c>
      <c r="DB192" s="10"/>
      <c r="DC192">
        <v>-0.14029646908188625</v>
      </c>
      <c r="DD192" s="4">
        <v>1.9683099236844664E-2</v>
      </c>
      <c r="DE192" s="4">
        <v>-0.18390934405451612</v>
      </c>
      <c r="DF192" s="4">
        <v>1.7729999999999999</v>
      </c>
      <c r="DG192">
        <v>0.8597035309181138</v>
      </c>
      <c r="DH192">
        <v>7.6500026230567171</v>
      </c>
      <c r="DI192" s="10"/>
      <c r="DJ192">
        <v>-8.9563569414172258E-3</v>
      </c>
      <c r="DK192" s="4">
        <v>8.0216329662072521E-5</v>
      </c>
      <c r="DL192" s="4">
        <v>-5.2569231914047089E-2</v>
      </c>
      <c r="DM192" s="4">
        <v>1.2021999999999999</v>
      </c>
      <c r="DN192">
        <v>0.99104364305858272</v>
      </c>
      <c r="DO192">
        <v>5.0023173969137948</v>
      </c>
      <c r="DP192" s="10"/>
      <c r="DQ192">
        <v>-0.15864392708460096</v>
      </c>
      <c r="DR192" s="4">
        <v>2.5167895600824185E-2</v>
      </c>
      <c r="DS192" s="4">
        <v>-0.20225680205723082</v>
      </c>
      <c r="DT192" s="4">
        <v>1.4091999999999998</v>
      </c>
      <c r="DU192">
        <v>0.84135607291539904</v>
      </c>
      <c r="DV192">
        <v>2.267284632240508</v>
      </c>
      <c r="DW192" s="10"/>
      <c r="DX192">
        <v>-4.6417241401385985E-2</v>
      </c>
      <c r="DY192" s="4">
        <v>2.1545602993145413E-3</v>
      </c>
      <c r="DZ192" s="4">
        <v>-9.0030116374015839E-2</v>
      </c>
      <c r="EA192" s="4">
        <v>1.5092000000000001</v>
      </c>
      <c r="EB192">
        <v>0.95358275859861397</v>
      </c>
      <c r="EC192">
        <v>6.8556642639965535</v>
      </c>
      <c r="ED192" s="10"/>
      <c r="EE192">
        <v>-0.16860521720410715</v>
      </c>
      <c r="EF192" s="4">
        <v>2.8427719268444149E-2</v>
      </c>
      <c r="EG192" s="4">
        <v>-0.21221809217673701</v>
      </c>
      <c r="EH192" s="4">
        <v>1.1074000000000002</v>
      </c>
      <c r="EI192">
        <v>0.83139478279589285</v>
      </c>
      <c r="EJ192">
        <v>6.8379797291976958</v>
      </c>
      <c r="EK192" s="10"/>
      <c r="EL192">
        <v>-0.11186499767752028</v>
      </c>
      <c r="EM192" s="4">
        <v>1.2513777705391619E-2</v>
      </c>
      <c r="EN192" s="4">
        <v>-0.15547787265015015</v>
      </c>
      <c r="EO192" s="4">
        <v>1.0749999999999997</v>
      </c>
      <c r="EP192">
        <v>0.88813500232247966</v>
      </c>
      <c r="EQ192">
        <v>19.084607944706725</v>
      </c>
      <c r="ER192" s="10"/>
      <c r="ES192">
        <v>-4.7457770832840689E-2</v>
      </c>
      <c r="ET192" s="4">
        <v>2.2522400124224242E-3</v>
      </c>
      <c r="EU192" s="4">
        <v>-9.1070645805470557E-2</v>
      </c>
      <c r="EV192" s="4">
        <v>4.4247999999999976</v>
      </c>
      <c r="EW192">
        <v>0.95254222916715936</v>
      </c>
      <c r="EX192">
        <v>31.286689566719271</v>
      </c>
      <c r="EY192" s="10"/>
      <c r="EZ192">
        <v>-2.8896405725380211E-2</v>
      </c>
      <c r="FA192" s="4">
        <v>8.350022638457862E-4</v>
      </c>
      <c r="FB192" s="4">
        <v>-7.2509280698010076E-2</v>
      </c>
      <c r="FC192" s="4">
        <v>0.75060000000000016</v>
      </c>
      <c r="FD192">
        <v>0.97110359427461979</v>
      </c>
      <c r="FE192">
        <v>30.037596800352691</v>
      </c>
      <c r="FF192" s="10"/>
      <c r="FG192">
        <v>-5.049188290928544E-2</v>
      </c>
      <c r="FH192" s="4">
        <v>2.5494302397249913E-3</v>
      </c>
      <c r="FI192" s="4">
        <v>-9.4104757881915302E-2</v>
      </c>
      <c r="FJ192" s="4">
        <v>1.1688000000000001</v>
      </c>
      <c r="FK192">
        <v>0.94950811709071459</v>
      </c>
      <c r="FL192">
        <v>45.783524718734334</v>
      </c>
      <c r="FM192" s="10"/>
      <c r="FN192">
        <v>-4.7707649094732164E-2</v>
      </c>
      <c r="FO192" s="4">
        <v>2.2760197821460985E-3</v>
      </c>
      <c r="FP192" s="4">
        <v>-9.1320524067362019E-2</v>
      </c>
      <c r="FQ192" s="4">
        <v>1.1176000000000001</v>
      </c>
      <c r="FR192">
        <v>0.95229235090526787</v>
      </c>
      <c r="FS192">
        <v>17.12685426870657</v>
      </c>
      <c r="FT192" s="10"/>
    </row>
    <row r="193" spans="1:176" x14ac:dyDescent="0.2">
      <c r="A193" s="2">
        <v>192</v>
      </c>
      <c r="B193" s="3">
        <v>44531</v>
      </c>
      <c r="C193">
        <v>2021</v>
      </c>
      <c r="D193" s="4">
        <v>4.3617254215020759E-2</v>
      </c>
      <c r="E193" s="4">
        <v>0</v>
      </c>
      <c r="F193" s="9">
        <v>1.0436172542150208</v>
      </c>
      <c r="G193">
        <v>3.8181526876552123</v>
      </c>
      <c r="H193" s="10">
        <v>0.26892255264769349</v>
      </c>
      <c r="I193">
        <v>5.182970688668069E-3</v>
      </c>
      <c r="J193" s="4">
        <v>0</v>
      </c>
      <c r="K193" s="4">
        <v>5.7768059795667757E-2</v>
      </c>
      <c r="L193" s="4">
        <v>0.68420000000000003</v>
      </c>
      <c r="M193">
        <v>1.0051829706886681</v>
      </c>
      <c r="N193">
        <v>32.220700304811288</v>
      </c>
      <c r="O193" s="10">
        <v>0.78686951758921242</v>
      </c>
      <c r="P193">
        <v>3.0329915593457549E-2</v>
      </c>
      <c r="Q193" s="4">
        <v>0</v>
      </c>
      <c r="R193" s="4">
        <v>8.2915004700457234E-2</v>
      </c>
      <c r="S193" s="4">
        <v>1.0831999999999999</v>
      </c>
      <c r="T193">
        <v>1.0303299155934575</v>
      </c>
      <c r="U193">
        <v>19.681270838276802</v>
      </c>
      <c r="V193" s="10">
        <v>0.91788214813033442</v>
      </c>
      <c r="W193">
        <v>-1.2979595267871815E-2</v>
      </c>
      <c r="X193" s="4">
        <v>1.6846989331776042E-4</v>
      </c>
      <c r="Y193" s="4">
        <v>3.960549383912787E-2</v>
      </c>
      <c r="Z193" s="4">
        <v>-0.86040000000000039</v>
      </c>
      <c r="AA193">
        <v>0.98702040473212815</v>
      </c>
      <c r="AB193">
        <v>5.1576882495201684</v>
      </c>
      <c r="AC193" s="10">
        <v>1.1625267137729043</v>
      </c>
      <c r="AD193">
        <v>7.3113173820910874E-3</v>
      </c>
      <c r="AE193" s="4">
        <v>0</v>
      </c>
      <c r="AF193" s="4">
        <v>5.9896406489090774E-2</v>
      </c>
      <c r="AG193" s="4">
        <v>0.15780000000000005</v>
      </c>
      <c r="AH193">
        <v>1.0073113173820911</v>
      </c>
      <c r="AI193">
        <v>2.3891354946227912</v>
      </c>
      <c r="AJ193" s="10">
        <v>0.14531971486273443</v>
      </c>
      <c r="AK193">
        <v>4.7914289492367174E-2</v>
      </c>
      <c r="AL193" s="4">
        <v>0</v>
      </c>
      <c r="AM193" s="4">
        <v>0.10049937859936686</v>
      </c>
      <c r="AN193" s="4">
        <v>6.6789999999999994</v>
      </c>
      <c r="AO193">
        <v>1.0479142894923672</v>
      </c>
      <c r="AP193">
        <v>8.787274328781848</v>
      </c>
      <c r="AQ193" s="10">
        <v>1.1887830640081631</v>
      </c>
      <c r="AR193">
        <v>2.9913702801993885E-2</v>
      </c>
      <c r="AS193" s="4">
        <v>0</v>
      </c>
      <c r="AT193" s="4">
        <v>8.2498791908993577E-2</v>
      </c>
      <c r="AU193" s="4">
        <v>1.2462</v>
      </c>
      <c r="AV193">
        <v>1.0299137028019938</v>
      </c>
      <c r="AW193">
        <v>9.0068162148734565</v>
      </c>
      <c r="AX193" s="10">
        <v>1.0771011987060308</v>
      </c>
      <c r="AY193">
        <v>7.3883048802394991E-2</v>
      </c>
      <c r="AZ193" s="4">
        <v>0</v>
      </c>
      <c r="BA193" s="4">
        <v>0.12646813790939468</v>
      </c>
      <c r="BB193" s="4">
        <v>0.85119999999999973</v>
      </c>
      <c r="BC193">
        <v>1.0738830488023949</v>
      </c>
      <c r="BD193">
        <v>4.2408174109957946</v>
      </c>
      <c r="BE193" s="10">
        <v>0.140734769688073</v>
      </c>
      <c r="BF193">
        <v>6.93319367971163E-2</v>
      </c>
      <c r="BG193" s="4">
        <v>0</v>
      </c>
      <c r="BH193" s="4">
        <v>0.12191702590411599</v>
      </c>
      <c r="BI193" s="4">
        <v>0.72980000000000023</v>
      </c>
      <c r="BJ193">
        <v>1.0693319367971164</v>
      </c>
      <c r="BK193">
        <v>176.93496340421422</v>
      </c>
      <c r="BL193" s="10">
        <v>1.3552297278911203</v>
      </c>
      <c r="BM193">
        <v>6.4955779469129768E-2</v>
      </c>
      <c r="BN193" s="4">
        <v>0</v>
      </c>
      <c r="BO193" s="4">
        <v>0.11754086857612946</v>
      </c>
      <c r="BP193" s="4">
        <v>0.98439999999999994</v>
      </c>
      <c r="BQ193">
        <v>1.0649557794691298</v>
      </c>
      <c r="BR193">
        <v>3.2760977990364193</v>
      </c>
      <c r="BS193" s="10">
        <v>0.21907414123026508</v>
      </c>
      <c r="BT193">
        <v>5.2708266656072172E-2</v>
      </c>
      <c r="BU193" s="4">
        <v>0</v>
      </c>
      <c r="BV193" s="4">
        <v>0.10529335576307186</v>
      </c>
      <c r="BW193" s="4">
        <v>4.8410000000000002</v>
      </c>
      <c r="BX193">
        <v>1.0527082666560721</v>
      </c>
      <c r="BY193">
        <v>4.4581238725606793</v>
      </c>
      <c r="BZ193" s="10">
        <v>0.59474589335505057</v>
      </c>
      <c r="CA193">
        <v>-9.7518533466277313E-2</v>
      </c>
      <c r="CB193" s="4">
        <v>9.5098643694134476E-3</v>
      </c>
      <c r="CC193" s="4">
        <v>-4.4933444359277624E-2</v>
      </c>
      <c r="CD193" s="4">
        <v>0.52760000000000007</v>
      </c>
      <c r="CE193">
        <v>0.90248146653372263</v>
      </c>
      <c r="CF193">
        <v>15.602251540713683</v>
      </c>
      <c r="CG193" s="10">
        <v>1.1366102239068994</v>
      </c>
      <c r="CH193">
        <v>6.2262561509961054E-2</v>
      </c>
      <c r="CI193" s="4">
        <v>0</v>
      </c>
      <c r="CJ193" s="4">
        <v>0.11484765061696074</v>
      </c>
      <c r="CK193" s="4">
        <v>0.80360000000000009</v>
      </c>
      <c r="CL193">
        <v>1.062262561509961</v>
      </c>
      <c r="CM193">
        <v>1.9579592999572688</v>
      </c>
      <c r="CN193" s="10">
        <v>0.313535606459662</v>
      </c>
      <c r="CO193">
        <v>-0.14067159723876055</v>
      </c>
      <c r="CP193" s="4">
        <v>1.9788498269704063E-2</v>
      </c>
      <c r="CQ193" s="4">
        <v>-8.808650813176086E-2</v>
      </c>
      <c r="CR193" s="4">
        <v>0.9174000000000001</v>
      </c>
      <c r="CS193">
        <v>0.85932840276123945</v>
      </c>
      <c r="CT193">
        <v>11.351313057221475</v>
      </c>
      <c r="CU193" s="10">
        <v>0.49300638844142741</v>
      </c>
      <c r="CV193">
        <v>7.2221309747774493E-2</v>
      </c>
      <c r="CW193" s="4">
        <v>0</v>
      </c>
      <c r="CX193" s="4">
        <v>0.12480639885477418</v>
      </c>
      <c r="CY193" s="4">
        <v>1.3740000000000001</v>
      </c>
      <c r="CZ193">
        <v>1.0722213097477744</v>
      </c>
      <c r="DA193">
        <v>3.6523938417732467</v>
      </c>
      <c r="DB193" s="10">
        <v>0.39421787234005229</v>
      </c>
      <c r="DC193">
        <v>-2.1618604615724183E-2</v>
      </c>
      <c r="DD193" s="4">
        <v>4.6736406553101096E-4</v>
      </c>
      <c r="DE193" s="4">
        <v>3.0966484491275505E-2</v>
      </c>
      <c r="DF193" s="4">
        <v>1.5501999999999998</v>
      </c>
      <c r="DG193">
        <v>0.97838139538427582</v>
      </c>
      <c r="DH193">
        <v>7.4846202410396012</v>
      </c>
      <c r="DI193" s="10">
        <v>1.1191352456767587</v>
      </c>
      <c r="DJ193">
        <v>4.5375318384624663E-2</v>
      </c>
      <c r="DK193" s="4">
        <v>0</v>
      </c>
      <c r="DL193" s="4">
        <v>9.7960407491624352E-2</v>
      </c>
      <c r="DM193" s="4">
        <v>1.2312000000000001</v>
      </c>
      <c r="DN193">
        <v>1.0453753183846246</v>
      </c>
      <c r="DO193">
        <v>5.2292991414597045</v>
      </c>
      <c r="DP193" s="10">
        <v>0.24247417606318694</v>
      </c>
      <c r="DQ193">
        <v>-7.7325538213971149E-3</v>
      </c>
      <c r="DR193" s="4">
        <v>5.9792388600803127E-5</v>
      </c>
      <c r="DS193" s="4">
        <v>4.4852535285602575E-2</v>
      </c>
      <c r="DT193" s="4">
        <v>1.1120000000000003</v>
      </c>
      <c r="DU193">
        <v>0.99226744617860285</v>
      </c>
      <c r="DV193">
        <v>2.2497527317932815</v>
      </c>
      <c r="DW193" s="10">
        <v>-0.14561403465208816</v>
      </c>
      <c r="DX193">
        <v>5.7217851616881713E-2</v>
      </c>
      <c r="DY193" s="4">
        <v>0</v>
      </c>
      <c r="DZ193" s="4">
        <v>0.1098029407238814</v>
      </c>
      <c r="EA193" s="4">
        <v>1.3523999999999998</v>
      </c>
      <c r="EB193">
        <v>1.0572178516168818</v>
      </c>
      <c r="EC193">
        <v>7.2479306445890668</v>
      </c>
      <c r="ED193" s="10">
        <v>0.52368834509095885</v>
      </c>
      <c r="EE193">
        <v>4.5925056423756806E-2</v>
      </c>
      <c r="EF193" s="4">
        <v>0</v>
      </c>
      <c r="EG193" s="4">
        <v>9.8510145530756488E-2</v>
      </c>
      <c r="EH193" s="4">
        <v>1.0166000000000002</v>
      </c>
      <c r="EI193">
        <v>1.0459250564237568</v>
      </c>
      <c r="EJ193">
        <v>7.1520143340856048</v>
      </c>
      <c r="EK193" s="10">
        <v>1.0133327769789009</v>
      </c>
      <c r="EL193">
        <v>8.2122095862826421E-3</v>
      </c>
      <c r="EM193" s="4">
        <v>0</v>
      </c>
      <c r="EN193" s="4">
        <v>6.0797298693282334E-2</v>
      </c>
      <c r="EO193" s="4">
        <v>0.99180000000000001</v>
      </c>
      <c r="EP193">
        <v>1.0082122095862827</v>
      </c>
      <c r="EQ193">
        <v>19.241334745020691</v>
      </c>
      <c r="ER193" s="10">
        <v>1.6225845558846712</v>
      </c>
      <c r="ES193">
        <v>1.202477204854142E-2</v>
      </c>
      <c r="ET193" s="4">
        <v>0</v>
      </c>
      <c r="EU193" s="4">
        <v>6.4609861155541112E-2</v>
      </c>
      <c r="EV193" s="4">
        <v>4.1388000000000007</v>
      </c>
      <c r="EW193">
        <v>1.0120247720485414</v>
      </c>
      <c r="EX193">
        <v>31.662904876912549</v>
      </c>
      <c r="EY193" s="10">
        <v>0.78791945012182241</v>
      </c>
      <c r="EZ193">
        <v>4.0333016685187843E-2</v>
      </c>
      <c r="FA193" s="4">
        <v>0</v>
      </c>
      <c r="FB193" s="4">
        <v>9.2918105792187539E-2</v>
      </c>
      <c r="FC193" s="4">
        <v>0.77540000000000009</v>
      </c>
      <c r="FD193">
        <v>1.0403330166851879</v>
      </c>
      <c r="FE193">
        <v>31.249103693284262</v>
      </c>
      <c r="FF193" s="10">
        <v>1.469178309076596</v>
      </c>
      <c r="FG193">
        <v>1.7250109206682156E-3</v>
      </c>
      <c r="FH193" s="4">
        <v>0</v>
      </c>
      <c r="FI193" s="4">
        <v>5.4310100027667903E-2</v>
      </c>
      <c r="FJ193" s="4">
        <v>0.92920000000000025</v>
      </c>
      <c r="FK193">
        <v>1.0017250109206681</v>
      </c>
      <c r="FL193">
        <v>45.862501798860826</v>
      </c>
      <c r="FM193" s="10">
        <v>0.83959338399907102</v>
      </c>
      <c r="FN193">
        <v>5.8589604751564869E-2</v>
      </c>
      <c r="FO193" s="4">
        <v>0</v>
      </c>
      <c r="FP193" s="4">
        <v>0.11117469385856456</v>
      </c>
      <c r="FQ193" s="4">
        <v>1.1600000000000001</v>
      </c>
      <c r="FR193">
        <v>1.0585896047515648</v>
      </c>
      <c r="FS193">
        <v>18.130309890947739</v>
      </c>
      <c r="FT193" s="10">
        <v>0.91249444048659978</v>
      </c>
    </row>
    <row r="194" spans="1:176" x14ac:dyDescent="0.2">
      <c r="A194" s="2">
        <v>193</v>
      </c>
      <c r="B194" s="3">
        <v>44562</v>
      </c>
      <c r="C194">
        <v>2022</v>
      </c>
      <c r="D194" s="4">
        <v>-5.257857412613811E-2</v>
      </c>
      <c r="E194" s="4">
        <v>2.7645064571377997E-3</v>
      </c>
      <c r="F194" s="9">
        <v>0.94742142587386191</v>
      </c>
      <c r="G194">
        <v>3.6173996635424195</v>
      </c>
      <c r="H194" s="10"/>
      <c r="I194">
        <v>1.2777350198173762E-2</v>
      </c>
      <c r="J194" s="4">
        <v>0</v>
      </c>
      <c r="K194" s="4">
        <v>4.4137871064956473E-2</v>
      </c>
      <c r="L194" s="4">
        <v>0.83460000000000034</v>
      </c>
      <c r="M194">
        <v>1.0127773501981738</v>
      </c>
      <c r="N194">
        <v>32.632395476236269</v>
      </c>
      <c r="O194" s="10"/>
      <c r="P194">
        <v>7.6403410667895443E-4</v>
      </c>
      <c r="Q194" s="4">
        <v>0</v>
      </c>
      <c r="R194" s="4">
        <v>3.2124554973461665E-2</v>
      </c>
      <c r="S194" s="4">
        <v>1.0598000000000001</v>
      </c>
      <c r="T194">
        <v>1.000764034106679</v>
      </c>
      <c r="U194">
        <v>19.696308000460032</v>
      </c>
      <c r="V194" s="10"/>
      <c r="W194">
        <v>-6.5525348343756645E-2</v>
      </c>
      <c r="X194" s="4">
        <v>4.2935712755706517E-3</v>
      </c>
      <c r="Y194" s="4">
        <v>-3.4164827476973934E-2</v>
      </c>
      <c r="Z194" s="4">
        <v>-0.60660000000000014</v>
      </c>
      <c r="AA194">
        <v>0.93447465165624333</v>
      </c>
      <c r="AB194">
        <v>4.8197289303218591</v>
      </c>
      <c r="AC194" s="10"/>
      <c r="AD194">
        <v>-4.1917503106119879E-2</v>
      </c>
      <c r="AE194" s="4">
        <v>1.7570770666515696E-3</v>
      </c>
      <c r="AF194" s="4">
        <v>-1.0556982239337168E-2</v>
      </c>
      <c r="AG194" s="4">
        <v>0.15660000000000004</v>
      </c>
      <c r="AH194">
        <v>0.95808249689388014</v>
      </c>
      <c r="AI194">
        <v>2.2889889001059993</v>
      </c>
      <c r="AJ194" s="10"/>
      <c r="AK194">
        <v>4.6320606385856486E-2</v>
      </c>
      <c r="AL194" s="4">
        <v>0</v>
      </c>
      <c r="AM194" s="4">
        <v>7.7681127252639204E-2</v>
      </c>
      <c r="AN194" s="4">
        <v>5.9860000000000007</v>
      </c>
      <c r="AO194">
        <v>1.0463206063858566</v>
      </c>
      <c r="AP194">
        <v>9.1943062041698944</v>
      </c>
      <c r="AQ194" s="10"/>
      <c r="AR194">
        <v>-2.0354954655028963E-2</v>
      </c>
      <c r="AS194" s="4">
        <v>4.1432417900828523E-4</v>
      </c>
      <c r="AT194" s="4">
        <v>1.1005566211753748E-2</v>
      </c>
      <c r="AU194" s="4">
        <v>1.2356000000000003</v>
      </c>
      <c r="AV194">
        <v>0.97964504534497099</v>
      </c>
      <c r="AW194">
        <v>8.8234828792335271</v>
      </c>
      <c r="AX194" s="10"/>
      <c r="AY194">
        <v>-6.2976139120667601E-2</v>
      </c>
      <c r="AZ194" s="4">
        <v>3.9659940985456799E-3</v>
      </c>
      <c r="BA194" s="4">
        <v>-3.161561825388489E-2</v>
      </c>
      <c r="BB194" s="4">
        <v>0.86980000000000002</v>
      </c>
      <c r="BC194">
        <v>0.93702386087933243</v>
      </c>
      <c r="BD194">
        <v>3.9737471037355743</v>
      </c>
      <c r="BE194" s="10"/>
      <c r="BF194">
        <v>-1.8328742189727992E-2</v>
      </c>
      <c r="BG194" s="4">
        <v>3.3594279025751485E-4</v>
      </c>
      <c r="BH194" s="4">
        <v>1.3031778677054719E-2</v>
      </c>
      <c r="BI194" s="4">
        <v>1.0990000000000004</v>
      </c>
      <c r="BJ194">
        <v>0.98167125781027198</v>
      </c>
      <c r="BK194">
        <v>173.6919680756294</v>
      </c>
      <c r="BL194" s="10"/>
      <c r="BM194">
        <v>-1.7081011128021951E-2</v>
      </c>
      <c r="BN194" s="4">
        <v>2.9176094115560973E-4</v>
      </c>
      <c r="BO194" s="4">
        <v>1.427950973876076E-2</v>
      </c>
      <c r="BP194" s="4">
        <v>0.98719999999999986</v>
      </c>
      <c r="BQ194">
        <v>0.98291898887197804</v>
      </c>
      <c r="BR194">
        <v>3.2201387360745901</v>
      </c>
      <c r="BS194" s="10"/>
      <c r="BT194">
        <v>6.4048700037316664E-2</v>
      </c>
      <c r="BU194" s="4">
        <v>0</v>
      </c>
      <c r="BV194" s="4">
        <v>9.5409220904099368E-2</v>
      </c>
      <c r="BW194" s="4">
        <v>4.2266000000000012</v>
      </c>
      <c r="BX194">
        <v>1.0640487000373167</v>
      </c>
      <c r="BY194">
        <v>4.7436609112035191</v>
      </c>
      <c r="BZ194" s="10"/>
      <c r="CA194">
        <v>-0.13095812651379249</v>
      </c>
      <c r="CB194" s="4">
        <v>1.7150030900002479E-2</v>
      </c>
      <c r="CC194" s="4">
        <v>-9.9597605647009785E-2</v>
      </c>
      <c r="CD194" s="4">
        <v>0.69600000000000006</v>
      </c>
      <c r="CE194">
        <v>0.86904187348620754</v>
      </c>
      <c r="CF194">
        <v>13.559009909544887</v>
      </c>
      <c r="CG194" s="10"/>
      <c r="CH194">
        <v>-2.3281497108633892E-2</v>
      </c>
      <c r="CI194" s="4">
        <v>5.4202810761932823E-4</v>
      </c>
      <c r="CJ194" s="4">
        <v>8.0790237581488192E-3</v>
      </c>
      <c r="CK194" s="4">
        <v>0.94879999999999998</v>
      </c>
      <c r="CL194">
        <v>0.97671850289136608</v>
      </c>
      <c r="CM194">
        <v>1.9123750761764908</v>
      </c>
      <c r="CN194" s="10"/>
      <c r="CO194">
        <v>-9.408813209059412E-2</v>
      </c>
      <c r="CP194" s="4">
        <v>8.8525766002970872E-3</v>
      </c>
      <c r="CQ194" s="4">
        <v>-6.2727611223811403E-2</v>
      </c>
      <c r="CR194" s="4">
        <v>1.3362000000000001</v>
      </c>
      <c r="CS194">
        <v>0.90591186790940592</v>
      </c>
      <c r="CT194">
        <v>10.283289214891935</v>
      </c>
      <c r="CU194" s="10"/>
      <c r="CV194">
        <v>-4.1049271331353082E-2</v>
      </c>
      <c r="CW194" s="4">
        <v>1.685042676835046E-3</v>
      </c>
      <c r="CX194" s="4">
        <v>-9.6887504645703712E-3</v>
      </c>
      <c r="CY194" s="4">
        <v>1.4142000000000001</v>
      </c>
      <c r="CZ194">
        <v>0.95895072866864695</v>
      </c>
      <c r="DA194">
        <v>3.5024657359533338</v>
      </c>
      <c r="DB194" s="10"/>
      <c r="DC194">
        <v>-0.1124555487113313</v>
      </c>
      <c r="DD194" s="4">
        <v>1.2646250435966608E-2</v>
      </c>
      <c r="DE194" s="4">
        <v>-8.1095027844548584E-2</v>
      </c>
      <c r="DF194" s="4">
        <v>1.5628000000000002</v>
      </c>
      <c r="DG194">
        <v>0.88754445128866866</v>
      </c>
      <c r="DH194">
        <v>6.6429331649375554</v>
      </c>
      <c r="DI194" s="10"/>
      <c r="DJ194">
        <v>-1.4974028473796603E-2</v>
      </c>
      <c r="DK194" s="4">
        <v>2.2422152873407142E-4</v>
      </c>
      <c r="DL194" s="4">
        <v>1.6386492392986108E-2</v>
      </c>
      <c r="DM194" s="4">
        <v>1.1698</v>
      </c>
      <c r="DN194">
        <v>0.98502597152620341</v>
      </c>
      <c r="DO194">
        <v>5.1509954672174869</v>
      </c>
      <c r="DP194" s="10"/>
      <c r="DQ194">
        <v>-7.0857774052110079E-2</v>
      </c>
      <c r="DR194" s="4">
        <v>5.0208241436198843E-3</v>
      </c>
      <c r="DS194" s="4">
        <v>-3.9497253185327368E-2</v>
      </c>
      <c r="DT194" s="4">
        <v>1.3415999999999997</v>
      </c>
      <c r="DU194">
        <v>0.92914222594788987</v>
      </c>
      <c r="DV194">
        <v>2.0903402610507555</v>
      </c>
      <c r="DW194" s="10"/>
      <c r="DX194">
        <v>1.1912307954539063E-2</v>
      </c>
      <c r="DY194" s="4">
        <v>0</v>
      </c>
      <c r="DZ194" s="4">
        <v>4.3272828821321774E-2</v>
      </c>
      <c r="EA194" s="4">
        <v>1.3863999999999996</v>
      </c>
      <c r="EB194">
        <v>1.0119123079545391</v>
      </c>
      <c r="EC194">
        <v>7.3342702264605526</v>
      </c>
      <c r="ED194" s="10"/>
      <c r="EE194">
        <v>-0.134597084432205</v>
      </c>
      <c r="EF194" s="4">
        <v>1.8116375137650121E-2</v>
      </c>
      <c r="EG194" s="4">
        <v>-0.1032365635654223</v>
      </c>
      <c r="EH194" s="4">
        <v>1.0649999999999999</v>
      </c>
      <c r="EI194">
        <v>0.86540291556779503</v>
      </c>
      <c r="EJ194">
        <v>6.1893740569003448</v>
      </c>
      <c r="EK194" s="10"/>
      <c r="EL194">
        <v>-6.5112057773191442E-2</v>
      </c>
      <c r="EM194" s="4">
        <v>4.2395800674594197E-3</v>
      </c>
      <c r="EN194" s="4">
        <v>-3.3751536906408731E-2</v>
      </c>
      <c r="EO194" s="4">
        <v>0.82440000000000013</v>
      </c>
      <c r="EP194">
        <v>0.9348879422268086</v>
      </c>
      <c r="EQ194">
        <v>17.988491845469589</v>
      </c>
      <c r="ER194" s="10"/>
      <c r="ES194">
        <v>3.7616760861751419E-2</v>
      </c>
      <c r="ET194" s="4">
        <v>0</v>
      </c>
      <c r="EU194" s="4">
        <v>6.8977281728534123E-2</v>
      </c>
      <c r="EV194" s="4">
        <v>3.5247999999999995</v>
      </c>
      <c r="EW194">
        <v>1.0376167608617515</v>
      </c>
      <c r="EX194">
        <v>32.853960797855756</v>
      </c>
      <c r="EY194" s="10"/>
      <c r="EZ194">
        <v>-2.1677582532202307E-2</v>
      </c>
      <c r="FA194" s="4">
        <v>4.6991758444044258E-4</v>
      </c>
      <c r="FB194" s="4">
        <v>9.6829383345804036E-3</v>
      </c>
      <c r="FC194" s="4">
        <v>0.83240000000000014</v>
      </c>
      <c r="FD194">
        <v>0.97832241746779769</v>
      </c>
      <c r="FE194">
        <v>30.571698668915744</v>
      </c>
      <c r="FF194" s="10"/>
      <c r="FG194">
        <v>2.9495052229644561E-2</v>
      </c>
      <c r="FH194" s="4">
        <v>0</v>
      </c>
      <c r="FI194" s="4">
        <v>6.0855573096427272E-2</v>
      </c>
      <c r="FJ194" s="4">
        <v>1.1194000000000002</v>
      </c>
      <c r="FK194">
        <v>1.0294950522296447</v>
      </c>
      <c r="FL194">
        <v>47.215218684800398</v>
      </c>
      <c r="FM194" s="10"/>
      <c r="FN194">
        <v>-1.4467699129924566E-2</v>
      </c>
      <c r="FO194" s="4">
        <v>2.0931431811402007E-4</v>
      </c>
      <c r="FP194" s="4">
        <v>1.6892821736858146E-2</v>
      </c>
      <c r="FQ194" s="4">
        <v>1.1341999999999999</v>
      </c>
      <c r="FR194">
        <v>0.98553230087007548</v>
      </c>
      <c r="FS194">
        <v>17.868006022313214</v>
      </c>
      <c r="FT194" s="10"/>
    </row>
    <row r="195" spans="1:176" x14ac:dyDescent="0.2">
      <c r="A195" s="2">
        <v>194</v>
      </c>
      <c r="B195" s="3">
        <v>44593</v>
      </c>
      <c r="C195">
        <v>2022</v>
      </c>
      <c r="D195" s="4">
        <v>-3.1380104526530408E-2</v>
      </c>
      <c r="E195" s="4">
        <v>9.8471096009597426E-4</v>
      </c>
      <c r="F195" s="9">
        <v>0.96861989547346961</v>
      </c>
      <c r="G195">
        <v>3.5038852839862225</v>
      </c>
      <c r="H195" s="10"/>
      <c r="I195">
        <v>-9.0939821329287136E-3</v>
      </c>
      <c r="J195" s="4">
        <v>8.2700511034026678E-5</v>
      </c>
      <c r="K195" s="4">
        <v>-4.486722090620876E-2</v>
      </c>
      <c r="L195" s="4">
        <v>0.9274</v>
      </c>
      <c r="M195">
        <v>0.99090601786707133</v>
      </c>
      <c r="N195">
        <v>32.335637054820715</v>
      </c>
      <c r="O195" s="10"/>
      <c r="P195">
        <v>1.8843532304501899E-2</v>
      </c>
      <c r="Q195" s="4">
        <v>0</v>
      </c>
      <c r="R195" s="4">
        <v>-1.6929706468778144E-2</v>
      </c>
      <c r="S195" s="4">
        <v>1.0831999999999997</v>
      </c>
      <c r="T195">
        <v>1.018843532304502</v>
      </c>
      <c r="U195">
        <v>20.067456016546121</v>
      </c>
      <c r="V195" s="10"/>
      <c r="W195">
        <v>-8.2508848689046826E-3</v>
      </c>
      <c r="X195" s="4">
        <v>6.8077101119920236E-5</v>
      </c>
      <c r="Y195" s="4">
        <v>-4.4024123642184727E-2</v>
      </c>
      <c r="Z195" s="4">
        <v>-0.65779999999999983</v>
      </c>
      <c r="AA195">
        <v>0.99174911513109532</v>
      </c>
      <c r="AB195">
        <v>4.779961901818444</v>
      </c>
      <c r="AC195" s="10"/>
      <c r="AD195">
        <v>-1.2350169524295842E-2</v>
      </c>
      <c r="AE195" s="4">
        <v>1.5252668727884578E-4</v>
      </c>
      <c r="AF195" s="4">
        <v>-4.8123408297575887E-2</v>
      </c>
      <c r="AG195" s="4">
        <v>0.14880000000000004</v>
      </c>
      <c r="AH195">
        <v>0.9876498304757042</v>
      </c>
      <c r="AI195">
        <v>2.2607194991504587</v>
      </c>
      <c r="AJ195" s="10"/>
      <c r="AK195">
        <v>2.7878571851198578E-2</v>
      </c>
      <c r="AL195" s="4">
        <v>0</v>
      </c>
      <c r="AM195" s="4">
        <v>-7.8946669220814648E-3</v>
      </c>
      <c r="AN195" s="4">
        <v>6.9229999999999992</v>
      </c>
      <c r="AO195">
        <v>1.0278785718511987</v>
      </c>
      <c r="AP195">
        <v>9.450630330304767</v>
      </c>
      <c r="AQ195" s="10"/>
      <c r="AR195">
        <v>3.0348154671255987E-2</v>
      </c>
      <c r="AS195" s="4">
        <v>0</v>
      </c>
      <c r="AT195" s="4">
        <v>-5.425084102024056E-3</v>
      </c>
      <c r="AU195" s="4">
        <v>1.5102000000000004</v>
      </c>
      <c r="AV195">
        <v>1.0303481546712561</v>
      </c>
      <c r="AW195">
        <v>9.0912593023916859</v>
      </c>
      <c r="AX195" s="10"/>
      <c r="AY195">
        <v>-5.4198263171764703E-2</v>
      </c>
      <c r="AZ195" s="4">
        <v>2.937451730835866E-3</v>
      </c>
      <c r="BA195" s="4">
        <v>-8.9971501945044746E-2</v>
      </c>
      <c r="BB195" s="4">
        <v>0.87319999999999998</v>
      </c>
      <c r="BC195">
        <v>0.94580173682823532</v>
      </c>
      <c r="BD195">
        <v>3.7583769124292759</v>
      </c>
      <c r="BE195" s="10"/>
      <c r="BF195">
        <v>-3.6341710646149661E-2</v>
      </c>
      <c r="BG195" s="4">
        <v>1.3207199326884676E-3</v>
      </c>
      <c r="BH195" s="4">
        <v>-7.2114949419429697E-2</v>
      </c>
      <c r="BI195" s="4">
        <v>0.97239999999999982</v>
      </c>
      <c r="BJ195">
        <v>0.96365828935385034</v>
      </c>
      <c r="BK195">
        <v>167.37970483026461</v>
      </c>
      <c r="BL195" s="10"/>
      <c r="BM195">
        <v>-4.6817096563234115E-2</v>
      </c>
      <c r="BN195" s="4">
        <v>2.1918405306111874E-3</v>
      </c>
      <c r="BO195" s="4">
        <v>-8.2590335336514165E-2</v>
      </c>
      <c r="BP195" s="4">
        <v>0.9842000000000003</v>
      </c>
      <c r="BQ195">
        <v>0.95318290343676593</v>
      </c>
      <c r="BR195">
        <v>3.0693811899207755</v>
      </c>
      <c r="BS195" s="10"/>
      <c r="BT195">
        <v>4.4403476383390081E-2</v>
      </c>
      <c r="BU195" s="4">
        <v>0</v>
      </c>
      <c r="BV195" s="4">
        <v>8.6302376101100378E-3</v>
      </c>
      <c r="BW195" s="4">
        <v>5.0602</v>
      </c>
      <c r="BX195">
        <v>1.04440347638339</v>
      </c>
      <c r="BY195">
        <v>4.9542959464449554</v>
      </c>
      <c r="BZ195" s="10"/>
      <c r="CA195">
        <v>-0.11951056612943274</v>
      </c>
      <c r="CB195" s="4">
        <v>1.4282775416577517E-2</v>
      </c>
      <c r="CC195" s="4">
        <v>-0.15528380490271279</v>
      </c>
      <c r="CD195" s="4">
        <v>0.48219999999999996</v>
      </c>
      <c r="CE195">
        <v>0.88048943387056722</v>
      </c>
      <c r="CF195">
        <v>11.938564959100589</v>
      </c>
      <c r="CG195" s="10"/>
      <c r="CH195">
        <v>-1.662183959121841E-2</v>
      </c>
      <c r="CI195" s="4">
        <v>2.7628555139619582E-4</v>
      </c>
      <c r="CJ195" s="4">
        <v>-5.2395078364498457E-2</v>
      </c>
      <c r="CK195" s="4">
        <v>0.92599999999999993</v>
      </c>
      <c r="CL195">
        <v>0.98337816040878157</v>
      </c>
      <c r="CM195">
        <v>1.8805878844220412</v>
      </c>
      <c r="CN195" s="10"/>
      <c r="CO195">
        <v>-0.1052335102622768</v>
      </c>
      <c r="CP195" s="4">
        <v>1.1074091682120717E-2</v>
      </c>
      <c r="CQ195" s="4">
        <v>-0.14100674903555685</v>
      </c>
      <c r="CR195" s="4">
        <v>1.4011999999999996</v>
      </c>
      <c r="CS195">
        <v>0.89476648973772321</v>
      </c>
      <c r="CT195">
        <v>9.2011425937666438</v>
      </c>
      <c r="CU195" s="10"/>
      <c r="CV195">
        <v>-3.1872750190518828E-2</v>
      </c>
      <c r="CW195" s="4">
        <v>1.0158722047072181E-3</v>
      </c>
      <c r="CX195" s="4">
        <v>-6.7645988963798864E-2</v>
      </c>
      <c r="CY195" s="4">
        <v>1.3131999999999993</v>
      </c>
      <c r="CZ195">
        <v>0.96812724980948117</v>
      </c>
      <c r="DA195">
        <v>3.3908325205004415</v>
      </c>
      <c r="DB195" s="10"/>
      <c r="DC195">
        <v>-9.4600073638690552E-2</v>
      </c>
      <c r="DD195" s="4">
        <v>8.9491739324456757E-3</v>
      </c>
      <c r="DE195" s="4">
        <v>-0.13037331241197059</v>
      </c>
      <c r="DF195" s="4">
        <v>1.4274</v>
      </c>
      <c r="DG195">
        <v>0.9053999263613095</v>
      </c>
      <c r="DH195">
        <v>6.014511198357563</v>
      </c>
      <c r="DI195" s="10"/>
      <c r="DJ195">
        <v>6.2880861532433078E-3</v>
      </c>
      <c r="DK195" s="4">
        <v>0</v>
      </c>
      <c r="DL195" s="4">
        <v>-2.9485152620036734E-2</v>
      </c>
      <c r="DM195" s="4">
        <v>1.2922</v>
      </c>
      <c r="DN195">
        <v>1.0062880861532433</v>
      </c>
      <c r="DO195">
        <v>5.1833853704903161</v>
      </c>
      <c r="DP195" s="10"/>
      <c r="DQ195">
        <v>-8.1599444781420005E-3</v>
      </c>
      <c r="DR195" s="4">
        <v>6.6584693886360125E-5</v>
      </c>
      <c r="DS195" s="4">
        <v>-4.3933183251422044E-2</v>
      </c>
      <c r="DT195" s="4">
        <v>1.3313999999999999</v>
      </c>
      <c r="DU195">
        <v>0.99184005552185805</v>
      </c>
      <c r="DV195">
        <v>2.0732832005801565</v>
      </c>
      <c r="DW195" s="10"/>
      <c r="DX195">
        <v>-1.9723057855042858E-2</v>
      </c>
      <c r="DY195" s="4">
        <v>3.8899901115336779E-4</v>
      </c>
      <c r="DZ195" s="4">
        <v>-5.5496296628322901E-2</v>
      </c>
      <c r="EA195" s="4">
        <v>1.4982000000000004</v>
      </c>
      <c r="EB195">
        <v>0.98027694214495709</v>
      </c>
      <c r="EC195">
        <v>7.1896159904595525</v>
      </c>
      <c r="ED195" s="10"/>
      <c r="EE195">
        <v>-9.3907636157383831E-2</v>
      </c>
      <c r="EF195" s="4">
        <v>8.8186441286675823E-3</v>
      </c>
      <c r="EG195" s="4">
        <v>-0.12968087493066388</v>
      </c>
      <c r="EH195" s="4">
        <v>0.91439999999999966</v>
      </c>
      <c r="EI195">
        <v>0.90609236384261616</v>
      </c>
      <c r="EJ195">
        <v>5.6081445699229961</v>
      </c>
      <c r="EK195" s="10"/>
      <c r="EL195">
        <v>-6.8116942349167264E-2</v>
      </c>
      <c r="EM195" s="4">
        <v>4.6399178349997771E-3</v>
      </c>
      <c r="EN195" s="4">
        <v>-0.1038901811224473</v>
      </c>
      <c r="EO195" s="4">
        <v>1.004</v>
      </c>
      <c r="EP195">
        <v>0.93188305765083279</v>
      </c>
      <c r="EQ195">
        <v>16.763170783483272</v>
      </c>
      <c r="ER195" s="10"/>
      <c r="ES195">
        <v>2.9897650001931963E-2</v>
      </c>
      <c r="ET195" s="4">
        <v>0</v>
      </c>
      <c r="EU195" s="4">
        <v>-5.8755887713480802E-3</v>
      </c>
      <c r="EV195" s="4">
        <v>0.94720000000000004</v>
      </c>
      <c r="EW195">
        <v>1.0298976500019319</v>
      </c>
      <c r="EX195">
        <v>33.83621701896724</v>
      </c>
      <c r="EY195" s="10"/>
      <c r="EZ195">
        <v>-1.2703704185921432E-2</v>
      </c>
      <c r="FA195" s="4">
        <v>1.6138410004339773E-4</v>
      </c>
      <c r="FB195" s="4">
        <v>-4.8476942959201477E-2</v>
      </c>
      <c r="FC195" s="4">
        <v>0.81840000000000002</v>
      </c>
      <c r="FD195">
        <v>0.98729629581407852</v>
      </c>
      <c r="FE195">
        <v>30.183324852564709</v>
      </c>
      <c r="FF195" s="10"/>
      <c r="FG195">
        <v>-1.8871899680419187E-2</v>
      </c>
      <c r="FH195" s="4">
        <v>3.5614859754780581E-4</v>
      </c>
      <c r="FI195" s="4">
        <v>-5.4645138453699227E-2</v>
      </c>
      <c r="FJ195" s="4">
        <v>1.0144</v>
      </c>
      <c r="FK195">
        <v>0.98112810031958086</v>
      </c>
      <c r="FL195">
        <v>46.324177814391795</v>
      </c>
      <c r="FM195" s="10"/>
      <c r="FN195">
        <v>5.393893314884571E-3</v>
      </c>
      <c r="FO195" s="4">
        <v>0</v>
      </c>
      <c r="FP195" s="4">
        <v>-3.0379345458395473E-2</v>
      </c>
      <c r="FQ195" s="4">
        <v>1.1037999999999997</v>
      </c>
      <c r="FR195">
        <v>1.0053938933148845</v>
      </c>
      <c r="FS195">
        <v>17.964384140547285</v>
      </c>
      <c r="FT195" s="10"/>
    </row>
    <row r="196" spans="1:176" x14ac:dyDescent="0.2">
      <c r="A196" s="2">
        <v>195</v>
      </c>
      <c r="B196" s="3">
        <v>44621</v>
      </c>
      <c r="C196">
        <v>2022</v>
      </c>
      <c r="D196" s="4">
        <v>3.5780424792519264E-2</v>
      </c>
      <c r="E196" s="4">
        <v>0</v>
      </c>
      <c r="F196" s="9">
        <v>1.0357804247925193</v>
      </c>
      <c r="G196">
        <v>3.6292557878715068</v>
      </c>
      <c r="H196" s="10"/>
      <c r="I196">
        <v>9.4252488724602762E-2</v>
      </c>
      <c r="J196" s="4">
        <v>0</v>
      </c>
      <c r="K196" s="4">
        <v>0.18220920787364214</v>
      </c>
      <c r="L196" s="4">
        <v>0.82059999999999989</v>
      </c>
      <c r="M196">
        <v>1.0942524887246028</v>
      </c>
      <c r="N196">
        <v>35.383351321733052</v>
      </c>
      <c r="O196" s="10"/>
      <c r="P196">
        <v>4.3858530882386601E-2</v>
      </c>
      <c r="Q196" s="4">
        <v>0</v>
      </c>
      <c r="R196" s="4">
        <v>0.13181525003142597</v>
      </c>
      <c r="S196" s="4">
        <v>5.0813999999999986</v>
      </c>
      <c r="T196">
        <v>1.0438585308823867</v>
      </c>
      <c r="U196">
        <v>20.947585155978746</v>
      </c>
      <c r="V196" s="10"/>
      <c r="W196">
        <v>2.6860279275074311E-2</v>
      </c>
      <c r="X196" s="4">
        <v>0</v>
      </c>
      <c r="Y196" s="4">
        <v>0.11481699842411368</v>
      </c>
      <c r="Z196" s="4">
        <v>-0.76859999999999962</v>
      </c>
      <c r="AA196">
        <v>1.0268602792750743</v>
      </c>
      <c r="AB196">
        <v>4.9083530134255025</v>
      </c>
      <c r="AC196" s="10"/>
      <c r="AD196">
        <v>2.1935203660103212E-2</v>
      </c>
      <c r="AE196" s="4">
        <v>0</v>
      </c>
      <c r="AF196" s="4">
        <v>0.10989192280914258</v>
      </c>
      <c r="AG196" s="4">
        <v>0.18899999999999997</v>
      </c>
      <c r="AH196">
        <v>1.0219352036601033</v>
      </c>
      <c r="AI196">
        <v>2.3103088417826907</v>
      </c>
      <c r="AJ196" s="10"/>
      <c r="AK196">
        <v>5.0655972886639145E-2</v>
      </c>
      <c r="AL196" s="4">
        <v>0</v>
      </c>
      <c r="AM196" s="4">
        <v>0.1386126920356785</v>
      </c>
      <c r="AN196" s="4">
        <v>10.634399999999996</v>
      </c>
      <c r="AO196">
        <v>1.0506559728866391</v>
      </c>
      <c r="AP196">
        <v>9.9293612040783348</v>
      </c>
      <c r="AQ196" s="10"/>
      <c r="AR196">
        <v>5.8307051265496693E-2</v>
      </c>
      <c r="AS196" s="4">
        <v>0</v>
      </c>
      <c r="AT196" s="4">
        <v>0.14626377041453606</v>
      </c>
      <c r="AU196" s="4">
        <v>1.2975999999999999</v>
      </c>
      <c r="AV196">
        <v>1.0583070512654966</v>
      </c>
      <c r="AW196">
        <v>9.6213438246041605</v>
      </c>
      <c r="AX196" s="10"/>
      <c r="AY196">
        <v>6.560394204042326E-2</v>
      </c>
      <c r="AZ196" s="4">
        <v>0</v>
      </c>
      <c r="BA196" s="4">
        <v>0.15356066118946263</v>
      </c>
      <c r="BB196" s="4">
        <v>0.8837999999999997</v>
      </c>
      <c r="BC196">
        <v>1.0656039420404233</v>
      </c>
      <c r="BD196">
        <v>4.0049412535583508</v>
      </c>
      <c r="BE196" s="10"/>
      <c r="BF196">
        <v>4.8415687384567745E-2</v>
      </c>
      <c r="BG196" s="4">
        <v>0</v>
      </c>
      <c r="BH196" s="4">
        <v>0.1363724065336071</v>
      </c>
      <c r="BI196" s="4">
        <v>0.8276</v>
      </c>
      <c r="BJ196">
        <v>1.0484156873845678</v>
      </c>
      <c r="BK196">
        <v>175.48350829384793</v>
      </c>
      <c r="BL196" s="10"/>
      <c r="BM196">
        <v>4.0016500728821229E-2</v>
      </c>
      <c r="BN196" s="4">
        <v>0</v>
      </c>
      <c r="BO196" s="4">
        <v>0.12797321987786059</v>
      </c>
      <c r="BP196" s="4">
        <v>0.95660000000000001</v>
      </c>
      <c r="BQ196">
        <v>1.0400165007288211</v>
      </c>
      <c r="BR196">
        <v>3.19220708454427</v>
      </c>
      <c r="BS196" s="10"/>
      <c r="BT196">
        <v>6.9868156911644191E-2</v>
      </c>
      <c r="BU196" s="4">
        <v>0</v>
      </c>
      <c r="BV196" s="4">
        <v>0.15782487606068357</v>
      </c>
      <c r="BW196" s="4">
        <v>4.6988000000000003</v>
      </c>
      <c r="BX196">
        <v>1.0698681569116442</v>
      </c>
      <c r="BY196">
        <v>5.3004434730178938</v>
      </c>
      <c r="BZ196" s="10"/>
      <c r="CA196">
        <v>0.21390625715245404</v>
      </c>
      <c r="CB196" s="4">
        <v>0</v>
      </c>
      <c r="CC196" s="4">
        <v>0.30186297630149339</v>
      </c>
      <c r="CD196" s="4">
        <v>0.55420000000000003</v>
      </c>
      <c r="CE196">
        <v>1.2139062571524541</v>
      </c>
      <c r="CF196">
        <v>14.492298705273237</v>
      </c>
      <c r="CG196" s="10"/>
      <c r="CH196">
        <v>4.4289268700441087E-2</v>
      </c>
      <c r="CI196" s="4">
        <v>0</v>
      </c>
      <c r="CJ196" s="4">
        <v>0.13224598784948044</v>
      </c>
      <c r="CK196" s="4">
        <v>0.99679999999999991</v>
      </c>
      <c r="CL196">
        <v>1.044289268700441</v>
      </c>
      <c r="CM196">
        <v>1.9638777465500028</v>
      </c>
      <c r="CN196" s="10"/>
      <c r="CO196">
        <v>5.1131315741205968E-2</v>
      </c>
      <c r="CP196" s="4">
        <v>0</v>
      </c>
      <c r="CQ196" s="4">
        <v>0.13908803489024535</v>
      </c>
      <c r="CR196" s="4">
        <v>1.0598000000000001</v>
      </c>
      <c r="CS196">
        <v>1.0511313157412059</v>
      </c>
      <c r="CT196">
        <v>9.6716091209083839</v>
      </c>
      <c r="CU196" s="10"/>
      <c r="CV196">
        <v>-2.1387922132503897E-2</v>
      </c>
      <c r="CW196" s="4">
        <v>4.5744321314605005E-4</v>
      </c>
      <c r="CX196" s="4">
        <v>6.6568797016535466E-2</v>
      </c>
      <c r="CY196" s="4">
        <v>1.3577999999999997</v>
      </c>
      <c r="CZ196">
        <v>0.97861207786749616</v>
      </c>
      <c r="DA196">
        <v>3.3183096585876162</v>
      </c>
      <c r="DB196" s="10"/>
      <c r="DC196">
        <v>5.9929984580415437E-2</v>
      </c>
      <c r="DD196" s="4">
        <v>0</v>
      </c>
      <c r="DE196" s="4">
        <v>0.14788670372945481</v>
      </c>
      <c r="DF196" s="4">
        <v>1.0758000000000003</v>
      </c>
      <c r="DG196">
        <v>1.0599299845804155</v>
      </c>
      <c r="DH196">
        <v>6.3749607617338686</v>
      </c>
      <c r="DI196" s="10"/>
      <c r="DJ196">
        <v>7.1559266388218686E-3</v>
      </c>
      <c r="DK196" s="4">
        <v>0</v>
      </c>
      <c r="DL196" s="4">
        <v>9.511264578786123E-2</v>
      </c>
      <c r="DM196" s="4">
        <v>1.2624000000000002</v>
      </c>
      <c r="DN196">
        <v>1.0071559266388219</v>
      </c>
      <c r="DO196">
        <v>5.2204772959422874</v>
      </c>
      <c r="DP196" s="10"/>
      <c r="DQ196">
        <v>3.0103955312879333E-3</v>
      </c>
      <c r="DR196" s="4">
        <v>0</v>
      </c>
      <c r="DS196" s="4">
        <v>9.0967114680327296E-2</v>
      </c>
      <c r="DT196" s="4">
        <v>1.2118</v>
      </c>
      <c r="DU196">
        <v>1.0030103955312879</v>
      </c>
      <c r="DV196">
        <v>2.0795246030622772</v>
      </c>
      <c r="DW196" s="10"/>
      <c r="DX196">
        <v>5.1388839106134156E-2</v>
      </c>
      <c r="DY196" s="4">
        <v>0</v>
      </c>
      <c r="DZ196" s="4">
        <v>0.13934555825517353</v>
      </c>
      <c r="EA196" s="4">
        <v>1.2466000000000002</v>
      </c>
      <c r="EB196">
        <v>1.0513888391061341</v>
      </c>
      <c r="EC196">
        <v>7.5590820098281677</v>
      </c>
      <c r="ED196" s="10"/>
      <c r="EE196">
        <v>6.8361784687505547E-2</v>
      </c>
      <c r="EF196" s="4">
        <v>0</v>
      </c>
      <c r="EG196" s="4">
        <v>0.15631850383654491</v>
      </c>
      <c r="EH196" s="4">
        <v>0.71779999999999977</v>
      </c>
      <c r="EI196">
        <v>1.0683617846875055</v>
      </c>
      <c r="EJ196">
        <v>5.9915273415084753</v>
      </c>
      <c r="EK196" s="10"/>
      <c r="EL196">
        <v>9.3623677367034169E-2</v>
      </c>
      <c r="EM196" s="4">
        <v>0</v>
      </c>
      <c r="EN196" s="4">
        <v>0.18158039651607355</v>
      </c>
      <c r="EO196" s="4">
        <v>0.70560000000000012</v>
      </c>
      <c r="EP196">
        <v>1.0936236773670343</v>
      </c>
      <c r="EQ196">
        <v>18.332600476564604</v>
      </c>
      <c r="ER196" s="10"/>
      <c r="ES196">
        <v>5.0519039299977676E-2</v>
      </c>
      <c r="ET196" s="4">
        <v>0</v>
      </c>
      <c r="EU196" s="4">
        <v>0.13847575844901705</v>
      </c>
      <c r="EV196" s="4">
        <v>0.81640000000000001</v>
      </c>
      <c r="EW196">
        <v>1.0505190392999777</v>
      </c>
      <c r="EX196">
        <v>35.545590196311018</v>
      </c>
      <c r="EY196" s="10"/>
      <c r="EZ196">
        <v>2.9674077693203797E-2</v>
      </c>
      <c r="FA196" s="4">
        <v>0</v>
      </c>
      <c r="FB196" s="4">
        <v>0.11763079684224316</v>
      </c>
      <c r="FC196" s="4">
        <v>0.63160000000000005</v>
      </c>
      <c r="FD196">
        <v>1.0296740776932038</v>
      </c>
      <c r="FE196">
        <v>31.078987179278926</v>
      </c>
      <c r="FF196" s="10"/>
      <c r="FG196">
        <v>2.9390314566729345E-2</v>
      </c>
      <c r="FH196" s="4">
        <v>0</v>
      </c>
      <c r="FI196" s="4">
        <v>0.11734703371576871</v>
      </c>
      <c r="FJ196" s="4">
        <v>0.83640000000000014</v>
      </c>
      <c r="FK196">
        <v>1.0293903145667294</v>
      </c>
      <c r="FL196">
        <v>47.685659972401872</v>
      </c>
      <c r="FM196" s="10"/>
      <c r="FN196">
        <v>8.7829577103663847E-3</v>
      </c>
      <c r="FO196" s="4">
        <v>0</v>
      </c>
      <c r="FP196" s="4">
        <v>9.6739676859405752E-2</v>
      </c>
      <c r="FQ196" s="4">
        <v>0.99219999999999997</v>
      </c>
      <c r="FR196">
        <v>1.0087829577103664</v>
      </c>
      <c r="FS196">
        <v>18.122164566746488</v>
      </c>
      <c r="FT196" s="10"/>
    </row>
    <row r="197" spans="1:176" x14ac:dyDescent="0.2">
      <c r="A197" s="2">
        <v>196</v>
      </c>
      <c r="B197" s="3">
        <v>44652</v>
      </c>
      <c r="C197">
        <v>2022</v>
      </c>
      <c r="D197" s="4">
        <v>-8.7961327918064644E-2</v>
      </c>
      <c r="E197" s="4">
        <v>7.737195209109299E-3</v>
      </c>
      <c r="F197" s="9">
        <v>0.91203867208193534</v>
      </c>
      <c r="G197">
        <v>3.3100216294160072</v>
      </c>
      <c r="H197" s="10"/>
      <c r="I197">
        <v>0.38438640778501365</v>
      </c>
      <c r="J197" s="4">
        <v>0</v>
      </c>
      <c r="K197" s="4">
        <v>0.38433316390140493</v>
      </c>
      <c r="L197" s="4">
        <v>0.84479999999999988</v>
      </c>
      <c r="M197">
        <v>1.3843864077850137</v>
      </c>
      <c r="N197">
        <v>48.984230631689137</v>
      </c>
      <c r="O197" s="10"/>
      <c r="P197">
        <v>0.40335387020281205</v>
      </c>
      <c r="Q197" s="4">
        <v>0</v>
      </c>
      <c r="R197" s="4">
        <v>0.40330062631920333</v>
      </c>
      <c r="S197" s="4">
        <v>4.730999999999999</v>
      </c>
      <c r="T197">
        <v>1.4033538702028121</v>
      </c>
      <c r="U197">
        <v>29.39687470004575</v>
      </c>
      <c r="V197" s="10"/>
      <c r="W197">
        <v>-9.9908967065643839E-2</v>
      </c>
      <c r="X197" s="4">
        <v>9.9818017001239052E-3</v>
      </c>
      <c r="Y197" s="4">
        <v>-9.9962210949252547E-2</v>
      </c>
      <c r="Z197" s="4">
        <v>-0.23519999999999996</v>
      </c>
      <c r="AA197">
        <v>0.90009103293435611</v>
      </c>
      <c r="AB197">
        <v>4.4179645338606202</v>
      </c>
      <c r="AC197" s="10"/>
      <c r="AD197">
        <v>-5.6361008212400955E-2</v>
      </c>
      <c r="AE197" s="4">
        <v>3.1765632467183279E-3</v>
      </c>
      <c r="AF197" s="4">
        <v>-5.6414252096009671E-2</v>
      </c>
      <c r="AG197" s="4">
        <v>0.17280000000000001</v>
      </c>
      <c r="AH197">
        <v>0.94363899178759902</v>
      </c>
      <c r="AI197">
        <v>2.1800975061777939</v>
      </c>
      <c r="AJ197" s="10"/>
      <c r="AK197">
        <v>-0.10948311700264092</v>
      </c>
      <c r="AL197" s="4">
        <v>1.1986552908613961E-2</v>
      </c>
      <c r="AM197" s="4">
        <v>-0.10953636088624963</v>
      </c>
      <c r="AN197" s="4">
        <v>10.487800000000004</v>
      </c>
      <c r="AO197">
        <v>0.89051688299735909</v>
      </c>
      <c r="AP197">
        <v>8.8422637896107439</v>
      </c>
      <c r="AQ197" s="10"/>
      <c r="AR197">
        <v>0.2813655646324888</v>
      </c>
      <c r="AS197" s="4">
        <v>0</v>
      </c>
      <c r="AT197" s="4">
        <v>0.28131232074888007</v>
      </c>
      <c r="AU197" s="4">
        <v>1.4176000000000002</v>
      </c>
      <c r="AV197">
        <v>1.2813655646324889</v>
      </c>
      <c r="AW197">
        <v>12.328458662337219</v>
      </c>
      <c r="AX197" s="10"/>
      <c r="AY197">
        <v>-8.1975613629251654E-2</v>
      </c>
      <c r="AZ197" s="4">
        <v>6.7200012298923497E-3</v>
      </c>
      <c r="BA197" s="4">
        <v>-8.2028857512860362E-2</v>
      </c>
      <c r="BB197" s="4">
        <v>0.93980000000000019</v>
      </c>
      <c r="BC197">
        <v>0.91802438637074835</v>
      </c>
      <c r="BD197">
        <v>3.6766337367488009</v>
      </c>
      <c r="BE197" s="10"/>
      <c r="BF197">
        <v>-0.13396780525733171</v>
      </c>
      <c r="BG197" s="4">
        <v>1.7947372845466353E-2</v>
      </c>
      <c r="BH197" s="4">
        <v>-0.13402104914094043</v>
      </c>
      <c r="BI197" s="4">
        <v>0.92379999999999984</v>
      </c>
      <c r="BJ197">
        <v>0.86603219474266835</v>
      </c>
      <c r="BK197">
        <v>151.97436782886436</v>
      </c>
      <c r="BL197" s="10"/>
      <c r="BM197">
        <v>-6.8860399158205188E-2</v>
      </c>
      <c r="BN197" s="4">
        <v>4.7417545722273453E-3</v>
      </c>
      <c r="BO197" s="4">
        <v>-6.8913643041813896E-2</v>
      </c>
      <c r="BP197" s="4">
        <v>0.94640000000000024</v>
      </c>
      <c r="BQ197">
        <v>0.93113960084179481</v>
      </c>
      <c r="BR197">
        <v>2.9723904305069011</v>
      </c>
      <c r="BS197" s="10"/>
      <c r="BT197">
        <v>-6.804414362344224E-3</v>
      </c>
      <c r="BU197" s="4">
        <v>4.630005481447635E-5</v>
      </c>
      <c r="BV197" s="4">
        <v>-6.857658245952936E-3</v>
      </c>
      <c r="BW197" s="4">
        <v>5.2455999999999996</v>
      </c>
      <c r="BX197">
        <v>0.99319558563765575</v>
      </c>
      <c r="BY197">
        <v>5.264377059323297</v>
      </c>
      <c r="BZ197" s="10"/>
      <c r="CA197">
        <v>-0.1949173737579078</v>
      </c>
      <c r="CB197" s="4">
        <v>3.7992782592679922E-2</v>
      </c>
      <c r="CC197" s="4">
        <v>-0.19497061764151652</v>
      </c>
      <c r="CD197" s="4">
        <v>0.46480000000000005</v>
      </c>
      <c r="CE197">
        <v>0.80508262624209226</v>
      </c>
      <c r="CF197">
        <v>11.667497901926252</v>
      </c>
      <c r="CG197" s="10"/>
      <c r="CH197">
        <v>-5.5628358979152741E-2</v>
      </c>
      <c r="CI197" s="4">
        <v>3.0945143227134836E-3</v>
      </c>
      <c r="CJ197" s="4">
        <v>-5.5681602862761456E-2</v>
      </c>
      <c r="CK197" s="4">
        <v>1.0570000000000002</v>
      </c>
      <c r="CL197">
        <v>0.94437164102084725</v>
      </c>
      <c r="CM197">
        <v>1.8546304502737496</v>
      </c>
      <c r="CN197" s="10"/>
      <c r="CO197">
        <v>-0.21266717429464208</v>
      </c>
      <c r="CP197" s="4">
        <v>4.5227327022467671E-2</v>
      </c>
      <c r="CQ197" s="4">
        <v>-0.2127204181782508</v>
      </c>
      <c r="CR197" s="4">
        <v>1.0706</v>
      </c>
      <c r="CS197">
        <v>0.7873328257053579</v>
      </c>
      <c r="CT197">
        <v>7.6147753382825103</v>
      </c>
      <c r="CU197" s="10"/>
      <c r="CV197">
        <v>-1.7236268029066013E-2</v>
      </c>
      <c r="CW197" s="4">
        <v>2.9708893556980315E-4</v>
      </c>
      <c r="CX197" s="4">
        <v>-1.7289511912674724E-2</v>
      </c>
      <c r="CY197" s="4">
        <v>1.3353999999999999</v>
      </c>
      <c r="CZ197">
        <v>0.98276373197093403</v>
      </c>
      <c r="DA197">
        <v>3.2611143839087617</v>
      </c>
      <c r="DB197" s="10"/>
      <c r="DC197">
        <v>-0.26275211367891577</v>
      </c>
      <c r="DD197" s="4">
        <v>6.903867324273788E-2</v>
      </c>
      <c r="DE197" s="4">
        <v>-0.26280535756252449</v>
      </c>
      <c r="DF197" s="4">
        <v>1.2174</v>
      </c>
      <c r="DG197">
        <v>0.73724788632108429</v>
      </c>
      <c r="DH197">
        <v>4.6999263469681445</v>
      </c>
      <c r="DI197" s="10"/>
      <c r="DJ197">
        <v>-2.3111410669135517E-2</v>
      </c>
      <c r="DK197" s="4">
        <v>5.3413730311743096E-4</v>
      </c>
      <c r="DL197" s="4">
        <v>-2.3164654552744229E-2</v>
      </c>
      <c r="DM197" s="4">
        <v>1.1918</v>
      </c>
      <c r="DN197">
        <v>0.97688858933086453</v>
      </c>
      <c r="DO197">
        <v>5.0998247012668676</v>
      </c>
      <c r="DP197" s="10"/>
      <c r="DQ197">
        <v>-0.21087063123475189</v>
      </c>
      <c r="DR197" s="4">
        <v>4.4466423117342717E-2</v>
      </c>
      <c r="DS197" s="4">
        <v>-0.21092387511836061</v>
      </c>
      <c r="DT197" s="4">
        <v>0.94660000000000011</v>
      </c>
      <c r="DU197">
        <v>0.78912936876524808</v>
      </c>
      <c r="DV197">
        <v>1.6410139373463379</v>
      </c>
      <c r="DW197" s="10"/>
      <c r="DX197">
        <v>-5.4989224824114807E-2</v>
      </c>
      <c r="DY197" s="4">
        <v>3.0238148467570444E-3</v>
      </c>
      <c r="DZ197" s="4">
        <v>-5.5042468707723523E-2</v>
      </c>
      <c r="EA197" s="4">
        <v>1.2949999999999999</v>
      </c>
      <c r="EB197">
        <v>0.94501077517588516</v>
      </c>
      <c r="EC197">
        <v>7.1434139497258045</v>
      </c>
      <c r="ED197" s="10"/>
      <c r="EE197">
        <v>-0.23036876116075716</v>
      </c>
      <c r="EF197" s="4">
        <v>5.3069766118741979E-2</v>
      </c>
      <c r="EG197" s="4">
        <v>-0.23042200504436589</v>
      </c>
      <c r="EH197" s="4">
        <v>0.71719999999999995</v>
      </c>
      <c r="EI197">
        <v>0.76963123883924278</v>
      </c>
      <c r="EJ197">
        <v>4.6112666103843631</v>
      </c>
      <c r="EK197" s="10"/>
      <c r="EL197">
        <v>0.2433343594631851</v>
      </c>
      <c r="EM197" s="4">
        <v>0</v>
      </c>
      <c r="EN197" s="4">
        <v>0.24328111557957638</v>
      </c>
      <c r="EO197" s="4">
        <v>0.6846000000000001</v>
      </c>
      <c r="EP197">
        <v>1.2433343594631852</v>
      </c>
      <c r="EQ197">
        <v>22.793552070823935</v>
      </c>
      <c r="ER197" s="10"/>
      <c r="ES197">
        <v>0.39126429713914623</v>
      </c>
      <c r="ET197" s="4">
        <v>0</v>
      </c>
      <c r="EU197" s="4">
        <v>0.39121105325553751</v>
      </c>
      <c r="EV197" s="4">
        <v>4.6696</v>
      </c>
      <c r="EW197">
        <v>1.3912642971391462</v>
      </c>
      <c r="EX197">
        <v>49.453310560866775</v>
      </c>
      <c r="EY197" s="10"/>
      <c r="EZ197">
        <v>-4.8356928809958573E-2</v>
      </c>
      <c r="FA197" s="4">
        <v>2.3383925639314015E-3</v>
      </c>
      <c r="FB197" s="4">
        <v>-4.8410172693567288E-2</v>
      </c>
      <c r="FC197" s="4">
        <v>1.0369999999999999</v>
      </c>
      <c r="FD197">
        <v>0.95164307119004143</v>
      </c>
      <c r="FE197">
        <v>29.576102808764919</v>
      </c>
      <c r="FF197" s="10"/>
      <c r="FG197">
        <v>0.37432913698375009</v>
      </c>
      <c r="FH197" s="4">
        <v>0</v>
      </c>
      <c r="FI197" s="4">
        <v>0.37427589310014137</v>
      </c>
      <c r="FJ197" s="4">
        <v>1.0511999999999997</v>
      </c>
      <c r="FK197">
        <v>1.37432913698375</v>
      </c>
      <c r="FL197">
        <v>65.535791916371622</v>
      </c>
      <c r="FM197" s="10"/>
      <c r="FN197">
        <v>0.39398361932955522</v>
      </c>
      <c r="FO197" s="4">
        <v>0</v>
      </c>
      <c r="FP197" s="4">
        <v>0.3939303754459465</v>
      </c>
      <c r="FQ197" s="4">
        <v>1.0718000000000001</v>
      </c>
      <c r="FR197">
        <v>1.3939836193295552</v>
      </c>
      <c r="FS197">
        <v>25.262000552839091</v>
      </c>
      <c r="FT197" s="10"/>
    </row>
    <row r="198" spans="1:176" x14ac:dyDescent="0.2">
      <c r="A198" s="2">
        <v>197</v>
      </c>
      <c r="B198" s="3">
        <v>44682</v>
      </c>
      <c r="C198">
        <v>2022</v>
      </c>
      <c r="D198" s="4">
        <v>4.8403881991511805E-5</v>
      </c>
      <c r="E198" s="4">
        <v>0</v>
      </c>
      <c r="F198" s="9">
        <v>1.0000484038819915</v>
      </c>
      <c r="G198">
        <v>3.3101818473123465</v>
      </c>
      <c r="H198" s="10"/>
      <c r="I198">
        <v>-3.943589111966956E-2</v>
      </c>
      <c r="J198" s="4">
        <v>1.5551895084024324E-3</v>
      </c>
      <c r="K198" s="4">
        <v>4.4484102104196947E-2</v>
      </c>
      <c r="L198" s="4">
        <v>0.90260000000000018</v>
      </c>
      <c r="M198">
        <v>0.96056410888033039</v>
      </c>
      <c r="N198">
        <v>47.052493845917056</v>
      </c>
      <c r="O198" s="10"/>
      <c r="P198">
        <v>-1.2056592958644686E-2</v>
      </c>
      <c r="Q198" s="4">
        <v>1.4536143377044062E-4</v>
      </c>
      <c r="R198" s="4">
        <v>7.1863400265221825E-2</v>
      </c>
      <c r="S198" s="4">
        <v>4.8834</v>
      </c>
      <c r="T198">
        <v>0.9879434070413553</v>
      </c>
      <c r="U198">
        <v>29.042448547531016</v>
      </c>
      <c r="V198" s="10"/>
      <c r="W198">
        <v>-2.0957493266983006E-2</v>
      </c>
      <c r="X198" s="4">
        <v>4.3921652403563805E-4</v>
      </c>
      <c r="Y198" s="4">
        <v>6.2962499956883494E-2</v>
      </c>
      <c r="Z198" s="4">
        <v>-0.37040000000000006</v>
      </c>
      <c r="AA198">
        <v>0.97904250673301696</v>
      </c>
      <c r="AB198">
        <v>4.325375071888466</v>
      </c>
      <c r="AC198" s="10"/>
      <c r="AD198">
        <v>-8.6083347014628483E-3</v>
      </c>
      <c r="AE198" s="4">
        <v>7.4103426332409471E-5</v>
      </c>
      <c r="AF198" s="4">
        <v>7.5311658522403652E-2</v>
      </c>
      <c r="AG198" s="4">
        <v>0.16980000000000003</v>
      </c>
      <c r="AH198">
        <v>0.99139166529853717</v>
      </c>
      <c r="AI198">
        <v>2.1613304971627909</v>
      </c>
      <c r="AJ198" s="10"/>
      <c r="AK198">
        <v>-6.3368529504032406E-2</v>
      </c>
      <c r="AL198" s="4">
        <v>4.0155705315034259E-3</v>
      </c>
      <c r="AM198" s="4">
        <v>2.0551463719834101E-2</v>
      </c>
      <c r="AN198" s="4">
        <v>12.116799999999998</v>
      </c>
      <c r="AO198">
        <v>0.93663147049596762</v>
      </c>
      <c r="AP198">
        <v>8.2819425357763592</v>
      </c>
      <c r="AQ198" s="10"/>
      <c r="AR198">
        <v>-0.12181445716224143</v>
      </c>
      <c r="AS198" s="4">
        <v>1.4838761973731553E-2</v>
      </c>
      <c r="AT198" s="4">
        <v>-3.7894463938374923E-2</v>
      </c>
      <c r="AU198" s="4">
        <v>1.1528</v>
      </c>
      <c r="AV198">
        <v>0.87818554283775851</v>
      </c>
      <c r="AW198">
        <v>10.826674162737477</v>
      </c>
      <c r="AX198" s="10"/>
      <c r="AY198">
        <v>-5.142498566433857E-3</v>
      </c>
      <c r="AZ198" s="4">
        <v>2.6445291505774274E-5</v>
      </c>
      <c r="BA198" s="4">
        <v>7.8777494657432653E-2</v>
      </c>
      <c r="BB198" s="4">
        <v>0.95960000000000023</v>
      </c>
      <c r="BC198">
        <v>0.9948575014335661</v>
      </c>
      <c r="BD198">
        <v>3.6577266530282677</v>
      </c>
      <c r="BE198" s="10"/>
      <c r="BF198">
        <v>-6.6164261183597028E-2</v>
      </c>
      <c r="BG198" s="4">
        <v>4.3777094579712447E-3</v>
      </c>
      <c r="BH198" s="4">
        <v>1.7755732040269478E-2</v>
      </c>
      <c r="BI198" s="4">
        <v>0.83120000000000005</v>
      </c>
      <c r="BJ198">
        <v>0.93383573881640292</v>
      </c>
      <c r="BK198">
        <v>141.91909606262331</v>
      </c>
      <c r="BL198" s="10"/>
      <c r="BM198">
        <v>1.1674693786873025E-4</v>
      </c>
      <c r="BN198" s="4">
        <v>0</v>
      </c>
      <c r="BO198" s="4">
        <v>8.4036740161735235E-2</v>
      </c>
      <c r="BP198" s="4">
        <v>0.96779999999999999</v>
      </c>
      <c r="BQ198">
        <v>1.0001167469378687</v>
      </c>
      <c r="BR198">
        <v>2.972737447987813</v>
      </c>
      <c r="BS198" s="10"/>
      <c r="BT198">
        <v>2.2984402224733618E-2</v>
      </c>
      <c r="BU198" s="4">
        <v>0</v>
      </c>
      <c r="BV198" s="4">
        <v>0.10690439544860013</v>
      </c>
      <c r="BW198" s="4">
        <v>8.69</v>
      </c>
      <c r="BX198">
        <v>1.0229844022247336</v>
      </c>
      <c r="BY198">
        <v>5.3853756191174442</v>
      </c>
      <c r="BZ198" s="10"/>
      <c r="CA198">
        <v>-3.8255053789757229E-2</v>
      </c>
      <c r="CB198" s="4">
        <v>1.4634491404572189E-3</v>
      </c>
      <c r="CC198" s="4">
        <v>4.5664939434109278E-2</v>
      </c>
      <c r="CD198" s="4">
        <v>2.4817999999999998</v>
      </c>
      <c r="CE198">
        <v>0.96174494621024276</v>
      </c>
      <c r="CF198">
        <v>11.221157142096184</v>
      </c>
      <c r="CG198" s="10"/>
      <c r="CH198">
        <v>-1.3226521998763872E-2</v>
      </c>
      <c r="CI198" s="4">
        <v>1.7494088418378465E-4</v>
      </c>
      <c r="CJ198" s="4">
        <v>7.0693471225102639E-2</v>
      </c>
      <c r="CK198" s="4">
        <v>1.0173999999999999</v>
      </c>
      <c r="CL198">
        <v>0.98677347800123616</v>
      </c>
      <c r="CM198">
        <v>1.8301001398236265</v>
      </c>
      <c r="CN198" s="10"/>
      <c r="CO198">
        <v>-3.8224364996497812E-2</v>
      </c>
      <c r="CP198" s="4">
        <v>1.461102079385487E-3</v>
      </c>
      <c r="CQ198" s="4">
        <v>4.5695628227368695E-2</v>
      </c>
      <c r="CR198" s="4">
        <v>2.5526</v>
      </c>
      <c r="CS198">
        <v>0.96177563500350216</v>
      </c>
      <c r="CT198">
        <v>7.3237053863856696</v>
      </c>
      <c r="CU198" s="10"/>
      <c r="CV198">
        <v>-4.9094441476073711E-2</v>
      </c>
      <c r="CW198" s="4">
        <v>2.4102641838476264E-3</v>
      </c>
      <c r="CX198" s="4">
        <v>3.4825551747792796E-2</v>
      </c>
      <c r="CY198" s="4">
        <v>1.3413999999999999</v>
      </c>
      <c r="CZ198">
        <v>0.95090555852392633</v>
      </c>
      <c r="DA198">
        <v>3.1010117946411708</v>
      </c>
      <c r="DB198" s="10"/>
      <c r="DC198">
        <v>-8.974436034720315E-2</v>
      </c>
      <c r="DD198" s="4">
        <v>8.0540502141286489E-3</v>
      </c>
      <c r="DE198" s="4">
        <v>-5.8243671233366434E-3</v>
      </c>
      <c r="DF198" s="4">
        <v>3.1267999999999994</v>
      </c>
      <c r="DG198">
        <v>0.91025563965279688</v>
      </c>
      <c r="DH198">
        <v>4.2781344632805212</v>
      </c>
      <c r="DI198" s="10"/>
      <c r="DJ198">
        <v>-1.6139579546237758E-2</v>
      </c>
      <c r="DK198" s="4">
        <v>2.6048602792933618E-4</v>
      </c>
      <c r="DL198" s="4">
        <v>6.7780413677628742E-2</v>
      </c>
      <c r="DM198" s="4">
        <v>1.2508000000000004</v>
      </c>
      <c r="DN198">
        <v>0.98386042045376221</v>
      </c>
      <c r="DO198">
        <v>5.0175156748289025</v>
      </c>
      <c r="DP198" s="10"/>
      <c r="DQ198">
        <v>-1.9602355743685927E-2</v>
      </c>
      <c r="DR198" s="4">
        <v>3.8425235070201666E-4</v>
      </c>
      <c r="DS198" s="4">
        <v>6.4317637480180573E-2</v>
      </c>
      <c r="DT198" s="4">
        <v>0.90879999999999994</v>
      </c>
      <c r="DU198">
        <v>0.98039764425631404</v>
      </c>
      <c r="DV198">
        <v>1.6088461983661282</v>
      </c>
      <c r="DW198" s="10"/>
      <c r="DX198">
        <v>-3.0360828653941598E-3</v>
      </c>
      <c r="DY198" s="4">
        <v>9.2177991655400118E-6</v>
      </c>
      <c r="DZ198" s="4">
        <v>8.0883910358472352E-2</v>
      </c>
      <c r="EA198" s="4">
        <v>1.3784000000000001</v>
      </c>
      <c r="EB198">
        <v>0.99696391713460586</v>
      </c>
      <c r="EC198">
        <v>7.1217259530326249</v>
      </c>
      <c r="ED198" s="10"/>
      <c r="EE198">
        <v>-8.87977800088008E-2</v>
      </c>
      <c r="EF198" s="4">
        <v>7.8850457344913829E-3</v>
      </c>
      <c r="EG198" s="4">
        <v>-4.8777867849342932E-3</v>
      </c>
      <c r="EH198" s="4">
        <v>0.48000000000000015</v>
      </c>
      <c r="EI198">
        <v>0.91120221999119921</v>
      </c>
      <c r="EJ198">
        <v>4.2017963723535239</v>
      </c>
      <c r="EK198" s="10"/>
      <c r="EL198">
        <v>-9.3196467530271471E-2</v>
      </c>
      <c r="EM198" s="4">
        <v>8.6855815601209439E-3</v>
      </c>
      <c r="EN198" s="4">
        <v>-9.2764743064049637E-3</v>
      </c>
      <c r="EO198" s="4">
        <v>0.86160000000000014</v>
      </c>
      <c r="EP198">
        <v>0.90680353246972856</v>
      </c>
      <c r="EQ198">
        <v>20.669273535355842</v>
      </c>
      <c r="ER198" s="10"/>
      <c r="ES198">
        <v>1.9400009107063945E-3</v>
      </c>
      <c r="ET198" s="4">
        <v>0</v>
      </c>
      <c r="EU198" s="4">
        <v>8.5859994134572903E-2</v>
      </c>
      <c r="EV198" s="4">
        <v>7.7479999999999993</v>
      </c>
      <c r="EW198">
        <v>1.0019400009107065</v>
      </c>
      <c r="EX198">
        <v>49.549250028392308</v>
      </c>
      <c r="EY198" s="10"/>
      <c r="EZ198">
        <v>-5.6563178245965323E-2</v>
      </c>
      <c r="FA198" s="4">
        <v>3.1993931332848446E-3</v>
      </c>
      <c r="FB198" s="4">
        <v>2.7356814977901184E-2</v>
      </c>
      <c r="FC198" s="4">
        <v>1.0524</v>
      </c>
      <c r="FD198">
        <v>0.94343682175403465</v>
      </c>
      <c r="FE198">
        <v>27.903184433771752</v>
      </c>
      <c r="FF198" s="10"/>
      <c r="FG198">
        <v>-5.2493848686608231E-2</v>
      </c>
      <c r="FH198" s="4">
        <v>2.7556041499325209E-3</v>
      </c>
      <c r="FI198" s="4">
        <v>3.1426144537258276E-2</v>
      </c>
      <c r="FJ198" s="4">
        <v>1.1190000000000002</v>
      </c>
      <c r="FK198">
        <v>0.94750615131339178</v>
      </c>
      <c r="FL198">
        <v>62.095565971956567</v>
      </c>
      <c r="FM198" s="10"/>
      <c r="FN198">
        <v>-4.1878596077924539E-2</v>
      </c>
      <c r="FO198" s="4">
        <v>1.7538168094579567E-3</v>
      </c>
      <c r="FP198" s="4">
        <v>4.2041397145941968E-2</v>
      </c>
      <c r="FQ198" s="4">
        <v>1.1443999999999996</v>
      </c>
      <c r="FR198">
        <v>0.95812140392207545</v>
      </c>
      <c r="FS198">
        <v>24.204063435566436</v>
      </c>
      <c r="FT198" s="10"/>
    </row>
    <row r="199" spans="1:176" x14ac:dyDescent="0.2">
      <c r="A199" s="2">
        <v>198</v>
      </c>
      <c r="B199" s="3">
        <v>44713</v>
      </c>
      <c r="C199">
        <v>2022</v>
      </c>
      <c r="D199" s="4">
        <v>-8.3904068149367211E-2</v>
      </c>
      <c r="E199" s="4">
        <v>7.0398926520136573E-3</v>
      </c>
      <c r="F199" s="9">
        <v>0.91609593185063276</v>
      </c>
      <c r="G199">
        <v>3.032444124008653</v>
      </c>
      <c r="H199" s="10"/>
      <c r="I199">
        <v>-9.2599900549335083E-3</v>
      </c>
      <c r="J199" s="4">
        <v>8.5747415817467485E-5</v>
      </c>
      <c r="K199" s="4">
        <v>-0.10037633768713956</v>
      </c>
      <c r="L199" s="4">
        <v>1.0231999999999999</v>
      </c>
      <c r="M199">
        <v>0.9907400099450665</v>
      </c>
      <c r="N199">
        <v>46.616788220844043</v>
      </c>
      <c r="O199" s="10"/>
      <c r="P199">
        <v>-6.0318471271505081E-2</v>
      </c>
      <c r="Q199" s="4">
        <v>3.6383179765313838E-3</v>
      </c>
      <c r="R199" s="4">
        <v>-0.15143481890371113</v>
      </c>
      <c r="S199" s="4">
        <v>1.1903999999999999</v>
      </c>
      <c r="T199">
        <v>0.93968152872849497</v>
      </c>
      <c r="U199">
        <v>27.290652449162604</v>
      </c>
      <c r="V199" s="10"/>
      <c r="W199">
        <v>-7.6233527632186146E-2</v>
      </c>
      <c r="X199" s="4">
        <v>5.8115507352472888E-3</v>
      </c>
      <c r="Y199" s="4">
        <v>-0.16734987526439221</v>
      </c>
      <c r="Z199" s="4">
        <v>-0.40040000000000014</v>
      </c>
      <c r="AA199">
        <v>0.92376647236781384</v>
      </c>
      <c r="AB199">
        <v>3.9956364718260873</v>
      </c>
      <c r="AC199" s="10"/>
      <c r="AD199">
        <v>-2.1222023449699659E-2</v>
      </c>
      <c r="AE199" s="4">
        <v>4.5037427929960224E-4</v>
      </c>
      <c r="AF199" s="4">
        <v>-0.11233837108190571</v>
      </c>
      <c r="AG199" s="4">
        <v>0.20460000000000009</v>
      </c>
      <c r="AH199">
        <v>0.9787779765503003</v>
      </c>
      <c r="AI199">
        <v>2.1154626906694509</v>
      </c>
      <c r="AJ199" s="10"/>
      <c r="AK199">
        <v>-8.0754340369154298E-2</v>
      </c>
      <c r="AL199" s="4">
        <v>6.5212634884572237E-3</v>
      </c>
      <c r="AM199" s="4">
        <v>-0.17187068800136035</v>
      </c>
      <c r="AN199" s="4">
        <v>3.4491999999999994</v>
      </c>
      <c r="AO199">
        <v>0.9192456596308457</v>
      </c>
      <c r="AP199">
        <v>7.613139729324498</v>
      </c>
      <c r="AQ199" s="10"/>
      <c r="AR199">
        <v>-6.534993008286584E-2</v>
      </c>
      <c r="AS199" s="4">
        <v>4.2706133618354535E-3</v>
      </c>
      <c r="AT199" s="4">
        <v>-0.15646627771507188</v>
      </c>
      <c r="AU199" s="4">
        <v>1.2041999999999999</v>
      </c>
      <c r="AV199">
        <v>0.93465006991713417</v>
      </c>
      <c r="AW199">
        <v>10.119151763172614</v>
      </c>
      <c r="AX199" s="10"/>
      <c r="AY199">
        <v>-5.7212363555018346E-2</v>
      </c>
      <c r="AZ199" s="4">
        <v>3.2732545435515915E-3</v>
      </c>
      <c r="BA199" s="4">
        <v>-0.1483287111872244</v>
      </c>
      <c r="BB199" s="4">
        <v>0.96199999999999986</v>
      </c>
      <c r="BC199">
        <v>0.94278763644498165</v>
      </c>
      <c r="BD199">
        <v>3.448459465970334</v>
      </c>
      <c r="BE199" s="10"/>
      <c r="BF199">
        <v>-8.5887238590123899E-2</v>
      </c>
      <c r="BG199" s="4">
        <v>7.376617752636868E-3</v>
      </c>
      <c r="BH199" s="4">
        <v>-0.17700358622232995</v>
      </c>
      <c r="BI199" s="4">
        <v>1.1332</v>
      </c>
      <c r="BJ199">
        <v>0.91411276140987607</v>
      </c>
      <c r="BK199">
        <v>129.73005679859807</v>
      </c>
      <c r="BL199" s="10"/>
      <c r="BM199">
        <v>-4.9411450896492529E-2</v>
      </c>
      <c r="BN199" s="4">
        <v>2.4414914796964922E-3</v>
      </c>
      <c r="BO199" s="4">
        <v>-0.14052779852869857</v>
      </c>
      <c r="BP199" s="4">
        <v>0.95020000000000016</v>
      </c>
      <c r="BQ199">
        <v>0.95058854910350743</v>
      </c>
      <c r="BR199">
        <v>2.8258501775483986</v>
      </c>
      <c r="BS199" s="10"/>
      <c r="BT199">
        <v>-0.12915145777989509</v>
      </c>
      <c r="BU199" s="4">
        <v>1.6680099046672024E-2</v>
      </c>
      <c r="BV199" s="4">
        <v>-0.22026780541210114</v>
      </c>
      <c r="BW199" s="4">
        <v>1.6670000000000005</v>
      </c>
      <c r="BX199">
        <v>0.87084854222010488</v>
      </c>
      <c r="BY199">
        <v>4.6898465072161208</v>
      </c>
      <c r="BZ199" s="10"/>
      <c r="CA199">
        <v>2.8855701820913048E-3</v>
      </c>
      <c r="CB199" s="4">
        <v>0</v>
      </c>
      <c r="CC199" s="4">
        <v>-8.8230777450114747E-2</v>
      </c>
      <c r="CD199" s="4">
        <v>0.90679999999999983</v>
      </c>
      <c r="CE199">
        <v>1.0028855701820913</v>
      </c>
      <c r="CF199">
        <v>11.253536578553978</v>
      </c>
      <c r="CG199" s="10"/>
      <c r="CH199">
        <v>-8.4224783390386804E-2</v>
      </c>
      <c r="CI199" s="4">
        <v>7.0938141371575765E-3</v>
      </c>
      <c r="CJ199" s="4">
        <v>-0.17534113102259286</v>
      </c>
      <c r="CK199" s="4">
        <v>1.0749999999999997</v>
      </c>
      <c r="CL199">
        <v>0.91577521660961314</v>
      </c>
      <c r="CM199">
        <v>1.675960351964265</v>
      </c>
      <c r="CN199" s="10"/>
      <c r="CO199">
        <v>-7.1134811411788637E-2</v>
      </c>
      <c r="CP199" s="4">
        <v>5.0601613945907347E-3</v>
      </c>
      <c r="CQ199" s="4">
        <v>-0.16225115904399467</v>
      </c>
      <c r="CR199" s="4">
        <v>0.61059999999999992</v>
      </c>
      <c r="CS199">
        <v>0.92886518858821132</v>
      </c>
      <c r="CT199">
        <v>6.8027349848896241</v>
      </c>
      <c r="CU199" s="10"/>
      <c r="CV199">
        <v>-5.4002368034252152E-2</v>
      </c>
      <c r="CW199" s="4">
        <v>2.9162557533068188E-3</v>
      </c>
      <c r="CX199" s="4">
        <v>-0.1451187156664582</v>
      </c>
      <c r="CY199" s="4">
        <v>1.3388000000000002</v>
      </c>
      <c r="CZ199">
        <v>0.94599763196574782</v>
      </c>
      <c r="DA199">
        <v>2.9335498144284013</v>
      </c>
      <c r="DB199" s="10"/>
      <c r="DC199">
        <v>-0.10240831268542916</v>
      </c>
      <c r="DD199" s="4">
        <v>1.048746250707663E-2</v>
      </c>
      <c r="DE199" s="4">
        <v>-0.19352466031763521</v>
      </c>
      <c r="DF199" s="4">
        <v>1.3034000000000001</v>
      </c>
      <c r="DG199">
        <v>0.89759168731457084</v>
      </c>
      <c r="DH199">
        <v>3.8400179314545788</v>
      </c>
      <c r="DI199" s="10"/>
      <c r="DJ199">
        <v>-7.2121661685064342E-2</v>
      </c>
      <c r="DK199" s="4">
        <v>5.201534084214878E-3</v>
      </c>
      <c r="DL199" s="4">
        <v>-0.16323800931727039</v>
      </c>
      <c r="DM199" s="4">
        <v>1.2834000000000003</v>
      </c>
      <c r="DN199">
        <v>0.9278783383149356</v>
      </c>
      <c r="DO199">
        <v>4.655644106829385</v>
      </c>
      <c r="DP199" s="10"/>
      <c r="DQ199">
        <v>-1.6449789248727725E-2</v>
      </c>
      <c r="DR199" s="4">
        <v>2.7059556632755825E-4</v>
      </c>
      <c r="DS199" s="4">
        <v>-0.10756613688093378</v>
      </c>
      <c r="DT199" s="4">
        <v>0.94779999999999998</v>
      </c>
      <c r="DU199">
        <v>0.98355021075127225</v>
      </c>
      <c r="DV199">
        <v>1.5823810174693886</v>
      </c>
      <c r="DW199" s="10"/>
      <c r="DX199">
        <v>-8.6332101924245397E-2</v>
      </c>
      <c r="DY199" s="4">
        <v>7.4532318226582959E-3</v>
      </c>
      <c r="DZ199" s="4">
        <v>-0.17744844955645145</v>
      </c>
      <c r="EA199" s="4">
        <v>1.3180000000000001</v>
      </c>
      <c r="EB199">
        <v>0.91366789807575466</v>
      </c>
      <c r="EC199">
        <v>6.5068923821788687</v>
      </c>
      <c r="ED199" s="10"/>
      <c r="EE199">
        <v>-2.0435346462870846E-2</v>
      </c>
      <c r="EF199" s="4">
        <v>4.1760338505756798E-4</v>
      </c>
      <c r="EG199" s="4">
        <v>-0.1115516940950769</v>
      </c>
      <c r="EH199" s="4">
        <v>0.63880000000000026</v>
      </c>
      <c r="EI199">
        <v>0.97956465353712918</v>
      </c>
      <c r="EJ199">
        <v>4.1159312077180461</v>
      </c>
      <c r="EK199" s="10"/>
      <c r="EL199">
        <v>-3.3909369296018774E-2</v>
      </c>
      <c r="EM199" s="4">
        <v>1.1498453260537808E-3</v>
      </c>
      <c r="EN199" s="4">
        <v>-0.12502571692822484</v>
      </c>
      <c r="EO199" s="4">
        <v>0.99719999999999975</v>
      </c>
      <c r="EP199">
        <v>0.96609063070398127</v>
      </c>
      <c r="EQ199">
        <v>19.968391505965034</v>
      </c>
      <c r="ER199" s="10"/>
      <c r="ES199">
        <v>-3.5924433791165826E-2</v>
      </c>
      <c r="ET199" s="4">
        <v>1.2905649432158571E-3</v>
      </c>
      <c r="EU199" s="4">
        <v>-0.12704078142337188</v>
      </c>
      <c r="EV199" s="4">
        <v>0.67760000000000009</v>
      </c>
      <c r="EW199">
        <v>0.96407556620883417</v>
      </c>
      <c r="EX199">
        <v>47.769221276345405</v>
      </c>
      <c r="EY199" s="10"/>
      <c r="EZ199">
        <v>-5.9586536336075822E-2</v>
      </c>
      <c r="FA199" s="4">
        <v>3.5505553125304845E-3</v>
      </c>
      <c r="FB199" s="4">
        <v>-0.15070288396828188</v>
      </c>
      <c r="FC199" s="4">
        <v>1.1639999999999999</v>
      </c>
      <c r="FD199">
        <v>0.9404134636639242</v>
      </c>
      <c r="FE199">
        <v>26.240530320616585</v>
      </c>
      <c r="FF199" s="10"/>
      <c r="FG199">
        <v>-7.9996106895434044E-2</v>
      </c>
      <c r="FH199" s="4">
        <v>6.3993771184257106E-3</v>
      </c>
      <c r="FI199" s="4">
        <v>-0.1711124545276401</v>
      </c>
      <c r="FJ199" s="4">
        <v>1.246</v>
      </c>
      <c r="FK199">
        <v>0.92000389310456598</v>
      </c>
      <c r="FL199">
        <v>57.128162438731458</v>
      </c>
      <c r="FM199" s="10"/>
      <c r="FN199">
        <v>-0.13395734159421469</v>
      </c>
      <c r="FO199" s="4">
        <v>1.794456936698912E-2</v>
      </c>
      <c r="FP199" s="4">
        <v>-0.22507368922642074</v>
      </c>
      <c r="FQ199" s="4">
        <v>1.3454000000000002</v>
      </c>
      <c r="FR199">
        <v>0.86604265840578531</v>
      </c>
      <c r="FS199">
        <v>20.961751441960221</v>
      </c>
      <c r="FT199" s="10"/>
    </row>
    <row r="200" spans="1:176" x14ac:dyDescent="0.2">
      <c r="A200" s="2">
        <v>199</v>
      </c>
      <c r="B200" s="3">
        <v>44743</v>
      </c>
      <c r="C200">
        <v>2022</v>
      </c>
      <c r="D200" s="4">
        <v>9.1113224494108969E-2</v>
      </c>
      <c r="E200" s="4">
        <v>0</v>
      </c>
      <c r="F200" s="9">
        <v>1.0911132244941091</v>
      </c>
      <c r="G200">
        <v>3.3087398862452955</v>
      </c>
      <c r="H200" s="10"/>
      <c r="I200">
        <v>-3.47849745569003E-2</v>
      </c>
      <c r="J200" s="4">
        <v>1.2099944549242012E-3</v>
      </c>
      <c r="K200" s="4">
        <v>7.6551446599100806E-3</v>
      </c>
      <c r="L200" s="4">
        <v>6.5363999999999995</v>
      </c>
      <c r="M200">
        <v>0.96521502544309967</v>
      </c>
      <c r="N200">
        <v>44.995224428657572</v>
      </c>
      <c r="O200" s="10"/>
      <c r="P200">
        <v>-1.381796342872957E-2</v>
      </c>
      <c r="Q200" s="4">
        <v>1.9093611331770787E-4</v>
      </c>
      <c r="R200" s="4">
        <v>2.8622155788080812E-2</v>
      </c>
      <c r="S200" s="4">
        <v>6.7553999999999981</v>
      </c>
      <c r="T200">
        <v>0.98618203657127046</v>
      </c>
      <c r="U200">
        <v>26.913551211673905</v>
      </c>
      <c r="V200" s="10"/>
      <c r="W200">
        <v>7.6709856754959629E-2</v>
      </c>
      <c r="X200" s="4">
        <v>0</v>
      </c>
      <c r="Y200" s="4">
        <v>0.11914997597177002</v>
      </c>
      <c r="Z200" s="4">
        <v>-0.16639999999999996</v>
      </c>
      <c r="AA200">
        <v>1.0767098567549596</v>
      </c>
      <c r="AB200">
        <v>4.3021411732247588</v>
      </c>
      <c r="AC200" s="10"/>
      <c r="AD200">
        <v>1.6252072955284077E-2</v>
      </c>
      <c r="AE200" s="4">
        <v>0</v>
      </c>
      <c r="AF200" s="4">
        <v>5.8692192172094454E-2</v>
      </c>
      <c r="AG200" s="4">
        <v>0.21759999999999999</v>
      </c>
      <c r="AH200">
        <v>1.016252072955284</v>
      </c>
      <c r="AI200">
        <v>2.1498433446523921</v>
      </c>
      <c r="AJ200" s="10"/>
      <c r="AK200">
        <v>6.5093340358253315E-2</v>
      </c>
      <c r="AL200" s="4">
        <v>0</v>
      </c>
      <c r="AM200" s="4">
        <v>0.10753345957506369</v>
      </c>
      <c r="AN200" s="4">
        <v>10.964400000000003</v>
      </c>
      <c r="AO200">
        <v>1.0650933403582532</v>
      </c>
      <c r="AP200">
        <v>8.1087044249203579</v>
      </c>
      <c r="AQ200" s="10"/>
      <c r="AR200">
        <v>-3.7992419040944692E-2</v>
      </c>
      <c r="AS200" s="4">
        <v>1.4434239045827367E-3</v>
      </c>
      <c r="AT200" s="4">
        <v>4.4477001758656889E-3</v>
      </c>
      <c r="AU200" s="4">
        <v>1.2427999999999999</v>
      </c>
      <c r="AV200">
        <v>0.96200758095905536</v>
      </c>
      <c r="AW200">
        <v>9.7347007090472459</v>
      </c>
      <c r="AX200" s="10"/>
      <c r="AY200">
        <v>5.8139339509218214E-2</v>
      </c>
      <c r="AZ200" s="4">
        <v>0</v>
      </c>
      <c r="BA200" s="4">
        <v>0.10057945872602859</v>
      </c>
      <c r="BB200" s="4">
        <v>0.8902000000000001</v>
      </c>
      <c r="BC200">
        <v>1.0581393395092182</v>
      </c>
      <c r="BD200">
        <v>3.6489506216461609</v>
      </c>
      <c r="BE200" s="10"/>
      <c r="BF200">
        <v>1.6739189946429093E-2</v>
      </c>
      <c r="BG200" s="4">
        <v>0</v>
      </c>
      <c r="BH200" s="4">
        <v>5.9179309163239477E-2</v>
      </c>
      <c r="BI200" s="4">
        <v>1.2447999999999997</v>
      </c>
      <c r="BJ200">
        <v>1.0167391899464291</v>
      </c>
      <c r="BK200">
        <v>131.90163286111084</v>
      </c>
      <c r="BL200" s="10"/>
      <c r="BM200">
        <v>4.2119724567742017E-2</v>
      </c>
      <c r="BN200" s="4">
        <v>0</v>
      </c>
      <c r="BO200" s="4">
        <v>8.4559843784552391E-2</v>
      </c>
      <c r="BP200" s="4">
        <v>0.95259999999999978</v>
      </c>
      <c r="BQ200">
        <v>1.042119724567742</v>
      </c>
      <c r="BR200">
        <v>2.9448742086964423</v>
      </c>
      <c r="BS200" s="10"/>
      <c r="BT200">
        <v>2.3087219869203448E-2</v>
      </c>
      <c r="BU200" s="4">
        <v>0</v>
      </c>
      <c r="BV200" s="4">
        <v>6.5527339086013825E-2</v>
      </c>
      <c r="BW200" s="4">
        <v>1.3473999999999997</v>
      </c>
      <c r="BX200">
        <v>1.0230872198692034</v>
      </c>
      <c r="BY200">
        <v>4.7981220246810352</v>
      </c>
      <c r="BZ200" s="10"/>
      <c r="CA200">
        <v>-1.891461200398289E-3</v>
      </c>
      <c r="CB200" s="4">
        <v>3.5776254726121362E-6</v>
      </c>
      <c r="CC200" s="4">
        <v>4.0548658016412088E-2</v>
      </c>
      <c r="CD200" s="4">
        <v>0.96060000000000012</v>
      </c>
      <c r="CE200">
        <v>0.99810853879960171</v>
      </c>
      <c r="CF200">
        <v>11.23225095074838</v>
      </c>
      <c r="CG200" s="10"/>
      <c r="CH200">
        <v>7.2142974248633751E-2</v>
      </c>
      <c r="CI200" s="4">
        <v>0</v>
      </c>
      <c r="CJ200" s="4">
        <v>0.11458309346544412</v>
      </c>
      <c r="CK200" s="4">
        <v>1.0946000000000002</v>
      </c>
      <c r="CL200">
        <v>1.0721429742486337</v>
      </c>
      <c r="CM200">
        <v>1.7968691164777539</v>
      </c>
      <c r="CN200" s="10"/>
      <c r="CO200">
        <v>4.2480789829055558E-2</v>
      </c>
      <c r="CP200" s="4">
        <v>0</v>
      </c>
      <c r="CQ200" s="4">
        <v>8.4920909045865939E-2</v>
      </c>
      <c r="CR200" s="4">
        <v>2.6913999999999998</v>
      </c>
      <c r="CS200">
        <v>1.0424807898290556</v>
      </c>
      <c r="CT200">
        <v>7.0917205400454835</v>
      </c>
      <c r="CU200" s="10"/>
      <c r="CV200">
        <v>2.6872088607268328E-2</v>
      </c>
      <c r="CW200" s="4">
        <v>0</v>
      </c>
      <c r="CX200" s="4">
        <v>6.9312207824078709E-2</v>
      </c>
      <c r="CY200" s="4">
        <v>1.2464000000000004</v>
      </c>
      <c r="CZ200">
        <v>1.0268720886072684</v>
      </c>
      <c r="DA200">
        <v>3.0123804249755572</v>
      </c>
      <c r="DB200" s="10"/>
      <c r="DC200">
        <v>7.6347387477183781E-2</v>
      </c>
      <c r="DD200" s="4">
        <v>0</v>
      </c>
      <c r="DE200" s="4">
        <v>0.11878750669399415</v>
      </c>
      <c r="DF200" s="4">
        <v>3.7377999999999991</v>
      </c>
      <c r="DG200">
        <v>1.0763473874771838</v>
      </c>
      <c r="DH200">
        <v>4.1331932683866759</v>
      </c>
      <c r="DI200" s="10"/>
      <c r="DJ200">
        <v>2.5359219999343277E-2</v>
      </c>
      <c r="DK200" s="4">
        <v>0</v>
      </c>
      <c r="DL200" s="4">
        <v>6.7799339216153665E-2</v>
      </c>
      <c r="DM200" s="4">
        <v>1.2884</v>
      </c>
      <c r="DN200">
        <v>1.0253592199993433</v>
      </c>
      <c r="DO200">
        <v>4.7737076099731173</v>
      </c>
      <c r="DP200" s="10"/>
      <c r="DQ200">
        <v>4.3006500163357615E-2</v>
      </c>
      <c r="DR200" s="4">
        <v>0</v>
      </c>
      <c r="DS200" s="4">
        <v>8.5446619380167996E-2</v>
      </c>
      <c r="DT200" s="4">
        <v>1.3164000000000002</v>
      </c>
      <c r="DU200">
        <v>1.0430065001633577</v>
      </c>
      <c r="DV200">
        <v>1.6504336869556802</v>
      </c>
      <c r="DW200" s="10"/>
      <c r="DX200">
        <v>4.3343508593627185E-2</v>
      </c>
      <c r="DY200" s="4">
        <v>0</v>
      </c>
      <c r="DZ200" s="4">
        <v>8.5783627810437565E-2</v>
      </c>
      <c r="EA200" s="4">
        <v>1.3098000000000001</v>
      </c>
      <c r="EB200">
        <v>1.0433435085936271</v>
      </c>
      <c r="EC200">
        <v>6.7889239280636451</v>
      </c>
      <c r="ED200" s="10"/>
      <c r="EE200">
        <v>1.6550235905762239E-2</v>
      </c>
      <c r="EF200" s="4">
        <v>0</v>
      </c>
      <c r="EG200" s="4">
        <v>5.899035512257262E-2</v>
      </c>
      <c r="EH200" s="4">
        <v>0.93340000000000001</v>
      </c>
      <c r="EI200">
        <v>1.0165502359057623</v>
      </c>
      <c r="EJ200">
        <v>4.1840508401776688</v>
      </c>
      <c r="EK200" s="10"/>
      <c r="EL200">
        <v>-5.3923741438776443E-2</v>
      </c>
      <c r="EM200" s="4">
        <v>2.9077698907560155E-3</v>
      </c>
      <c r="EN200" s="4">
        <v>-1.1483622221966062E-2</v>
      </c>
      <c r="EO200" s="4">
        <v>1.2096</v>
      </c>
      <c r="EP200">
        <v>0.94607625856122357</v>
      </c>
      <c r="EQ200">
        <v>18.891621125449117</v>
      </c>
      <c r="ER200" s="10"/>
      <c r="ES200">
        <v>2.6766889688752165E-2</v>
      </c>
      <c r="ET200" s="4">
        <v>0</v>
      </c>
      <c r="EU200" s="4">
        <v>6.9207008905562542E-2</v>
      </c>
      <c r="EV200" s="4">
        <v>6.1662000000000008</v>
      </c>
      <c r="EW200">
        <v>1.0267668896887521</v>
      </c>
      <c r="EX200">
        <v>49.047854752766931</v>
      </c>
      <c r="EY200" s="10"/>
      <c r="EZ200">
        <v>2.3280096181609474E-2</v>
      </c>
      <c r="FA200" s="4">
        <v>0</v>
      </c>
      <c r="FB200" s="4">
        <v>6.5720215398419851E-2</v>
      </c>
      <c r="FC200" s="4">
        <v>1.0764000000000002</v>
      </c>
      <c r="FD200">
        <v>1.0232800961816095</v>
      </c>
      <c r="FE200">
        <v>26.851412390336982</v>
      </c>
      <c r="FF200" s="10"/>
      <c r="FG200">
        <v>1.3348705034746828E-2</v>
      </c>
      <c r="FH200" s="4">
        <v>0</v>
      </c>
      <c r="FI200" s="4">
        <v>5.5788824251557206E-2</v>
      </c>
      <c r="FJ200" s="4">
        <v>1.0788000000000002</v>
      </c>
      <c r="FK200">
        <v>1.0133487050347467</v>
      </c>
      <c r="FL200">
        <v>57.890749428303181</v>
      </c>
      <c r="FM200" s="10"/>
      <c r="FN200">
        <v>3.6435320100446263E-2</v>
      </c>
      <c r="FO200" s="4">
        <v>0</v>
      </c>
      <c r="FP200" s="4">
        <v>7.8875439317256643E-2</v>
      </c>
      <c r="FQ200" s="4">
        <v>1.3004000000000002</v>
      </c>
      <c r="FR200">
        <v>1.0364353201004464</v>
      </c>
      <c r="FS200">
        <v>21.725499565614033</v>
      </c>
      <c r="FT200" s="10"/>
    </row>
    <row r="201" spans="1:176" x14ac:dyDescent="0.2">
      <c r="A201" s="2">
        <v>200</v>
      </c>
      <c r="B201" s="3">
        <v>44774</v>
      </c>
      <c r="C201">
        <v>2022</v>
      </c>
      <c r="D201" s="4">
        <v>-4.2442437595332103E-2</v>
      </c>
      <c r="E201" s="4">
        <v>1.80136050903366E-3</v>
      </c>
      <c r="F201" s="9">
        <v>0.95755756240466794</v>
      </c>
      <c r="G201">
        <v>3.1683089001041433</v>
      </c>
      <c r="H201" s="10"/>
      <c r="I201">
        <v>-3.400743382129269E-2</v>
      </c>
      <c r="J201" s="4">
        <v>1.1565055551096019E-3</v>
      </c>
      <c r="K201" s="4">
        <v>5.9388267822196542E-2</v>
      </c>
      <c r="L201" s="4">
        <v>5.7450000000000001</v>
      </c>
      <c r="M201">
        <v>0.96599256617870732</v>
      </c>
      <c r="N201">
        <v>43.46505231162579</v>
      </c>
      <c r="O201" s="10"/>
      <c r="P201">
        <v>-2.6203789586071457E-2</v>
      </c>
      <c r="Q201" s="4">
        <v>6.8663858867110692E-4</v>
      </c>
      <c r="R201" s="4">
        <v>6.7191912057417771E-2</v>
      </c>
      <c r="S201" s="4">
        <v>6.0746000000000002</v>
      </c>
      <c r="T201">
        <v>0.9737962104139285</v>
      </c>
      <c r="U201">
        <v>26.208314178709241</v>
      </c>
      <c r="V201" s="10"/>
      <c r="W201">
        <v>-7.2188656482038788E-2</v>
      </c>
      <c r="X201" s="4">
        <v>5.2112021246818003E-3</v>
      </c>
      <c r="Y201" s="4">
        <v>2.1207045161450444E-2</v>
      </c>
      <c r="Z201" s="4">
        <v>-0.32439999999999997</v>
      </c>
      <c r="AA201">
        <v>0.92781134351796124</v>
      </c>
      <c r="AB201">
        <v>3.9915753819336013</v>
      </c>
      <c r="AC201" s="10"/>
      <c r="AD201">
        <v>-5.893880789492939E-2</v>
      </c>
      <c r="AE201" s="4">
        <v>3.473783076075391E-3</v>
      </c>
      <c r="AF201" s="4">
        <v>3.4456893748559841E-2</v>
      </c>
      <c r="AG201" s="4">
        <v>0.22099999999999995</v>
      </c>
      <c r="AH201">
        <v>0.94106119210507067</v>
      </c>
      <c r="AI201">
        <v>2.0231341407577323</v>
      </c>
      <c r="AJ201" s="10"/>
      <c r="AK201">
        <v>-1.3658444709802592E-2</v>
      </c>
      <c r="AL201" s="4">
        <v>1.8655311189073442E-4</v>
      </c>
      <c r="AM201" s="4">
        <v>7.9737256933686634E-2</v>
      </c>
      <c r="AN201" s="4">
        <v>10.3332</v>
      </c>
      <c r="AO201">
        <v>0.9863415552901974</v>
      </c>
      <c r="AP201">
        <v>7.9979521338644517</v>
      </c>
      <c r="AQ201" s="10"/>
      <c r="AR201">
        <v>-2.6845039077838181E-2</v>
      </c>
      <c r="AS201" s="4">
        <v>7.2065612309065905E-4</v>
      </c>
      <c r="AT201" s="4">
        <v>6.655066256565105E-2</v>
      </c>
      <c r="AU201" s="4">
        <v>1.2956000000000001</v>
      </c>
      <c r="AV201">
        <v>0.9731549609221618</v>
      </c>
      <c r="AW201">
        <v>9.4733722881018139</v>
      </c>
      <c r="AX201" s="10"/>
      <c r="AY201">
        <v>-2.0421480726364481E-2</v>
      </c>
      <c r="AZ201" s="4">
        <v>4.1703687505727596E-4</v>
      </c>
      <c r="BA201" s="4">
        <v>7.2974220917124744E-2</v>
      </c>
      <c r="BB201" s="4">
        <v>0.90680000000000005</v>
      </c>
      <c r="BC201">
        <v>0.97957851927363548</v>
      </c>
      <c r="BD201">
        <v>3.5744336468547582</v>
      </c>
      <c r="BE201" s="10"/>
      <c r="BF201">
        <v>2.309388710614705E-2</v>
      </c>
      <c r="BG201" s="4">
        <v>0</v>
      </c>
      <c r="BH201" s="4">
        <v>0.11648958874963627</v>
      </c>
      <c r="BI201" s="4">
        <v>3.258</v>
      </c>
      <c r="BJ201">
        <v>1.023093887106147</v>
      </c>
      <c r="BK201">
        <v>134.94775427952177</v>
      </c>
      <c r="BL201" s="10"/>
      <c r="BM201">
        <v>-3.5201164086896455E-2</v>
      </c>
      <c r="BN201" s="4">
        <v>1.2391219530726088E-3</v>
      </c>
      <c r="BO201" s="4">
        <v>5.8194537556592776E-2</v>
      </c>
      <c r="BP201" s="4">
        <v>0.98380000000000012</v>
      </c>
      <c r="BQ201">
        <v>0.96479883591310356</v>
      </c>
      <c r="BR201">
        <v>2.8412112084608494</v>
      </c>
      <c r="BS201" s="10"/>
      <c r="BT201">
        <v>-1.9118259633736586E-2</v>
      </c>
      <c r="BU201" s="4">
        <v>3.6550785142296181E-4</v>
      </c>
      <c r="BV201" s="4">
        <v>7.4277442009752642E-2</v>
      </c>
      <c r="BW201" s="4">
        <v>6.375799999999999</v>
      </c>
      <c r="BX201">
        <v>0.98088174036626341</v>
      </c>
      <c r="BY201">
        <v>4.706390282058833</v>
      </c>
      <c r="BZ201" s="10"/>
      <c r="CA201">
        <v>-4.1500605109910191E-3</v>
      </c>
      <c r="CB201" s="4">
        <v>1.722300224488704E-5</v>
      </c>
      <c r="CC201" s="4">
        <v>8.9245641132498207E-2</v>
      </c>
      <c r="CD201" s="4">
        <v>1.0146000000000004</v>
      </c>
      <c r="CE201">
        <v>0.99584993948900902</v>
      </c>
      <c r="CF201">
        <v>11.185636429628138</v>
      </c>
      <c r="CG201" s="10"/>
      <c r="CH201">
        <v>-5.7457404023297201E-2</v>
      </c>
      <c r="CI201" s="4">
        <v>3.3013532770964095E-3</v>
      </c>
      <c r="CJ201" s="4">
        <v>3.5938297620192031E-2</v>
      </c>
      <c r="CK201" s="4">
        <v>1.0841999999999998</v>
      </c>
      <c r="CL201">
        <v>0.94254259597670276</v>
      </c>
      <c r="CM201">
        <v>1.6936256816753066</v>
      </c>
      <c r="CN201" s="10"/>
      <c r="CO201">
        <v>4.3233054019639158E-2</v>
      </c>
      <c r="CP201" s="4">
        <v>0</v>
      </c>
      <c r="CQ201" s="4">
        <v>0.13662875566312838</v>
      </c>
      <c r="CR201" s="4">
        <v>2.7706000000000004</v>
      </c>
      <c r="CS201">
        <v>1.0432330540196391</v>
      </c>
      <c r="CT201">
        <v>7.3983172772454537</v>
      </c>
      <c r="CU201" s="10"/>
      <c r="CV201">
        <v>-5.2717001973491079E-2</v>
      </c>
      <c r="CW201" s="4">
        <v>2.7790822970730623E-3</v>
      </c>
      <c r="CX201" s="4">
        <v>4.0678699669998153E-2</v>
      </c>
      <c r="CY201" s="4">
        <v>1.2641999999999998</v>
      </c>
      <c r="CZ201">
        <v>0.94728299802650895</v>
      </c>
      <c r="DA201">
        <v>2.8535767601672148</v>
      </c>
      <c r="DB201" s="10"/>
      <c r="DC201">
        <v>5.6101336746155238E-3</v>
      </c>
      <c r="DD201" s="4">
        <v>0</v>
      </c>
      <c r="DE201" s="4">
        <v>9.9005835318104751E-2</v>
      </c>
      <c r="DF201" s="4">
        <v>3.7635999999999985</v>
      </c>
      <c r="DG201">
        <v>1.0056101336746155</v>
      </c>
      <c r="DH201">
        <v>4.1563810351253458</v>
      </c>
      <c r="DI201" s="10"/>
      <c r="DJ201">
        <v>-4.5263564656787957E-2</v>
      </c>
      <c r="DK201" s="4">
        <v>2.0487902854392239E-3</v>
      </c>
      <c r="DL201" s="4">
        <v>4.8132136986701275E-2</v>
      </c>
      <c r="DM201" s="4">
        <v>1.4143999999999999</v>
      </c>
      <c r="DN201">
        <v>0.95473643534321206</v>
      </c>
      <c r="DO201">
        <v>4.5576325869164984</v>
      </c>
      <c r="DP201" s="10"/>
      <c r="DQ201">
        <v>1.2125379851065472E-2</v>
      </c>
      <c r="DR201" s="4">
        <v>0</v>
      </c>
      <c r="DS201" s="4">
        <v>0.10552108149455471</v>
      </c>
      <c r="DT201" s="4">
        <v>1.1484000000000001</v>
      </c>
      <c r="DU201">
        <v>1.0121253798510654</v>
      </c>
      <c r="DV201">
        <v>1.6704458223290122</v>
      </c>
      <c r="DW201" s="10"/>
      <c r="DX201">
        <v>-4.6319024718973562E-2</v>
      </c>
      <c r="DY201" s="4">
        <v>2.1454520509168839E-3</v>
      </c>
      <c r="DZ201" s="4">
        <v>4.707667692451567E-2</v>
      </c>
      <c r="EA201" s="4">
        <v>1.4365999999999999</v>
      </c>
      <c r="EB201">
        <v>0.95368097528102647</v>
      </c>
      <c r="EC201">
        <v>6.4744675928244346</v>
      </c>
      <c r="ED201" s="10"/>
      <c r="EE201">
        <v>-0.11310088458337939</v>
      </c>
      <c r="EF201" s="4">
        <v>1.2791810093542905E-2</v>
      </c>
      <c r="EG201" s="4">
        <v>-1.9705182939890153E-2</v>
      </c>
      <c r="EH201" s="4">
        <v>0.64900000000000002</v>
      </c>
      <c r="EI201">
        <v>0.88689911541662059</v>
      </c>
      <c r="EJ201">
        <v>3.7108309890117428</v>
      </c>
      <c r="EK201" s="10"/>
      <c r="EL201">
        <v>-3.856101719111459E-3</v>
      </c>
      <c r="EM201" s="4">
        <v>1.4869520468134349E-5</v>
      </c>
      <c r="EN201" s="4">
        <v>8.9539599924377766E-2</v>
      </c>
      <c r="EO201" s="4">
        <v>1.0207999999999997</v>
      </c>
      <c r="EP201">
        <v>0.99614389828088856</v>
      </c>
      <c r="EQ201">
        <v>18.81877311275047</v>
      </c>
      <c r="ER201" s="10"/>
      <c r="ES201">
        <v>-3.1984487830377814E-2</v>
      </c>
      <c r="ET201" s="4">
        <v>1.0230074617715865E-3</v>
      </c>
      <c r="EU201" s="4">
        <v>6.1411213813111418E-2</v>
      </c>
      <c r="EV201" s="4">
        <v>5.5382000000000025</v>
      </c>
      <c r="EW201">
        <v>0.96801551216962223</v>
      </c>
      <c r="EX201">
        <v>47.479084239320919</v>
      </c>
      <c r="EY201" s="10"/>
      <c r="EZ201">
        <v>-6.5977830676382007E-2</v>
      </c>
      <c r="FA201" s="4">
        <v>4.3530741407613342E-3</v>
      </c>
      <c r="FB201" s="4">
        <v>2.7417870967107225E-2</v>
      </c>
      <c r="FC201" s="4">
        <v>1.1971999999999996</v>
      </c>
      <c r="FD201">
        <v>0.93402216932361803</v>
      </c>
      <c r="FE201">
        <v>25.079814450225623</v>
      </c>
      <c r="FF201" s="10"/>
      <c r="FG201">
        <v>-1.0694818836380189E-2</v>
      </c>
      <c r="FH201" s="4">
        <v>1.1437914994299251E-4</v>
      </c>
      <c r="FI201" s="4">
        <v>8.270088280710905E-2</v>
      </c>
      <c r="FJ201" s="4">
        <v>1.1837999999999997</v>
      </c>
      <c r="FK201">
        <v>0.98930518116361976</v>
      </c>
      <c r="FL201">
        <v>57.271618350865197</v>
      </c>
      <c r="FM201" s="10"/>
      <c r="FN201">
        <v>-6.5540156660135905E-3</v>
      </c>
      <c r="FO201" s="4">
        <v>4.2955121350351566E-5</v>
      </c>
      <c r="FP201" s="4">
        <v>8.6841685977475644E-2</v>
      </c>
      <c r="FQ201" s="4">
        <v>1.4655999999999998</v>
      </c>
      <c r="FR201">
        <v>0.99344598433398645</v>
      </c>
      <c r="FS201">
        <v>21.583110301109027</v>
      </c>
      <c r="FT201" s="10"/>
    </row>
    <row r="202" spans="1:176" x14ac:dyDescent="0.2">
      <c r="A202" s="2">
        <v>201</v>
      </c>
      <c r="B202" s="3">
        <v>44805</v>
      </c>
      <c r="C202">
        <v>2022</v>
      </c>
      <c r="D202" s="4">
        <v>-9.3400758533501924E-2</v>
      </c>
      <c r="E202" s="4">
        <v>8.7237016946335316E-3</v>
      </c>
      <c r="F202" s="9">
        <v>0.90659924146649806</v>
      </c>
      <c r="G202">
        <v>2.8723864455659713</v>
      </c>
      <c r="H202" s="10"/>
      <c r="I202">
        <v>-6.2572103721047795E-2</v>
      </c>
      <c r="J202" s="4">
        <v>3.9152681640775636E-3</v>
      </c>
      <c r="K202" s="4">
        <v>-0.14243555829794116</v>
      </c>
      <c r="L202" s="4">
        <v>5.7425999999999986</v>
      </c>
      <c r="M202">
        <v>0.93742789627895218</v>
      </c>
      <c r="N202">
        <v>40.745352550141973</v>
      </c>
      <c r="O202" s="10"/>
      <c r="P202">
        <v>-5.2156513098488705E-2</v>
      </c>
      <c r="Q202" s="4">
        <v>2.7203018585928236E-3</v>
      </c>
      <c r="R202" s="4">
        <v>-0.13201996767538207</v>
      </c>
      <c r="S202" s="4">
        <v>1.3144</v>
      </c>
      <c r="T202">
        <v>0.94784348690151132</v>
      </c>
      <c r="U202">
        <v>24.841379896958085</v>
      </c>
      <c r="V202" s="10"/>
      <c r="W202">
        <v>-0.10079715788406356</v>
      </c>
      <c r="X202" s="4">
        <v>1.0160067037504836E-2</v>
      </c>
      <c r="Y202" s="4">
        <v>-0.18066061246095694</v>
      </c>
      <c r="Z202" s="4">
        <v>-0.29039999999999994</v>
      </c>
      <c r="AA202">
        <v>0.89920284211593648</v>
      </c>
      <c r="AB202">
        <v>3.5892359279546988</v>
      </c>
      <c r="AC202" s="10"/>
      <c r="AD202">
        <v>-6.9025847259114592E-2</v>
      </c>
      <c r="AE202" s="4">
        <v>4.7645675898386171E-3</v>
      </c>
      <c r="AF202" s="4">
        <v>-0.14888930183600796</v>
      </c>
      <c r="AG202" s="4">
        <v>0.14399999999999996</v>
      </c>
      <c r="AH202">
        <v>0.93097415274088546</v>
      </c>
      <c r="AI202">
        <v>1.8834855925730891</v>
      </c>
      <c r="AJ202" s="10"/>
      <c r="AK202">
        <v>-0.1176754632488763</v>
      </c>
      <c r="AL202" s="4">
        <v>1.3847514650837637E-2</v>
      </c>
      <c r="AM202" s="4">
        <v>-0.19753891782576966</v>
      </c>
      <c r="AN202" s="4">
        <v>13.0792</v>
      </c>
      <c r="AO202">
        <v>0.88232453675112366</v>
      </c>
      <c r="AP202">
        <v>7.0567894114696132</v>
      </c>
      <c r="AQ202" s="10"/>
      <c r="AR202">
        <v>-0.19804378959787081</v>
      </c>
      <c r="AS202" s="4">
        <v>3.9221342598285719E-2</v>
      </c>
      <c r="AT202" s="4">
        <v>-0.2779072441747642</v>
      </c>
      <c r="AU202" s="4">
        <v>1.1599999999999999</v>
      </c>
      <c r="AV202">
        <v>0.80195621040212917</v>
      </c>
      <c r="AW202">
        <v>7.5972297398946784</v>
      </c>
      <c r="AX202" s="10"/>
      <c r="AY202">
        <v>-8.2608215336122365E-2</v>
      </c>
      <c r="AZ202" s="4">
        <v>6.8241172410191623E-3</v>
      </c>
      <c r="BA202" s="4">
        <v>-0.16247166991301573</v>
      </c>
      <c r="BB202" s="4">
        <v>0.88919999999999988</v>
      </c>
      <c r="BC202">
        <v>0.91739178466387761</v>
      </c>
      <c r="BD202">
        <v>3.2791560624506992</v>
      </c>
      <c r="BE202" s="10"/>
      <c r="BF202">
        <v>-0.2235497438519547</v>
      </c>
      <c r="BG202" s="4">
        <v>4.9974487976274559E-2</v>
      </c>
      <c r="BH202" s="4">
        <v>-0.30341319842884806</v>
      </c>
      <c r="BI202" s="4">
        <v>3.1204000000000001</v>
      </c>
      <c r="BJ202">
        <v>0.7764502561480453</v>
      </c>
      <c r="BK202">
        <v>104.78021837693815</v>
      </c>
      <c r="BL202" s="10"/>
      <c r="BM202">
        <v>-5.5330143348279195E-2</v>
      </c>
      <c r="BN202" s="4">
        <v>3.0614247629411244E-3</v>
      </c>
      <c r="BO202" s="4">
        <v>-0.13519359792517255</v>
      </c>
      <c r="BP202" s="4">
        <v>0.9426000000000001</v>
      </c>
      <c r="BQ202">
        <v>0.94466985665172076</v>
      </c>
      <c r="BR202">
        <v>2.6840065850139729</v>
      </c>
      <c r="BS202" s="10"/>
      <c r="BT202">
        <v>-2.3652877088181774E-2</v>
      </c>
      <c r="BU202" s="4">
        <v>5.5945859454863427E-4</v>
      </c>
      <c r="BV202" s="4">
        <v>-0.10351633166507514</v>
      </c>
      <c r="BW202" s="4">
        <v>4.9135999999999971</v>
      </c>
      <c r="BX202">
        <v>0.97634712291181824</v>
      </c>
      <c r="BY202">
        <v>4.595070611188282</v>
      </c>
      <c r="BZ202" s="10"/>
      <c r="CA202">
        <v>-0.20868426674707663</v>
      </c>
      <c r="CB202" s="4">
        <v>4.3549123187765035E-2</v>
      </c>
      <c r="CC202" s="4">
        <v>-0.28854772132397</v>
      </c>
      <c r="CD202" s="4">
        <v>0.94479999999999986</v>
      </c>
      <c r="CE202">
        <v>0.79131573325292337</v>
      </c>
      <c r="CF202">
        <v>8.851370093211802</v>
      </c>
      <c r="CG202" s="10"/>
      <c r="CH202">
        <v>-8.8701335084523394E-2</v>
      </c>
      <c r="CI202" s="4">
        <v>7.8679268457769007E-3</v>
      </c>
      <c r="CJ202" s="4">
        <v>-0.16856478966141675</v>
      </c>
      <c r="CK202" s="4">
        <v>1.0027999999999997</v>
      </c>
      <c r="CL202">
        <v>0.91129866491547662</v>
      </c>
      <c r="CM202">
        <v>1.5433988225772708</v>
      </c>
      <c r="CN202" s="10"/>
      <c r="CO202">
        <v>-0.13835886616295406</v>
      </c>
      <c r="CP202" s="4">
        <v>1.9143175845898235E-2</v>
      </c>
      <c r="CQ202" s="4">
        <v>-0.21822232073984743</v>
      </c>
      <c r="CR202" s="4">
        <v>2.7358000000000002</v>
      </c>
      <c r="CS202">
        <v>0.86164113383704599</v>
      </c>
      <c r="CT202">
        <v>6.37469448725198</v>
      </c>
      <c r="CU202" s="10"/>
      <c r="CV202">
        <v>-6.371906298875127E-3</v>
      </c>
      <c r="CW202" s="4">
        <v>4.0601189881644519E-5</v>
      </c>
      <c r="CX202" s="4">
        <v>-8.6235360875768496E-2</v>
      </c>
      <c r="CY202" s="4">
        <v>1.2294</v>
      </c>
      <c r="CZ202">
        <v>0.99362809370112493</v>
      </c>
      <c r="DA202">
        <v>2.8353940364347818</v>
      </c>
      <c r="DB202" s="10"/>
      <c r="DC202">
        <v>-0.19952909150554823</v>
      </c>
      <c r="DD202" s="4">
        <v>3.9811858357029439E-2</v>
      </c>
      <c r="DE202" s="4">
        <v>-0.27939254608244157</v>
      </c>
      <c r="DF202" s="4">
        <v>3.6214000000000004</v>
      </c>
      <c r="DG202">
        <v>0.80047090849445179</v>
      </c>
      <c r="DH202">
        <v>3.3270621032358956</v>
      </c>
      <c r="DI202" s="10"/>
      <c r="DJ202">
        <v>-1.7755153232565771E-2</v>
      </c>
      <c r="DK202" s="4">
        <v>3.1524546631189076E-4</v>
      </c>
      <c r="DL202" s="4">
        <v>-9.7618607809459135E-2</v>
      </c>
      <c r="DM202" s="4">
        <v>1.2996000000000003</v>
      </c>
      <c r="DN202">
        <v>0.98224484676743418</v>
      </c>
      <c r="DO202">
        <v>4.4767111219580604</v>
      </c>
      <c r="DP202" s="10"/>
      <c r="DQ202">
        <v>-0.1846564344025593</v>
      </c>
      <c r="DR202" s="4">
        <v>3.4097998766266686E-2</v>
      </c>
      <c r="DS202" s="4">
        <v>-0.26451988897945267</v>
      </c>
      <c r="DT202" s="4">
        <v>4.6087999999999996</v>
      </c>
      <c r="DU202">
        <v>0.8153435655974407</v>
      </c>
      <c r="DV202">
        <v>1.3619872529150858</v>
      </c>
      <c r="DW202" s="10"/>
      <c r="DX202">
        <v>-1.2464597631744047E-2</v>
      </c>
      <c r="DY202" s="4">
        <v>1.5536619412127929E-4</v>
      </c>
      <c r="DZ202" s="4">
        <v>-9.2328052208637407E-2</v>
      </c>
      <c r="EA202" s="4">
        <v>1.5779999999999996</v>
      </c>
      <c r="EB202">
        <v>0.98753540236825599</v>
      </c>
      <c r="EC202">
        <v>6.3937659594001115</v>
      </c>
      <c r="ED202" s="10"/>
      <c r="EE202">
        <v>-0.18200827762090618</v>
      </c>
      <c r="EF202" s="4">
        <v>3.3127013122528859E-2</v>
      </c>
      <c r="EG202" s="4">
        <v>-0.26187173219779958</v>
      </c>
      <c r="EH202" s="4">
        <v>0.93480000000000008</v>
      </c>
      <c r="EI202">
        <v>0.81799172237909379</v>
      </c>
      <c r="EJ202">
        <v>3.0354290321594317</v>
      </c>
      <c r="EK202" s="10"/>
      <c r="EL202">
        <v>-0.25860572480056487</v>
      </c>
      <c r="EM202" s="4">
        <v>6.6876920899625492E-2</v>
      </c>
      <c r="EN202" s="4">
        <v>-0.33846917937745824</v>
      </c>
      <c r="EO202" s="4">
        <v>1.1582000000000001</v>
      </c>
      <c r="EP202">
        <v>0.74139427519943513</v>
      </c>
      <c r="EQ202">
        <v>13.952130652070252</v>
      </c>
      <c r="ER202" s="10"/>
      <c r="ES202">
        <v>-3.5948153134357549E-2</v>
      </c>
      <c r="ET202" s="4">
        <v>1.2922697137712205E-3</v>
      </c>
      <c r="EU202" s="4">
        <v>-0.11581160771125092</v>
      </c>
      <c r="EV202" s="4">
        <v>8.6965999999999983</v>
      </c>
      <c r="EW202">
        <v>0.96405184686564249</v>
      </c>
      <c r="EX202">
        <v>45.772298848406749</v>
      </c>
      <c r="EY202" s="10"/>
      <c r="EZ202">
        <v>-6.329251305954213E-2</v>
      </c>
      <c r="FA202" s="4">
        <v>4.005942209392311E-3</v>
      </c>
      <c r="FB202" s="4">
        <v>-0.14315596763643551</v>
      </c>
      <c r="FC202" s="4">
        <v>0.9595999999999999</v>
      </c>
      <c r="FD202">
        <v>0.93670748694045791</v>
      </c>
      <c r="FE202">
        <v>23.492449966603825</v>
      </c>
      <c r="FF202" s="10"/>
      <c r="FG202">
        <v>-0.1463444377522814</v>
      </c>
      <c r="FH202" s="4">
        <v>2.1416694461031366E-2</v>
      </c>
      <c r="FI202" s="4">
        <v>-0.22620789232917476</v>
      </c>
      <c r="FJ202" s="4">
        <v>1.0897999999999997</v>
      </c>
      <c r="FK202">
        <v>0.85365556224771866</v>
      </c>
      <c r="FL202">
        <v>48.890235564144589</v>
      </c>
      <c r="FM202" s="10"/>
      <c r="FN202">
        <v>-0.10260253061760491</v>
      </c>
      <c r="FO202" s="4">
        <v>1.0527279289136552E-2</v>
      </c>
      <c r="FP202" s="4">
        <v>-0.18246598519449828</v>
      </c>
      <c r="FQ202" s="4">
        <v>1.1596</v>
      </c>
      <c r="FR202">
        <v>0.89739746938239506</v>
      </c>
      <c r="FS202">
        <v>19.368628565616344</v>
      </c>
      <c r="FT202" s="10"/>
    </row>
    <row r="203" spans="1:176" x14ac:dyDescent="0.2">
      <c r="A203" s="2">
        <v>202</v>
      </c>
      <c r="B203" s="3">
        <v>44835</v>
      </c>
      <c r="C203">
        <v>2022</v>
      </c>
      <c r="D203" s="4">
        <v>7.9875055778670268E-2</v>
      </c>
      <c r="E203" s="4">
        <v>0</v>
      </c>
      <c r="F203" s="9">
        <v>1.0798750557786703</v>
      </c>
      <c r="G203">
        <v>3.1018184731234499</v>
      </c>
      <c r="H203" s="10"/>
      <c r="I203">
        <v>4.6079295650146956E-2</v>
      </c>
      <c r="J203" s="4">
        <v>0</v>
      </c>
      <c r="K203" s="4">
        <v>-7.6735646435529686E-3</v>
      </c>
      <c r="L203" s="4">
        <v>5.888399999999999</v>
      </c>
      <c r="M203">
        <v>1.046079295650147</v>
      </c>
      <c r="N203">
        <v>42.62286969666944</v>
      </c>
      <c r="O203" s="10"/>
      <c r="P203">
        <v>6.4695524648973893E-2</v>
      </c>
      <c r="Q203" s="4">
        <v>0</v>
      </c>
      <c r="R203" s="4">
        <v>1.0942664355273968E-2</v>
      </c>
      <c r="S203" s="4">
        <v>6.0089999999999986</v>
      </c>
      <c r="T203">
        <v>1.064695524648974</v>
      </c>
      <c r="U203">
        <v>26.448506002396265</v>
      </c>
      <c r="V203" s="10"/>
      <c r="W203">
        <v>-1.1096198600791904E-2</v>
      </c>
      <c r="X203" s="4">
        <v>1.2312562338821621E-4</v>
      </c>
      <c r="Y203" s="4">
        <v>-6.4849058894491829E-2</v>
      </c>
      <c r="Z203" s="4">
        <v>-0.48040000000000016</v>
      </c>
      <c r="AA203">
        <v>0.98890380139920808</v>
      </c>
      <c r="AB203">
        <v>3.5494090532730156</v>
      </c>
      <c r="AC203" s="10"/>
      <c r="AD203">
        <v>4.6017954075403683E-2</v>
      </c>
      <c r="AE203" s="4">
        <v>0</v>
      </c>
      <c r="AF203" s="4">
        <v>-7.7349062182962419E-3</v>
      </c>
      <c r="AG203" s="4">
        <v>0.24859999999999988</v>
      </c>
      <c r="AH203">
        <v>1.0460179540754038</v>
      </c>
      <c r="AI203">
        <v>1.9701597460738023</v>
      </c>
      <c r="AJ203" s="10"/>
      <c r="AK203">
        <v>0.10106979298577701</v>
      </c>
      <c r="AL203" s="4">
        <v>0</v>
      </c>
      <c r="AM203" s="4">
        <v>4.7316932692077082E-2</v>
      </c>
      <c r="AN203" s="4">
        <v>11.422800000000004</v>
      </c>
      <c r="AO203">
        <v>1.1010697929857769</v>
      </c>
      <c r="AP203">
        <v>7.7700176564310697</v>
      </c>
      <c r="AQ203" s="10"/>
      <c r="AR203">
        <v>0.18091041908256333</v>
      </c>
      <c r="AS203" s="4">
        <v>0</v>
      </c>
      <c r="AT203" s="4">
        <v>0.12715755878886342</v>
      </c>
      <c r="AU203" s="4">
        <v>1.1657999999999999</v>
      </c>
      <c r="AV203">
        <v>1.1809104190825632</v>
      </c>
      <c r="AW203">
        <v>8.9716477560055381</v>
      </c>
      <c r="AX203" s="10"/>
      <c r="AY203">
        <v>9.1379068316517334E-2</v>
      </c>
      <c r="AZ203" s="4">
        <v>0</v>
      </c>
      <c r="BA203" s="4">
        <v>3.7626208022817409E-2</v>
      </c>
      <c r="BB203" s="4">
        <v>0.87980000000000003</v>
      </c>
      <c r="BC203">
        <v>1.0913790683165174</v>
      </c>
      <c r="BD203">
        <v>3.5788022883019042</v>
      </c>
      <c r="BE203" s="10"/>
      <c r="BF203">
        <v>0.259989447634207</v>
      </c>
      <c r="BG203" s="4">
        <v>0</v>
      </c>
      <c r="BH203" s="4">
        <v>0.20623658734050709</v>
      </c>
      <c r="BI203" s="4">
        <v>1.1107999999999998</v>
      </c>
      <c r="BJ203">
        <v>1.2599894476342071</v>
      </c>
      <c r="BK203">
        <v>132.0219694757499</v>
      </c>
      <c r="BL203" s="10"/>
      <c r="BM203">
        <v>8.4433996441612105E-2</v>
      </c>
      <c r="BN203" s="4">
        <v>0</v>
      </c>
      <c r="BO203" s="4">
        <v>3.068113614791218E-2</v>
      </c>
      <c r="BP203" s="4">
        <v>0.95560000000000012</v>
      </c>
      <c r="BQ203">
        <v>1.0844339964416121</v>
      </c>
      <c r="BR203">
        <v>2.910627987462306</v>
      </c>
      <c r="BS203" s="10"/>
      <c r="BT203">
        <v>0.11220149335172168</v>
      </c>
      <c r="BU203" s="4">
        <v>0</v>
      </c>
      <c r="BV203" s="4">
        <v>5.8448633058021754E-2</v>
      </c>
      <c r="BW203" s="4">
        <v>4.7789999999999999</v>
      </c>
      <c r="BX203">
        <v>1.1122014933517217</v>
      </c>
      <c r="BY203">
        <v>5.1106443958202155</v>
      </c>
      <c r="BZ203" s="10"/>
      <c r="CA203">
        <v>0.18780358036697506</v>
      </c>
      <c r="CB203" s="4">
        <v>0</v>
      </c>
      <c r="CC203" s="4">
        <v>0.13405072007327512</v>
      </c>
      <c r="CD203" s="4">
        <v>0.94600000000000017</v>
      </c>
      <c r="CE203">
        <v>1.1878035803669751</v>
      </c>
      <c r="CF203">
        <v>10.513689087870144</v>
      </c>
      <c r="CG203" s="10"/>
      <c r="CH203">
        <v>8.6615791444667939E-2</v>
      </c>
      <c r="CI203" s="4">
        <v>0</v>
      </c>
      <c r="CJ203" s="4">
        <v>3.2862931150968014E-2</v>
      </c>
      <c r="CK203" s="4">
        <v>1.0489999999999999</v>
      </c>
      <c r="CL203">
        <v>1.0866157914446679</v>
      </c>
      <c r="CM203">
        <v>1.6770815331095696</v>
      </c>
      <c r="CN203" s="10"/>
      <c r="CO203">
        <v>-3.4250513990510538E-2</v>
      </c>
      <c r="CP203" s="4">
        <v>1.1730977086141581E-3</v>
      </c>
      <c r="CQ203" s="4">
        <v>-8.8003374284210456E-2</v>
      </c>
      <c r="CR203" s="4">
        <v>0.57299999999999995</v>
      </c>
      <c r="CS203">
        <v>0.96574948600948951</v>
      </c>
      <c r="CT203">
        <v>6.1563579245311262</v>
      </c>
      <c r="CU203" s="10"/>
      <c r="CV203">
        <v>8.270981516125539E-2</v>
      </c>
      <c r="CW203" s="4">
        <v>0</v>
      </c>
      <c r="CX203" s="4">
        <v>2.8956954867555465E-2</v>
      </c>
      <c r="CY203" s="4">
        <v>1.1566000000000001</v>
      </c>
      <c r="CZ203">
        <v>1.0827098151612553</v>
      </c>
      <c r="DA203">
        <v>3.0699089530976282</v>
      </c>
      <c r="DB203" s="10"/>
      <c r="DC203">
        <v>-8.8737249770157442E-2</v>
      </c>
      <c r="DD203" s="4">
        <v>7.8742994967713077E-3</v>
      </c>
      <c r="DE203" s="4">
        <v>-0.14249011006385737</v>
      </c>
      <c r="DF203" s="4">
        <v>1.2583999999999997</v>
      </c>
      <c r="DG203">
        <v>0.9112627502298426</v>
      </c>
      <c r="DH203">
        <v>3.0318277623802268</v>
      </c>
      <c r="DI203" s="10"/>
      <c r="DJ203">
        <v>0.11887131693890471</v>
      </c>
      <c r="DK203" s="4">
        <v>0</v>
      </c>
      <c r="DL203" s="4">
        <v>6.5118456645204784E-2</v>
      </c>
      <c r="DM203" s="4">
        <v>1.3002</v>
      </c>
      <c r="DN203">
        <v>1.1188713169389046</v>
      </c>
      <c r="DO203">
        <v>5.0088636685802568</v>
      </c>
      <c r="DP203" s="10"/>
      <c r="DQ203">
        <v>-3.062842343984515E-3</v>
      </c>
      <c r="DR203" s="4">
        <v>9.3810032241045589E-6</v>
      </c>
      <c r="DS203" s="4">
        <v>-5.6815702637684443E-2</v>
      </c>
      <c r="DT203" s="4">
        <v>4.4138000000000002</v>
      </c>
      <c r="DU203">
        <v>0.99693715765601554</v>
      </c>
      <c r="DV203">
        <v>1.3578157006848903</v>
      </c>
      <c r="DW203" s="10"/>
      <c r="DX203">
        <v>0.13487733594351198</v>
      </c>
      <c r="DY203" s="4">
        <v>0</v>
      </c>
      <c r="DZ203" s="4">
        <v>8.1124475649812053E-2</v>
      </c>
      <c r="EA203" s="4">
        <v>1.5586000000000002</v>
      </c>
      <c r="EB203">
        <v>1.134877335943512</v>
      </c>
      <c r="EC203">
        <v>7.2561400786503123</v>
      </c>
      <c r="ED203" s="10"/>
      <c r="EE203">
        <v>6.3079122872044526E-3</v>
      </c>
      <c r="EF203" s="4">
        <v>0</v>
      </c>
      <c r="EG203" s="4">
        <v>-4.7444948006495472E-2</v>
      </c>
      <c r="EH203" s="4">
        <v>0.60820000000000007</v>
      </c>
      <c r="EI203">
        <v>1.0063079122872045</v>
      </c>
      <c r="EJ203">
        <v>3.0545762522483275</v>
      </c>
      <c r="EK203" s="10"/>
      <c r="EL203">
        <v>0.14118305112818744</v>
      </c>
      <c r="EM203" s="4">
        <v>0</v>
      </c>
      <c r="EN203" s="4">
        <v>8.7430190834487512E-2</v>
      </c>
      <c r="EO203" s="4">
        <v>1.0284000000000002</v>
      </c>
      <c r="EP203">
        <v>1.1411830511281875</v>
      </c>
      <c r="EQ203">
        <v>15.921935027268638</v>
      </c>
      <c r="ER203" s="10"/>
      <c r="ES203">
        <v>0.12514091541825953</v>
      </c>
      <c r="ET203" s="4">
        <v>0</v>
      </c>
      <c r="EU203" s="4">
        <v>7.1388055124559605E-2</v>
      </c>
      <c r="EV203" s="4">
        <v>8.7645999999999997</v>
      </c>
      <c r="EW203">
        <v>1.1251409154182594</v>
      </c>
      <c r="EX203">
        <v>51.500286227094513</v>
      </c>
      <c r="EY203" s="10"/>
      <c r="EZ203">
        <v>8.4302809241063842E-2</v>
      </c>
      <c r="FA203" s="4">
        <v>0</v>
      </c>
      <c r="FB203" s="4">
        <v>3.0549948947363917E-2</v>
      </c>
      <c r="FC203" s="4">
        <v>1.0804000000000002</v>
      </c>
      <c r="FD203">
        <v>1.0843028092410638</v>
      </c>
      <c r="FE203">
        <v>25.472929494743664</v>
      </c>
      <c r="FF203" s="10"/>
      <c r="FG203">
        <v>0.11404093274315084</v>
      </c>
      <c r="FH203" s="4">
        <v>0</v>
      </c>
      <c r="FI203" s="4">
        <v>6.0288072449450919E-2</v>
      </c>
      <c r="FJ203" s="4">
        <v>1.0880000000000001</v>
      </c>
      <c r="FK203">
        <v>1.1140409327431509</v>
      </c>
      <c r="FL203">
        <v>54.465723629912006</v>
      </c>
      <c r="FM203" s="10"/>
      <c r="FN203">
        <v>0.16865728704647381</v>
      </c>
      <c r="FO203" s="4">
        <v>0</v>
      </c>
      <c r="FP203" s="4">
        <v>0.11490442675277389</v>
      </c>
      <c r="FQ203" s="4">
        <v>1.1457999999999999</v>
      </c>
      <c r="FR203">
        <v>1.1686572870464738</v>
      </c>
      <c r="FS203">
        <v>22.635288913304031</v>
      </c>
      <c r="FT203" s="10"/>
    </row>
    <row r="204" spans="1:176" x14ac:dyDescent="0.2">
      <c r="A204" s="2">
        <v>203</v>
      </c>
      <c r="B204" s="3">
        <v>44866</v>
      </c>
      <c r="C204">
        <v>2022</v>
      </c>
      <c r="D204" s="4">
        <v>5.3744834710743782E-2</v>
      </c>
      <c r="E204" s="4">
        <v>0</v>
      </c>
      <c r="F204" s="9">
        <v>1.0537448347107439</v>
      </c>
      <c r="G204">
        <v>3.2685251942642015</v>
      </c>
      <c r="H204" s="10"/>
      <c r="I204">
        <v>-2.7318913449318038E-2</v>
      </c>
      <c r="J204" s="4">
        <v>7.4632303205132992E-4</v>
      </c>
      <c r="K204" s="4">
        <v>3.1652535849843053E-2</v>
      </c>
      <c r="L204" s="4">
        <v>1.1066</v>
      </c>
      <c r="M204">
        <v>0.97268108655068197</v>
      </c>
      <c r="N204">
        <v>41.458459208464568</v>
      </c>
      <c r="O204" s="10"/>
      <c r="P204">
        <v>-2.1363059353941831E-2</v>
      </c>
      <c r="Q204" s="4">
        <v>4.5638030496004159E-4</v>
      </c>
      <c r="R204" s="4">
        <v>3.7608389945219256E-2</v>
      </c>
      <c r="S204" s="4">
        <v>1.1672</v>
      </c>
      <c r="T204">
        <v>0.97863694064605822</v>
      </c>
      <c r="U204">
        <v>25.883484998843986</v>
      </c>
      <c r="V204" s="10"/>
      <c r="W204">
        <v>-4.4618639579206747E-2</v>
      </c>
      <c r="X204" s="4">
        <v>1.990822997899155E-3</v>
      </c>
      <c r="Y204" s="4">
        <v>1.435280971995434E-2</v>
      </c>
      <c r="Z204" s="4">
        <v>-0.24220000000000003</v>
      </c>
      <c r="AA204">
        <v>0.95538136042079325</v>
      </c>
      <c r="AB204">
        <v>3.3910392500058535</v>
      </c>
      <c r="AC204" s="10"/>
      <c r="AD204">
        <v>-7.9988955478563478E-3</v>
      </c>
      <c r="AE204" s="4">
        <v>6.3982329985516097E-5</v>
      </c>
      <c r="AF204" s="4">
        <v>5.0972553751304737E-2</v>
      </c>
      <c r="AG204" s="4">
        <v>0.28699999999999987</v>
      </c>
      <c r="AH204">
        <v>0.99200110445214362</v>
      </c>
      <c r="AI204">
        <v>1.9544006440523667</v>
      </c>
      <c r="AJ204" s="10"/>
      <c r="AK204">
        <v>-7.1106951373491253E-2</v>
      </c>
      <c r="AL204" s="4">
        <v>5.0561985336320496E-3</v>
      </c>
      <c r="AM204" s="4">
        <v>-1.2135502074330166E-2</v>
      </c>
      <c r="AN204" s="4">
        <v>6.631800000000001</v>
      </c>
      <c r="AO204">
        <v>0.92889304862650879</v>
      </c>
      <c r="AP204">
        <v>7.2175153887640571</v>
      </c>
      <c r="AQ204" s="10"/>
      <c r="AR204">
        <v>2.1335234365725687E-2</v>
      </c>
      <c r="AS204" s="4">
        <v>0</v>
      </c>
      <c r="AT204" s="4">
        <v>8.0306683664886774E-2</v>
      </c>
      <c r="AU204" s="4">
        <v>0.95219999999999982</v>
      </c>
      <c r="AV204">
        <v>1.0213352343657256</v>
      </c>
      <c r="AW204">
        <v>9.1630599635266528</v>
      </c>
      <c r="AX204" s="10"/>
      <c r="AY204">
        <v>6.4109912823565027E-2</v>
      </c>
      <c r="AZ204" s="4">
        <v>0</v>
      </c>
      <c r="BA204" s="4">
        <v>0.12308136212272611</v>
      </c>
      <c r="BB204" s="4">
        <v>0.95180000000000009</v>
      </c>
      <c r="BC204">
        <v>1.0641099128235649</v>
      </c>
      <c r="BD204">
        <v>3.8082389910177139</v>
      </c>
      <c r="BE204" s="10"/>
      <c r="BF204">
        <v>3.9444806589187691E-2</v>
      </c>
      <c r="BG204" s="4">
        <v>0</v>
      </c>
      <c r="BH204" s="4">
        <v>9.8416255888348778E-2</v>
      </c>
      <c r="BI204" s="4">
        <v>1.1375999999999999</v>
      </c>
      <c r="BJ204">
        <v>1.0394448065891877</v>
      </c>
      <c r="BK204">
        <v>137.2295505272445</v>
      </c>
      <c r="BL204" s="10"/>
      <c r="BM204">
        <v>4.4661509286542597E-2</v>
      </c>
      <c r="BN204" s="4">
        <v>0</v>
      </c>
      <c r="BO204" s="4">
        <v>0.10363295858570368</v>
      </c>
      <c r="BP204" s="4">
        <v>0.95220000000000027</v>
      </c>
      <c r="BQ204">
        <v>1.0446615092865426</v>
      </c>
      <c r="BR204">
        <v>3.0406210263540245</v>
      </c>
      <c r="BS204" s="10"/>
      <c r="BT204">
        <v>-2.9430863930271702E-2</v>
      </c>
      <c r="BU204" s="4">
        <v>8.6617575168216785E-4</v>
      </c>
      <c r="BV204" s="4">
        <v>2.9540585368889385E-2</v>
      </c>
      <c r="BW204" s="4">
        <v>4.9063999999999997</v>
      </c>
      <c r="BX204">
        <v>0.97056913606972828</v>
      </c>
      <c r="BY204">
        <v>4.9602337160108245</v>
      </c>
      <c r="BZ204" s="10"/>
      <c r="CA204">
        <v>5.4835764319243863E-2</v>
      </c>
      <c r="CB204" s="4">
        <v>0</v>
      </c>
      <c r="CC204" s="4">
        <v>0.11380721361840496</v>
      </c>
      <c r="CD204" s="4">
        <v>1.0486</v>
      </c>
      <c r="CE204">
        <v>1.0548357643192439</v>
      </c>
      <c r="CF204">
        <v>11.090215264818397</v>
      </c>
      <c r="CG204" s="10"/>
      <c r="CH204">
        <v>9.590718676060446E-2</v>
      </c>
      <c r="CI204" s="4">
        <v>0</v>
      </c>
      <c r="CJ204" s="4">
        <v>0.15487863605976554</v>
      </c>
      <c r="CK204" s="4">
        <v>1.1099999999999999</v>
      </c>
      <c r="CL204">
        <v>1.0959071867606045</v>
      </c>
      <c r="CM204">
        <v>1.83792570491827</v>
      </c>
      <c r="CN204" s="10"/>
      <c r="CO204">
        <v>-2.723193184595956E-2</v>
      </c>
      <c r="CP204" s="4">
        <v>7.415781120629865E-4</v>
      </c>
      <c r="CQ204" s="4">
        <v>3.1739517453201527E-2</v>
      </c>
      <c r="CR204" s="4">
        <v>0.84499999999999986</v>
      </c>
      <c r="CS204">
        <v>0.97276806815404049</v>
      </c>
      <c r="CT204">
        <v>5.9887084051109616</v>
      </c>
      <c r="CU204" s="10"/>
      <c r="CV204">
        <v>-4.6207098271188289E-3</v>
      </c>
      <c r="CW204" s="4">
        <v>2.1350959306432519E-5</v>
      </c>
      <c r="CX204" s="4">
        <v>5.4350739472042262E-2</v>
      </c>
      <c r="CY204" s="4">
        <v>1.1514</v>
      </c>
      <c r="CZ204">
        <v>0.99537929017288118</v>
      </c>
      <c r="DA204">
        <v>3.05572379462969</v>
      </c>
      <c r="DB204" s="10"/>
      <c r="DC204">
        <v>-6.1389968301852435E-2</v>
      </c>
      <c r="DD204" s="4">
        <v>3.7687282081024466E-3</v>
      </c>
      <c r="DE204" s="4">
        <v>-2.4185190026913481E-3</v>
      </c>
      <c r="DF204" s="4">
        <v>1.5341999999999998</v>
      </c>
      <c r="DG204">
        <v>0.93861003169814761</v>
      </c>
      <c r="DH204">
        <v>2.8457039521510286</v>
      </c>
      <c r="DI204" s="10"/>
      <c r="DJ204">
        <v>-7.3485708728666266E-3</v>
      </c>
      <c r="DK204" s="4">
        <v>5.4001493873543773E-5</v>
      </c>
      <c r="DL204" s="4">
        <v>5.1622878426294462E-2</v>
      </c>
      <c r="DM204" s="4">
        <v>1.3976000000000004</v>
      </c>
      <c r="DN204">
        <v>0.99265142912713333</v>
      </c>
      <c r="DO204">
        <v>4.9720556789191681</v>
      </c>
      <c r="DP204" s="10"/>
      <c r="DQ204">
        <v>-7.3687227928906862E-2</v>
      </c>
      <c r="DR204" s="4">
        <v>5.4298075598466717E-3</v>
      </c>
      <c r="DS204" s="4">
        <v>-1.4715778629745775E-2</v>
      </c>
      <c r="DT204" s="4">
        <v>4.3952</v>
      </c>
      <c r="DU204">
        <v>0.92631277207109308</v>
      </c>
      <c r="DV204">
        <v>1.2577620256630744</v>
      </c>
      <c r="DW204" s="10"/>
      <c r="DX204">
        <v>-2.4905664902861537E-2</v>
      </c>
      <c r="DY204" s="4">
        <v>6.2029214425362894E-4</v>
      </c>
      <c r="DZ204" s="4">
        <v>3.406578439629955E-2</v>
      </c>
      <c r="EA204" s="4">
        <v>1.4868000000000001</v>
      </c>
      <c r="EB204">
        <v>0.9750943350971385</v>
      </c>
      <c r="EC204">
        <v>7.0754210853632244</v>
      </c>
      <c r="ED204" s="10"/>
      <c r="EE204">
        <v>-9.3746625191029956E-2</v>
      </c>
      <c r="EF204" s="4">
        <v>8.7884297347074515E-3</v>
      </c>
      <c r="EG204" s="4">
        <v>-3.4775175891868869E-2</v>
      </c>
      <c r="EH204" s="4">
        <v>0.65459999999999996</v>
      </c>
      <c r="EI204">
        <v>0.90625337480897006</v>
      </c>
      <c r="EJ204">
        <v>2.7682200372113828</v>
      </c>
      <c r="EK204" s="10"/>
      <c r="EL204">
        <v>-5.1933022208219722E-3</v>
      </c>
      <c r="EM204" s="4">
        <v>2.6970387956794427E-5</v>
      </c>
      <c r="EN204" s="4">
        <v>5.3778147078339111E-2</v>
      </c>
      <c r="EO204" s="4">
        <v>1.101</v>
      </c>
      <c r="EP204">
        <v>0.99480669777917807</v>
      </c>
      <c r="EQ204">
        <v>15.839247606731742</v>
      </c>
      <c r="ER204" s="10"/>
      <c r="ES204">
        <v>-4.7132808801621337E-2</v>
      </c>
      <c r="ET204" s="4">
        <v>2.2215016655301937E-3</v>
      </c>
      <c r="EU204" s="4">
        <v>1.183864049753975E-2</v>
      </c>
      <c r="EV204" s="4">
        <v>4.1816000000000004</v>
      </c>
      <c r="EW204">
        <v>0.9528671911983787</v>
      </c>
      <c r="EX204">
        <v>49.072933083124099</v>
      </c>
      <c r="EY204" s="10"/>
      <c r="EZ204">
        <v>7.8869591602481609E-2</v>
      </c>
      <c r="FA204" s="4">
        <v>0</v>
      </c>
      <c r="FB204" s="4">
        <v>0.1378410409016427</v>
      </c>
      <c r="FC204" s="4">
        <v>0.98580000000000012</v>
      </c>
      <c r="FD204">
        <v>1.0788695916024815</v>
      </c>
      <c r="FE204">
        <v>27.481969040912901</v>
      </c>
      <c r="FF204" s="10"/>
      <c r="FG204">
        <v>-4.5786550238348003E-2</v>
      </c>
      <c r="FH204" s="4">
        <v>2.0964081827287654E-3</v>
      </c>
      <c r="FI204" s="4">
        <v>1.3184899060813084E-2</v>
      </c>
      <c r="FJ204" s="4">
        <v>1.1863999999999997</v>
      </c>
      <c r="FK204">
        <v>0.95421344976165201</v>
      </c>
      <c r="FL204">
        <v>51.971926038663064</v>
      </c>
      <c r="FM204" s="10"/>
      <c r="FN204">
        <v>-3.2017872603515428E-2</v>
      </c>
      <c r="FO204" s="4">
        <v>1.0251441660549439E-3</v>
      </c>
      <c r="FP204" s="4">
        <v>2.6953576695645659E-2</v>
      </c>
      <c r="FQ204" s="4">
        <v>1.2301999999999997</v>
      </c>
      <c r="FR204">
        <v>0.96798212739648459</v>
      </c>
      <c r="FS204">
        <v>21.910555116534098</v>
      </c>
      <c r="FT204" s="10"/>
    </row>
    <row r="205" spans="1:176" x14ac:dyDescent="0.2">
      <c r="A205" s="2">
        <v>204</v>
      </c>
      <c r="B205" s="3">
        <v>44896</v>
      </c>
      <c r="C205">
        <v>2022</v>
      </c>
      <c r="D205" s="4">
        <v>-5.8969142913163873E-2</v>
      </c>
      <c r="E205" s="4">
        <v>3.477359815913145E-3</v>
      </c>
      <c r="F205" s="9">
        <v>0.94103085708683609</v>
      </c>
      <c r="G205">
        <v>3.0757830649683591</v>
      </c>
      <c r="H205" s="10">
        <v>-0.19443162267634564</v>
      </c>
      <c r="I205">
        <v>7.6950039436910686E-3</v>
      </c>
      <c r="J205" s="4">
        <v>0</v>
      </c>
      <c r="K205" s="4">
        <v>-5.4057828456361055E-2</v>
      </c>
      <c r="L205" s="4">
        <v>5.2010000000000005</v>
      </c>
      <c r="M205">
        <v>1.0076950039436912</v>
      </c>
      <c r="N205">
        <v>41.777482215573059</v>
      </c>
      <c r="O205" s="10">
        <v>0.29660379260393432</v>
      </c>
      <c r="P205">
        <v>-1.4612501607421618E-2</v>
      </c>
      <c r="Q205" s="4">
        <v>2.1352520322689937E-4</v>
      </c>
      <c r="R205" s="4">
        <v>-7.6365334007473737E-2</v>
      </c>
      <c r="S205" s="4">
        <v>5.2140000000000013</v>
      </c>
      <c r="T205">
        <v>0.98538749839257833</v>
      </c>
      <c r="U205">
        <v>25.505262532692704</v>
      </c>
      <c r="V205" s="10">
        <v>0.29591542854484809</v>
      </c>
      <c r="W205">
        <v>-9.4307834889523316E-3</v>
      </c>
      <c r="X205" s="4">
        <v>8.8939677215495917E-5</v>
      </c>
      <c r="Y205" s="4">
        <v>-7.1183615889004459E-2</v>
      </c>
      <c r="Z205" s="4">
        <v>-0.37280000000000008</v>
      </c>
      <c r="AA205">
        <v>0.99056921651104768</v>
      </c>
      <c r="AB205">
        <v>3.359059093036509</v>
      </c>
      <c r="AC205" s="10">
        <v>-0.34872777676141825</v>
      </c>
      <c r="AD205">
        <v>-1.5799470710656082E-2</v>
      </c>
      <c r="AE205" s="4">
        <v>2.4962327473687938E-4</v>
      </c>
      <c r="AF205" s="4">
        <v>-7.7552303110708209E-2</v>
      </c>
      <c r="AG205" s="4">
        <v>0.25440000000000002</v>
      </c>
      <c r="AH205">
        <v>0.98420052928934387</v>
      </c>
      <c r="AI205">
        <v>1.9235221483197738</v>
      </c>
      <c r="AJ205" s="10">
        <v>-0.19488779407905907</v>
      </c>
      <c r="AK205">
        <v>-3.3327840920702789E-2</v>
      </c>
      <c r="AL205" s="4">
        <v>1.1107449804356713E-3</v>
      </c>
      <c r="AM205" s="4">
        <v>-9.5080673320754913E-2</v>
      </c>
      <c r="AN205" s="4">
        <v>7.3218000000000014</v>
      </c>
      <c r="AO205">
        <v>0.96667215907929727</v>
      </c>
      <c r="AP205">
        <v>6.9769711840446043</v>
      </c>
      <c r="AQ205" s="10">
        <v>-0.20601418335237071</v>
      </c>
      <c r="AR205">
        <v>-4.7689063672232655E-2</v>
      </c>
      <c r="AS205" s="4">
        <v>2.2742467939342605E-3</v>
      </c>
      <c r="AT205" s="4">
        <v>-0.10944189607228477</v>
      </c>
      <c r="AU205" s="4">
        <v>5.0958000000000006</v>
      </c>
      <c r="AV205">
        <v>0.95231093632776731</v>
      </c>
      <c r="AW205">
        <v>8.7260822134935445</v>
      </c>
      <c r="AX205" s="10">
        <v>-3.1169060707191998E-2</v>
      </c>
      <c r="AY205">
        <v>-4.6334875412849502E-2</v>
      </c>
      <c r="AZ205" s="4">
        <v>2.1469206795242854E-3</v>
      </c>
      <c r="BA205" s="4">
        <v>-0.10808770781290163</v>
      </c>
      <c r="BB205" s="4">
        <v>0.93220000000000003</v>
      </c>
      <c r="BC205">
        <v>0.95366512458715047</v>
      </c>
      <c r="BD205">
        <v>3.6317847118265525</v>
      </c>
      <c r="BE205" s="10">
        <v>-0.1436121011930655</v>
      </c>
      <c r="BF205">
        <v>-0.10179452449811885</v>
      </c>
      <c r="BG205" s="4">
        <v>1.0362125217798118E-2</v>
      </c>
      <c r="BH205" s="4">
        <v>-0.16354735689817096</v>
      </c>
      <c r="BI205" s="4">
        <v>0.96819999999999995</v>
      </c>
      <c r="BJ205">
        <v>0.89820547550188112</v>
      </c>
      <c r="BK205">
        <v>123.26033368423306</v>
      </c>
      <c r="BL205" s="10">
        <v>-0.30335796095517625</v>
      </c>
      <c r="BM205">
        <v>-2.8744455351665667E-2</v>
      </c>
      <c r="BN205" s="4">
        <v>8.2624371346390107E-4</v>
      </c>
      <c r="BO205" s="4">
        <v>-9.0497287751717795E-2</v>
      </c>
      <c r="BP205" s="4">
        <v>0.94499999999999984</v>
      </c>
      <c r="BQ205">
        <v>0.9712555446483343</v>
      </c>
      <c r="BR205">
        <v>2.9532200310206553</v>
      </c>
      <c r="BS205" s="10">
        <v>-9.8555595046866493E-2</v>
      </c>
      <c r="BT205">
        <v>-8.7927862898596661E-3</v>
      </c>
      <c r="BU205" s="4">
        <v>7.7313090739144114E-5</v>
      </c>
      <c r="BV205" s="4">
        <v>-7.0545618689911785E-2</v>
      </c>
      <c r="BW205" s="4">
        <v>1.6354000000000002</v>
      </c>
      <c r="BX205">
        <v>0.99120721371014031</v>
      </c>
      <c r="BY205">
        <v>4.9166194409981845</v>
      </c>
      <c r="BZ205" s="10">
        <v>0.1028449593470251</v>
      </c>
      <c r="CA205">
        <v>-2.4222662075561306E-2</v>
      </c>
      <c r="CB205" s="4">
        <v>5.8673735802683598E-4</v>
      </c>
      <c r="CC205" s="4">
        <v>-8.5975494475613423E-2</v>
      </c>
      <c r="CD205" s="4">
        <v>0.53339999999999999</v>
      </c>
      <c r="CE205">
        <v>0.97577733792443866</v>
      </c>
      <c r="CF205">
        <v>10.821580728113469</v>
      </c>
      <c r="CG205" s="10">
        <v>-0.30640903334529462</v>
      </c>
      <c r="CH205">
        <v>-5.0248227813690136E-2</v>
      </c>
      <c r="CI205" s="4">
        <v>2.5248843984165032E-3</v>
      </c>
      <c r="CJ205" s="4">
        <v>-0.11200106021374226</v>
      </c>
      <c r="CK205" s="4">
        <v>1.0477999999999996</v>
      </c>
      <c r="CL205">
        <v>0.94975177218630991</v>
      </c>
      <c r="CM205">
        <v>1.7455731953928999</v>
      </c>
      <c r="CN205" s="10">
        <v>-0.10847319684786302</v>
      </c>
      <c r="CO205">
        <v>8.1999392596092555E-2</v>
      </c>
      <c r="CP205" s="4">
        <v>0</v>
      </c>
      <c r="CQ205" s="4">
        <v>2.0246560196040431E-2</v>
      </c>
      <c r="CR205" s="4">
        <v>0.81260000000000021</v>
      </c>
      <c r="CS205">
        <v>1.0819993925960925</v>
      </c>
      <c r="CT205">
        <v>6.479778856765174</v>
      </c>
      <c r="CU205" s="10">
        <v>-0.42916041306403135</v>
      </c>
      <c r="CV205">
        <v>2.9868549860661928E-2</v>
      </c>
      <c r="CW205" s="4">
        <v>0</v>
      </c>
      <c r="CX205" s="4">
        <v>-3.1884282539390199E-2</v>
      </c>
      <c r="CY205" s="4">
        <v>1.1504000000000003</v>
      </c>
      <c r="CZ205">
        <v>1.0298685498606619</v>
      </c>
      <c r="DA205">
        <v>3.146993833149998</v>
      </c>
      <c r="DB205" s="10">
        <v>-0.13837500294816937</v>
      </c>
      <c r="DC205">
        <v>-9.5687024357906852E-2</v>
      </c>
      <c r="DD205" s="4">
        <v>9.1560066304706596E-3</v>
      </c>
      <c r="DE205" s="4">
        <v>-0.15743985675795896</v>
      </c>
      <c r="DF205" s="4">
        <v>1.4462000000000002</v>
      </c>
      <c r="DG205">
        <v>0.90431297564209312</v>
      </c>
      <c r="DH205">
        <v>2.5734070087661611</v>
      </c>
      <c r="DI205" s="10">
        <v>-0.65617400403888504</v>
      </c>
      <c r="DJ205">
        <v>-2.3269014825717495E-2</v>
      </c>
      <c r="DK205" s="4">
        <v>5.4144705095946063E-4</v>
      </c>
      <c r="DL205" s="4">
        <v>-8.5021847225769623E-2</v>
      </c>
      <c r="DM205" s="4">
        <v>1.1189999999999998</v>
      </c>
      <c r="DN205">
        <v>0.97673098517428247</v>
      </c>
      <c r="DO205">
        <v>4.8563608416121049</v>
      </c>
      <c r="DP205" s="10">
        <v>-7.1317071324303274E-2</v>
      </c>
      <c r="DQ205">
        <v>-3.6843641534145606E-2</v>
      </c>
      <c r="DR205" s="4">
        <v>1.3574539214966192E-3</v>
      </c>
      <c r="DS205" s="4">
        <v>-9.8596473934197737E-2</v>
      </c>
      <c r="DT205" s="4">
        <v>1.0421999999999993</v>
      </c>
      <c r="DU205">
        <v>0.96315635846585435</v>
      </c>
      <c r="DV205">
        <v>1.2114214924542832</v>
      </c>
      <c r="DW205" s="10">
        <v>-0.46153127171062164</v>
      </c>
      <c r="DX205">
        <v>4.8726285947664101E-2</v>
      </c>
      <c r="DY205" s="4">
        <v>0</v>
      </c>
      <c r="DZ205" s="4">
        <v>-1.3026546452388023E-2</v>
      </c>
      <c r="EA205" s="4">
        <v>1.6303999999999998</v>
      </c>
      <c r="EB205">
        <v>1.048726285947664</v>
      </c>
      <c r="EC205">
        <v>7.420180076368764</v>
      </c>
      <c r="ED205" s="10">
        <v>2.3765325611702671E-2</v>
      </c>
      <c r="EE205">
        <v>-0.15375964804252729</v>
      </c>
      <c r="EF205" s="4">
        <v>2.3642029366161867E-2</v>
      </c>
      <c r="EG205" s="4">
        <v>-0.21551248044257942</v>
      </c>
      <c r="EH205" s="4">
        <v>0.70840000000000003</v>
      </c>
      <c r="EI205">
        <v>0.84624035195747271</v>
      </c>
      <c r="EJ205">
        <v>2.3425794985854886</v>
      </c>
      <c r="EK205" s="10">
        <v>-0.67245878025984263</v>
      </c>
      <c r="EL205">
        <v>6.2007686931342728E-3</v>
      </c>
      <c r="EM205" s="4">
        <v>0</v>
      </c>
      <c r="EN205" s="4">
        <v>-5.5552063706917849E-2</v>
      </c>
      <c r="EO205" s="4">
        <v>0.96100000000000008</v>
      </c>
      <c r="EP205">
        <v>1.0062007686931342</v>
      </c>
      <c r="EQ205">
        <v>15.937463117414365</v>
      </c>
      <c r="ER205" s="10">
        <v>-0.17170698765901921</v>
      </c>
      <c r="ES205">
        <v>4.459152132182994E-2</v>
      </c>
      <c r="ET205" s="4">
        <v>0</v>
      </c>
      <c r="EU205" s="4">
        <v>-1.7161311078222184E-2</v>
      </c>
      <c r="EV205" s="4">
        <v>0.89879999999999982</v>
      </c>
      <c r="EW205">
        <v>1.04459152132183</v>
      </c>
      <c r="EX205">
        <v>51.261169825024965</v>
      </c>
      <c r="EY205" s="10">
        <v>0.61896610637272154</v>
      </c>
      <c r="EZ205">
        <v>-3.9777007251315909E-3</v>
      </c>
      <c r="FA205" s="4">
        <v>1.5822103058712384E-5</v>
      </c>
      <c r="FB205" s="4">
        <v>-6.5730533125183718E-2</v>
      </c>
      <c r="FC205" s="4">
        <v>1.0424000000000004</v>
      </c>
      <c r="FD205">
        <v>0.99602229927486841</v>
      </c>
      <c r="FE205">
        <v>27.372653992730818</v>
      </c>
      <c r="FF205" s="10">
        <v>-0.12404994839536888</v>
      </c>
      <c r="FG205">
        <v>4.6872096816268735E-2</v>
      </c>
      <c r="FH205" s="4">
        <v>0</v>
      </c>
      <c r="FI205" s="4">
        <v>-1.4880735583783389E-2</v>
      </c>
      <c r="FJ205" s="4">
        <v>0.94620000000000015</v>
      </c>
      <c r="FK205">
        <v>1.0468720968162688</v>
      </c>
      <c r="FL205">
        <v>54.407959187675239</v>
      </c>
      <c r="FM205" s="10">
        <v>0.18632776350257177</v>
      </c>
      <c r="FN205">
        <v>3.2708429331048013E-2</v>
      </c>
      <c r="FO205" s="4">
        <v>0</v>
      </c>
      <c r="FP205" s="4">
        <v>-2.9044403069004111E-2</v>
      </c>
      <c r="FQ205" s="4">
        <v>1.0349999999999999</v>
      </c>
      <c r="FR205">
        <v>1.032708429331048</v>
      </c>
      <c r="FS205">
        <v>22.627214960167287</v>
      </c>
      <c r="FT205" s="10">
        <v>0.24803244380642395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zoomScale="83" workbookViewId="0">
      <selection activeCell="E8" sqref="E8"/>
    </sheetView>
  </sheetViews>
  <sheetFormatPr baseColWidth="10" defaultColWidth="8.83203125" defaultRowHeight="16" x14ac:dyDescent="0.2"/>
  <cols>
    <col min="1" max="1" width="26.83203125" customWidth="1"/>
    <col min="2" max="2" width="10.1640625" customWidth="1"/>
    <col min="23" max="24" width="9.6640625" customWidth="1"/>
  </cols>
  <sheetData>
    <row r="1" spans="1:36" x14ac:dyDescent="0.2">
      <c r="B1" s="5" t="s">
        <v>2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21</v>
      </c>
      <c r="U1" t="s">
        <v>22</v>
      </c>
      <c r="V1" t="s">
        <v>23</v>
      </c>
      <c r="W1" s="5" t="s">
        <v>48</v>
      </c>
      <c r="X1" s="5" t="s">
        <v>25</v>
      </c>
      <c r="Y1" t="s">
        <v>81</v>
      </c>
      <c r="Z1" t="s">
        <v>82</v>
      </c>
    </row>
    <row r="2" spans="1:36" x14ac:dyDescent="0.2">
      <c r="A2">
        <v>2006</v>
      </c>
      <c r="B2" s="7">
        <f>AVERAGEIF(Returns!$C$2:$C$205,A2,Returns!$H$2:$H$205)</f>
        <v>0.1361852118881679</v>
      </c>
      <c r="C2" s="8">
        <f>AVERAGEIF(Returns!$C$2:$C$205,$A2,Returns!$AC$2:AC$205)</f>
        <v>0.30219065853493587</v>
      </c>
      <c r="D2" s="8">
        <f>AVERAGEIF(Returns!$C$2:$C$205,$A2,Returns!$AJ$2:$AJ$205)</f>
        <v>0.27927850822929901</v>
      </c>
      <c r="E2" s="8">
        <f>AVERAGEIF(Returns!$C$2:$C$205,$A2,Returns!$AQ$2:$AQ$205)</f>
        <v>0.18608514558756961</v>
      </c>
      <c r="F2" s="16">
        <f>AVERAGEIF(Returns!$C$2:$C$205,$A2,Returns!$AX$2:$AX$205)</f>
        <v>0.51229195777650727</v>
      </c>
      <c r="G2" s="8">
        <f>AVERAGEIF(Returns!$C$2:$C$205,$A2,Returns!$BE$2:$BE$205)</f>
        <v>8.8870485491472362E-2</v>
      </c>
      <c r="H2" s="8">
        <f>AVERAGEIF(Returns!$C$2:$C$205,$A2,Returns!$BL$2:$BL$205)</f>
        <v>0.45793535351109771</v>
      </c>
      <c r="I2" s="8">
        <f>AVERAGEIF(Returns!$C$2:$C$205,$A2,Returns!$BS$2:$BS$205)</f>
        <v>0.13388119488019701</v>
      </c>
      <c r="J2" s="8">
        <f>AVERAGEIF(Returns!$C$2:$C$205,$A2,Returns!$BZ$2:$BZ$205)</f>
        <v>0.18712878932485277</v>
      </c>
      <c r="K2" s="8">
        <f>AVERAGEIF(Returns!$C$2:$C$205,$A2,Returns!$CG$2:$CG$205)</f>
        <v>0.2780504689933303</v>
      </c>
      <c r="L2" s="8">
        <f>AVERAGEIF(Returns!$C$2:$C$205,$A2,Returns!$CN$2:$CN$205)</f>
        <v>4.3666625444270801E-2</v>
      </c>
      <c r="M2" s="8">
        <f>AVERAGEIF(Returns!$C$2:$C$205,$A2,Returns!$CU$2:$CU$205)</f>
        <v>0.42241649680232984</v>
      </c>
      <c r="N2" s="8">
        <f>AVERAGEIF(Returns!$C$2:$C$205,$A2,Returns!$DB$2:$DB$205)</f>
        <v>0.12236589205929715</v>
      </c>
      <c r="O2" s="8">
        <f>AVERAGEIF(Returns!$C$2:$C$205,$A2,Returns!DI$2:$DI$205)</f>
        <v>0.10850338954140359</v>
      </c>
      <c r="P2" s="8">
        <f>AVERAGEIF(Returns!$C$2:$C$205,$A2,Returns!$DP$2:$DP$205)</f>
        <v>0.24204079764095376</v>
      </c>
      <c r="Q2" s="8">
        <f>AVERAGEIF(Returns!$C$2:$C$205,$A2,Returns!$DW$2:$DW$205)</f>
        <v>0.27590540669176256</v>
      </c>
      <c r="R2" s="8">
        <f>AVERAGEIF(Returns!$C$2:$C$205,$A2,Returns!$ED$2:$ED$205)</f>
        <v>0.46466959074749914</v>
      </c>
      <c r="S2" s="8">
        <f>AVERAGEIF(Returns!$C$2:$C$205,$A2,Returns!$EK$2:$EK$205)</f>
        <v>0.12211500886302074</v>
      </c>
      <c r="T2" s="8">
        <f>AVERAGEIF(Returns!$C$2:$C$205,$A2,Returns!$ER$2:$ER$205)</f>
        <v>0.74799163789673129</v>
      </c>
      <c r="U2" s="8">
        <f>AVERAGEIF(Returns!$C$2:$C$205,$A2,Returns!$EY$2:$EY$205)</f>
        <v>0.59587093229029287</v>
      </c>
      <c r="V2" s="8">
        <f>AVERAGEIF(Returns!$C$2:$C$205,$A2,Returns!$FF$2:$FF$205)</f>
        <v>0.34386008182011807</v>
      </c>
      <c r="W2" s="8">
        <f>AVERAGEIF(Returns!$C$2:$C$205,A2,Returns!$O$2:$O$205)</f>
        <v>0.49426031933119252</v>
      </c>
      <c r="X2" s="8">
        <f>AVERAGEIF(Returns!$C$2:$C$205,$A2,Returns!$V$2:$V$205)</f>
        <v>0.43999644482973821</v>
      </c>
      <c r="Y2" s="8">
        <f>AVERAGEIF(Returns!$C$2:$C$205,$A2,Returns!$FM$2:$FM$205)</f>
        <v>0.49856839469760938</v>
      </c>
      <c r="Z2" s="8">
        <f>AVERAGEIF(Returns!$C$2:$C$205,$A2,Returns!$FT$2:$FT$205)</f>
        <v>0.29377875051311175</v>
      </c>
    </row>
    <row r="3" spans="1:36" x14ac:dyDescent="0.2">
      <c r="A3">
        <v>2007</v>
      </c>
      <c r="B3" s="7">
        <f>AVERAGEIF(Returns!$C$2:$C$205,A3,Returns!$H$2:$H$205)</f>
        <v>3.532397941197242E-2</v>
      </c>
      <c r="C3" s="8">
        <f>AVERAGEIF(Returns!$C$2:$C$205,$A3,Returns!$AC$2:AC$205)</f>
        <v>-0.20893651157846913</v>
      </c>
      <c r="D3" s="8">
        <f>AVERAGEIF(Returns!$C$2:$C$205,$A3,Returns!$AJ$2:$AJ$205)</f>
        <v>-2.5466798846630691E-2</v>
      </c>
      <c r="E3" s="8">
        <f>AVERAGEIF(Returns!$C$2:$C$205,$A3,Returns!$AQ$2:$AQ$205)</f>
        <v>-0.31257953413760275</v>
      </c>
      <c r="F3" s="16">
        <f>AVERAGEIF(Returns!$C$2:$C$205,$A3,Returns!$AX$2:$AX$205)</f>
        <v>-0.35380564992220037</v>
      </c>
      <c r="G3" s="8">
        <f>AVERAGEIF(Returns!$C$2:$C$205,$A3,Returns!$BE$2:$BE$205)</f>
        <v>0.16575181515078846</v>
      </c>
      <c r="H3" s="8">
        <f>AVERAGEIF(Returns!$C$2:$C$205,$A3,Returns!$BL$2:$BL$205)</f>
        <v>0.11753715284037995</v>
      </c>
      <c r="I3" s="8">
        <f>AVERAGEIF(Returns!$C$2:$C$205,$A3,Returns!$BS$2:$BS$205)</f>
        <v>-1.6099306230602951E-3</v>
      </c>
      <c r="J3" s="8">
        <f>AVERAGEIF(Returns!$C$2:$C$205,$A3,Returns!$BZ$2:$BZ$205)</f>
        <v>0.32443139232732376</v>
      </c>
      <c r="K3" s="8">
        <f>AVERAGEIF(Returns!$C$2:$C$205,$A3,Returns!$CG$2:$CG$205)</f>
        <v>-0.30299210301414803</v>
      </c>
      <c r="L3" s="8">
        <f>AVERAGEIF(Returns!$C$2:$C$205,$A3,Returns!$CN$2:$CN$205)</f>
        <v>-0.28657328108778574</v>
      </c>
      <c r="M3" s="8">
        <f>AVERAGEIF(Returns!$C$2:$C$205,$A3,Returns!$CU$2:$CU$205)</f>
        <v>-0.22079120114784065</v>
      </c>
      <c r="N3" s="8">
        <f>AVERAGEIF(Returns!$C$2:$C$205,$A3,Returns!$DB$2:$DB$205)</f>
        <v>-0.1561240029547262</v>
      </c>
      <c r="O3" s="8">
        <f>AVERAGEIF(Returns!$C$2:$C$205,$A3,Returns!DI$2:$DI$205)</f>
        <v>-0.14339341210950168</v>
      </c>
      <c r="P3" s="8">
        <f>AVERAGEIF(Returns!$C$2:$C$205,$A3,Returns!$DP$2:$DP$205)</f>
        <v>1.8521404640769765E-2</v>
      </c>
      <c r="Q3" s="8">
        <f>AVERAGEIF(Returns!$C$2:$C$205,$A3,Returns!$DW$2:$DW$205)</f>
        <v>-0.13949815402842417</v>
      </c>
      <c r="R3" s="8">
        <f>AVERAGEIF(Returns!$C$2:$C$205,$A3,Returns!$ED$2:$ED$205)</f>
        <v>3.4942425581099015E-2</v>
      </c>
      <c r="S3" s="8">
        <f>AVERAGEIF(Returns!$C$2:$C$205,$A3,Returns!$EK$2:$EK$205)</f>
        <v>-0.21027726946851097</v>
      </c>
      <c r="T3" s="8">
        <f>AVERAGEIF(Returns!$C$2:$C$205,$A3,Returns!$ER$2:$ER$205)</f>
        <v>-0.23245020488202645</v>
      </c>
      <c r="U3" s="8">
        <f>AVERAGEIF(Returns!$C$2:$C$205,$A3,Returns!$EY$2:$EY$205)</f>
        <v>0.24096691667620193</v>
      </c>
      <c r="V3" s="8">
        <f>AVERAGEIF(Returns!$C$2:$C$205,$A3,Returns!$FF$2:$FF$205)</f>
        <v>-0.29898614726657219</v>
      </c>
      <c r="W3" s="8">
        <f>AVERAGEIF(Returns!$C$2:$C$205,A3,Returns!$O$2:$O$205)</f>
        <v>0.12227587137173904</v>
      </c>
      <c r="X3" s="8">
        <f>AVERAGEIF(Returns!$C$2:$C$205,$A3,Returns!$V$2:$V$205)</f>
        <v>3.4455534585243877E-2</v>
      </c>
      <c r="Y3" s="8">
        <f>AVERAGEIF(Returns!$C$2:$C$205,$A3,Returns!$FM$2:$FM$205)</f>
        <v>0.18604930166197137</v>
      </c>
      <c r="Z3" s="8">
        <f>AVERAGEIF(Returns!$C$2:$C$205,$A3,Returns!$FT$2:$FT$205)</f>
        <v>-0.1568318573363903</v>
      </c>
    </row>
    <row r="4" spans="1:36" x14ac:dyDescent="0.2">
      <c r="A4">
        <v>2008</v>
      </c>
      <c r="B4" s="7">
        <f>AVERAGEIF(Returns!$C$2:$C$205,A4,Returns!$H$2:$H$205)</f>
        <v>-0.38490874421138638</v>
      </c>
      <c r="C4" s="8">
        <f>AVERAGEIF(Returns!$C$2:$C$205,$A4,Returns!$AC$2:AC$205)</f>
        <v>-0.63106064212130109</v>
      </c>
      <c r="D4" s="8">
        <f>AVERAGEIF(Returns!$C$2:$C$205,$A4,Returns!$AJ$2:$AJ$205)</f>
        <v>-0.53545926056897186</v>
      </c>
      <c r="E4" s="8">
        <f>AVERAGEIF(Returns!$C$2:$C$205,$A4,Returns!$AQ$2:$AQ$205)</f>
        <v>-0.15129682948887854</v>
      </c>
      <c r="F4" s="16">
        <f>AVERAGEIF(Returns!$C$2:$C$205,$A4,Returns!$AX$2:$AX$205)</f>
        <v>-0.49401703392436602</v>
      </c>
      <c r="G4" s="8">
        <f>AVERAGEIF(Returns!$C$2:$C$205,$A4,Returns!$BE$2:$BE$205)</f>
        <v>-0.42112956456575301</v>
      </c>
      <c r="H4" s="8">
        <f>AVERAGEIF(Returns!$C$2:$C$205,$A4,Returns!$BL$2:$BL$205)</f>
        <v>-0.51303848530589469</v>
      </c>
      <c r="I4" s="8">
        <f>AVERAGEIF(Returns!$C$2:$C$205,$A4,Returns!$BS$2:$BS$205)</f>
        <v>-0.33867972680143615</v>
      </c>
      <c r="J4" s="8">
        <f>AVERAGEIF(Returns!$C$2:$C$205,$A4,Returns!$BZ$2:$BZ$205)</f>
        <v>-0.43278900816604132</v>
      </c>
      <c r="K4" s="8">
        <f>AVERAGEIF(Returns!$C$2:$C$205,$A4,Returns!$CG$2:$CG$205)</f>
        <v>-0.3605977522466437</v>
      </c>
      <c r="L4" s="8">
        <f>AVERAGEIF(Returns!$C$2:$C$205,$A4,Returns!$CN$2:$CN$205)</f>
        <v>-0.46234591047177437</v>
      </c>
      <c r="M4" s="8">
        <f>AVERAGEIF(Returns!$C$2:$C$205,$A4,Returns!$CU$2:$CU$205)</f>
        <v>-0.61030577832894473</v>
      </c>
      <c r="N4" s="8">
        <f>AVERAGEIF(Returns!$C$2:$C$205,$A4,Returns!$DB$2:$DB$205)</f>
        <v>-0.48025339580748044</v>
      </c>
      <c r="O4" s="8">
        <f>AVERAGEIF(Returns!$C$2:$C$205,$A4,Returns!DI$2:$DI$205)</f>
        <v>-0.63101324205718834</v>
      </c>
      <c r="P4" s="8">
        <f>AVERAGEIF(Returns!$C$2:$C$205,$A4,Returns!$DP$2:$DP$205)</f>
        <v>-0.3369559835765546</v>
      </c>
      <c r="Q4" s="8">
        <f>AVERAGEIF(Returns!$C$2:$C$205,$A4,Returns!$DW$2:$DW$205)</f>
        <v>-0.52647832433937525</v>
      </c>
      <c r="R4" s="8">
        <f>AVERAGEIF(Returns!$C$2:$C$205,$A4,Returns!$ED$2:$ED$205)</f>
        <v>-0.38385968094907785</v>
      </c>
      <c r="S4" s="8">
        <f>AVERAGEIF(Returns!$C$2:$C$205,$A4,Returns!$EK$2:$EK$205)</f>
        <v>-0.6323922090009183</v>
      </c>
      <c r="T4" s="8">
        <f>AVERAGEIF(Returns!$C$2:$C$205,$A4,Returns!$ER$2:$ER$205)</f>
        <v>-0.61473086679407085</v>
      </c>
      <c r="U4" s="8">
        <f>AVERAGEIF(Returns!$C$2:$C$205,$A4,Returns!$EY$2:$EY$205)</f>
        <v>-0.54014764214665389</v>
      </c>
      <c r="V4" s="8">
        <f>AVERAGEIF(Returns!$C$2:$C$205,$A4,Returns!$FF$2:$FF$205)</f>
        <v>-0.31151863449770423</v>
      </c>
      <c r="W4" s="8">
        <f>AVERAGEIF(Returns!$C$2:$C$205,A4,Returns!$O$2:$O$205)</f>
        <v>-0.38183754935522646</v>
      </c>
      <c r="X4" s="8">
        <f>AVERAGEIF(Returns!$C$2:$C$205,$A4,Returns!$V$2:$V$205)</f>
        <v>-0.38295411743201635</v>
      </c>
      <c r="Y4" s="8">
        <f>AVERAGEIF(Returns!$C$2:$C$205,$A4,Returns!$FM$2:$FM$205)</f>
        <v>-0.52348366436548199</v>
      </c>
      <c r="Z4" s="8">
        <f>AVERAGEIF(Returns!$C$2:$C$205,$A4,Returns!$FT$2:$FT$205)</f>
        <v>-0.54834635194034442</v>
      </c>
    </row>
    <row r="5" spans="1:36" x14ac:dyDescent="0.2">
      <c r="A5">
        <v>2009</v>
      </c>
      <c r="B5" s="7">
        <f>AVERAGEIF(Returns!$C$2:$C$205,A5,Returns!$H$2:$H$205)</f>
        <v>0.23461027457927303</v>
      </c>
      <c r="C5" s="8">
        <f>AVERAGEIF(Returns!$C$2:$C$205,$A5,Returns!$AC$2:AC$205)</f>
        <v>0.81249998484576547</v>
      </c>
      <c r="D5" s="8">
        <f>AVERAGEIF(Returns!$C$2:$C$205,$A5,Returns!$AJ$2:$AJ$205)</f>
        <v>0.11321806171229039</v>
      </c>
      <c r="E5" s="8">
        <f>AVERAGEIF(Returns!$C$2:$C$205,$A5,Returns!$AQ$2:$AQ$205)</f>
        <v>1.7774162068169013</v>
      </c>
      <c r="F5" s="16">
        <f>AVERAGEIF(Returns!$C$2:$C$205,$A5,Returns!$AX$2:$AX$205)</f>
        <v>1.8017947798176674</v>
      </c>
      <c r="G5" s="8">
        <f>AVERAGEIF(Returns!$C$2:$C$205,$A5,Returns!$BE$2:$BE$205)</f>
        <v>0.34957960456203224</v>
      </c>
      <c r="H5" s="8">
        <f>AVERAGEIF(Returns!$C$2:$C$205,$A5,Returns!$BL$2:$BL$205)</f>
        <v>1.6576844344000694</v>
      </c>
      <c r="I5" s="8">
        <f>AVERAGEIF(Returns!$C$2:$C$205,$A5,Returns!$BS$2:$BS$205)</f>
        <v>0.19276219029568381</v>
      </c>
      <c r="J5" s="8">
        <f>AVERAGEIF(Returns!$C$2:$C$205,$A5,Returns!$BZ$2:$BZ$205)</f>
        <v>0.19401916983824868</v>
      </c>
      <c r="K5" s="8">
        <f>AVERAGEIF(Returns!$C$2:$C$205,$A5,Returns!$CG$2:$CG$205)</f>
        <v>2.0524316617845733</v>
      </c>
      <c r="L5" s="8">
        <f>AVERAGEIF(Returns!$C$2:$C$205,$A5,Returns!$CN$2:$CN$205)</f>
        <v>0.76458898020047195</v>
      </c>
      <c r="M5" s="8">
        <f>AVERAGEIF(Returns!$C$2:$C$205,$A5,Returns!$CU$2:$CU$205)</f>
        <v>2.2359725720076664</v>
      </c>
      <c r="N5" s="8">
        <f>AVERAGEIF(Returns!$C$2:$C$205,$A5,Returns!$DB$2:$DB$205)</f>
        <v>0.53303061092759296</v>
      </c>
      <c r="O5" s="8">
        <f>AVERAGEIF(Returns!$C$2:$C$205,$A5,Returns!DI$2:$DI$205)</f>
        <v>1.146085327369583</v>
      </c>
      <c r="P5" s="8">
        <f>AVERAGEIF(Returns!$C$2:$C$205,$A5,Returns!$DP$2:$DP$205)</f>
        <v>0.36482596711579263</v>
      </c>
      <c r="Q5" s="8">
        <f>AVERAGEIF(Returns!$C$2:$C$205,$A5,Returns!$DW$2:$DW$205)</f>
        <v>0.84742490758697353</v>
      </c>
      <c r="R5" s="8">
        <f>AVERAGEIF(Returns!$C$2:$C$205,$A5,Returns!$ED$2:$ED$205)</f>
        <v>0.85371895388686159</v>
      </c>
      <c r="S5" s="8">
        <f>AVERAGEIF(Returns!$C$2:$C$205,$A5,Returns!$EK$2:$EK$205)</f>
        <v>2.6439415847637457</v>
      </c>
      <c r="T5" s="8">
        <f>AVERAGEIF(Returns!$C$2:$C$205,$A5,Returns!$ER$2:$ER$205)</f>
        <v>1.6847348985291111</v>
      </c>
      <c r="U5" s="8">
        <f>AVERAGEIF(Returns!$C$2:$C$205,$A5,Returns!$EY$2:$EY$205)</f>
        <v>0.77664690413354098</v>
      </c>
      <c r="V5" s="8">
        <f>AVERAGEIF(Returns!$C$2:$C$205,$A5,Returns!$FF$2:$FF$205)</f>
        <v>0.88735999449726377</v>
      </c>
      <c r="W5" s="8">
        <f>AVERAGEIF(Returns!$C$2:$C$205,A5,Returns!$O$2:$O$205)</f>
        <v>1.2055104855580221</v>
      </c>
      <c r="X5" s="8">
        <f>AVERAGEIF(Returns!$C$2:$C$205,$A5,Returns!$V$2:$V$205)</f>
        <v>1.1589164565271932</v>
      </c>
      <c r="Y5" s="8">
        <f>AVERAGEIF(Returns!$C$2:$C$205,$A5,Returns!$FM$2:$FM$205)</f>
        <v>2.1371252553815516</v>
      </c>
      <c r="Z5" s="8">
        <f>AVERAGEIF(Returns!$C$2:$C$205,$A5,Returns!$FT$2:$FT$205)</f>
        <v>2.6020391512811156</v>
      </c>
    </row>
    <row r="6" spans="1:36" x14ac:dyDescent="0.2">
      <c r="A6">
        <v>2010</v>
      </c>
      <c r="B6" s="7">
        <f>AVERAGEIF(Returns!$C$2:$C$205,A6,Returns!$H$2:$H$205)</f>
        <v>0.12779122948614466</v>
      </c>
      <c r="C6" s="8">
        <f>AVERAGEIF(Returns!$C$2:$C$205,$A6,Returns!$AC$2:AC$205)</f>
        <v>0.52935075539132359</v>
      </c>
      <c r="D6" s="8">
        <f>AVERAGEIF(Returns!$C$2:$C$205,$A6,Returns!$AJ$2:$AJ$205)</f>
        <v>0.36213822137570095</v>
      </c>
      <c r="E6" s="8">
        <f>AVERAGEIF(Returns!$C$2:$C$205,$A6,Returns!$AQ$2:$AQ$205)</f>
        <v>0.47559417077737465</v>
      </c>
      <c r="F6" s="16">
        <f>AVERAGEIF(Returns!$C$2:$C$205,$A6,Returns!$AX$2:$AX$205)</f>
        <v>0.67735893125688773</v>
      </c>
      <c r="G6" s="8">
        <f>AVERAGEIF(Returns!$C$2:$C$205,$A6,Returns!$BE$2:$BE$205)</f>
        <v>0.17166495058605047</v>
      </c>
      <c r="H6" s="8">
        <f>AVERAGEIF(Returns!$C$2:$C$205,$A6,Returns!$BL$2:$BL$205)</f>
        <v>0.19324793021334621</v>
      </c>
      <c r="I6" s="8">
        <f>AVERAGEIF(Returns!$C$2:$C$205,$A6,Returns!$BS$2:$BS$205)</f>
        <v>0.11192168274606511</v>
      </c>
      <c r="J6" s="8">
        <f>AVERAGEIF(Returns!$C$2:$C$205,$A6,Returns!$BZ$2:$BZ$205)</f>
        <v>0.45362877799298457</v>
      </c>
      <c r="K6" s="8">
        <f>AVERAGEIF(Returns!$C$2:$C$205,$A6,Returns!$CG$2:$CG$205)</f>
        <v>0.33713926299321106</v>
      </c>
      <c r="L6" s="8">
        <f>AVERAGEIF(Returns!$C$2:$C$205,$A6,Returns!$CN$2:$CN$205)</f>
        <v>0.20572220460569041</v>
      </c>
      <c r="M6" s="8">
        <f>AVERAGEIF(Returns!$C$2:$C$205,$A6,Returns!$CU$2:$CU$205)</f>
        <v>0.16809997599401133</v>
      </c>
      <c r="N6" s="8">
        <f>AVERAGEIF(Returns!$C$2:$C$205,$A6,Returns!$DB$2:$DB$205)</f>
        <v>0.1776950337377789</v>
      </c>
      <c r="O6" s="8">
        <f>AVERAGEIF(Returns!$C$2:$C$205,$A6,Returns!DI$2:$DI$205)</f>
        <v>0.20545527980596237</v>
      </c>
      <c r="P6" s="8">
        <f>AVERAGEIF(Returns!$C$2:$C$205,$A6,Returns!$DP$2:$DP$205)</f>
        <v>0.24829407949362411</v>
      </c>
      <c r="Q6" s="8">
        <f>AVERAGEIF(Returns!$C$2:$C$205,$A6,Returns!$DW$2:$DW$205)</f>
        <v>0.2533255551646631</v>
      </c>
      <c r="R6" s="8">
        <f>AVERAGEIF(Returns!$C$2:$C$205,$A6,Returns!$ED$2:$ED$205)</f>
        <v>0.29671678402535218</v>
      </c>
      <c r="S6" s="8">
        <f>AVERAGEIF(Returns!$C$2:$C$205,$A6,Returns!$EK$2:$EK$205)</f>
        <v>0.30122421618801315</v>
      </c>
      <c r="T6" s="8">
        <f>AVERAGEIF(Returns!$C$2:$C$205,$A6,Returns!$ER$2:$ER$205)</f>
        <v>5.9628641555196316E-2</v>
      </c>
      <c r="U6" s="8">
        <f>AVERAGEIF(Returns!$C$2:$C$205,$A6,Returns!$EY$2:$EY$205)</f>
        <v>0.28037461513890416</v>
      </c>
      <c r="V6" s="8">
        <f>AVERAGEIF(Returns!$C$2:$C$205,$A6,Returns!$FF$2:$FF$205)</f>
        <v>0.3465256715653367</v>
      </c>
      <c r="W6" s="8">
        <f>AVERAGEIF(Returns!$C$2:$C$205,A6,Returns!$O$2:$O$205)</f>
        <v>0.31623134541347259</v>
      </c>
      <c r="X6" s="8">
        <f>AVERAGEIF(Returns!$C$2:$C$205,$A6,Returns!$V$2:$V$205)</f>
        <v>0.3439982502760055</v>
      </c>
      <c r="Y6" s="8">
        <f>AVERAGEIF(Returns!$C$2:$C$205,$A6,Returns!$FM$2:$FM$205)</f>
        <v>0.58069299752135817</v>
      </c>
      <c r="Z6" s="8">
        <f>AVERAGEIF(Returns!$C$2:$C$205,$A6,Returns!$FT$2:$FT$205)</f>
        <v>0.77637652757478359</v>
      </c>
    </row>
    <row r="7" spans="1:36" x14ac:dyDescent="0.2">
      <c r="A7">
        <v>2011</v>
      </c>
      <c r="B7" s="7">
        <f>AVERAGEIF(Returns!$C$2:$C$205,A7,Returns!$H$2:$H$205)</f>
        <v>-2.204025765966258E-16</v>
      </c>
      <c r="C7" s="8">
        <f>AVERAGEIF(Returns!$C$2:$C$205,$A7,Returns!$AC$2:AC$205)</f>
        <v>5.3836977225706947E-2</v>
      </c>
      <c r="D7" s="8">
        <f>AVERAGEIF(Returns!$C$2:$C$205,$A7,Returns!$AJ$2:$AJ$205)</f>
        <v>-2.1193406832391831E-2</v>
      </c>
      <c r="E7" s="8">
        <f>AVERAGEIF(Returns!$C$2:$C$205,$A7,Returns!$AQ$2:$AQ$205)</f>
        <v>-0.21959503347032971</v>
      </c>
      <c r="F7" s="16">
        <f>AVERAGEIF(Returns!$C$2:$C$205,$A7,Returns!$AX$2:$AX$205)</f>
        <v>0.15298879703951038</v>
      </c>
      <c r="G7" s="8">
        <f>AVERAGEIF(Returns!$C$2:$C$205,$A7,Returns!$BE$2:$BE$205)</f>
        <v>2.1737219355590455E-2</v>
      </c>
      <c r="H7" s="8">
        <f>AVERAGEIF(Returns!$C$2:$C$205,$A7,Returns!$BL$2:$BL$205)</f>
        <v>0.10445318886879278</v>
      </c>
      <c r="I7" s="8">
        <f>AVERAGEIF(Returns!$C$2:$C$205,$A7,Returns!$BS$2:$BS$205)</f>
        <v>-2.5274709365575364E-2</v>
      </c>
      <c r="J7" s="8">
        <f>AVERAGEIF(Returns!$C$2:$C$205,$A7,Returns!$BZ$2:$BZ$205)</f>
        <v>-0.16292182903774607</v>
      </c>
      <c r="K7" s="8">
        <f>AVERAGEIF(Returns!$C$2:$C$205,$A7,Returns!$CG$2:$CG$205)</f>
        <v>-9.9759274243456292E-2</v>
      </c>
      <c r="L7" s="8">
        <f>AVERAGEIF(Returns!$C$2:$C$205,$A7,Returns!$CN$2:$CN$205)</f>
        <v>-0.12496553856608184</v>
      </c>
      <c r="M7" s="8">
        <f>AVERAGEIF(Returns!$C$2:$C$205,$A7,Returns!$CU$2:$CU$205)</f>
        <v>9.6609962759438575E-2</v>
      </c>
      <c r="N7" s="8">
        <f>AVERAGEIF(Returns!$C$2:$C$205,$A7,Returns!$DB$2:$DB$205)</f>
        <v>-4.2820730754301838E-3</v>
      </c>
      <c r="O7" s="8">
        <f>AVERAGEIF(Returns!$C$2:$C$205,$A7,Returns!DI$2:$DI$205)</f>
        <v>-0.13444452692079328</v>
      </c>
      <c r="P7" s="8">
        <f>AVERAGEIF(Returns!$C$2:$C$205,$A7,Returns!$DP$2:$DP$205)</f>
        <v>5.3641675651223105E-3</v>
      </c>
      <c r="Q7" s="8">
        <f>AVERAGEIF(Returns!$C$2:$C$205,$A7,Returns!$DW$2:$DW$205)</f>
        <v>-0.26130334439717789</v>
      </c>
      <c r="R7" s="8">
        <f>AVERAGEIF(Returns!$C$2:$C$205,$A7,Returns!$ED$2:$ED$205)</f>
        <v>-0.16683013731578339</v>
      </c>
      <c r="S7" s="8">
        <f>AVERAGEIF(Returns!$C$2:$C$205,$A7,Returns!$EK$2:$EK$205)</f>
        <v>-0.20143868485177038</v>
      </c>
      <c r="T7" s="8">
        <f>AVERAGEIF(Returns!$C$2:$C$205,$A7,Returns!$ER$2:$ER$205)</f>
        <v>0.33525933795923252</v>
      </c>
      <c r="U7" s="8">
        <f>AVERAGEIF(Returns!$C$2:$C$205,$A7,Returns!$EY$2:$EY$205)</f>
        <v>-3.4844478641469341E-2</v>
      </c>
      <c r="V7" s="8">
        <f>AVERAGEIF(Returns!$C$2:$C$205,$A7,Returns!$FF$2:$FF$205)</f>
        <v>-0.15038629432971654</v>
      </c>
      <c r="W7" s="8">
        <f>AVERAGEIF(Returns!$C$2:$C$205,A7,Returns!$O$2:$O$205)</f>
        <v>0.23932620212090064</v>
      </c>
      <c r="X7" s="8">
        <f>AVERAGEIF(Returns!$C$2:$C$205,$A7,Returns!$V$2:$V$205)</f>
        <v>0.2103758117509214</v>
      </c>
      <c r="Y7" s="8">
        <f>AVERAGEIF(Returns!$C$2:$C$205,$A7,Returns!$FM$2:$FM$205)</f>
        <v>-7.5031003045671049E-2</v>
      </c>
      <c r="Z7" s="8">
        <f>AVERAGEIF(Returns!$C$2:$C$205,$A7,Returns!$FT$2:$FT$205)</f>
        <v>-6.9632518901442675E-2</v>
      </c>
    </row>
    <row r="8" spans="1:36" x14ac:dyDescent="0.2">
      <c r="A8">
        <v>2012</v>
      </c>
      <c r="B8" s="7">
        <f>AVERAGEIF(Returns!$C$2:$C$205,A8,Returns!$H$2:$H$205)</f>
        <v>0.13406488549618378</v>
      </c>
      <c r="C8" s="8">
        <f>AVERAGEIF(Returns!$C$2:$C$205,$A8,Returns!$AC$2:AC$205)</f>
        <v>0.28028365284471346</v>
      </c>
      <c r="D8" s="8">
        <f>AVERAGEIF(Returns!$C$2:$C$205,$A8,Returns!$AJ$2:$AJ$205)</f>
        <v>0.33236869582996492</v>
      </c>
      <c r="E8" s="8">
        <f>AVERAGEIF(Returns!$C$2:$C$205,$A8,Returns!$AQ$2:$AQ$205)</f>
        <v>7.6188695260593839E-2</v>
      </c>
      <c r="F8" s="16">
        <f>AVERAGEIF(Returns!$C$2:$C$205,$A8,Returns!$AX$2:$AX$205)</f>
        <v>0.24891128492422507</v>
      </c>
      <c r="G8" s="8">
        <f>AVERAGEIF(Returns!$C$2:$C$205,$A8,Returns!$BE$2:$BE$205)</f>
        <v>0.11471112351555461</v>
      </c>
      <c r="H8" s="8">
        <f>AVERAGEIF(Returns!$C$2:$C$205,$A8,Returns!$BL$2:$BL$205)</f>
        <v>0.34610474217483211</v>
      </c>
      <c r="I8" s="8">
        <f>AVERAGEIF(Returns!$C$2:$C$205,$A8,Returns!$BS$2:$BS$205)</f>
        <v>0.13812062521341029</v>
      </c>
      <c r="J8" s="8">
        <f>AVERAGEIF(Returns!$C$2:$C$205,$A8,Returns!$BZ$2:$BZ$205)</f>
        <v>0.35862738329311378</v>
      </c>
      <c r="K8" s="8">
        <f>AVERAGEIF(Returns!$C$2:$C$205,$A8,Returns!$CG$2:$CG$205)</f>
        <v>-7.1163086720703789E-2</v>
      </c>
      <c r="L8" s="8">
        <f>AVERAGEIF(Returns!$C$2:$C$205,$A8,Returns!$CN$2:$CN$205)</f>
        <v>6.9599289527031274E-2</v>
      </c>
      <c r="M8" s="8">
        <f>AVERAGEIF(Returns!$C$2:$C$205,$A8,Returns!$CU$2:$CU$205)</f>
        <v>0.3145190323363885</v>
      </c>
      <c r="N8" s="8">
        <f>AVERAGEIF(Returns!$C$2:$C$205,$A8,Returns!$DB$2:$DB$205)</f>
        <v>0.11158385296970294</v>
      </c>
      <c r="O8" s="8">
        <f>AVERAGEIF(Returns!$C$2:$C$205,$A8,Returns!DI$2:$DI$205)</f>
        <v>0.10809282797661082</v>
      </c>
      <c r="P8" s="8">
        <f>AVERAGEIF(Returns!$C$2:$C$205,$A8,Returns!$DP$2:$DP$205)</f>
        <v>0.1915486578682227</v>
      </c>
      <c r="Q8" s="8">
        <f>AVERAGEIF(Returns!$C$2:$C$205,$A8,Returns!$DW$2:$DW$205)</f>
        <v>0.26699350513397557</v>
      </c>
      <c r="R8" s="8">
        <f>AVERAGEIF(Returns!$C$2:$C$205,$A8,Returns!$ED$2:$ED$205)</f>
        <v>0.1589087361093639</v>
      </c>
      <c r="S8" s="8">
        <f>AVERAGEIF(Returns!$C$2:$C$205,$A8,Returns!$EK$2:$EK$205)</f>
        <v>0.29270409403489811</v>
      </c>
      <c r="T8" s="8">
        <f>AVERAGEIF(Returns!$C$2:$C$205,$A8,Returns!$ER$2:$ER$205)</f>
        <v>0.2669792170926884</v>
      </c>
      <c r="U8" s="8">
        <f>AVERAGEIF(Returns!$C$2:$C$205,$A8,Returns!$EY$2:$EY$205)</f>
        <v>0.59125384966762007</v>
      </c>
      <c r="V8" s="8">
        <f>AVERAGEIF(Returns!$C$2:$C$205,$A8,Returns!$FF$2:$FF$205)</f>
        <v>0.23067132392709788</v>
      </c>
      <c r="W8" s="8">
        <f>AVERAGEIF(Returns!$C$2:$C$205,A8,Returns!$O$2:$O$205)</f>
        <v>0.54783444473757947</v>
      </c>
      <c r="X8" s="8">
        <f>AVERAGEIF(Returns!$C$2:$C$205,$A8,Returns!$V$2:$V$205)</f>
        <v>0.65750881239591252</v>
      </c>
      <c r="Y8" s="8">
        <f>AVERAGEIF(Returns!$C$2:$C$205,$A8,Returns!$FM$2:$FM$205)</f>
        <v>0.11658286118219213</v>
      </c>
      <c r="Z8" s="8">
        <f>AVERAGEIF(Returns!$C$2:$C$205,$A8,Returns!$FT$2:$FT$205)</f>
        <v>9.2472526978529604E-2</v>
      </c>
      <c r="AB8" t="s">
        <v>66</v>
      </c>
      <c r="AC8" t="s">
        <v>8</v>
      </c>
      <c r="AD8" t="s">
        <v>68</v>
      </c>
      <c r="AE8" t="s">
        <v>69</v>
      </c>
      <c r="AF8" t="s">
        <v>70</v>
      </c>
      <c r="AG8" t="s">
        <v>71</v>
      </c>
      <c r="AH8" t="s">
        <v>72</v>
      </c>
      <c r="AI8" t="s">
        <v>101</v>
      </c>
      <c r="AJ8" t="s">
        <v>90</v>
      </c>
    </row>
    <row r="9" spans="1:36" x14ac:dyDescent="0.2">
      <c r="A9">
        <v>2013</v>
      </c>
      <c r="B9" s="7">
        <f>AVERAGEIF(Returns!$C$2:$C$205,A9,Returns!$H$2:$H$205)</f>
        <v>0.29603141214415929</v>
      </c>
      <c r="C9" s="8">
        <f>AVERAGEIF(Returns!$C$2:$C$205,$A9,Returns!$AC$2:AC$205)</f>
        <v>0.17662026475618528</v>
      </c>
      <c r="D9" s="8">
        <f>AVERAGEIF(Returns!$C$2:$C$205,$A9,Returns!$AJ$2:$AJ$205)</f>
        <v>0.26763443747989163</v>
      </c>
      <c r="E9" s="8">
        <f>AVERAGEIF(Returns!$C$2:$C$205,$A9,Returns!$AQ$2:$AQ$205)</f>
        <v>0.50562634794245809</v>
      </c>
      <c r="F9" s="16">
        <f>AVERAGEIF(Returns!$C$2:$C$205,$A9,Returns!$AX$2:$AX$205)</f>
        <v>0.65693638213318428</v>
      </c>
      <c r="G9" s="8">
        <f>AVERAGEIF(Returns!$C$2:$C$205,$A9,Returns!$BE$2:$BE$205)</f>
        <v>0.33289259370091362</v>
      </c>
      <c r="H9" s="8">
        <f>AVERAGEIF(Returns!$C$2:$C$205,$A9,Returns!$BL$2:$BL$205)</f>
        <v>0.78224634916031677</v>
      </c>
      <c r="I9" s="8">
        <f>AVERAGEIF(Returns!$C$2:$C$205,$A9,Returns!$BS$2:$BS$205)</f>
        <v>0.31934541013769197</v>
      </c>
      <c r="J9" s="8">
        <f>AVERAGEIF(Returns!$C$2:$C$205,$A9,Returns!$BZ$2:$BZ$205)</f>
        <v>0.39349272948126329</v>
      </c>
      <c r="K9" s="8">
        <f>AVERAGEIF(Returns!$C$2:$C$205,$A9,Returns!$CG$2:$CG$205)</f>
        <v>0.59530943747181064</v>
      </c>
      <c r="L9" s="8">
        <f>AVERAGEIF(Returns!$C$2:$C$205,$A9,Returns!$CN$2:$CN$205)</f>
        <v>0.22926121211943506</v>
      </c>
      <c r="M9" s="8">
        <f>AVERAGEIF(Returns!$C$2:$C$205,$A9,Returns!$CU$2:$CU$205)</f>
        <v>0.28283447376143594</v>
      </c>
      <c r="N9" s="8">
        <f>AVERAGEIF(Returns!$C$2:$C$205,$A9,Returns!$DB$2:$DB$205)</f>
        <v>0.37620590938384108</v>
      </c>
      <c r="O9" s="8">
        <f>AVERAGEIF(Returns!$C$2:$C$205,$A9,Returns!DI$2:$DI$205)</f>
        <v>0.44153608447881609</v>
      </c>
      <c r="P9" s="8">
        <f>AVERAGEIF(Returns!$C$2:$C$205,$A9,Returns!$DP$2:$DP$205)</f>
        <v>0.51600750809487861</v>
      </c>
      <c r="Q9" s="8">
        <f>AVERAGEIF(Returns!$C$2:$C$205,$A9,Returns!$DW$2:$DW$205)</f>
        <v>0.278101609875544</v>
      </c>
      <c r="R9" s="8">
        <f>AVERAGEIF(Returns!$C$2:$C$205,$A9,Returns!$ED$2:$ED$205)</f>
        <v>0.3722842683830932</v>
      </c>
      <c r="S9" s="8">
        <f>AVERAGEIF(Returns!$C$2:$C$205,$A9,Returns!$EK$2:$EK$205)</f>
        <v>0.56326238534809681</v>
      </c>
      <c r="T9" s="8">
        <f>AVERAGEIF(Returns!$C$2:$C$205,$A9,Returns!$ER$2:$ER$205)</f>
        <v>0.4884351574130073</v>
      </c>
      <c r="U9" s="8">
        <f>AVERAGEIF(Returns!$C$2:$C$205,$A9,Returns!$EY$2:$EY$205)</f>
        <v>0.67952659206538291</v>
      </c>
      <c r="V9" s="8">
        <f>AVERAGEIF(Returns!$C$2:$C$205,$A9,Returns!$FF$2:$FF$205)</f>
        <v>0.53899372698073489</v>
      </c>
      <c r="W9" s="8">
        <f>AVERAGEIF(Returns!$C$2:$C$205,A9,Returns!$O$2:$O$205)</f>
        <v>0.43585967907647621</v>
      </c>
      <c r="X9" s="8">
        <f>AVERAGEIF(Returns!$C$2:$C$205,$A9,Returns!$V$2:$V$205)</f>
        <v>0.55436089359336549</v>
      </c>
      <c r="Y9" s="8">
        <f>AVERAGEIF(Returns!$C$2:$C$205,$A9,Returns!$FM$2:$FM$205)</f>
        <v>0.51853557367496239</v>
      </c>
      <c r="Z9" s="8">
        <f>AVERAGEIF(Returns!$C$2:$C$205,$A9,Returns!$FT$2:$FT$205)</f>
        <v>0.58111553603353994</v>
      </c>
      <c r="AB9" t="s">
        <v>8</v>
      </c>
      <c r="AC9" s="1">
        <v>1</v>
      </c>
      <c r="AD9" s="1">
        <f>CORREL(Returns!$BF2:$BF205,Returns!AD2:AD205)</f>
        <v>0.66181703077008514</v>
      </c>
      <c r="AE9" s="1">
        <f>CORREL(Returns!$AR2:$AR205,Returns!AD2:AD205)</f>
        <v>0.65559514344408965</v>
      </c>
      <c r="AF9" s="1">
        <f>CORREL(Returns!$BT2:$BT205,Returns!AD2:AD205)</f>
        <v>0.64832229912494599</v>
      </c>
      <c r="AG9" s="1">
        <f>CORREL(Returns!$CH2:$CH205,Returns!AD2:AD205)</f>
        <v>0.67669541832017155</v>
      </c>
      <c r="AH9" s="1">
        <f>CORREL(Returns!$CV2:$CV205,Returns!AD2:AD205)</f>
        <v>0.75740324841131901</v>
      </c>
      <c r="AI9" s="1">
        <f>CORREL(Returns!$DJ2:$DJ205,Returns!AD2:AD205)</f>
        <v>0.74522921469060399</v>
      </c>
      <c r="AJ9" s="1">
        <f>CORREL(Returns!$DX2:$DX205,Returns!AD2:AD205)</f>
        <v>0.74214823979677524</v>
      </c>
    </row>
    <row r="10" spans="1:36" x14ac:dyDescent="0.2">
      <c r="A10">
        <v>2014</v>
      </c>
      <c r="B10" s="7">
        <f>AVERAGEIF(Returns!$C$2:$C$205,A10,Returns!$H$2:$H$205)</f>
        <v>0.11388227656351417</v>
      </c>
      <c r="C10" s="8">
        <f>AVERAGEIF(Returns!$C$2:$C$205,$A10,Returns!$AC$2:AC$205)</f>
        <v>2.6819745674942105E-2</v>
      </c>
      <c r="D10" s="8">
        <f>AVERAGEIF(Returns!$C$2:$C$205,$A10,Returns!$AJ$2:$AJ$205)</f>
        <v>0.15469539344628019</v>
      </c>
      <c r="E10" s="8">
        <f>AVERAGEIF(Returns!$C$2:$C$205,$A10,Returns!$AQ$2:$AQ$205)</f>
        <v>-0.32081599160322799</v>
      </c>
      <c r="F10" s="16">
        <f>AVERAGEIF(Returns!$C$2:$C$205,$A10,Returns!$AX$2:$AX$205)</f>
        <v>-0.31045366062792873</v>
      </c>
      <c r="G10" s="8">
        <f>AVERAGEIF(Returns!$C$2:$C$205,$A10,Returns!$BE$2:$BE$205)</f>
        <v>0.10258220724126504</v>
      </c>
      <c r="H10" s="8">
        <f>AVERAGEIF(Returns!$C$2:$C$205,$A10,Returns!$BL$2:$BL$205)</f>
        <v>0.18880778172658708</v>
      </c>
      <c r="I10" s="8">
        <f>AVERAGEIF(Returns!$C$2:$C$205,$A10,Returns!$BS$2:$BS$205)</f>
        <v>0.10888901949280923</v>
      </c>
      <c r="J10" s="8">
        <f>AVERAGEIF(Returns!$C$2:$C$205,$A10,Returns!$BZ$2:$BZ$205)</f>
        <v>-2.4560638276389105E-2</v>
      </c>
      <c r="K10" s="8">
        <f>AVERAGEIF(Returns!$C$2:$C$205,$A10,Returns!$CG$2:$CG$205)</f>
        <v>-0.29709713945911664</v>
      </c>
      <c r="L10" s="8">
        <f>AVERAGEIF(Returns!$C$2:$C$205,$A10,Returns!$CN$2:$CN$205)</f>
        <v>1.0407474028986447E-2</v>
      </c>
      <c r="M10" s="8">
        <f>AVERAGEIF(Returns!$C$2:$C$205,$A10,Returns!$CU$2:$CU$205)</f>
        <v>-0.11960834847092892</v>
      </c>
      <c r="N10" s="8">
        <f>AVERAGEIF(Returns!$C$2:$C$205,$A10,Returns!$DB$2:$DB$205)</f>
        <v>0.18859517823916255</v>
      </c>
      <c r="O10" s="8">
        <f>AVERAGEIF(Returns!$C$2:$C$205,$A10,Returns!DI$2:$DI$205)</f>
        <v>-0.16808988508124298</v>
      </c>
      <c r="P10" s="8">
        <f>AVERAGEIF(Returns!$C$2:$C$205,$A10,Returns!$DP$2:$DP$205)</f>
        <v>0.1194805158472594</v>
      </c>
      <c r="Q10" s="8">
        <f>AVERAGEIF(Returns!$C$2:$C$205,$A10,Returns!$DW$2:$DW$205)</f>
        <v>-3.0731389944058746E-2</v>
      </c>
      <c r="R10" s="8">
        <f>AVERAGEIF(Returns!$C$2:$C$205,$A10,Returns!$ED$2:$ED$205)</f>
        <v>7.4568302026555747E-2</v>
      </c>
      <c r="S10" s="8">
        <f>AVERAGEIF(Returns!$C$2:$C$205,$A10,Returns!$EK$2:$EK$205)</f>
        <v>-2.6581820069719177E-2</v>
      </c>
      <c r="T10" s="8">
        <f>AVERAGEIF(Returns!$C$2:$C$205,$A10,Returns!$ER$2:$ER$205)</f>
        <v>-0.18764129046260525</v>
      </c>
      <c r="U10" s="8">
        <f>AVERAGEIF(Returns!$C$2:$C$205,$A10,Returns!$EY$2:$EY$205)</f>
        <v>0.20056832992172396</v>
      </c>
      <c r="V10" s="8">
        <f>AVERAGEIF(Returns!$C$2:$C$205,$A10,Returns!$FF$2:$FF$205)</f>
        <v>0.23209778714069629</v>
      </c>
      <c r="W10" s="8">
        <f>AVERAGEIF(Returns!$C$2:$C$205,A10,Returns!$O$2:$O$205)</f>
        <v>0.13634971313764693</v>
      </c>
      <c r="X10" s="8">
        <f>AVERAGEIF(Returns!$C$2:$C$205,$A10,Returns!$V$2:$V$205)</f>
        <v>8.9793648281272006E-3</v>
      </c>
      <c r="Y10" s="8">
        <f>AVERAGEIF(Returns!$C$2:$C$205,$A10,Returns!$FM$2:$FM$205)</f>
        <v>0.1128116426332175</v>
      </c>
      <c r="Z10" s="8">
        <f>AVERAGEIF(Returns!$C$2:$C$205,$A10,Returns!$FT$2:$FT$205)</f>
        <v>-5.3685113922689598E-2</v>
      </c>
      <c r="AB10" t="s">
        <v>68</v>
      </c>
      <c r="AC10" s="1">
        <f>CORREL(Returns!$BF2:$BF205,Returns!AD2:AD205)</f>
        <v>0.66181703077008514</v>
      </c>
      <c r="AD10" s="1">
        <v>1</v>
      </c>
      <c r="AE10" s="1">
        <f>CORREL(Returns!$AR2:$AR205,Returns!BF2:BF205)</f>
        <v>0.71678216575327935</v>
      </c>
      <c r="AF10" s="1">
        <f>CORREL(Returns!$BT2:$BT205,Returns!BF2:BF205)</f>
        <v>0.5154993082237691</v>
      </c>
      <c r="AG10" s="1">
        <f>CORREL(Returns!$CH2:$CH205,Returns!BF2:BF205)</f>
        <v>0.62114412443753442</v>
      </c>
      <c r="AH10" s="1">
        <f>CORREL(Returns!$CV2:$CV205,Returns!BF2:BF205)</f>
        <v>0.58423794483652181</v>
      </c>
      <c r="AI10" s="1">
        <f>CORREL(Returns!$DJ2:$DJ205,Returns!BF2:BF205)</f>
        <v>0.62644919662600285</v>
      </c>
      <c r="AJ10" s="1">
        <f>CORREL(Returns!$DX2:$DX205,Returns!BF2:BF205)</f>
        <v>0.6293620553653152</v>
      </c>
    </row>
    <row r="11" spans="1:36" x14ac:dyDescent="0.2">
      <c r="A11">
        <v>2015</v>
      </c>
      <c r="B11" s="7">
        <f>AVERAGEIF(Returns!$C$2:$C$205,A11,Returns!$H$2:$H$205)</f>
        <v>-7.285443683520393E-3</v>
      </c>
      <c r="C11" s="8">
        <f>AVERAGEIF(Returns!$C$2:$C$205,$A11,Returns!$AC$2:AC$205)</f>
        <v>-0.15709753675085267</v>
      </c>
      <c r="D11" s="8">
        <f>AVERAGEIF(Returns!$C$2:$C$205,$A11,Returns!$AJ$2:$AJ$205)</f>
        <v>-0.10059773214697645</v>
      </c>
      <c r="E11" s="8">
        <f>AVERAGEIF(Returns!$C$2:$C$205,$A11,Returns!$AQ$2:$AQ$205)</f>
        <v>-6.7326380301293259E-2</v>
      </c>
      <c r="F11" s="16">
        <f>AVERAGEIF(Returns!$C$2:$C$205,$A11,Returns!$AX$2:$AX$205)</f>
        <v>-0.33902713761712783</v>
      </c>
      <c r="G11" s="8">
        <f>AVERAGEIF(Returns!$C$2:$C$205,$A11,Returns!$BE$2:$BE$205)</f>
        <v>3.665600553462188E-2</v>
      </c>
      <c r="H11" s="8">
        <f>AVERAGEIF(Returns!$C$2:$C$205,$A11,Returns!$BL$2:$BL$205)</f>
        <v>0.56414820503215535</v>
      </c>
      <c r="I11" s="8">
        <f>AVERAGEIF(Returns!$C$2:$C$205,$A11,Returns!$BS$2:$BS$205)</f>
        <v>1.2547143235630318E-2</v>
      </c>
      <c r="J11" s="8">
        <f>AVERAGEIF(Returns!$C$2:$C$205,$A11,Returns!$BZ$2:$BZ$205)</f>
        <v>2.7778942696362868E-2</v>
      </c>
      <c r="K11" s="8">
        <f>AVERAGEIF(Returns!$C$2:$C$205,$A11,Returns!$CG$2:$CG$205)</f>
        <v>-0.12567526981737309</v>
      </c>
      <c r="L11" s="8">
        <f>AVERAGEIF(Returns!$C$2:$C$205,$A11,Returns!$CN$2:$CN$205)</f>
        <v>-0.18594528796934082</v>
      </c>
      <c r="M11" s="8">
        <f>AVERAGEIF(Returns!$C$2:$C$205,$A11,Returns!$CU$2:$CU$205)</f>
        <v>-0.11657712398682529</v>
      </c>
      <c r="N11" s="8">
        <f>AVERAGEIF(Returns!$C$2:$C$205,$A11,Returns!$DB$2:$DB$205)</f>
        <v>-2.8384095535080429E-2</v>
      </c>
      <c r="O11" s="8">
        <f>AVERAGEIF(Returns!$C$2:$C$205,$A11,Returns!DI$2:$DI$205)</f>
        <v>-5.0593627810817172E-2</v>
      </c>
      <c r="P11" s="8">
        <f>AVERAGEIF(Returns!$C$2:$C$205,$A11,Returns!$DP$2:$DP$205)</f>
        <v>-1.511254121520105E-2</v>
      </c>
      <c r="Q11" s="8">
        <f>AVERAGEIF(Returns!$C$2:$C$205,$A11,Returns!$DW$2:$DW$205)</f>
        <v>-0.12807900980454875</v>
      </c>
      <c r="R11" s="8">
        <f>AVERAGEIF(Returns!$C$2:$C$205,$A11,Returns!$ED$2:$ED$205)</f>
        <v>-8.5687852838863668E-2</v>
      </c>
      <c r="S11" s="8">
        <f>AVERAGEIF(Returns!$C$2:$C$205,$A11,Returns!$EK$2:$EK$205)</f>
        <v>-0.20493081973364441</v>
      </c>
      <c r="T11" s="8">
        <f>AVERAGEIF(Returns!$C$2:$C$205,$A11,Returns!$ER$2:$ER$205)</f>
        <v>-0.2183834994235532</v>
      </c>
      <c r="U11" s="8">
        <f>AVERAGEIF(Returns!$C$2:$C$205,$A11,Returns!$EY$2:$EY$205)</f>
        <v>4.6436676302566378E-2</v>
      </c>
      <c r="V11" s="8">
        <f>AVERAGEIF(Returns!$C$2:$C$205,$A11,Returns!$FF$2:$FF$205)</f>
        <v>-0.10484939243422792</v>
      </c>
      <c r="W11" s="8">
        <f>AVERAGEIF(Returns!$C$2:$C$205,A11,Returns!$O$2:$O$205)</f>
        <v>0.1016005908483892</v>
      </c>
      <c r="X11" s="8">
        <f>AVERAGEIF(Returns!$C$2:$C$205,$A11,Returns!$V$2:$V$205)</f>
        <v>-0.20363603019460028</v>
      </c>
      <c r="Y11" s="8">
        <f>AVERAGEIF(Returns!$C$2:$C$205,$A11,Returns!$FM$2:$FM$205)</f>
        <v>2.7533208534113805E-2</v>
      </c>
      <c r="Z11" s="8">
        <f>AVERAGEIF(Returns!$C$2:$C$205,$A11,Returns!$FT$2:$FT$205)</f>
        <v>-0.1897465013815732</v>
      </c>
      <c r="AB11" t="s">
        <v>69</v>
      </c>
      <c r="AC11" s="1">
        <f>CORREL(Returns!$AR2:$AR205,Returns!AD2:AD205)</f>
        <v>0.65559514344408965</v>
      </c>
      <c r="AD11" s="1">
        <f>CORREL(Returns!$AR2:$AR205,Returns!BF2:BF205)</f>
        <v>0.71678216575327935</v>
      </c>
      <c r="AE11" s="1">
        <v>1</v>
      </c>
      <c r="AF11" s="1">
        <f>CORREL(Returns!$BT2:$BT205,Returns!AR2:AR205)</f>
        <v>0.50784254087858893</v>
      </c>
      <c r="AG11" s="1">
        <f>CORREL(Returns!$CH2:$CH205,Returns!AR2:AR205)</f>
        <v>0.65034269951177581</v>
      </c>
      <c r="AH11" s="1">
        <f>CORREL(Returns!$CV2:$CV205,Returns!AR2:AR205)</f>
        <v>0.64600035778600884</v>
      </c>
      <c r="AI11" s="1">
        <f>CORREL(Returns!$DJ2:$DJ205,Returns!AR2:AR205)</f>
        <v>0.65022344379637642</v>
      </c>
      <c r="AJ11" s="1">
        <f>CORREL(Returns!$DX2:$DX205,Returns!AR2:AR205)</f>
        <v>0.73480482785853829</v>
      </c>
    </row>
    <row r="12" spans="1:36" x14ac:dyDescent="0.2">
      <c r="A12">
        <v>2016</v>
      </c>
      <c r="B12" s="7">
        <f>AVERAGEIF(Returns!$C$2:$C$205,A12,Returns!$H$2:$H$205)</f>
        <v>9.5356915700376424E-2</v>
      </c>
      <c r="C12" s="8">
        <f>AVERAGEIF(Returns!$C$2:$C$205,$A12,Returns!$AC$2:AC$205)</f>
        <v>0.63522091205735809</v>
      </c>
      <c r="D12" s="8">
        <f>AVERAGEIF(Returns!$C$2:$C$205,$A12,Returns!$AJ$2:$AJ$205)</f>
        <v>0.1336846344274569</v>
      </c>
      <c r="E12" s="8">
        <f>AVERAGEIF(Returns!$C$2:$C$205,$A12,Returns!$AQ$2:$AQ$205)</f>
        <v>0.69153715377352587</v>
      </c>
      <c r="F12" s="16">
        <f>AVERAGEIF(Returns!$C$2:$C$205,$A12,Returns!$AX$2:$AX$205)</f>
        <v>0.85003069636002437</v>
      </c>
      <c r="G12" s="8">
        <f>AVERAGEIF(Returns!$C$2:$C$205,$A12,Returns!$BE$2:$BE$205)</f>
        <v>3.5392071783445861E-2</v>
      </c>
      <c r="H12" s="8">
        <f>AVERAGEIF(Returns!$C$2:$C$205,$A12,Returns!$BL$2:$BL$205)</f>
        <v>0.8632025651193852</v>
      </c>
      <c r="I12" s="8">
        <f>AVERAGEIF(Returns!$C$2:$C$205,$A12,Returns!$BS$2:$BS$205)</f>
        <v>7.5758787045666923E-2</v>
      </c>
      <c r="J12" s="8">
        <f>AVERAGEIF(Returns!$C$2:$C$205,$A12,Returns!$BZ$2:$BZ$205)</f>
        <v>0.15295169852696253</v>
      </c>
      <c r="K12" s="8">
        <f>AVERAGEIF(Returns!$C$2:$C$205,$A12,Returns!$CG$2:$CG$205)</f>
        <v>0.41538652874503335</v>
      </c>
      <c r="L12" s="8">
        <f>AVERAGEIF(Returns!$C$2:$C$205,$A12,Returns!$CN$2:$CN$205)</f>
        <v>0.1663337363493031</v>
      </c>
      <c r="M12" s="8">
        <f>AVERAGEIF(Returns!$C$2:$C$205,$A12,Returns!$CU$2:$CU$205)</f>
        <v>0.1254855591868177</v>
      </c>
      <c r="N12" s="8">
        <f>AVERAGEIF(Returns!$C$2:$C$205,$A12,Returns!$DB$2:$DB$205)</f>
        <v>0.13211262839664129</v>
      </c>
      <c r="O12" s="8">
        <f>AVERAGEIF(Returns!$C$2:$C$205,$A12,Returns!DI$2:$DI$205)</f>
        <v>0.5339330948986728</v>
      </c>
      <c r="P12" s="8">
        <f>AVERAGEIF(Returns!$C$2:$C$205,$A12,Returns!$DP$2:$DP$205)</f>
        <v>0.16077831881076798</v>
      </c>
      <c r="Q12" s="8">
        <f>AVERAGEIF(Returns!$C$2:$C$205,$A12,Returns!$DW$2:$DW$205)</f>
        <v>0.1422017968557189</v>
      </c>
      <c r="R12" s="8">
        <f>AVERAGEIF(Returns!$C$2:$C$205,$A12,Returns!$ED$2:$ED$205)</f>
        <v>0.29499516935062958</v>
      </c>
      <c r="S12" s="8">
        <f>AVERAGEIF(Returns!$C$2:$C$205,$A12,Returns!$EK$2:$EK$205)</f>
        <v>0.37162854205469342</v>
      </c>
      <c r="T12" s="8">
        <f>AVERAGEIF(Returns!$C$2:$C$205,$A12,Returns!$ER$2:$ER$205)</f>
        <v>1.357185317442859</v>
      </c>
      <c r="U12" s="8">
        <f>AVERAGEIF(Returns!$C$2:$C$205,$A12,Returns!$EY$2:$EY$205)</f>
        <v>0.42630019720454537</v>
      </c>
      <c r="V12" s="8">
        <f>AVERAGEIF(Returns!$C$2:$C$205,$A12,Returns!$FF$2:$FF$205)</f>
        <v>0.56258379482808329</v>
      </c>
      <c r="W12" s="8">
        <f>AVERAGEIF(Returns!$C$2:$C$205,A12,Returns!$O$2:$O$205)</f>
        <v>0.49789949263438282</v>
      </c>
      <c r="X12" s="8">
        <f>AVERAGEIF(Returns!$C$2:$C$205,$A12,Returns!$V$2:$V$205)</f>
        <v>0.50341461166412627</v>
      </c>
      <c r="Y12" s="8">
        <f>AVERAGEIF(Returns!$C$2:$C$205,$A12,Returns!$FM$2:$FM$205)</f>
        <v>0.46099896105667115</v>
      </c>
      <c r="Z12" s="8">
        <f>AVERAGEIF(Returns!$C$2:$C$205,$A12,Returns!$FT$2:$FT$205)</f>
        <v>0.48106706869684474</v>
      </c>
      <c r="AB12" t="s">
        <v>70</v>
      </c>
      <c r="AC12" s="1">
        <f>CORREL(Returns!$BT2:$BT205,Returns!AD2:AD205)</f>
        <v>0.64832229912494599</v>
      </c>
      <c r="AD12" s="1">
        <f>CORREL(Returns!$BT2:$BT205,Returns!BF2:BF205)</f>
        <v>0.5154993082237691</v>
      </c>
      <c r="AE12" s="1">
        <f>CORREL(Returns!$BT2:$BT205,Returns!AR2:AR205)</f>
        <v>0.50784254087858893</v>
      </c>
      <c r="AF12" s="1">
        <v>1</v>
      </c>
      <c r="AG12" s="1">
        <f>CORREL(Returns!$CH2:$CH205,Returns!BT2:BT205)</f>
        <v>0.65580192869347909</v>
      </c>
      <c r="AH12" s="1">
        <f>CORREL(Returns!$CV2:$CV205,Returns!BT2:BT205)</f>
        <v>0.67093752985988264</v>
      </c>
      <c r="AI12" s="1">
        <f>CORREL(Returns!$DJ2:$DJ205,Returns!BT2:BT205)</f>
        <v>0.75503162752809705</v>
      </c>
      <c r="AJ12" s="1">
        <f>CORREL(Returns!$DX2:$DX205,Returns!BT2:BT205)</f>
        <v>0.6769972054744694</v>
      </c>
    </row>
    <row r="13" spans="1:36" x14ac:dyDescent="0.2">
      <c r="A13">
        <v>2017</v>
      </c>
      <c r="B13" s="7">
        <f>AVERAGEIF(Returns!$C$2:$C$205,A13,Returns!$H$2:$H$205)</f>
        <v>0.19421118456315864</v>
      </c>
      <c r="C13" s="8">
        <f>AVERAGEIF(Returns!$C$2:$C$205,$A13,Returns!$AC$2:AC$205)</f>
        <v>-1.3052544980021719E-2</v>
      </c>
      <c r="D13" s="8">
        <f>AVERAGEIF(Returns!$C$2:$C$205,$A13,Returns!$AJ$2:$AJ$205)</f>
        <v>0.15532390589217093</v>
      </c>
      <c r="E13" s="8">
        <f>AVERAGEIF(Returns!$C$2:$C$205,$A13,Returns!$AQ$2:$AQ$205)</f>
        <v>1.0462168779670735E-2</v>
      </c>
      <c r="F13" s="16">
        <f>AVERAGEIF(Returns!$C$2:$C$205,$A13,Returns!$AX$2:$AX$205)</f>
        <v>0.14491170783816026</v>
      </c>
      <c r="G13" s="8">
        <f>AVERAGEIF(Returns!$C$2:$C$205,$A13,Returns!$BE$2:$BE$205)</f>
        <v>0.24088672969593911</v>
      </c>
      <c r="H13" s="8">
        <f>AVERAGEIF(Returns!$C$2:$C$205,$A13,Returns!$BL$2:$BL$205)</f>
        <v>0.36723519757308593</v>
      </c>
      <c r="I13" s="8">
        <f>AVERAGEIF(Returns!$C$2:$C$205,$A13,Returns!$BS$2:$BS$205)</f>
        <v>0.14950162947490261</v>
      </c>
      <c r="J13" s="8">
        <f>AVERAGEIF(Returns!$C$2:$C$205,$A13,Returns!$BZ$2:$BZ$205)</f>
        <v>5.1797105318407387E-2</v>
      </c>
      <c r="K13" s="8">
        <f>AVERAGEIF(Returns!$C$2:$C$205,$A13,Returns!$CG$2:$CG$205)</f>
        <v>0.37975326294881084</v>
      </c>
      <c r="L13" s="8">
        <f>AVERAGEIF(Returns!$C$2:$C$205,$A13,Returns!$CN$2:$CN$205)</f>
        <v>7.9739718989551608E-2</v>
      </c>
      <c r="M13" s="8">
        <f>AVERAGEIF(Returns!$C$2:$C$205,$A13,Returns!$CU$2:$CU$205)</f>
        <v>0.42900829561927151</v>
      </c>
      <c r="N13" s="8">
        <f>AVERAGEIF(Returns!$C$2:$C$205,$A13,Returns!$DB$2:$DB$205)</f>
        <v>0.19769875981280308</v>
      </c>
      <c r="O13" s="8">
        <f>AVERAGEIF(Returns!$C$2:$C$205,$A13,Returns!DI$2:$DI$205)</f>
        <v>0.30723043830934582</v>
      </c>
      <c r="P13" s="8">
        <f>AVERAGEIF(Returns!$C$2:$C$205,$A13,Returns!$DP$2:$DP$205)</f>
        <v>0.1980985969114521</v>
      </c>
      <c r="Q13" s="8">
        <f>AVERAGEIF(Returns!$C$2:$C$205,$A13,Returns!$DW$2:$DW$205)</f>
        <v>0.13870635217850602</v>
      </c>
      <c r="R13" s="8">
        <f>AVERAGEIF(Returns!$C$2:$C$205,$A13,Returns!$ED$2:$ED$205)</f>
        <v>0.2781334042931109</v>
      </c>
      <c r="S13" s="8">
        <f>AVERAGEIF(Returns!$C$2:$C$205,$A13,Returns!$EK$2:$EK$205)</f>
        <v>0.14020372500762629</v>
      </c>
      <c r="T13" s="8">
        <f>AVERAGEIF(Returns!$C$2:$C$205,$A13,Returns!$ER$2:$ER$205)</f>
        <v>0.12362725137186346</v>
      </c>
      <c r="U13" s="8">
        <f>AVERAGEIF(Returns!$C$2:$C$205,$A13,Returns!$EY$2:$EY$205)</f>
        <v>0.26531071919559523</v>
      </c>
      <c r="V13" s="8">
        <f>AVERAGEIF(Returns!$C$2:$C$205,$A13,Returns!$FF$2:$FF$205)</f>
        <v>0.35829245692207384</v>
      </c>
      <c r="W13" s="8">
        <f>AVERAGEIF(Returns!$C$2:$C$205,A13,Returns!$O$2:$O$205)</f>
        <v>0.14592140761734654</v>
      </c>
      <c r="X13" s="8">
        <f>AVERAGEIF(Returns!$C$2:$C$205,$A13,Returns!$V$2:$V$205)</f>
        <v>0.19448630242236434</v>
      </c>
      <c r="Y13" s="8">
        <f>AVERAGEIF(Returns!$C$2:$C$205,$A13,Returns!$FM$2:$FM$205)</f>
        <v>0.22049351380101356</v>
      </c>
      <c r="Z13" s="8">
        <f>AVERAGEIF(Returns!$C$2:$C$205,$A13,Returns!$FT$2:$FT$205)</f>
        <v>0.19447494341149782</v>
      </c>
      <c r="AB13" t="s">
        <v>71</v>
      </c>
      <c r="AC13" s="1">
        <f>CORREL(Returns!$CH2:$CH205,Returns!AD2:AD205)</f>
        <v>0.67669541832017155</v>
      </c>
      <c r="AD13" s="1">
        <f>CORREL(Returns!$CH2:$CH205,Returns!BF2:BF205)</f>
        <v>0.62114412443753442</v>
      </c>
      <c r="AE13" s="1">
        <f>CORREL(Returns!$CH2:$CH205,Returns!AR2:AR205)</f>
        <v>0.65034269951177581</v>
      </c>
      <c r="AF13" s="1">
        <f>CORREL(Returns!$CH2:$CH205,Returns!BT2:BT205)</f>
        <v>0.65580192869347909</v>
      </c>
      <c r="AG13" s="1">
        <v>1</v>
      </c>
      <c r="AH13" s="1">
        <f>CORREL(Returns!$CV2:$CV205,Returns!CH2:CH205)</f>
        <v>0.82123659232206636</v>
      </c>
      <c r="AI13" s="1">
        <f>CORREL(Returns!$DJ2:$DJ205,Returns!CH2:CH205)</f>
        <v>0.84046113375186804</v>
      </c>
      <c r="AJ13" s="1">
        <f>CORREL(Returns!$DX2:$DX205,Returns!CH2:CH205)</f>
        <v>0.81353602370706302</v>
      </c>
    </row>
    <row r="14" spans="1:36" x14ac:dyDescent="0.2">
      <c r="A14">
        <v>2018</v>
      </c>
      <c r="B14" s="7">
        <f>AVERAGEIF(Returns!$C$2:$C$205,A14,Returns!$H$2:$H$205)</f>
        <v>-6.2387791741471681E-2</v>
      </c>
      <c r="C14" s="8">
        <f>AVERAGEIF(Returns!$C$2:$C$205,$A14,Returns!$AC$2:AC$205)</f>
        <v>-0.33614456451521557</v>
      </c>
      <c r="D14" s="8">
        <f>AVERAGEIF(Returns!$C$2:$C$205,$A14,Returns!$AJ$2:$AJ$205)</f>
        <v>-0.11453261550630245</v>
      </c>
      <c r="E14" s="8">
        <f>AVERAGEIF(Returns!$C$2:$C$205,$A14,Returns!$AQ$2:$AQ$205)</f>
        <v>-0.34269198371689902</v>
      </c>
      <c r="F14" s="16">
        <f>AVERAGEIF(Returns!$C$2:$C$205,$A14,Returns!$AX$2:$AX$205)</f>
        <v>-0.37590472064590102</v>
      </c>
      <c r="G14" s="8">
        <f>AVERAGEIF(Returns!$C$2:$C$205,$A14,Returns!$BE$2:$BE$205)</f>
        <v>-5.8533304253060782E-2</v>
      </c>
      <c r="H14" s="8">
        <f>AVERAGEIF(Returns!$C$2:$C$205,$A14,Returns!$BL$2:$BL$205)</f>
        <v>-0.16317330841309724</v>
      </c>
      <c r="I14" s="8">
        <f>AVERAGEIF(Returns!$C$2:$C$205,$A14,Returns!$BS$2:$BS$205)</f>
        <v>-7.3956257698803318E-2</v>
      </c>
      <c r="J14" s="8">
        <f>AVERAGEIF(Returns!$C$2:$C$205,$A14,Returns!$BZ$2:$BZ$205)</f>
        <v>-0.22027023248353039</v>
      </c>
      <c r="K14" s="8">
        <f>AVERAGEIF(Returns!$C$2:$C$205,$A14,Returns!$CG$2:$CG$205)</f>
        <v>-0.43225239340346971</v>
      </c>
      <c r="L14" s="8">
        <f>AVERAGEIF(Returns!$C$2:$C$205,$A14,Returns!$CN$2:$CN$205)</f>
        <v>-9.2205545587059401E-2</v>
      </c>
      <c r="M14" s="8">
        <f>AVERAGEIF(Returns!$C$2:$C$205,$A14,Returns!$CU$2:$CU$205)</f>
        <v>-0.38700092647011924</v>
      </c>
      <c r="N14" s="8">
        <f>AVERAGEIF(Returns!$C$2:$C$205,$A14,Returns!$DB$2:$DB$205)</f>
        <v>-0.131325107076945</v>
      </c>
      <c r="O14" s="8">
        <f>AVERAGEIF(Returns!$C$2:$C$205,$A14,Returns!DI$2:$DI$205)</f>
        <v>-0.37938462793938227</v>
      </c>
      <c r="P14" s="8">
        <f>AVERAGEIF(Returns!$C$2:$C$205,$A14,Returns!$DP$2:$DP$205)</f>
        <v>-9.366392656133464E-2</v>
      </c>
      <c r="Q14" s="8">
        <f>AVERAGEIF(Returns!$C$2:$C$205,$A14,Returns!$DW$2:$DW$205)</f>
        <v>-0.19403020866037599</v>
      </c>
      <c r="R14" s="8">
        <f>AVERAGEIF(Returns!$C$2:$C$205,$A14,Returns!$ED$2:$ED$205)</f>
        <v>-9.9492437086342533E-2</v>
      </c>
      <c r="S14" s="8">
        <f>AVERAGEIF(Returns!$C$2:$C$205,$A14,Returns!$EK$2:$EK$205)</f>
        <v>-0.43688920591862024</v>
      </c>
      <c r="T14" s="8">
        <f>AVERAGEIF(Returns!$C$2:$C$205,$A14,Returns!$ER$2:$ER$205)</f>
        <v>-0.36975126031868738</v>
      </c>
      <c r="U14" s="8">
        <f>AVERAGEIF(Returns!$C$2:$C$205,$A14,Returns!$EY$2:$EY$205)</f>
        <v>-8.776311263082387E-2</v>
      </c>
      <c r="V14" s="8">
        <f>AVERAGEIF(Returns!$C$2:$C$205,$A14,Returns!$FF$2:$FF$205)</f>
        <v>-3.5570631873689043E-2</v>
      </c>
      <c r="W14" s="8">
        <f>AVERAGEIF(Returns!$C$2:$C$205,A14,Returns!$O$2:$O$205)</f>
        <v>-9.7277928756261151E-2</v>
      </c>
      <c r="X14" s="8">
        <f>AVERAGEIF(Returns!$C$2:$C$205,$A14,Returns!$V$2:$V$205)</f>
        <v>-0.20798199429831532</v>
      </c>
      <c r="Y14" s="8">
        <f>AVERAGEIF(Returns!$C$2:$C$205,$A14,Returns!$FM$2:$FM$205)</f>
        <v>-0.11393431056888186</v>
      </c>
      <c r="Z14" s="8">
        <f>AVERAGEIF(Returns!$C$2:$C$205,$A14,Returns!$FT$2:$FT$205)</f>
        <v>-0.15572818629392754</v>
      </c>
      <c r="AB14" t="s">
        <v>72</v>
      </c>
      <c r="AC14" s="1">
        <f>CORREL(Returns!$CV2:$CV205,Returns!AD2:AD205)</f>
        <v>0.75740324841131901</v>
      </c>
      <c r="AD14" s="1">
        <f>CORREL(Returns!$CV2:$CV205,Returns!BF2:BF205)</f>
        <v>0.58423794483652181</v>
      </c>
      <c r="AE14" s="1">
        <f>CORREL(Returns!$CV2:$CV205,Returns!AR2:AR205)</f>
        <v>0.64600035778600884</v>
      </c>
      <c r="AF14" s="1">
        <f>CORREL(Returns!$CV2:$CV205,Returns!BT2:BT205)</f>
        <v>0.67093752985988264</v>
      </c>
      <c r="AG14" s="1">
        <f>CORREL(Returns!$CV2:$CV205,Returns!CH2:CH205)</f>
        <v>0.82123659232206636</v>
      </c>
      <c r="AH14" s="1">
        <v>1</v>
      </c>
      <c r="AI14" s="1">
        <f>CORREL(Returns!$DJ2:$DJ205,Returns!CV2:CV205)</f>
        <v>0.89370259172746114</v>
      </c>
      <c r="AJ14" s="1">
        <f>CORREL(Returns!$DX2:$DX205,Returns!CV2:CV205)</f>
        <v>0.85410868634451331</v>
      </c>
    </row>
    <row r="15" spans="1:36" x14ac:dyDescent="0.2">
      <c r="A15">
        <v>2019</v>
      </c>
      <c r="B15" s="7">
        <f>AVERAGEIF(Returns!$C$2:$C$205,A15,Returns!$H$2:$H$205)</f>
        <v>0.28881442476464014</v>
      </c>
      <c r="C15" s="8">
        <f>AVERAGEIF(Returns!$C$2:$C$205,$A15,Returns!$AC$2:AC$205)</f>
        <v>0.18479858278563535</v>
      </c>
      <c r="D15" s="8">
        <f>AVERAGEIF(Returns!$C$2:$C$205,$A15,Returns!$AJ$2:$AJ$205)</f>
        <v>0.16446641902569559</v>
      </c>
      <c r="E15" s="8">
        <f>AVERAGEIF(Returns!$C$2:$C$205,$A15,Returns!$AQ$2:$AQ$205)</f>
        <v>3.9379861075417917E-2</v>
      </c>
      <c r="F15" s="16">
        <f>AVERAGEIF(Returns!$C$2:$C$205,$A15,Returns!$AX$2:$AX$205)</f>
        <v>-0.32171729151082151</v>
      </c>
      <c r="G15" s="8">
        <f>AVERAGEIF(Returns!$C$2:$C$205,$A15,Returns!$BE$2:$BE$205)</f>
        <v>0.27858017889074105</v>
      </c>
      <c r="H15" s="8">
        <f>AVERAGEIF(Returns!$C$2:$C$205,$A15,Returns!$BL$2:$BL$205)</f>
        <v>0.26422699949918732</v>
      </c>
      <c r="I15" s="8">
        <f>AVERAGEIF(Returns!$C$2:$C$205,$A15,Returns!$BS$2:$BS$205)</f>
        <v>0.28012685597181231</v>
      </c>
      <c r="J15" s="8">
        <f>AVERAGEIF(Returns!$C$2:$C$205,$A15,Returns!$BZ$2:$BZ$205)</f>
        <v>8.5160447842249395E-2</v>
      </c>
      <c r="K15" s="8">
        <f>AVERAGEIF(Returns!$C$2:$C$205,$A15,Returns!$CG$2:$CG$205)</f>
        <v>0.21972900895115327</v>
      </c>
      <c r="L15" s="8">
        <f>AVERAGEIF(Returns!$C$2:$C$205,$A15,Returns!$CN$2:$CN$205)</f>
        <v>0.11473036581413001</v>
      </c>
      <c r="M15" s="8">
        <f>AVERAGEIF(Returns!$C$2:$C$205,$A15,Returns!$CU$2:$CU$205)</f>
        <v>0.39132869239042745</v>
      </c>
      <c r="N15" s="8">
        <f>AVERAGEIF(Returns!$C$2:$C$205,$A15,Returns!$DB$2:$DB$205)</f>
        <v>0.22904286599458901</v>
      </c>
      <c r="O15" s="8">
        <f>AVERAGEIF(Returns!$C$2:$C$205,$A15,Returns!DI$2:$DI$205)</f>
        <v>0.42249887962433241</v>
      </c>
      <c r="P15" s="8">
        <f>AVERAGEIF(Returns!$C$2:$C$205,$A15,Returns!$DP$2:$DP$205)</f>
        <v>0.10407699125098625</v>
      </c>
      <c r="Q15" s="8">
        <f>AVERAGEIF(Returns!$C$2:$C$205,$A15,Returns!$DW$2:$DW$205)</f>
        <v>0.32384593715285859</v>
      </c>
      <c r="R15" s="8">
        <f>AVERAGEIF(Returns!$C$2:$C$205,$A15,Returns!$ED$2:$ED$205)</f>
        <v>-3.6587074961945402E-2</v>
      </c>
      <c r="S15" s="8">
        <f>AVERAGEIF(Returns!$C$2:$C$205,$A15,Returns!$EK$2:$EK$205)</f>
        <v>-3.2355846335426985E-2</v>
      </c>
      <c r="T15" s="8">
        <f>AVERAGEIF(Returns!$C$2:$C$205,$A15,Returns!$ER$2:$ER$205)</f>
        <v>-8.5720140832535291E-2</v>
      </c>
      <c r="U15" s="8">
        <f>AVERAGEIF(Returns!$C$2:$C$205,$A15,Returns!$EY$2:$EY$205)</f>
        <v>4.6826359089376615E-2</v>
      </c>
      <c r="V15" s="8">
        <f>AVERAGEIF(Returns!$C$2:$C$205,$A15,Returns!$FF$2:$FF$205)</f>
        <v>3.9191010692357807E-3</v>
      </c>
      <c r="W15" s="8">
        <f>AVERAGEIF(Returns!$C$2:$C$205,A15,Returns!$O$2:$O$205)</f>
        <v>-0.13170829294751007</v>
      </c>
      <c r="X15" s="8">
        <f>AVERAGEIF(Returns!$C$2:$C$205,$A15,Returns!$V$2:$V$205)</f>
        <v>-0.16486622772206885</v>
      </c>
      <c r="Y15" s="8">
        <f>AVERAGEIF(Returns!$C$2:$C$205,$A15,Returns!$FM$2:$FM$205)</f>
        <v>3.6648982061515969E-2</v>
      </c>
      <c r="Z15" s="8">
        <f>AVERAGEIF(Returns!$C$2:$C$205,$A15,Returns!$FT$2:$FT$205)</f>
        <v>-3.7593022321733567E-2</v>
      </c>
      <c r="AB15" t="s">
        <v>101</v>
      </c>
      <c r="AC15" s="1">
        <f>CORREL(Returns!$DJ2:$DJ205,Returns!AD2:AD205)</f>
        <v>0.74522921469060399</v>
      </c>
      <c r="AD15" s="1">
        <f>CORREL(Returns!$DJ2:$DJ205,Returns!BF2:BF205)</f>
        <v>0.62644919662600285</v>
      </c>
      <c r="AE15" s="1">
        <f>CORREL(Returns!$DJ2:$DJ205,Returns!AR2:AR205)</f>
        <v>0.65022344379637642</v>
      </c>
      <c r="AF15" s="1">
        <f>CORREL(Returns!$DJ2:$DJ205,Returns!BT2:BT205)</f>
        <v>0.75503162752809705</v>
      </c>
      <c r="AG15" s="1">
        <f>CORREL(Returns!$DJ2:$DJ205,Returns!CH2:CH205)</f>
        <v>0.84046113375186804</v>
      </c>
      <c r="AH15" s="1">
        <f>CORREL(Returns!$DJ2:$DJ205,Returns!CV2:CV205)</f>
        <v>0.89370259172746114</v>
      </c>
      <c r="AI15">
        <v>1</v>
      </c>
      <c r="AJ15" s="1">
        <f>CORREL(Returns!$DX2:$DX205,Returns!DJ2:DJ205)</f>
        <v>0.86304320232323506</v>
      </c>
    </row>
    <row r="16" spans="1:36" x14ac:dyDescent="0.2">
      <c r="A16">
        <v>2020</v>
      </c>
      <c r="B16" s="7">
        <f>AVERAGEIF(Returns!$C$2:$C$205,A16,Returns!$H$2:$H$205)</f>
        <v>0.16259130865420326</v>
      </c>
      <c r="C16" s="8">
        <f>AVERAGEIF(Returns!$C$2:$C$205,$A16,Returns!$AC$2:AC$205)</f>
        <v>0.29805051278886313</v>
      </c>
      <c r="D16" s="8">
        <f>AVERAGEIF(Returns!$C$2:$C$205,$A16,Returns!$AJ$2:$AJ$205)</f>
        <v>2.4459432256175327E-2</v>
      </c>
      <c r="E16" s="8">
        <f>AVERAGEIF(Returns!$C$2:$C$205,$A16,Returns!$AQ$2:$AQ$205)</f>
        <v>0.51342809579201865</v>
      </c>
      <c r="F16" s="16">
        <f>AVERAGEIF(Returns!$C$2:$C$205,$A16,Returns!$AX$2:$AX$205)</f>
        <v>0.91379074422925699</v>
      </c>
      <c r="G16" s="8">
        <f>AVERAGEIF(Returns!$C$2:$C$205,$A16,Returns!$BE$2:$BE$205)</f>
        <v>0.19230399316830663</v>
      </c>
      <c r="H16" s="8">
        <f>AVERAGEIF(Returns!$C$2:$C$205,$A16,Returns!$BL$2:$BL$205)</f>
        <v>1.2485579064848173</v>
      </c>
      <c r="I16" s="8">
        <f>AVERAGEIF(Returns!$C$2:$C$205,$A16,Returns!$BS$2:$BS$205)</f>
        <v>0.12351184585785636</v>
      </c>
      <c r="J16" s="8">
        <f>AVERAGEIF(Returns!$C$2:$C$205,$A16,Returns!$BZ$2:$BZ$205)</f>
        <v>0.10782624818032086</v>
      </c>
      <c r="K16" s="8">
        <f>AVERAGEIF(Returns!$C$2:$C$205,$A16,Returns!$CG$2:$CG$205)</f>
        <v>1.8331739380071768</v>
      </c>
      <c r="L16" s="8">
        <f>AVERAGEIF(Returns!$C$2:$C$205,$A16,Returns!$CN$2:$CN$205)</f>
        <v>0.45116571993520732</v>
      </c>
      <c r="M16" s="8">
        <f>AVERAGEIF(Returns!$C$2:$C$205,$A16,Returns!$CU$2:$CU$205)</f>
        <v>1.3604592787830139</v>
      </c>
      <c r="N16" s="8">
        <f>AVERAGEIF(Returns!$C$2:$C$205,$A16,Returns!$DB$2:$DB$205)</f>
        <v>0.15746120366301866</v>
      </c>
      <c r="O16" s="8">
        <f>AVERAGEIF(Returns!$C$2:$C$205,$A16,Returns!DI$2:$DI$205)</f>
        <v>1.015698828483663</v>
      </c>
      <c r="P16" s="8">
        <f>AVERAGEIF(Returns!$C$2:$C$205,$A16,Returns!$DP$2:$DP$205)</f>
        <v>5.6923101451316224E-2</v>
      </c>
      <c r="Q16" s="8">
        <f>AVERAGEIF(Returns!$C$2:$C$205,$A16,Returns!$DW$2:$DW$205)</f>
        <v>0.55920014566264065</v>
      </c>
      <c r="R16" s="8">
        <f>AVERAGEIF(Returns!$C$2:$C$205,$A16,Returns!$ED$2:$ED$205)</f>
        <v>0.13342769570154833</v>
      </c>
      <c r="S16" s="8">
        <f>AVERAGEIF(Returns!$C$2:$C$205,$A16,Returns!$EK$2:$EK$205)</f>
        <v>1.1608290576789906</v>
      </c>
      <c r="T16" s="8">
        <f>AVERAGEIF(Returns!$C$2:$C$205,$A16,Returns!$ER$2:$ER$205)</f>
        <v>1.0446865874353124</v>
      </c>
      <c r="U16" s="8">
        <f>AVERAGEIF(Returns!$C$2:$C$205,$A16,Returns!$EY$2:$EY$205)</f>
        <v>0.53064454305838293</v>
      </c>
      <c r="V16" s="8">
        <f>AVERAGEIF(Returns!$C$2:$C$205,$A16,Returns!$FF$2:$FF$205)</f>
        <v>1.1052099165877578</v>
      </c>
      <c r="W16" s="8">
        <f>AVERAGEIF(Returns!$C$2:$C$205,A16,Returns!$O$2:$O$205)</f>
        <v>0.2916853754099199</v>
      </c>
      <c r="X16" s="8">
        <f>AVERAGEIF(Returns!$C$2:$C$205,$A16,Returns!$V$2:$V$205)</f>
        <v>0.29280523470219894</v>
      </c>
      <c r="Y16" s="8">
        <f>AVERAGEIF(Returns!$C$2:$C$205,$A16,Returns!$FM$2:$FM$205)</f>
        <v>1.0209508434541457</v>
      </c>
      <c r="Z16" s="8">
        <f>AVERAGEIF(Returns!$C$2:$C$205,$A16,Returns!$FT$2:$FT$205)</f>
        <v>0.69771115817433638</v>
      </c>
      <c r="AB16" t="s">
        <v>90</v>
      </c>
      <c r="AC16" s="1">
        <f>CORREL(Returns!$DX2:$DX205,Returns!AD2:AD205)</f>
        <v>0.74214823979677524</v>
      </c>
      <c r="AD16" s="1">
        <f>CORREL(Returns!$DX2:$DX205,Returns!BF2:BF205)</f>
        <v>0.6293620553653152</v>
      </c>
      <c r="AE16" s="1">
        <f>CORREL(Returns!$DX2:$DX205,Returns!AR2:AR205)</f>
        <v>0.73480482785853829</v>
      </c>
      <c r="AF16" s="1">
        <f>CORREL(Returns!$DX2:$DX205,Returns!BT2:BT205)</f>
        <v>0.6769972054744694</v>
      </c>
      <c r="AG16" s="1">
        <f>CORREL(Returns!$DX2:$DX205,Returns!CH2:CH205)</f>
        <v>0.81353602370706302</v>
      </c>
      <c r="AH16" s="1">
        <f>CORREL(Returns!$DX2:$DX205,Returns!CV2:CV205)</f>
        <v>0.85410868634451331</v>
      </c>
      <c r="AI16" s="1">
        <f>CORREL(Returns!$DX2:$DX205,Returns!DJ2:DJ205)</f>
        <v>0.86304320232323506</v>
      </c>
      <c r="AJ16">
        <v>1</v>
      </c>
    </row>
    <row r="17" spans="1:35" x14ac:dyDescent="0.2">
      <c r="A17">
        <v>2021</v>
      </c>
      <c r="B17" s="7">
        <f>AVERAGEIF(Returns!$C$2:$C$205,A17,Returns!$H$2:$H$205)</f>
        <v>0.26892255264769349</v>
      </c>
      <c r="C17" s="8">
        <f>AVERAGEIF(Returns!$C$2:$C$205,$A17,Returns!$AC$2:AC$205)</f>
        <v>1.1625267137729043</v>
      </c>
      <c r="D17" s="8">
        <f>AVERAGEIF(Returns!$C$2:$C$205,$A17,Returns!$AJ$2:$AJ$205)</f>
        <v>0.14531971486273443</v>
      </c>
      <c r="E17" s="8">
        <f>AVERAGEIF(Returns!$C$2:$C$205,$A17,Returns!$AQ$2:$AQ$205)</f>
        <v>1.1887830640081631</v>
      </c>
      <c r="F17" s="16">
        <f>AVERAGEIF(Returns!$C$2:$C$205,$A17,Returns!$AX$2:$AX$205)</f>
        <v>1.0771011987060308</v>
      </c>
      <c r="G17" s="8">
        <f>AVERAGEIF(Returns!$C$2:$C$205,$A17,Returns!$BE$2:$BE$205)</f>
        <v>0.140734769688073</v>
      </c>
      <c r="H17" s="8">
        <f>AVERAGEIF(Returns!$C$2:$C$205,$A17,Returns!$BL$2:$BL$205)</f>
        <v>1.3552297278911203</v>
      </c>
      <c r="I17" s="8">
        <f>AVERAGEIF(Returns!$C$2:$C$205,$A17,Returns!$BS$2:$BS$205)</f>
        <v>0.21907414123026508</v>
      </c>
      <c r="J17" s="8">
        <f>AVERAGEIF(Returns!$C$2:$C$205,$A17,Returns!$BZ$2:$BZ$205)</f>
        <v>0.59474589335505057</v>
      </c>
      <c r="K17" s="8">
        <f>AVERAGEIF(Returns!$C$2:$C$205,$A17,Returns!$CG$2:$CG$205)</f>
        <v>1.1366102239068994</v>
      </c>
      <c r="L17" s="8">
        <f>AVERAGEIF(Returns!$C$2:$C$205,$A17,Returns!$CN$2:$CN$205)</f>
        <v>0.313535606459662</v>
      </c>
      <c r="M17" s="8">
        <f>AVERAGEIF(Returns!$C$2:$C$205,$A17,Returns!$CU$2:$CU$205)</f>
        <v>0.49300638844142741</v>
      </c>
      <c r="N17" s="8">
        <f>AVERAGEIF(Returns!$C$2:$C$205,$A17,Returns!$DB$2:$DB$205)</f>
        <v>0.39421787234005229</v>
      </c>
      <c r="O17" s="8">
        <f>AVERAGEIF(Returns!$C$2:$C$205,$A17,Returns!DI$2:$DI$205)</f>
        <v>1.1191352456767587</v>
      </c>
      <c r="P17" s="8">
        <f>AVERAGEIF(Returns!$C$2:$C$205,$A17,Returns!$DP$2:$DP$205)</f>
        <v>0.24247417606318694</v>
      </c>
      <c r="Q17" s="8">
        <f>AVERAGEIF(Returns!$C$2:$C$205,$A17,Returns!$DW$2:$DW$205)</f>
        <v>-0.14561403465208816</v>
      </c>
      <c r="R17" s="8">
        <f>AVERAGEIF(Returns!$C$2:$C$205,$A17,Returns!$ED$2:$ED$205)</f>
        <v>0.52368834509095885</v>
      </c>
      <c r="S17" s="8">
        <f>AVERAGEIF(Returns!$C$2:$C$205,$A17,Returns!$EK$2:$EK$205)</f>
        <v>1.0133327769789009</v>
      </c>
      <c r="T17" s="8">
        <f>AVERAGEIF(Returns!$C$2:$C$205,$A17,Returns!$ER$2:$ER$205)</f>
        <v>1.6225845558846712</v>
      </c>
      <c r="U17" s="8">
        <f>AVERAGEIF(Returns!$C$2:$C$205,$A17,Returns!$EY$2:$EY$205)</f>
        <v>0.78791945012182241</v>
      </c>
      <c r="V17" s="8">
        <f>AVERAGEIF(Returns!$C$2:$C$205,$A17,Returns!$FF$2:$FF$205)</f>
        <v>1.469178309076596</v>
      </c>
      <c r="W17" s="8">
        <f>AVERAGEIF(Returns!$C$2:$C$205,A17,Returns!$O$2:$O$205)</f>
        <v>0.78686951758921242</v>
      </c>
      <c r="X17" s="8">
        <f>AVERAGEIF(Returns!$C$2:$C$205,$A17,Returns!$V$2:$V$205)</f>
        <v>0.91788214813033442</v>
      </c>
      <c r="Y17" s="8">
        <f>AVERAGEIF(Returns!$C$2:$C$205,$A17,Returns!$FM$2:$FM$205)</f>
        <v>0.83959338399907102</v>
      </c>
      <c r="Z17" s="8">
        <f>AVERAGEIF(Returns!$C$2:$C$205,$A17,Returns!$FT$2:$FT$205)</f>
        <v>0.91249444048659978</v>
      </c>
    </row>
    <row r="18" spans="1:35" x14ac:dyDescent="0.2">
      <c r="A18">
        <v>2022</v>
      </c>
      <c r="B18" s="7">
        <f>AVERAGEIF(Returns!$C$2:$C$205,A18,Returns!$H$2:$H$205)</f>
        <v>-0.19443162267634564</v>
      </c>
      <c r="C18" s="8">
        <f>AVERAGEIF(Returns!$C$2:$C$205,$A18,Returns!$AC$2:AC$205)</f>
        <v>-0.34872777676141825</v>
      </c>
      <c r="D18" s="8">
        <f>AVERAGEIF(Returns!$C$2:$C$205,$A18,Returns!$AJ$2:$AJ$205)</f>
        <v>-0.19488779407905907</v>
      </c>
      <c r="E18" s="8">
        <f>AVERAGEIF(Returns!$C$2:$C$205,$A18,Returns!$AQ$2:$AQ$205)</f>
        <v>-0.20601418335237071</v>
      </c>
      <c r="F18" s="16">
        <f>AVERAGEIF(Returns!$C$2:$C$205,$A18,Returns!$AX$2:$AX$205)</f>
        <v>-3.1169060707191998E-2</v>
      </c>
      <c r="G18" s="8">
        <f>AVERAGEIF(Returns!$C$2:$C$205,$A18,Returns!$BE$2:$BE$205)</f>
        <v>-0.1436121011930655</v>
      </c>
      <c r="H18" s="8">
        <f>AVERAGEIF(Returns!$C$2:$C$205,$A18,Returns!$BL$2:$BL$205)</f>
        <v>-0.30335796095517625</v>
      </c>
      <c r="I18" s="8">
        <f>AVERAGEIF(Returns!$C$2:$C$205,$A18,Returns!$BS$2:$BS$205)</f>
        <v>-9.8555595046866493E-2</v>
      </c>
      <c r="J18" s="8">
        <f>AVERAGEIF(Returns!$C$2:$C$205,$A18,Returns!$BZ$2:$BZ$205)</f>
        <v>0.1028449593470251</v>
      </c>
      <c r="K18" s="8">
        <f>AVERAGEIF(Returns!$C$2:$C$205,$A18,Returns!$CG$2:$CG$205)</f>
        <v>-0.30640903334529462</v>
      </c>
      <c r="L18" s="8">
        <f>AVERAGEIF(Returns!$C$2:$C$205,$A18,Returns!$CN$2:$CN$205)</f>
        <v>-0.10847319684786302</v>
      </c>
      <c r="M18" s="8">
        <f>AVERAGEIF(Returns!$C$2:$C$205,$A18,Returns!$CU$2:$CU$205)</f>
        <v>-0.42916041306403135</v>
      </c>
      <c r="N18" s="8">
        <f>AVERAGEIF(Returns!$C$2:$C$205,$A18,Returns!$DB$2:$DB$205)</f>
        <v>-0.13837500294816937</v>
      </c>
      <c r="O18" s="8">
        <f>AVERAGEIF(Returns!$C$2:$C$205,$A18,Returns!DI$2:$DI$205)</f>
        <v>-0.65617400403888504</v>
      </c>
      <c r="P18" s="8">
        <f>AVERAGEIF(Returns!$C$2:$C$205,$A18,Returns!$DP$2:$DP$205)</f>
        <v>-7.1317071324303274E-2</v>
      </c>
      <c r="Q18" s="8">
        <f>AVERAGEIF(Returns!$C$2:$C$205,$A18,Returns!$DW$2:$DW$205)</f>
        <v>-0.46153127171062164</v>
      </c>
      <c r="R18" s="8">
        <f>AVERAGEIF(Returns!$C$2:$C$205,$A18,Returns!$ED$2:$ED$205)</f>
        <v>2.3765325611702671E-2</v>
      </c>
      <c r="S18" s="8">
        <f>AVERAGEIF(Returns!$C$2:$C$205,$A18,Returns!$EK$2:$EK$205)</f>
        <v>-0.67245878025984263</v>
      </c>
      <c r="T18" s="8">
        <f>AVERAGEIF(Returns!$C$2:$C$205,$A18,Returns!$ER$2:$ER$205)</f>
        <v>-0.17170698765901921</v>
      </c>
      <c r="U18" s="8">
        <f>AVERAGEIF(Returns!$C$2:$C$205,$A18,Returns!$EY$2:$EY$205)</f>
        <v>0.61896610637272154</v>
      </c>
      <c r="V18" s="8">
        <f>AVERAGEIF(Returns!$C$2:$C$205,$A18,Returns!$FF$2:$FF$205)</f>
        <v>-0.12404994839536888</v>
      </c>
      <c r="W18" s="8">
        <f>AVERAGEIF(Returns!$C$2:$C$205,A18,Returns!$O$2:$O$205)</f>
        <v>0.29660379260393432</v>
      </c>
      <c r="X18" s="8">
        <f>AVERAGEIF(Returns!$C$2:$C$205,$A18,Returns!$V$2:$V$205)</f>
        <v>0.29591542854484809</v>
      </c>
      <c r="Y18" s="8">
        <f>AVERAGEIF(Returns!$C$2:$C$205,$A18,Returns!$FM$2:$FM$205)</f>
        <v>0.18632776350257177</v>
      </c>
      <c r="Z18" s="8">
        <f>AVERAGEIF(Returns!$C$2:$C$205,$A18,Returns!$FT$2:$FT$205)</f>
        <v>0.24803244380642395</v>
      </c>
    </row>
    <row r="19" spans="1:35" x14ac:dyDescent="0.2">
      <c r="AB19" t="s">
        <v>83</v>
      </c>
      <c r="AC19" s="1">
        <v>1</v>
      </c>
      <c r="AD19" s="1">
        <f>CORREL(Returns!$P2:$P205,Returns!I2:I205)</f>
        <v>0.91345064633209894</v>
      </c>
      <c r="AE19" s="1">
        <f>CORREL(Returns!$FG2:$FG205,Returns!I2:I205)</f>
        <v>0.85186865753068863</v>
      </c>
      <c r="AF19" s="20">
        <f>CORREL(Returns!$FN2:$FN205,Returns!I2:I205)</f>
        <v>0.83861514768358691</v>
      </c>
      <c r="AG19" s="1">
        <f>CORREL(Returns!$EL2:$EL205,Returns!I2:I205)</f>
        <v>0.71534858961602976</v>
      </c>
      <c r="AH19" s="1">
        <f>CORREL(Returns!$ES2:$ES205,Returns!I2:I205)</f>
        <v>0.7944773174391393</v>
      </c>
      <c r="AI19" s="1">
        <f>CORREL(Returns!$EZ2:$EZ205,Returns!I2:I205)</f>
        <v>0.71754280031070861</v>
      </c>
    </row>
    <row r="20" spans="1:35" x14ac:dyDescent="0.2">
      <c r="A20" t="s">
        <v>95</v>
      </c>
      <c r="B20" s="14">
        <v>7.0512697331203356E-2</v>
      </c>
      <c r="C20" s="14">
        <v>7.3875610803286529E-2</v>
      </c>
      <c r="D20" s="14">
        <v>3.9229818705339703E-2</v>
      </c>
      <c r="E20" s="14">
        <v>0.12105641048763083</v>
      </c>
      <c r="F20" s="14">
        <v>0.13590578615490667</v>
      </c>
      <c r="G20" s="14">
        <v>7.8818141430105015E-2</v>
      </c>
      <c r="H20" s="14">
        <v>0.32736269615560576</v>
      </c>
      <c r="I20" s="14">
        <v>6.5772375200026101E-2</v>
      </c>
      <c r="J20" s="14">
        <v>9.8212215875362219E-2</v>
      </c>
      <c r="K20" s="14">
        <v>0.15037816427401007</v>
      </c>
      <c r="L20" s="14">
        <v>3.3312423282749082E-2</v>
      </c>
      <c r="M20" s="14">
        <v>0.11619181719485172</v>
      </c>
      <c r="N20" s="14">
        <v>6.9764036541881458E-2</v>
      </c>
      <c r="O20" s="14">
        <v>5.7176638724667939E-2</v>
      </c>
      <c r="P20" s="14">
        <v>9.7415859705471952E-2</v>
      </c>
      <c r="Q20" s="14">
        <v>1.1345908975570529E-2</v>
      </c>
      <c r="R20" s="14">
        <v>0.12512519430382851</v>
      </c>
      <c r="S20" s="14">
        <v>5.1348563813703896E-2</v>
      </c>
      <c r="T20" s="17">
        <v>0.1768755511526201</v>
      </c>
      <c r="U20" s="17">
        <v>0.26059562308796913</v>
      </c>
      <c r="V20" s="17">
        <v>0.21492104043735716</v>
      </c>
      <c r="W20" s="14">
        <v>0.24551667106750918</v>
      </c>
      <c r="X20" s="14">
        <v>0.20988175969173595</v>
      </c>
      <c r="Y20" s="17">
        <v>0.26502116100066986</v>
      </c>
      <c r="Z20" s="17">
        <v>0.20139046977042407</v>
      </c>
      <c r="AB20" t="s">
        <v>84</v>
      </c>
      <c r="AC20" s="20">
        <f>CORREL(Returns!$P2:$P205,Returns!I2:I205)</f>
        <v>0.91345064633209894</v>
      </c>
      <c r="AD20" s="1">
        <v>1</v>
      </c>
      <c r="AE20" s="1">
        <f>CORREL(Returns!$FG2:$FG205,Returns!P2:P205)</f>
        <v>0.81258999267125875</v>
      </c>
      <c r="AF20" s="1">
        <f>CORREL(Returns!$FN2:$FN205,Returns!P2:P205)</f>
        <v>0.90712859205003704</v>
      </c>
      <c r="AG20" s="1">
        <f>CORREL(Returns!$EL2:$EL205,Returns!P2:P205)</f>
        <v>0.68855370785924352</v>
      </c>
      <c r="AH20" s="1">
        <f>CORREL(Returns!$ES2:$ES205,Returns!P2:P205)</f>
        <v>0.72315116261681733</v>
      </c>
      <c r="AI20" s="1">
        <f>CORREL(Returns!$EZ2:$EZ205,Returns!P2:P205)</f>
        <v>0.772505839614539</v>
      </c>
    </row>
    <row r="21" spans="1:35" x14ac:dyDescent="0.2">
      <c r="A21" t="s">
        <v>96</v>
      </c>
      <c r="B21" s="14">
        <v>4.7974999999999997E-2</v>
      </c>
      <c r="C21" s="14">
        <v>4.7974999999999997E-2</v>
      </c>
      <c r="D21" s="14">
        <v>4.7974999999999997E-2</v>
      </c>
      <c r="E21" s="14">
        <v>4.7974999999999997E-2</v>
      </c>
      <c r="F21" s="14">
        <v>4.7974999999999997E-2</v>
      </c>
      <c r="G21" s="14">
        <v>4.7974999999999997E-2</v>
      </c>
      <c r="H21" s="14">
        <v>4.7974999999999997E-2</v>
      </c>
      <c r="I21" s="14">
        <v>4.7974999999999997E-2</v>
      </c>
      <c r="J21" s="14">
        <v>4.7974999999999997E-2</v>
      </c>
      <c r="K21" s="14">
        <v>4.7974999999999997E-2</v>
      </c>
      <c r="L21" s="14">
        <v>4.7974999999999997E-2</v>
      </c>
      <c r="M21" s="14">
        <v>4.7974999999999997E-2</v>
      </c>
      <c r="N21" s="14">
        <v>4.7974999999999997E-2</v>
      </c>
      <c r="O21" s="14">
        <v>4.7974999999999997E-2</v>
      </c>
      <c r="P21" s="14">
        <v>4.7974999999999997E-2</v>
      </c>
      <c r="Q21" s="14">
        <v>4.7974999999999997E-2</v>
      </c>
      <c r="R21" s="14">
        <v>4.7974999999999997E-2</v>
      </c>
      <c r="S21" s="14">
        <v>4.7974999999999997E-2</v>
      </c>
      <c r="T21" s="14">
        <v>4.7974999999999997E-2</v>
      </c>
      <c r="U21" s="14">
        <v>4.7974999999999997E-2</v>
      </c>
      <c r="V21" s="14">
        <v>4.7974999999999997E-2</v>
      </c>
      <c r="W21" s="14">
        <v>4.7974999999999997E-2</v>
      </c>
      <c r="X21" s="14">
        <v>4.7974999999999997E-2</v>
      </c>
      <c r="Y21" s="14">
        <v>4.7974999999999997E-2</v>
      </c>
      <c r="Z21" s="14">
        <v>4.7974999999999997E-2</v>
      </c>
      <c r="AB21" t="s">
        <v>85</v>
      </c>
      <c r="AC21" s="20">
        <f>CORREL(Returns!$FG2:$FG205,Returns!I2:I205)</f>
        <v>0.85186865753068863</v>
      </c>
      <c r="AD21" s="1">
        <f>CORREL(Returns!$FG2:$FG205,Returns!P2:P205)</f>
        <v>0.81258999267125875</v>
      </c>
      <c r="AE21" s="1">
        <v>1</v>
      </c>
      <c r="AF21" s="1">
        <f>CORREL(Returns!$FN2:$FN205,Returns!FG2:FG205)</f>
        <v>0.89005175796499114</v>
      </c>
      <c r="AG21" s="1">
        <f>CORREL(Returns!$EL2:$EL205,Returns!FG2:FG205)</f>
        <v>0.76122224355440327</v>
      </c>
      <c r="AH21" s="1">
        <f>CORREL(Returns!$ES2:$ES205,Returns!FG2:FG205)</f>
        <v>0.79454453698933925</v>
      </c>
      <c r="AI21" s="1">
        <f>CORREL(Returns!$EZ2:$EZ205,Returns!FG2:FG205)</f>
        <v>0.79898914228195261</v>
      </c>
    </row>
    <row r="22" spans="1:35" x14ac:dyDescent="0.2">
      <c r="A22" t="s">
        <v>97</v>
      </c>
      <c r="B22" s="18">
        <f>B20-B21+B27*($B20-B21)</f>
        <v>4.5075394662406718E-2</v>
      </c>
      <c r="C22" s="18">
        <f>C20-C21+C27*($B20-C21)</f>
        <v>-5.5280793665595455E-2</v>
      </c>
      <c r="D22" s="18">
        <f t="shared" ref="D22:Z22" si="0">D20-D21+D27*($B20-D21)</f>
        <v>-5.6301179909808343E-3</v>
      </c>
      <c r="E22" s="18">
        <f t="shared" si="0"/>
        <v>0.19453684044766875</v>
      </c>
      <c r="F22" s="18">
        <f t="shared" si="0"/>
        <v>7.9895323703973273E-2</v>
      </c>
      <c r="G22" s="18">
        <f t="shared" si="0"/>
        <v>5.2638950795041231E-2</v>
      </c>
      <c r="H22" s="18">
        <f t="shared" si="0"/>
        <v>0.30397510867595529</v>
      </c>
      <c r="I22" s="18">
        <f t="shared" si="0"/>
        <v>3.9233398951585854E-2</v>
      </c>
      <c r="J22" s="18">
        <f t="shared" si="0"/>
        <v>4.5764919180928669E-2</v>
      </c>
      <c r="K22" s="18">
        <f t="shared" si="0"/>
        <v>0.13630684332715626</v>
      </c>
      <c r="L22" s="18">
        <f t="shared" si="0"/>
        <v>1.0109026239326944E-2</v>
      </c>
      <c r="M22" s="18">
        <f t="shared" si="0"/>
        <v>0.11237682781310442</v>
      </c>
      <c r="N22" s="18">
        <f t="shared" si="0"/>
        <v>4.6667273740930271E-2</v>
      </c>
      <c r="O22" s="18">
        <f t="shared" si="0"/>
        <v>4.488645874043011E-2</v>
      </c>
      <c r="P22" s="18">
        <f t="shared" si="0"/>
        <v>7.2808209447843969E-2</v>
      </c>
      <c r="Q22" s="18">
        <f t="shared" si="0"/>
        <v>-1.8220145173830676E-2</v>
      </c>
      <c r="R22" s="18">
        <f t="shared" si="0"/>
        <v>0.12138957296993774</v>
      </c>
      <c r="S22" s="18">
        <f t="shared" si="0"/>
        <v>3.2572918368813639E-2</v>
      </c>
      <c r="T22" s="18">
        <f t="shared" si="0"/>
        <v>0.12141123013789784</v>
      </c>
      <c r="U22" s="18">
        <f t="shared" si="0"/>
        <v>0.20325932535207347</v>
      </c>
      <c r="V22" s="18">
        <f t="shared" si="0"/>
        <v>0.18848443394552034</v>
      </c>
      <c r="W22" s="18">
        <f t="shared" si="0"/>
        <v>0.22114365591572441</v>
      </c>
      <c r="X22" s="18">
        <f t="shared" si="0"/>
        <v>0.19216797122787083</v>
      </c>
      <c r="Y22" s="18">
        <f t="shared" si="0"/>
        <v>0.25012414278757117</v>
      </c>
      <c r="Z22" s="18">
        <f t="shared" si="0"/>
        <v>0.1920859380964649</v>
      </c>
      <c r="AB22" t="s">
        <v>86</v>
      </c>
      <c r="AC22" s="1">
        <f>CORREL(Returns!$FN2:$FN205,Returns!I2:I205)</f>
        <v>0.83861514768358691</v>
      </c>
      <c r="AD22" s="1">
        <f>CORREL(Returns!$FN2:$FN205,Returns!P2:P205)</f>
        <v>0.90712859205003704</v>
      </c>
      <c r="AE22" s="1">
        <f>CORREL(Returns!$FN2:$FN205,Returns!FG2:FG205)</f>
        <v>0.89005175796499114</v>
      </c>
      <c r="AF22" s="1">
        <v>1</v>
      </c>
      <c r="AG22" s="1">
        <f>CORREL(Returns!$EL2:$EL205,Returns!FN2:FN205)</f>
        <v>0.73719395198622317</v>
      </c>
      <c r="AH22" s="1">
        <f>CORREL(Returns!$ES2:$ES205,Returns!FN2:FN205)</f>
        <v>0.72207784009221954</v>
      </c>
      <c r="AI22" s="1">
        <f>CORREL(Returns!$EZ2:$EZ205,Returns!FN2:FN205)</f>
        <v>0.82928239835662931</v>
      </c>
    </row>
    <row r="23" spans="1:35" x14ac:dyDescent="0.2">
      <c r="A23" t="s">
        <v>98</v>
      </c>
      <c r="B23" s="14">
        <f>_xlfn.STDEV.P(Returns!D2:D205)*SQRT(12)</f>
        <v>0.15513527517019909</v>
      </c>
      <c r="C23" s="14">
        <f>_xlfn.STDEV.P(Returns!W2:W205)*SQRT(12)</f>
        <v>0.25044752408196846</v>
      </c>
      <c r="D23" s="14">
        <f>_xlfn.STDEV.P(Returns!AD2:AD205)*SQRT(12)</f>
        <v>0.16434473225546806</v>
      </c>
      <c r="E23" s="14">
        <f>_xlfn.STDEV.P(Returns!AK2:AK205)*SQRT(12)</f>
        <v>0.44333137342661588</v>
      </c>
      <c r="F23" s="14">
        <f>_xlfn.STDEV.P(Returns!AR2:AR205)*SQRT(12)</f>
        <v>0.46819369225575952</v>
      </c>
      <c r="G23" s="14">
        <f>_xlfn.STDEV.P(Returns!AY2:AY205)*SQRT(12)</f>
        <v>0.16010081107206733</v>
      </c>
      <c r="H23" s="14">
        <f>_xlfn.STDEV.P(Returns!BF2:BF205)*SQRT(12)</f>
        <v>0.3674728172034481</v>
      </c>
      <c r="I23" s="14">
        <f>_xlfn.STDEV.P(Returns!BM2:BM205)*SQRT(12)</f>
        <v>0.1508450700138276</v>
      </c>
      <c r="J23" s="14">
        <f>_xlfn.STDEV.P(Returns!BT2:BT205)*SQRT(12)</f>
        <v>0.20794654588655861</v>
      </c>
      <c r="K23" s="14">
        <f>_xlfn.STDEV.P(Returns!CA2:CA205)*SQRT(12)</f>
        <v>0.51013236429591258</v>
      </c>
      <c r="L23" s="14">
        <f>_xlfn.STDEV.P(Returns!CH2:CH205)*SQRT(12)</f>
        <v>0.21940734186924271</v>
      </c>
      <c r="M23" s="14">
        <f>_xlfn.STDEV.P(Returns!CO2:CO205)*SQRT(12)</f>
        <v>0.40200773952002483</v>
      </c>
      <c r="N23" s="14">
        <f>_xlfn.STDEV.P(Returns!CV2:CV205)*SQRT(12)</f>
        <v>0.20441240314545309</v>
      </c>
      <c r="O23" s="14">
        <f>_xlfn.STDEV.P(Returns!DC2:DC205)*SQRT(12)</f>
        <v>0.37282290588610212</v>
      </c>
      <c r="P23" s="14">
        <f>_xlfn.STDEV.P(Returns!DJ2:DJ205)*SQRT(12)</f>
        <v>0.17298000682936876</v>
      </c>
      <c r="Q23" s="14">
        <f>_xlfn.STDEV.P(Returns!DQ2:DQ205)*SQRT(12)</f>
        <v>0.26250541165755525</v>
      </c>
      <c r="R23" s="14">
        <f>_xlfn.STDEV.P(Returns!DX2:DX205)*SQRT(12)</f>
        <v>0.27337443497886893</v>
      </c>
      <c r="S23" s="14">
        <f>_xlfn.STDEV.P(Returns!EE2:EE205)*SQRT(12)</f>
        <v>0.4020076780415453</v>
      </c>
      <c r="T23" s="14">
        <f>_xlfn.STDEV.P(Returns!EL2:EL205)*SQRT(12)</f>
        <v>0.40267682549960293</v>
      </c>
      <c r="U23" s="14">
        <f>_xlfn.STDEV.P(Returns!ES2:ES205)*SQRT(12)</f>
        <v>0.25130450593338066</v>
      </c>
      <c r="V23" s="14">
        <f>_xlfn.STDEV.P(Returns!EZ2:EZ205)*SQRT(12)</f>
        <v>0.29887896564232325</v>
      </c>
      <c r="W23" s="14">
        <f>_xlfn.STDEV.P(Returns!I2:I205)*SQRT(12)</f>
        <v>0.28022368606231074</v>
      </c>
      <c r="X23" s="14">
        <f>_xlfn.STDEV.P(Returns!P2:P205)*SQRT(12)</f>
        <v>0.33304857028708651</v>
      </c>
      <c r="Y23" s="14">
        <f>_xlfn.STDEV.P(Returns!FG2:FG205)*SQRT(12)</f>
        <v>0.32498710743182208</v>
      </c>
      <c r="Z23" s="14">
        <f>_xlfn.STDEV.P(Returns!FN2:FN205)*SQRT(12)</f>
        <v>0.38738213381202907</v>
      </c>
      <c r="AB23" t="s">
        <v>87</v>
      </c>
      <c r="AC23" s="1">
        <f>CORREL(Returns!$EL2:$EL205,Returns!I2:I205)</f>
        <v>0.71534858961602976</v>
      </c>
      <c r="AD23" s="1">
        <f>CORREL(Returns!$EL2:$EL205,Returns!P2:P205)</f>
        <v>0.68855370785924352</v>
      </c>
      <c r="AE23" s="1">
        <f>CORREL(Returns!$EL2:$EL205,Returns!FG2:FG205)</f>
        <v>0.76122224355440327</v>
      </c>
      <c r="AF23" s="1">
        <f>CORREL(Returns!$EL2:$EL205,Returns!FN2:FN205)</f>
        <v>0.73719395198622317</v>
      </c>
      <c r="AG23" s="1">
        <v>1</v>
      </c>
      <c r="AH23" s="1">
        <f>CORREL(Returns!$ES2:$ES205,Returns!EL2:EL205)</f>
        <v>0.70280381039481821</v>
      </c>
      <c r="AI23" s="1">
        <f>CORREL(Returns!$EZ2:$EZ205,Returns!EL2:EL205)</f>
        <v>0.73471219201837246</v>
      </c>
    </row>
    <row r="24" spans="1:35" x14ac:dyDescent="0.2">
      <c r="A24" t="s">
        <v>5</v>
      </c>
      <c r="B24" s="14">
        <f>SQRT(AVERAGE(Returns!E2:E205))*SQRT(12)</f>
        <v>0.10828493236996181</v>
      </c>
      <c r="C24" s="14">
        <f>SQRT(AVERAGE(Returns!X2:X205))*SQRT(12)</f>
        <v>0.1555866292658736</v>
      </c>
      <c r="D24" s="14">
        <f>SQRT(AVERAGE(Returns!AE2:AE205))*SQRT(12)</f>
        <v>0.11919175146281129</v>
      </c>
      <c r="E24" s="14">
        <f>SQRT(AVERAGE(Returns!AL2:AL205))*SQRT(12)</f>
        <v>0.24095980549213797</v>
      </c>
      <c r="F24" s="14">
        <f>SQRT(AVERAGE(Returns!AS2:AS205))*SQRT(12)</f>
        <v>0.24362857688481068</v>
      </c>
      <c r="G24" s="14">
        <f>SQRT(AVERAGE(Returns!AZ2:AZ205))*SQRT(12)</f>
        <v>0.11024655729470449</v>
      </c>
      <c r="H24" s="14">
        <f>SQRT(AVERAGE(Returns!BG2:BG205))*SQRT(12)</f>
        <v>0.17292749756059175</v>
      </c>
      <c r="I24" s="14">
        <f>SQRT(AVERAGE(Returns!BN2:BN205))*SQRT(12)</f>
        <v>0.10569333594664018</v>
      </c>
      <c r="J24" s="14">
        <f>SQRT(AVERAGE(Returns!BU2:BU205))*SQRT(12)</f>
        <v>0.14395019295783684</v>
      </c>
      <c r="K24" s="14">
        <f>SQRT(AVERAGE(Returns!CB2:CB205))*SQRT(12)</f>
        <v>0.25443474182840869</v>
      </c>
      <c r="L24" s="14">
        <f>SQRT(AVERAGE(Returns!CI2:CI205))*SQRT(12)</f>
        <v>0.14740063639759687</v>
      </c>
      <c r="M24" s="14">
        <f>SQRT(AVERAGE(Returns!CP2:CP205))*SQRT(12)</f>
        <v>0.22860893964065415</v>
      </c>
      <c r="N24" s="14">
        <f>SQRT(AVERAGE(Returns!CW2:CW205))*SQRT(12)</f>
        <v>0.14219737973176685</v>
      </c>
      <c r="O24" s="14">
        <f>SQRT(AVERAGE(Returns!DD2:DD205))*SQRT(12)</f>
        <v>0.22432627309152106</v>
      </c>
      <c r="P24" s="14">
        <f>SQRT(AVERAGE(Returns!DK2:DK205))*SQRT(12)</f>
        <v>0.11555362895767392</v>
      </c>
      <c r="Q24" s="14">
        <f>SQRT(AVERAGE(Returns!DR2:DR205))*SQRT(12)</f>
        <v>0.18186484480588722</v>
      </c>
      <c r="R24" s="14">
        <f>SQRT(AVERAGE(Returns!DY2:DY205))*SQRT(12)</f>
        <v>0.16537835848206095</v>
      </c>
      <c r="S24" s="14">
        <f>SQRT(AVERAGE(Returns!EF2:EF205))*SQRT(12)</f>
        <v>0.22875147346492364</v>
      </c>
      <c r="T24" s="14">
        <f>SQRT(AVERAGE(Returns!EM2:EM205))*SQRT(12)</f>
        <v>0.21932128576220827</v>
      </c>
      <c r="U24" s="14">
        <f>SQRT(AVERAGE(Returns!ET2:ET205))*SQRT(12)</f>
        <v>0.12909994024552521</v>
      </c>
      <c r="V24" s="14">
        <f>SQRT(AVERAGE(Returns!FA2:FA205))*SQRT(12)</f>
        <v>0.15453680839169581</v>
      </c>
      <c r="W24" s="14">
        <f>SQRT(AVERAGE(Returns!J2:J205))*SQRT(12)</f>
        <v>0.14786236718395068</v>
      </c>
      <c r="X24" s="14">
        <f>SQRT(AVERAGE(Returns!Q2:Q205))*SQRT(12)</f>
        <v>0.17114392398338146</v>
      </c>
      <c r="Y24" s="14">
        <f>SQRT(AVERAGE(Returns!FH2:FH205))*SQRT(12)</f>
        <v>0.16826794344644275</v>
      </c>
      <c r="Z24" s="14">
        <f>SQRT(AVERAGE(Returns!FO2:FO205))*SQRT(12)</f>
        <v>0.19663474239268461</v>
      </c>
      <c r="AB24" t="s">
        <v>88</v>
      </c>
      <c r="AC24" s="1">
        <f>CORREL(Returns!$ES2:$ES205,Returns!I2:I205)</f>
        <v>0.7944773174391393</v>
      </c>
      <c r="AD24" s="1">
        <f>CORREL(Returns!$ES2:$ES205,Returns!P2:P205)</f>
        <v>0.72315116261681733</v>
      </c>
      <c r="AE24" s="1">
        <f>CORREL(Returns!$ES2:$ES205,Returns!FG2:FG205)</f>
        <v>0.79454453698933925</v>
      </c>
      <c r="AF24" s="1">
        <f>CORREL(Returns!$ES2:$ES205,Returns!FN2:FN205)</f>
        <v>0.72207784009221954</v>
      </c>
      <c r="AG24" s="1">
        <f>CORREL(Returns!$ES2:$ES205,Returns!EL2:EL205)</f>
        <v>0.70280381039481821</v>
      </c>
      <c r="AH24" s="1">
        <v>1</v>
      </c>
      <c r="AI24" s="1">
        <f>CORREL(Returns!$EZ2:EZ205,Returns!ES2:ES205)</f>
        <v>0.6202782470666518</v>
      </c>
    </row>
    <row r="25" spans="1:35" x14ac:dyDescent="0.2">
      <c r="A25" t="s">
        <v>4</v>
      </c>
      <c r="B25" s="1">
        <f>(B20-B21)/B23</f>
        <v>0.14527770880270283</v>
      </c>
      <c r="C25" s="1">
        <f>(C20-C21)/C23</f>
        <v>0.10341731625507934</v>
      </c>
      <c r="D25" s="1">
        <f t="shared" ref="D25:Z25" si="1">(D20-D21)/D23</f>
        <v>-5.3212422294535246E-2</v>
      </c>
      <c r="E25" s="1">
        <f t="shared" si="1"/>
        <v>0.16484601557243031</v>
      </c>
      <c r="F25" s="1">
        <f t="shared" si="1"/>
        <v>0.18780856643167429</v>
      </c>
      <c r="G25" s="1">
        <f t="shared" si="1"/>
        <v>0.19264825220792525</v>
      </c>
      <c r="H25" s="1">
        <f t="shared" si="1"/>
        <v>0.76029486556804338</v>
      </c>
      <c r="I25" s="1">
        <f t="shared" si="1"/>
        <v>0.11798446709855789</v>
      </c>
      <c r="J25" s="1">
        <f t="shared" si="1"/>
        <v>0.24158716203330544</v>
      </c>
      <c r="K25" s="1">
        <f t="shared" si="1"/>
        <v>0.20073841896964817</v>
      </c>
      <c r="L25" s="1">
        <f t="shared" si="1"/>
        <v>-6.6828104257282223E-2</v>
      </c>
      <c r="M25" s="1">
        <f t="shared" si="1"/>
        <v>0.16969030814257174</v>
      </c>
      <c r="N25" s="1">
        <f t="shared" si="1"/>
        <v>0.10659351490710231</v>
      </c>
      <c r="O25" s="1">
        <f t="shared" si="1"/>
        <v>2.4680990838795335E-2</v>
      </c>
      <c r="P25" s="1">
        <f t="shared" si="1"/>
        <v>0.28581834751712948</v>
      </c>
      <c r="Q25" s="1">
        <f t="shared" si="1"/>
        <v>-0.13953651771649195</v>
      </c>
      <c r="R25" s="1">
        <f t="shared" si="1"/>
        <v>0.28221437132478028</v>
      </c>
      <c r="S25" s="1">
        <f t="shared" si="1"/>
        <v>8.3917895054612859E-3</v>
      </c>
      <c r="T25" s="1">
        <f t="shared" si="1"/>
        <v>0.32010918679686279</v>
      </c>
      <c r="U25" s="1">
        <f t="shared" si="1"/>
        <v>0.84606769105975999</v>
      </c>
      <c r="V25" s="1">
        <f t="shared" si="1"/>
        <v>0.55857407053912966</v>
      </c>
      <c r="W25" s="1">
        <f>(W20-W21)/W23</f>
        <v>0.70494280424097944</v>
      </c>
      <c r="X25" s="1">
        <f>(X20-X21)/X23</f>
        <v>0.48613557942066227</v>
      </c>
      <c r="Y25" s="1">
        <f t="shared" si="1"/>
        <v>0.66786083520621886</v>
      </c>
      <c r="Z25" s="1">
        <f t="shared" si="1"/>
        <v>0.39603135090599317</v>
      </c>
      <c r="AB25" t="s">
        <v>89</v>
      </c>
      <c r="AC25" s="1">
        <f>CORREL(Returns!$EZ2:$EZ205,Returns!I2:I205)</f>
        <v>0.71754280031070861</v>
      </c>
      <c r="AD25" s="1">
        <f>CORREL(Returns!$EZ2:$EZ205,Returns!P2:P205)</f>
        <v>0.772505839614539</v>
      </c>
      <c r="AE25" s="1">
        <f>CORREL(Returns!$EZ2:$EZ205,Returns!FG2:FG205)</f>
        <v>0.79898914228195261</v>
      </c>
      <c r="AF25" s="1">
        <f>CORREL(Returns!$EZ2:$EZ205,Returns!FN2:FN205)</f>
        <v>0.82928239835662931</v>
      </c>
      <c r="AG25" s="1">
        <f>CORREL(Returns!$EZ2:$EZ205,Returns!EL2:EL205)</f>
        <v>0.73471219201837246</v>
      </c>
      <c r="AH25" s="1">
        <f>CORREL(Returns!$EZ2:EZ205,Returns!ES2:ES205)</f>
        <v>0.6202782470666518</v>
      </c>
      <c r="AI25" s="1">
        <v>1</v>
      </c>
    </row>
    <row r="26" spans="1:35" x14ac:dyDescent="0.2">
      <c r="A26" t="s">
        <v>12</v>
      </c>
      <c r="B26" s="19">
        <f t="shared" ref="B26:Z26" si="2">(B20-B21)/B24</f>
        <v>0.20813327245015029</v>
      </c>
      <c r="C26" s="19">
        <f t="shared" si="2"/>
        <v>0.16647067248321432</v>
      </c>
      <c r="D26" s="19">
        <f t="shared" si="2"/>
        <v>-7.3370692076698413E-2</v>
      </c>
      <c r="E26" s="19">
        <f t="shared" si="2"/>
        <v>0.30329295103126791</v>
      </c>
      <c r="F26" s="19">
        <f t="shared" si="2"/>
        <v>0.36092147842115002</v>
      </c>
      <c r="G26" s="19">
        <f t="shared" si="2"/>
        <v>0.27976512089767103</v>
      </c>
      <c r="H26" s="19">
        <f t="shared" si="2"/>
        <v>1.6156348764470592</v>
      </c>
      <c r="I26" s="19">
        <f t="shared" si="2"/>
        <v>0.1683869190107804</v>
      </c>
      <c r="J26" s="19">
        <f t="shared" si="2"/>
        <v>0.34899026422338142</v>
      </c>
      <c r="K26" s="19">
        <f t="shared" si="2"/>
        <v>0.40247319818875593</v>
      </c>
      <c r="L26" s="19">
        <f t="shared" si="2"/>
        <v>-9.9474310800804419E-2</v>
      </c>
      <c r="M26" s="19">
        <f t="shared" si="2"/>
        <v>0.29839960459149317</v>
      </c>
      <c r="N26" s="19">
        <f t="shared" si="2"/>
        <v>0.15323092860770765</v>
      </c>
      <c r="O26" s="19">
        <f t="shared" si="2"/>
        <v>4.1018997007603475E-2</v>
      </c>
      <c r="P26" s="19">
        <f t="shared" si="2"/>
        <v>0.42786072710517492</v>
      </c>
      <c r="Q26" s="19">
        <f t="shared" si="2"/>
        <v>-0.201408309910172</v>
      </c>
      <c r="R26" s="19">
        <f t="shared" si="2"/>
        <v>0.46650719605611046</v>
      </c>
      <c r="S26" s="19">
        <f t="shared" si="2"/>
        <v>1.4747724954966008E-2</v>
      </c>
      <c r="T26" s="19">
        <f t="shared" si="2"/>
        <v>0.58772476508448068</v>
      </c>
      <c r="U26" s="19">
        <f t="shared" si="2"/>
        <v>1.6469459450066546</v>
      </c>
      <c r="V26" s="19">
        <f t="shared" si="2"/>
        <v>1.0802995232967951</v>
      </c>
      <c r="W26" s="19">
        <f t="shared" si="2"/>
        <v>1.3359834204585277</v>
      </c>
      <c r="X26" s="19">
        <f t="shared" si="2"/>
        <v>0.94602692238993857</v>
      </c>
      <c r="Y26" s="19">
        <f t="shared" si="2"/>
        <v>1.2898841963309102</v>
      </c>
      <c r="Z26" s="19">
        <f t="shared" si="2"/>
        <v>0.78020530809377253</v>
      </c>
    </row>
    <row r="27" spans="1:35" x14ac:dyDescent="0.2">
      <c r="A27" t="s">
        <v>8</v>
      </c>
      <c r="B27">
        <v>1</v>
      </c>
      <c r="C27" s="1">
        <f>AVERAGE(Returns!Z2:Z205)</f>
        <v>-3.6020274509803905</v>
      </c>
      <c r="D27" s="1">
        <f>AVERAGE(Returns!AG2:AG205)</f>
        <v>0.13821568627450975</v>
      </c>
      <c r="E27" s="1">
        <f>AVERAGE(Returns!AN2:AN205)</f>
        <v>5.3889901960784306</v>
      </c>
      <c r="F27" s="1">
        <f>AVERAGE(Returns!AU2:AU205)</f>
        <v>-0.35653431372549055</v>
      </c>
      <c r="G27" s="1">
        <f>AVERAGE(Returns!BB2:BB205)</f>
        <v>0.96708235294117628</v>
      </c>
      <c r="H27" s="1">
        <f>AVERAGE(Returns!BI2:BI205)</f>
        <v>1.0909460784313729</v>
      </c>
      <c r="I27" s="1">
        <f>AVERAGE(Returns!BP2:BP205)</f>
        <v>0.95111862745097986</v>
      </c>
      <c r="J27" s="1">
        <f>AVERAGE(Returns!BW2:BW205)</f>
        <v>-0.19843627450980417</v>
      </c>
      <c r="K27" s="1">
        <f>AVERAGE(Returns!CD2:CD205)</f>
        <v>1.5043098039215688</v>
      </c>
      <c r="L27" s="1">
        <f>AVERAGE(Returns!CK2:CK205)</f>
        <v>1.0991186274509803</v>
      </c>
      <c r="M27" s="1">
        <f>AVERAGE(Returns!CR2:CR205)</f>
        <v>1.9593843137254894</v>
      </c>
      <c r="N27" s="1">
        <f>AVERAGE(Returns!CY2:CY205)</f>
        <v>1.1038499999999993</v>
      </c>
      <c r="O27" s="1">
        <f>AVERAGE(Returns!DF2:DF205)</f>
        <v>1.5833392156862744</v>
      </c>
      <c r="P27" s="1">
        <f>AVERAGE(Returns!DM2:DM205)</f>
        <v>1.0368117647058825</v>
      </c>
      <c r="Q27" s="1">
        <f>AVERAGE(Returns!DT2:DT205)</f>
        <v>0.81680686274509839</v>
      </c>
      <c r="R27" s="1">
        <f>AVERAGE(Returns!EA2:EA205)</f>
        <v>1.9629058823529399</v>
      </c>
      <c r="S27" s="1">
        <f>AVERAGE(Returns!EH2:EH205)</f>
        <v>1.2955784313725496</v>
      </c>
      <c r="T27" s="1">
        <f>AVERAGE(Returns!EO2:EO205)</f>
        <v>-0.3323019607843139</v>
      </c>
      <c r="U27" s="1">
        <f>AVERAGE(Returns!EV2:EV205)</f>
        <v>-0.41536176470588182</v>
      </c>
      <c r="V27" s="1">
        <f>AVERAGE(Returns!FC2:FC205)</f>
        <v>0.95566078431372625</v>
      </c>
      <c r="W27" s="1">
        <f>AVERAGE(Returns!L2:L205)</f>
        <v>1.0472225490196088</v>
      </c>
      <c r="X27" s="1">
        <f>AVERAGE(Returns!S2:S205)</f>
        <v>1.3426931372549022</v>
      </c>
      <c r="Y27" s="1">
        <f>AVERAGE(Returns!FJ2:FJ205)</f>
        <v>1.4676735294117635</v>
      </c>
      <c r="Z27" s="1">
        <f>AVERAGE(Returns!FQ2:FQ205)</f>
        <v>1.71581274509804</v>
      </c>
    </row>
    <row r="28" spans="1:35" x14ac:dyDescent="0.2">
      <c r="A28" t="s">
        <v>10</v>
      </c>
      <c r="B28" s="20">
        <f>(B20-B21)/B27</f>
        <v>2.2537697331203359E-2</v>
      </c>
      <c r="C28" s="20">
        <f t="shared" ref="C28:Z28" si="3">(C20-C21)/C27</f>
        <v>-7.1905645239424736E-3</v>
      </c>
      <c r="D28" s="20">
        <f t="shared" si="3"/>
        <v>-6.3271988371070384E-2</v>
      </c>
      <c r="E28" s="20">
        <f t="shared" si="3"/>
        <v>1.3561243911857958E-2</v>
      </c>
      <c r="F28" s="20">
        <f t="shared" si="3"/>
        <v>-0.24662643333288803</v>
      </c>
      <c r="G28" s="20">
        <f t="shared" si="3"/>
        <v>3.1892983401364046E-2</v>
      </c>
      <c r="H28" s="20">
        <f t="shared" si="3"/>
        <v>0.25609670512526705</v>
      </c>
      <c r="I28" s="20">
        <f t="shared" si="3"/>
        <v>1.8712045675862207E-2</v>
      </c>
      <c r="J28" s="20">
        <f t="shared" si="3"/>
        <v>-0.25316548599525407</v>
      </c>
      <c r="K28" s="20">
        <f t="shared" si="3"/>
        <v>6.8073188120596165E-2</v>
      </c>
      <c r="L28" s="20">
        <f t="shared" si="3"/>
        <v>-1.3340304086425695E-2</v>
      </c>
      <c r="M28" s="20">
        <f t="shared" si="3"/>
        <v>3.4815434989957227E-2</v>
      </c>
      <c r="N28" s="20">
        <f t="shared" si="3"/>
        <v>1.9739128089759909E-2</v>
      </c>
      <c r="O28" s="20">
        <f t="shared" si="3"/>
        <v>5.8115397089306799E-3</v>
      </c>
      <c r="P28" s="20">
        <f t="shared" si="3"/>
        <v>4.7685473283086331E-2</v>
      </c>
      <c r="Q28" s="20">
        <f t="shared" si="3"/>
        <v>-4.4844249840565231E-2</v>
      </c>
      <c r="R28" s="20">
        <f t="shared" si="3"/>
        <v>3.9304072088952327E-2</v>
      </c>
      <c r="S28" s="20">
        <f t="shared" si="3"/>
        <v>2.6039055081597102E-3</v>
      </c>
      <c r="T28" s="20">
        <f t="shared" si="3"/>
        <v>-0.38790186747133026</v>
      </c>
      <c r="U28" s="20">
        <f t="shared" si="3"/>
        <v>-0.51189262265997471</v>
      </c>
      <c r="V28" s="20">
        <f t="shared" si="3"/>
        <v>0.17469173495200341</v>
      </c>
      <c r="W28" s="20">
        <f t="shared" si="3"/>
        <v>0.18863389759172414</v>
      </c>
      <c r="X28" s="20">
        <f t="shared" si="3"/>
        <v>0.120583590695004</v>
      </c>
      <c r="Y28" s="20">
        <f t="shared" si="3"/>
        <v>0.14788449655262292</v>
      </c>
      <c r="Z28" s="20">
        <f t="shared" si="3"/>
        <v>8.9412711386322091E-2</v>
      </c>
    </row>
    <row r="29" spans="1:35" x14ac:dyDescent="0.2">
      <c r="A29" t="s">
        <v>9</v>
      </c>
      <c r="B29" s="20">
        <f>(B20-B21)*($B23/B23)-$B20+$B21</f>
        <v>0</v>
      </c>
      <c r="C29" s="20">
        <f>(C20-C21)*($B23/C23)-$B20+$B21</f>
        <v>-6.4940235166081259E-3</v>
      </c>
      <c r="D29" s="20">
        <f>(D20-D21)*($B23/D23)-$B20+$B21</f>
        <v>-3.0792821106338929E-2</v>
      </c>
      <c r="E29" s="20">
        <f t="shared" ref="E29:Z29" si="4">(E20-E21)*($B23/E23)-$B20+$B21</f>
        <v>3.0357346553365402E-3</v>
      </c>
      <c r="F29" s="20">
        <f t="shared" si="4"/>
        <v>6.5980363014950458E-3</v>
      </c>
      <c r="G29" s="20">
        <f t="shared" si="4"/>
        <v>7.3488422861310368E-3</v>
      </c>
      <c r="H29" s="20">
        <f t="shared" si="4"/>
        <v>9.54108558491846E-2</v>
      </c>
      <c r="I29" s="20">
        <f t="shared" si="4"/>
        <v>-4.2341445620592763E-3</v>
      </c>
      <c r="J29" s="20">
        <f t="shared" si="4"/>
        <v>1.4940993528420952E-2</v>
      </c>
      <c r="K29" s="20">
        <f t="shared" si="4"/>
        <v>8.6039125328837215E-3</v>
      </c>
      <c r="L29" s="20">
        <f t="shared" si="4"/>
        <v>-3.2905093674259582E-2</v>
      </c>
      <c r="M29" s="20">
        <f t="shared" si="4"/>
        <v>3.7872553162103875E-3</v>
      </c>
      <c r="N29" s="20">
        <f t="shared" si="4"/>
        <v>-6.0012830647313206E-3</v>
      </c>
      <c r="O29" s="20">
        <f t="shared" si="4"/>
        <v>-1.8708805025953686E-2</v>
      </c>
      <c r="P29" s="20">
        <f t="shared" si="4"/>
        <v>2.1802810659558115E-2</v>
      </c>
      <c r="Q29" s="20">
        <f t="shared" si="4"/>
        <v>-4.4184733403442693E-2</v>
      </c>
      <c r="R29" s="20">
        <f t="shared" si="4"/>
        <v>2.1243706821251179E-2</v>
      </c>
      <c r="S29" s="20">
        <f t="shared" si="4"/>
        <v>-2.1235834757103229E-2</v>
      </c>
      <c r="T29" s="20">
        <f t="shared" si="4"/>
        <v>2.7122529447036615E-2</v>
      </c>
      <c r="U29" s="20">
        <f t="shared" si="4"/>
        <v>0.10871724673396749</v>
      </c>
      <c r="V29" s="20">
        <f t="shared" si="4"/>
        <v>6.4116844804822715E-2</v>
      </c>
      <c r="W29" s="20">
        <f t="shared" si="4"/>
        <v>8.6823798583972767E-2</v>
      </c>
      <c r="X29" s="20">
        <f t="shared" si="4"/>
        <v>5.2879079552245252E-2</v>
      </c>
      <c r="Y29" s="20">
        <f t="shared" si="4"/>
        <v>8.1071077113912399E-2</v>
      </c>
      <c r="Z29" s="20">
        <f t="shared" si="4"/>
        <v>3.8900735267623561E-2</v>
      </c>
    </row>
    <row r="30" spans="1:35" x14ac:dyDescent="0.2">
      <c r="A30" t="s">
        <v>14</v>
      </c>
      <c r="B30" s="1">
        <f>B20-(B21+B27*($B20-B21))</f>
        <v>0</v>
      </c>
      <c r="C30" s="1">
        <f>C20-(C21+C27*($B20-C21))</f>
        <v>0.10708201527216851</v>
      </c>
      <c r="D30" s="1">
        <f t="shared" ref="D30:Z30" si="5">D20-(D21+D27*($B20-D21))</f>
        <v>-1.1860244598339752E-2</v>
      </c>
      <c r="E30" s="1">
        <f t="shared" si="5"/>
        <v>-4.8374019472407076E-2</v>
      </c>
      <c r="F30" s="1">
        <f t="shared" si="5"/>
        <v>9.5966248605840077E-2</v>
      </c>
      <c r="G30" s="1">
        <f t="shared" si="5"/>
        <v>9.0473320651688061E-3</v>
      </c>
      <c r="H30" s="1">
        <f t="shared" si="5"/>
        <v>0.25480028363525625</v>
      </c>
      <c r="I30" s="1">
        <f t="shared" si="5"/>
        <v>-3.6386485515336464E-3</v>
      </c>
      <c r="J30" s="1">
        <f t="shared" si="5"/>
        <v>5.4709512569795775E-2</v>
      </c>
      <c r="K30" s="1">
        <f t="shared" si="5"/>
        <v>6.8499485220863882E-2</v>
      </c>
      <c r="L30" s="1">
        <f t="shared" si="5"/>
        <v>-3.943417967382877E-2</v>
      </c>
      <c r="M30" s="1">
        <f t="shared" si="5"/>
        <v>2.4056806576599032E-2</v>
      </c>
      <c r="N30" s="1">
        <f t="shared" si="5"/>
        <v>-3.0892006571673486E-3</v>
      </c>
      <c r="O30" s="1">
        <f t="shared" si="5"/>
        <v>-2.6483181291094227E-2</v>
      </c>
      <c r="P30" s="1">
        <f t="shared" si="5"/>
        <v>2.6073509963099942E-2</v>
      </c>
      <c r="Q30" s="1">
        <f t="shared" si="5"/>
        <v>-5.5038036875028257E-2</v>
      </c>
      <c r="R30" s="1">
        <f t="shared" si="5"/>
        <v>3.291081563771929E-2</v>
      </c>
      <c r="S30" s="1">
        <f t="shared" si="5"/>
        <v>-2.5825790741405841E-2</v>
      </c>
      <c r="T30" s="1">
        <f t="shared" si="5"/>
        <v>0.13638987216734239</v>
      </c>
      <c r="U30" s="1">
        <f t="shared" si="5"/>
        <v>0.22198192082386481</v>
      </c>
      <c r="V30" s="1">
        <f t="shared" si="5"/>
        <v>0.145407646929194</v>
      </c>
      <c r="W30" s="1">
        <f t="shared" si="5"/>
        <v>0.17393968621929395</v>
      </c>
      <c r="X30" s="1">
        <f t="shared" si="5"/>
        <v>0.13164554815560109</v>
      </c>
      <c r="Y30" s="1">
        <f t="shared" si="5"/>
        <v>0.18396817921376854</v>
      </c>
      <c r="Z30">
        <f t="shared" si="5"/>
        <v>0.11474500144438327</v>
      </c>
    </row>
    <row r="31" spans="1:35" x14ac:dyDescent="0.2">
      <c r="A31" t="s">
        <v>16</v>
      </c>
      <c r="B31">
        <v>0</v>
      </c>
      <c r="C31" s="13">
        <f>_xlfn.STDEV.P(Returns!Y2:Y205)*SQRT(12)</f>
        <v>0.28271019144207393</v>
      </c>
      <c r="D31" s="13">
        <f>_xlfn.STDEV.P(Returns!AF2:AF205)*SQRT(12)</f>
        <v>0.21546699295993588</v>
      </c>
      <c r="E31" s="13">
        <f>_xlfn.STDEV.P(Returns!AM2:AM205)*SQRT(12)</f>
        <v>0.45723809093339202</v>
      </c>
      <c r="F31" s="13">
        <f>_xlfn.STDEV.P(Returns!AT2:AT205)*SQRT(12)</f>
        <v>0.48111697589128266</v>
      </c>
      <c r="G31" s="13">
        <f>_xlfn.STDEV.P(Returns!BA2:BA205)*SQRT(12)</f>
        <v>0.22271999198566736</v>
      </c>
      <c r="H31" s="13">
        <f>_xlfn.STDEV.P(Returns!BH2:BH205)*SQRT(12)</f>
        <v>0.39446263951319205</v>
      </c>
      <c r="I31" s="13">
        <f>_xlfn.STDEV.P(Returns!BO2:BO205)*SQRT(12)</f>
        <v>0.20771281017480336</v>
      </c>
      <c r="J31" s="13">
        <f>_xlfn.STDEV.P(Returns!BV2:BV205)*SQRT(12)</f>
        <v>0.25557425239627884</v>
      </c>
      <c r="K31" s="13">
        <f>_xlfn.STDEV.P(Returns!CC2:CC205)*SQRT(12)</f>
        <v>0.51954355523294127</v>
      </c>
      <c r="L31" s="13">
        <f>_xlfn.STDEV.P(Returns!CJ2:CJ205)*SQRT(12)</f>
        <v>0.25955018414925329</v>
      </c>
      <c r="M31" s="13">
        <f>_xlfn.STDEV.P(Returns!CQ2:CQ205)*SQRT(12)</f>
        <v>0.41950888985109097</v>
      </c>
      <c r="N31" s="13">
        <f>_xlfn.STDEV.P(Returns!CX2:CX205)*SQRT(12)</f>
        <v>0.22629630079545182</v>
      </c>
      <c r="O31" s="13">
        <f>_xlfn.STDEV.P(Returns!DE2:DE205)*SQRT(12)</f>
        <v>0.39960121955052896</v>
      </c>
      <c r="P31" s="13">
        <f>_xlfn.STDEV.P(Returns!DL2:DL205)*SQRT(12)</f>
        <v>0.21391075620672076</v>
      </c>
      <c r="Q31" s="13">
        <f>_xlfn.STDEV.P(Returns!DS2:DS205)*SQRT(12)</f>
        <v>0.30337929240516903</v>
      </c>
      <c r="R31" s="13">
        <f>_xlfn.STDEV.P(Returns!DZ2:DZ205)*SQRT(12)</f>
        <v>0.30480072515021051</v>
      </c>
      <c r="S31" s="13">
        <f>_xlfn.STDEV.P(Returns!EG2:EG205)*SQRT(12)</f>
        <v>0.41156853726441139</v>
      </c>
      <c r="T31" s="13">
        <f>_xlfn.STDEV.P(Returns!EN2:EN205)*SQRT(12)</f>
        <v>0.42628607854533657</v>
      </c>
      <c r="U31" s="13">
        <f>_xlfn.STDEV.P(Returns!EU2:EU205)*SQRT(12)</f>
        <v>0.28267939879323351</v>
      </c>
      <c r="V31" s="13">
        <f>_xlfn.STDEV.P(Returns!FB2:FB205)*SQRT(12)</f>
        <v>0.3106829975857977</v>
      </c>
      <c r="W31" s="13">
        <f>_xlfn.STDEV.P(Returns!K2:K205)*SQRT(12)</f>
        <v>0.31615698465684411</v>
      </c>
      <c r="X31" s="13">
        <f>_xlfn.STDEV.P(Returns!R2:R205)*SQRT(12)</f>
        <v>0.35639512938748791</v>
      </c>
      <c r="Y31" s="13">
        <f>_xlfn.STDEV.P(Returns!FI2:FI205)*SQRT(12)</f>
        <v>0.35229585078483727</v>
      </c>
      <c r="Z31" s="13">
        <f>_xlfn.STDEV.P(Returns!FP2:FP205)*SQRT(12)</f>
        <v>0.39891006246897859</v>
      </c>
    </row>
    <row r="32" spans="1:35" x14ac:dyDescent="0.2">
      <c r="A32" t="s">
        <v>11</v>
      </c>
      <c r="B32">
        <v>0</v>
      </c>
      <c r="C32" s="1">
        <f>(C20-$B20)/C31</f>
        <v>1.1895267924121581E-2</v>
      </c>
      <c r="D32" s="1">
        <f t="shared" ref="D32:V32" si="6">(D20-$B20)/D31</f>
        <v>-0.14518640742194985</v>
      </c>
      <c r="E32" s="1">
        <f t="shared" si="6"/>
        <v>0.11054134412390941</v>
      </c>
      <c r="F32" s="1">
        <f t="shared" si="6"/>
        <v>0.13591931297489721</v>
      </c>
      <c r="G32" s="1">
        <f t="shared" si="6"/>
        <v>3.7290968021569157E-2</v>
      </c>
      <c r="H32" s="1">
        <f t="shared" si="6"/>
        <v>0.65113897514193497</v>
      </c>
      <c r="I32" s="1">
        <f t="shared" si="6"/>
        <v>-2.2821520382820763E-2</v>
      </c>
      <c r="J32" s="1">
        <f t="shared" si="6"/>
        <v>0.10838149103224048</v>
      </c>
      <c r="K32" s="1">
        <f t="shared" si="6"/>
        <v>0.15372237060470981</v>
      </c>
      <c r="L32" s="1">
        <f t="shared" si="6"/>
        <v>-0.14332593972294161</v>
      </c>
      <c r="M32" s="1">
        <f t="shared" si="6"/>
        <v>0.10888713199823404</v>
      </c>
      <c r="N32" s="1">
        <f t="shared" si="6"/>
        <v>-3.3083209345017477E-3</v>
      </c>
      <c r="O32" s="1">
        <f t="shared" si="6"/>
        <v>-3.3373418183097144E-2</v>
      </c>
      <c r="P32" s="1">
        <f t="shared" si="6"/>
        <v>0.12576816075704816</v>
      </c>
      <c r="Q32" s="1">
        <f t="shared" si="6"/>
        <v>-0.19502579720113003</v>
      </c>
      <c r="R32" s="1">
        <f t="shared" si="6"/>
        <v>0.17917443255986767</v>
      </c>
      <c r="S32" s="1">
        <f t="shared" si="6"/>
        <v>-4.6563650479403626E-2</v>
      </c>
      <c r="T32" s="1">
        <f t="shared" si="6"/>
        <v>0.24951050286317245</v>
      </c>
      <c r="U32" s="1">
        <f t="shared" si="6"/>
        <v>0.67243289241534843</v>
      </c>
      <c r="V32" s="1">
        <f t="shared" si="6"/>
        <v>0.464809288658528</v>
      </c>
      <c r="W32" s="1">
        <f>(W20-B20)/W31</f>
        <v>0.55353505451177887</v>
      </c>
      <c r="X32" s="1">
        <f>(X20-$B20)/X31</f>
        <v>0.39105209602627489</v>
      </c>
      <c r="Y32" s="1">
        <f>(Y20-$B20)/Y31</f>
        <v>0.55211681669297163</v>
      </c>
      <c r="Z32" s="1">
        <f>(Z20-$B20)/Z31</f>
        <v>0.32808842080637785</v>
      </c>
    </row>
    <row r="33" spans="1:26" x14ac:dyDescent="0.2">
      <c r="A33" t="s">
        <v>17</v>
      </c>
      <c r="B33">
        <v>0</v>
      </c>
      <c r="C33" s="21">
        <f t="shared" ref="C33:V33" si="7">1-_xlfn.NORM.DIST(0,C20-$B20,C31,TRUE)</f>
        <v>0.50474541340076229</v>
      </c>
      <c r="D33" s="21">
        <f t="shared" si="7"/>
        <v>0.4422818487636806</v>
      </c>
      <c r="E33" s="21">
        <f t="shared" si="7"/>
        <v>0.54400996855575401</v>
      </c>
      <c r="F33" s="21">
        <f t="shared" si="7"/>
        <v>0.55405746619281482</v>
      </c>
      <c r="G33" s="21">
        <f t="shared" si="7"/>
        <v>0.51487349651992831</v>
      </c>
      <c r="H33" s="21">
        <f t="shared" si="7"/>
        <v>0.74252161046876164</v>
      </c>
      <c r="I33" s="21">
        <f t="shared" si="7"/>
        <v>0.49089632085552348</v>
      </c>
      <c r="J33" s="21">
        <f t="shared" si="7"/>
        <v>0.54315345867060238</v>
      </c>
      <c r="K33" s="21">
        <f t="shared" si="7"/>
        <v>0.56108567737827197</v>
      </c>
      <c r="L33" s="21">
        <f t="shared" si="7"/>
        <v>0.44301638519162057</v>
      </c>
      <c r="M33" s="21">
        <f t="shared" si="7"/>
        <v>0.54335399343365198</v>
      </c>
      <c r="N33" s="21">
        <f t="shared" si="7"/>
        <v>0.49868017330967152</v>
      </c>
      <c r="O33" s="21">
        <f t="shared" si="7"/>
        <v>0.48668840353393783</v>
      </c>
      <c r="P33" s="21">
        <f t="shared" si="7"/>
        <v>0.55004227717968046</v>
      </c>
      <c r="Q33" s="21">
        <f t="shared" si="7"/>
        <v>0.42268637606239756</v>
      </c>
      <c r="R33" s="21">
        <f t="shared" si="7"/>
        <v>0.57109963064673763</v>
      </c>
      <c r="S33" s="21">
        <f t="shared" si="7"/>
        <v>0.48143050165212586</v>
      </c>
      <c r="T33" s="21">
        <f t="shared" si="7"/>
        <v>0.59851704117286308</v>
      </c>
      <c r="U33" s="21">
        <f t="shared" si="7"/>
        <v>0.74934592564155866</v>
      </c>
      <c r="V33" s="21">
        <f t="shared" si="7"/>
        <v>0.67896598232143512</v>
      </c>
      <c r="W33" s="21">
        <f>1-_xlfn.NORM.DIST(0,W20-B20,W31,TRUE)</f>
        <v>0.71005145812592707</v>
      </c>
      <c r="X33" s="21">
        <f>1-_xlfn.NORM.DIST(0,X20-$B20,X31,TRUE)</f>
        <v>0.65212063569792056</v>
      </c>
      <c r="Y33" s="21">
        <f>1-_xlfn.NORM.DIST(0,Y20-$B20,Y31,TRUE)</f>
        <v>0.70956583951805952</v>
      </c>
      <c r="Z33" s="21">
        <f>1-_xlfn.NORM.DIST(0,Z20-$B20,Z31,TRUE)</f>
        <v>0.62857759563197457</v>
      </c>
    </row>
    <row r="34" spans="1:26" x14ac:dyDescent="0.2">
      <c r="A34" t="s">
        <v>18</v>
      </c>
      <c r="B34">
        <v>0</v>
      </c>
      <c r="C34" s="12">
        <f t="shared" ref="C34:V34" si="8">1-_xlfn.NORM.DIST(0,(C20-$B20)*5,C31*SQRT(5),TRUE)</f>
        <v>0.51061006609038362</v>
      </c>
      <c r="D34" s="12">
        <f t="shared" si="8"/>
        <v>0.37272424817653427</v>
      </c>
      <c r="E34" s="12">
        <f t="shared" si="8"/>
        <v>0.59761474914232737</v>
      </c>
      <c r="F34" s="12">
        <f t="shared" si="8"/>
        <v>0.61940741721864079</v>
      </c>
      <c r="G34" s="12">
        <f t="shared" si="8"/>
        <v>0.53322734781746273</v>
      </c>
      <c r="H34" s="12">
        <f t="shared" si="8"/>
        <v>0.92730244775461879</v>
      </c>
      <c r="I34" s="12">
        <f t="shared" si="8"/>
        <v>0.47965061994243174</v>
      </c>
      <c r="J34" s="12">
        <f t="shared" si="8"/>
        <v>0.595744886058858</v>
      </c>
      <c r="K34" s="12">
        <f t="shared" si="8"/>
        <v>0.6344767064446466</v>
      </c>
      <c r="L34" s="12">
        <f t="shared" si="8"/>
        <v>0.37429976455059855</v>
      </c>
      <c r="M34" s="12">
        <f t="shared" si="8"/>
        <v>0.59618283560087115</v>
      </c>
      <c r="N34" s="12">
        <f t="shared" si="8"/>
        <v>0.49704879933579416</v>
      </c>
      <c r="O34" s="12">
        <f t="shared" si="8"/>
        <v>0.4702564490508907</v>
      </c>
      <c r="P34" s="12">
        <f t="shared" si="8"/>
        <v>0.61073152818988119</v>
      </c>
      <c r="Q34" s="12">
        <f t="shared" si="8"/>
        <v>0.33138537517823574</v>
      </c>
      <c r="R34" s="12">
        <f t="shared" si="8"/>
        <v>0.6556596910674134</v>
      </c>
      <c r="S34" s="12">
        <f t="shared" si="8"/>
        <v>0.45853726296048658</v>
      </c>
      <c r="T34" s="12">
        <f t="shared" si="8"/>
        <v>0.71155132811987598</v>
      </c>
      <c r="U34" s="12">
        <f t="shared" si="8"/>
        <v>0.93365853324813386</v>
      </c>
      <c r="V34" s="12">
        <f t="shared" si="8"/>
        <v>0.85067788189696558</v>
      </c>
      <c r="W34" s="12">
        <f>1-_xlfn.NORM.DIST(0,(W20-B20)*5,W31*SQRT(5),TRUE)</f>
        <v>0.89209413156825224</v>
      </c>
      <c r="X34" s="12">
        <f>1-_xlfn.NORM.DIST(0,(X20-$B20)*5,X31*SQRT(5),TRUE)</f>
        <v>0.80905496192378124</v>
      </c>
      <c r="Y34" s="12">
        <f>1-_xlfn.NORM.DIST(0,(Y20-$B20)*5,Y31*SQRT(5),TRUE)</f>
        <v>0.89150484667060959</v>
      </c>
      <c r="Z34" s="12">
        <f>1-_xlfn.NORM.DIST(0,(Z20-$B20)*5,Z31*SQRT(5),TRUE)</f>
        <v>0.76841225801556434</v>
      </c>
    </row>
    <row r="35" spans="1:26" x14ac:dyDescent="0.2">
      <c r="A35" t="s">
        <v>26</v>
      </c>
      <c r="B35">
        <v>0</v>
      </c>
      <c r="C35" s="12">
        <f t="shared" ref="C35:V35" si="9">1-_xlfn.NORM.DIST(0,(C20-$B20)*10,C31*SQRT(10),TRUE)</f>
        <v>0.51500313042211876</v>
      </c>
      <c r="D35" s="12">
        <f t="shared" si="9"/>
        <v>0.32307409354901617</v>
      </c>
      <c r="E35" s="12">
        <f t="shared" si="9"/>
        <v>0.63666644207944745</v>
      </c>
      <c r="F35" s="12">
        <f t="shared" si="9"/>
        <v>0.66633474676378401</v>
      </c>
      <c r="G35" s="12">
        <f t="shared" si="9"/>
        <v>0.54693621819231586</v>
      </c>
      <c r="H35" s="12">
        <f t="shared" si="9"/>
        <v>0.98025681931306563</v>
      </c>
      <c r="I35" s="12">
        <f t="shared" si="9"/>
        <v>0.47123411186030606</v>
      </c>
      <c r="J35" s="12">
        <f t="shared" si="9"/>
        <v>0.63410009504852882</v>
      </c>
      <c r="K35" s="12">
        <f t="shared" si="9"/>
        <v>0.68655641048243987</v>
      </c>
      <c r="L35" s="12">
        <f t="shared" si="9"/>
        <v>0.32518925587688841</v>
      </c>
      <c r="M35" s="12">
        <f t="shared" si="9"/>
        <v>0.63470144299639442</v>
      </c>
      <c r="N35" s="12">
        <f t="shared" si="9"/>
        <v>0.49582641006172701</v>
      </c>
      <c r="O35" s="12">
        <f t="shared" si="9"/>
        <v>0.45797524694680769</v>
      </c>
      <c r="P35" s="12">
        <f t="shared" si="9"/>
        <v>0.65457943469626234</v>
      </c>
      <c r="Q35" s="12">
        <f t="shared" si="9"/>
        <v>0.26870782623404121</v>
      </c>
      <c r="R35" s="12">
        <f t="shared" si="9"/>
        <v>0.7145067764865759</v>
      </c>
      <c r="S35" s="12">
        <f t="shared" si="9"/>
        <v>0.44146845647110222</v>
      </c>
      <c r="T35" s="12">
        <f t="shared" si="9"/>
        <v>0.78495027655867</v>
      </c>
      <c r="U35" s="12">
        <f t="shared" si="9"/>
        <v>0.98326582780654526</v>
      </c>
      <c r="V35" s="12">
        <f t="shared" si="9"/>
        <v>0.92919962477485307</v>
      </c>
      <c r="W35" s="12">
        <f>1-_xlfn.NORM.DIST(0,(W20-B20)*10,W31*SQRT(10),TRUE)</f>
        <v>0.95997806093557436</v>
      </c>
      <c r="X35" s="12">
        <f>1-_xlfn.NORM.DIST(0,(X20-$B20)*10,X31*SQRT(10),TRUE)</f>
        <v>0.89188503283181764</v>
      </c>
      <c r="Y35" s="12">
        <f>1-_xlfn.NORM.DIST(0,(Y20-$B20)*10,Y31*SQRT(10),TRUE)</f>
        <v>0.95958989086553415</v>
      </c>
      <c r="Z35" s="12">
        <f>1-_xlfn.NORM.DIST(0,(Z20-$B20)*10,Z31*SQRT(10),TRUE)</f>
        <v>0.85025010877293117</v>
      </c>
    </row>
    <row r="36" spans="1:26" x14ac:dyDescent="0.2">
      <c r="A36" t="s">
        <v>19</v>
      </c>
      <c r="B36">
        <v>0</v>
      </c>
      <c r="C36" s="12">
        <f t="shared" ref="C36:V36" si="10">1-_xlfn.NORM.DIST(0,(C20-$B20)*20,C31*SQRT(20),TRUE)</f>
        <v>0.52121262879397467</v>
      </c>
      <c r="D36" s="12">
        <f t="shared" si="10"/>
        <v>0.2580743907204528</v>
      </c>
      <c r="E36" s="12">
        <f t="shared" si="10"/>
        <v>0.68947258036933023</v>
      </c>
      <c r="F36" s="12">
        <f t="shared" si="10"/>
        <v>0.72835640080582675</v>
      </c>
      <c r="G36" s="12">
        <f t="shared" si="10"/>
        <v>0.56622459742101072</v>
      </c>
      <c r="H36" s="12">
        <f t="shared" si="10"/>
        <v>0.99820428347532009</v>
      </c>
      <c r="I36" s="12">
        <f t="shared" si="10"/>
        <v>0.45935415148039627</v>
      </c>
      <c r="J36" s="12">
        <f t="shared" si="10"/>
        <v>0.68605426846303119</v>
      </c>
      <c r="K36" s="12">
        <f t="shared" si="10"/>
        <v>0.75410586267933266</v>
      </c>
      <c r="L36" s="12">
        <f t="shared" si="10"/>
        <v>0.26077008392672119</v>
      </c>
      <c r="M36" s="12">
        <f t="shared" si="10"/>
        <v>0.68685597302907053</v>
      </c>
      <c r="N36" s="12">
        <f t="shared" si="10"/>
        <v>0.49409776017070328</v>
      </c>
      <c r="O36" s="12">
        <f t="shared" si="10"/>
        <v>0.44067800092153164</v>
      </c>
      <c r="P36" s="12">
        <f t="shared" si="10"/>
        <v>0.71309605756272165</v>
      </c>
      <c r="Q36" s="12">
        <f t="shared" si="10"/>
        <v>0.19155458156091343</v>
      </c>
      <c r="R36" s="12">
        <f t="shared" si="10"/>
        <v>0.78851881157966863</v>
      </c>
      <c r="S36" s="12">
        <f t="shared" si="10"/>
        <v>0.41752118875650579</v>
      </c>
      <c r="T36" s="12">
        <f t="shared" si="10"/>
        <v>0.86775573275643569</v>
      </c>
      <c r="U36" s="12">
        <f t="shared" si="10"/>
        <v>0.99868171792792138</v>
      </c>
      <c r="V36" s="12">
        <f t="shared" si="10"/>
        <v>0.98117708891636368</v>
      </c>
      <c r="W36" s="12">
        <f>1-_xlfn.NORM.DIST(0,(W20-B20)*20,W31*SQRT(20),TRUE)</f>
        <v>0.9933472141955102</v>
      </c>
      <c r="X36" s="12">
        <f>1-_xlfn.NORM.DIST(0,(X20-$B20)*20,X31*SQRT(20),TRUE)</f>
        <v>0.9598404989214484</v>
      </c>
      <c r="Y36" s="12">
        <f>1-_xlfn.NORM.DIST(0,(Y20-$B20)*20,Y31*SQRT(20),TRUE)</f>
        <v>0.99322811682130008</v>
      </c>
      <c r="Z36" s="12">
        <f>1-_xlfn.NORM.DIST(0,(Z20-$B20)*20,Z31*SQRT(20),TRUE)</f>
        <v>0.92884678901633055</v>
      </c>
    </row>
    <row r="37" spans="1:26" x14ac:dyDescent="0.2">
      <c r="A37" t="s">
        <v>93</v>
      </c>
      <c r="B37">
        <f>AVERAGE(Returns!D2:D205)</f>
        <v>6.5408698020235729E-3</v>
      </c>
      <c r="C37">
        <f>AVERAGE(Returns!W2:W205)</f>
        <v>8.5536105866808564E-3</v>
      </c>
      <c r="D37">
        <f>AVERAGE(Returns!AD2:AD205)</f>
        <v>4.3722994595573337E-3</v>
      </c>
      <c r="E37">
        <f>AVERAGE(Returns!AK2:AK205)</f>
        <v>1.7130278705151436E-2</v>
      </c>
      <c r="F37">
        <f>AVERAGE(Returns!AR2:AR205)</f>
        <v>1.8899617522644945E-2</v>
      </c>
      <c r="G37">
        <f>AVERAGE(Returns!AY2:AY205)</f>
        <v>7.4279629388671218E-3</v>
      </c>
      <c r="H37">
        <f>AVERAGE(Returns!BF2:BF205)</f>
        <v>2.9088326488336504E-2</v>
      </c>
      <c r="I37">
        <f>AVERAGE(Returns!BM2:BM205)</f>
        <v>6.2853648088332E-3</v>
      </c>
      <c r="J37">
        <f>AVERAGE(Returns!BT2:BT205)</f>
        <v>9.6882411283987085E-3</v>
      </c>
      <c r="K37">
        <f>AVERAGE(Returns!CA2:CA205)</f>
        <v>2.140814730714851E-2</v>
      </c>
      <c r="L37">
        <f>AVERAGE(Returns!CH2:CH205)</f>
        <v>4.7425512002692172E-3</v>
      </c>
      <c r="M37">
        <f>AVERAGE(Returns!CO2:CO205)</f>
        <v>1.563648219155275E-2</v>
      </c>
      <c r="N37">
        <f>AVERAGE(Returns!CV2:CV205)</f>
        <v>7.4365554478973842E-3</v>
      </c>
      <c r="O37">
        <f>AVERAGE(Returns!DC2:DC205)</f>
        <v>1.0240697617027889E-2</v>
      </c>
      <c r="P37">
        <f>AVERAGE(Returns!DJ2:DJ205)</f>
        <v>9.0446760463136419E-3</v>
      </c>
      <c r="Q37">
        <f>AVERAGE(Returns!DQ2:DQ205)</f>
        <v>3.8739830147983866E-3</v>
      </c>
      <c r="R37">
        <f>AVERAGE(Returns!DX2:DX205)</f>
        <v>1.2930097387652837E-2</v>
      </c>
      <c r="S37">
        <f>AVERAGE(Returns!EE2:EE205)</f>
        <v>1.0518293923649896E-2</v>
      </c>
      <c r="T37">
        <f>AVERAGE(Returns!EL2:EL205)</f>
        <v>2.0083300487917649E-2</v>
      </c>
      <c r="U37">
        <f>AVERAGE(Returns!ES2:ES205)</f>
        <v>2.202163622713257E-2</v>
      </c>
      <c r="V37">
        <f>AVERAGE(Returns!EZ2:EZ205)</f>
        <v>1.9892968104674339E-2</v>
      </c>
      <c r="W37">
        <f>AVERAGE(Returns!I2:I205)</f>
        <v>2.1597034802686387E-2</v>
      </c>
      <c r="X37">
        <f>AVERAGE(Returns!P2:P205)</f>
        <v>2.0309163342731869E-2</v>
      </c>
      <c r="Y37">
        <f>AVERAGE(Returns!FG2:FG205)</f>
        <v>2.3975913934073917E-2</v>
      </c>
      <c r="Z37">
        <f>AVERAGE(Returns!FN2:FN205)</f>
        <v>2.1143388446830003E-2</v>
      </c>
    </row>
    <row r="38" spans="1:26" x14ac:dyDescent="0.2">
      <c r="A38" t="s">
        <v>94</v>
      </c>
      <c r="B38">
        <f>MEDIAN(Returns!D2:D205)</f>
        <v>1.2377939754455015E-2</v>
      </c>
      <c r="C38">
        <f>MEDIAN(Returns!W2:W205)</f>
        <v>6.9679677493044278E-3</v>
      </c>
      <c r="D38">
        <f>MEDIAN(Returns!AD2:AD205)</f>
        <v>6.7220778068971965E-3</v>
      </c>
      <c r="E38">
        <f>MEDIAN(Returns!AK2:AK205)</f>
        <v>9.8897187487226642E-3</v>
      </c>
      <c r="F38">
        <f>MEDIAN(Returns!AR2:AR205)</f>
        <v>9.8938441217273458E-3</v>
      </c>
      <c r="G38">
        <f>MEDIAN(Returns!AY2:AY205)</f>
        <v>1.2537316817783424E-2</v>
      </c>
      <c r="H38">
        <f>MEDIAN(Returns!BF2:BF205)</f>
        <v>1.4093708723963511E-2</v>
      </c>
      <c r="I38">
        <f>MEDIAN(Returns!BM2:BM205)</f>
        <v>1.0467944758154546E-2</v>
      </c>
      <c r="J38">
        <f>MEDIAN(Returns!BT2:BT205)</f>
        <v>1.3551747425351351E-2</v>
      </c>
      <c r="K38">
        <f>MEDIAN(Returns!CA2:CA205)</f>
        <v>3.8859849385476384E-3</v>
      </c>
      <c r="L38">
        <f>MEDIAN(Returns!CH2:CH205)</f>
        <v>4.8078724792505398E-3</v>
      </c>
      <c r="M38">
        <f>MEDIAN(Returns!CO2:CO205)</f>
        <v>9.4105188773782392E-3</v>
      </c>
      <c r="N38">
        <f>MEDIAN(Returns!CV2:CV205)</f>
        <v>9.3342438141322433E-3</v>
      </c>
      <c r="O38">
        <f>MEDIAN(Returns!DC2:DC205)</f>
        <v>6.059447623825957E-3</v>
      </c>
      <c r="P38">
        <f>MEDIAN(Returns!DJ2:DJ205)</f>
        <v>1.3052781711020596E-2</v>
      </c>
      <c r="Q38">
        <f>MEDIAN(Returns!DQ2:DQ205)</f>
        <v>4.2524418827178112E-3</v>
      </c>
      <c r="R38">
        <f>MEDIAN(Returns!DX2:DX205)</f>
        <v>1.3067932063599345E-2</v>
      </c>
      <c r="S38">
        <f>MEDIAN(Returns!EE2:EE205)</f>
        <v>2.6765822911643407E-3</v>
      </c>
      <c r="T38">
        <f>MEDIAN(Returns!EL2:EL205)</f>
        <v>4.5833216083959521E-3</v>
      </c>
      <c r="U38">
        <f>MEDIAN(Returns!ES2:ES205)</f>
        <v>1.6989695793012429E-2</v>
      </c>
      <c r="V38">
        <f>MEDIAN(Returns!EZ2:EZ205)</f>
        <v>1.6797019689910604E-2</v>
      </c>
      <c r="W38">
        <f>MEDIAN(Returns!I2:I205)</f>
        <v>1.9386415264019009E-2</v>
      </c>
      <c r="X38">
        <f>MEDIAN(Returns!P2:P205)</f>
        <v>1.2269452198250251E-2</v>
      </c>
      <c r="Y38">
        <f>MEDIAN(Returns!FG2:FG205)</f>
        <v>2.2480234294907909E-2</v>
      </c>
      <c r="Z38">
        <f>MEDIAN(Returns!FN2:FN205)</f>
        <v>1.2575561416795625E-2</v>
      </c>
    </row>
    <row r="39" spans="1:26" x14ac:dyDescent="0.2">
      <c r="A39" t="s">
        <v>92</v>
      </c>
      <c r="B39">
        <f>MAX(Returns!D2:D205)</f>
        <v>0.12682813588176128</v>
      </c>
      <c r="C39">
        <f>MAX(Returns!W2:W205)</f>
        <v>0.30512265792762994</v>
      </c>
      <c r="D39">
        <f>MAX(Returns!AD2:AD205)</f>
        <v>0.17711112586263053</v>
      </c>
      <c r="E39">
        <f>MAX(Returns!AK2:AK205)</f>
        <v>0.65771651275167931</v>
      </c>
      <c r="F39">
        <f>MAX(Returns!AR2:AR205)</f>
        <v>0.78037986970248274</v>
      </c>
      <c r="G39">
        <f>MAX(Returns!AY2:AY205)</f>
        <v>0.14289819525868647</v>
      </c>
      <c r="H39">
        <f>MAX(Returns!BF2:BF205)</f>
        <v>0.46497172043895074</v>
      </c>
      <c r="I39">
        <f>MAX(Returns!BM2:BM205)</f>
        <v>0.12594016232126742</v>
      </c>
      <c r="J39">
        <f>MAX(Returns!BT2:BT205)</f>
        <v>0.15171458846594221</v>
      </c>
      <c r="K39">
        <f>MAX(Returns!CA2:CA205)</f>
        <v>0.67058845346244367</v>
      </c>
      <c r="L39">
        <f>MAX(Returns!CH2:CH205)</f>
        <v>0.28220785224491945</v>
      </c>
      <c r="M39">
        <f>MAX(Returns!CO2:CO205)</f>
        <v>0.43815934421703234</v>
      </c>
      <c r="N39">
        <f>MAX(Returns!CV2:CV205)</f>
        <v>0.23446664050444055</v>
      </c>
      <c r="O39">
        <f>MAX(Returns!DC2:DC205)</f>
        <v>0.48669057666210924</v>
      </c>
      <c r="P39">
        <f>MAX(Returns!DJ2:DJ205)</f>
        <v>0.18580921039407644</v>
      </c>
      <c r="Q39">
        <f>MAX(Returns!DQ2:DQ205)</f>
        <v>0.29859075487705922</v>
      </c>
      <c r="R39">
        <f>MAX(Returns!DX2:DX205)</f>
        <v>0.40818926133036976</v>
      </c>
      <c r="S39">
        <f>MAX(Returns!EE2:EE205)</f>
        <v>0.56145919518902943</v>
      </c>
      <c r="T39">
        <f>MAX(Returns!EL2:EL205)</f>
        <v>0.46464295860954086</v>
      </c>
      <c r="U39">
        <f>MAX(Returns!ES2:ES205)</f>
        <v>0.39126429713914623</v>
      </c>
      <c r="V39">
        <f>MAX(Returns!EZ2:EZ205)</f>
        <v>0.37069797797096377</v>
      </c>
      <c r="W39">
        <f>MAX(Returns!I2:I205)</f>
        <v>0.38438640778501365</v>
      </c>
      <c r="X39">
        <f>MAX(Returns!P2:P205)</f>
        <v>0.53946971568437441</v>
      </c>
      <c r="Y39">
        <f>MAX(Returns!FG2:FG205)</f>
        <v>0.42322221977986435</v>
      </c>
      <c r="Z39">
        <f>MAX(Returns!FN2:FN205)</f>
        <v>0.61214230123374169</v>
      </c>
    </row>
    <row r="40" spans="1:26" x14ac:dyDescent="0.2">
      <c r="A40" t="s">
        <v>91</v>
      </c>
      <c r="B40">
        <f>MIN(Returns!D2:D205)</f>
        <v>-0.16941015089163247</v>
      </c>
      <c r="C40">
        <f>MIN(Returns!W2:W205)</f>
        <v>-0.28741864058383493</v>
      </c>
      <c r="D40">
        <f>MIN(Returns!AD2:AD205)</f>
        <v>-0.22998020796793586</v>
      </c>
      <c r="E40">
        <f>MIN(Returns!AK2:AK205)</f>
        <v>-0.34109606886053151</v>
      </c>
      <c r="F40">
        <f>MIN(Returns!AR2:AR205)</f>
        <v>-0.29596565783829704</v>
      </c>
      <c r="G40">
        <f>MIN(Returns!AY2:AY205)</f>
        <v>-0.16847756580593107</v>
      </c>
      <c r="H40">
        <f>MIN(Returns!BF2:BF205)</f>
        <v>-0.26521719514370423</v>
      </c>
      <c r="I40">
        <f>MIN(Returns!BM2:BM205)</f>
        <v>-0.14111701086649003</v>
      </c>
      <c r="J40">
        <f>MIN(Returns!BT2:BT205)</f>
        <v>-0.23299116932082919</v>
      </c>
      <c r="K40">
        <f>MIN(Returns!CA2:CA205)</f>
        <v>-0.28036508918341729</v>
      </c>
      <c r="L40">
        <f>MIN(Returns!CH2:CH205)</f>
        <v>-0.21467536601410869</v>
      </c>
      <c r="M40">
        <f>MIN(Returns!CO2:CO205)</f>
        <v>-0.33216680462314618</v>
      </c>
      <c r="N40">
        <f>MIN(Returns!CV2:CV205)</f>
        <v>-0.28265688121123361</v>
      </c>
      <c r="O40">
        <f>MIN(Returns!DC2:DC205)</f>
        <v>-0.29833908392347858</v>
      </c>
      <c r="P40">
        <f>MIN(Returns!DJ2:DJ205)</f>
        <v>-0.18978798539536285</v>
      </c>
      <c r="Q40">
        <f>MIN(Returns!DQ2:DQ205)</f>
        <v>-0.33000644195938633</v>
      </c>
      <c r="R40">
        <f>MIN(Returns!DX2:DX205)</f>
        <v>-0.2841588083444388</v>
      </c>
      <c r="S40">
        <f>MIN(Returns!EE2:EE205)</f>
        <v>-0.34828790892615202</v>
      </c>
      <c r="T40">
        <f>MIN(Returns!EL2:EL205)</f>
        <v>-0.32102377629093409</v>
      </c>
      <c r="U40">
        <f>MIN(Returns!ES2:ES205)</f>
        <v>-0.24992242393650879</v>
      </c>
      <c r="V40">
        <f>MIN(Returns!EZ2:EZ205)</f>
        <v>-0.29073209058011429</v>
      </c>
      <c r="W40">
        <f>MIN(Returns!I2:I205)</f>
        <v>-0.27679137435304524</v>
      </c>
      <c r="X40">
        <f>MIN(Returns!P2:P205)</f>
        <v>-0.27456504739854709</v>
      </c>
      <c r="Y40">
        <f>MIN(Returns!FG2:FG205)</f>
        <v>-0.3203738693963053</v>
      </c>
      <c r="Z40">
        <f>MIN(Returns!FN2:FN205)</f>
        <v>-0.30524695236656713</v>
      </c>
    </row>
    <row r="41" spans="1:26" x14ac:dyDescent="0.2">
      <c r="A41" t="s">
        <v>3</v>
      </c>
      <c r="B41">
        <f>_xlfn.STDEV.P(Returns!D2:D205)</f>
        <v>4.4783696440160559E-2</v>
      </c>
      <c r="C41">
        <f>_xlfn.STDEV.P(Returns!W2:W205)</f>
        <v>7.2297972723299894E-2</v>
      </c>
      <c r="D41">
        <f>_xlfn.STDEV.P(Returns!AD2:AD205)</f>
        <v>4.7442237703795728E-2</v>
      </c>
      <c r="E41">
        <f>_xlfn.STDEV.P(Returns!AK2:AK205)</f>
        <v>0.1279787438940316</v>
      </c>
      <c r="F41">
        <f>_xlfn.STDEV.P(Returns!AR2:AR205)</f>
        <v>0.13515587712837379</v>
      </c>
      <c r="G41">
        <f>_xlfn.STDEV.P(Returns!AY2:AY205)</f>
        <v>4.6217123184967748E-2</v>
      </c>
      <c r="H41">
        <f>_xlfn.STDEV.P(Returns!BF2:BF205)</f>
        <v>0.10608026496614045</v>
      </c>
      <c r="I41">
        <f>_xlfn.STDEV.P(Returns!BM2:BM205)</f>
        <v>4.3545220889205656E-2</v>
      </c>
      <c r="J41">
        <f>_xlfn.STDEV.P(Returns!BT2:BT205)</f>
        <v>6.0028997122328745E-2</v>
      </c>
      <c r="K41">
        <f>_xlfn.STDEV.P(Returns!CA2:CA205)</f>
        <v>0.1472625289242927</v>
      </c>
      <c r="L41">
        <f>_xlfn.STDEV.P(Returns!CH2:CH205)</f>
        <v>6.3337443945193764E-2</v>
      </c>
      <c r="M41">
        <f>_xlfn.STDEV.P(Returns!CO2:CO205)</f>
        <v>0.11604963831409965</v>
      </c>
      <c r="N41">
        <f>_xlfn.STDEV.P(Returns!CV2:CV205)</f>
        <v>5.9008777990862828E-2</v>
      </c>
      <c r="O41">
        <f>_xlfn.STDEV.P(Returns!DC2:DC205)</f>
        <v>0.1076247025366998</v>
      </c>
      <c r="P41">
        <f>_xlfn.STDEV.P(Returns!DJ2:DJ205)</f>
        <v>4.9935026753679682E-2</v>
      </c>
      <c r="Q41">
        <f>_xlfn.STDEV.P(Returns!DQ2:DQ205)</f>
        <v>7.5778785042111538E-2</v>
      </c>
      <c r="R41">
        <f>_xlfn.STDEV.P(Returns!DX2:DX205)</f>
        <v>7.8916401812305914E-2</v>
      </c>
      <c r="S41">
        <f>_xlfn.STDEV.P(Returns!EE2:EE205)</f>
        <v>0.1160496205667913</v>
      </c>
      <c r="T41">
        <f>_xlfn.STDEV.P(Returns!EL2:EL205)</f>
        <v>0.11624278679930987</v>
      </c>
      <c r="U41">
        <f>_xlfn.STDEV.P(Returns!ES2:ES205)</f>
        <v>7.2545362074601619E-2</v>
      </c>
      <c r="V41">
        <f>_xlfn.STDEV.P(Returns!EZ2:EZ205)</f>
        <v>8.6278925634356116E-2</v>
      </c>
      <c r="W41">
        <f>_xlfn.STDEV.P(Returns!I2:I205)</f>
        <v>8.0893610290692156E-2</v>
      </c>
      <c r="X41">
        <f>_xlfn.STDEV.P(Returns!P2:P205)</f>
        <v>9.6142840854234704E-2</v>
      </c>
      <c r="Y41">
        <f>_xlfn.STDEV.P(Returns!FG2:FG205)</f>
        <v>9.3815696979460156E-2</v>
      </c>
      <c r="Z41">
        <f>_xlfn.STDEV.P(Returns!FN2:FN205)</f>
        <v>0.11182758961781331</v>
      </c>
    </row>
    <row r="42" spans="1:26" x14ac:dyDescent="0.2">
      <c r="A42" t="s">
        <v>99</v>
      </c>
      <c r="B42" s="22">
        <v>1</v>
      </c>
      <c r="C42" s="20">
        <f>CORREL(Returns!$D2:$D205,Returns!W2:W205)</f>
        <v>0.58113987968692915</v>
      </c>
      <c r="D42" s="20">
        <f>CORREL(Returns!$D2:$D205,Returns!AD2:AD205)</f>
        <v>0.65758077289547756</v>
      </c>
      <c r="E42" s="20">
        <f>CORREL(Returns!$D2:$D205,Returns!AK2:AK205)</f>
        <v>0.60144083670969151</v>
      </c>
      <c r="F42" s="20">
        <f>CORREL(Returns!$D2:$D205,Returns!AR2:AR205)</f>
        <v>0.48413124847448807</v>
      </c>
      <c r="G42" s="20">
        <f>CORREL(Returns!$D2:$D205,Returns!AY2:AY205)</f>
        <v>0.90808564500430955</v>
      </c>
      <c r="H42" s="20">
        <f>CORREL(Returns!$D2:$D205,Returns!BF2:BF205)</f>
        <v>0.54032559784499923</v>
      </c>
      <c r="I42" s="20">
        <f>CORREL(Returns!$D2:$D205,Returns!BM2:BM205)</f>
        <v>0.91367355257383565</v>
      </c>
      <c r="J42" s="20">
        <f>CORREL(Returns!$D2:$D205,Returns!BT2:BT205)</f>
        <v>0.667695857599372</v>
      </c>
      <c r="K42" s="20">
        <f>CORREL(Returns!$D2:$D205,Returns!CA2:CA205)</f>
        <v>0.51833426291377394</v>
      </c>
      <c r="L42" s="20">
        <f>CORREL(Returns!$D2:$D205,Returns!CH2:CH205)</f>
        <v>0.79061417310064619</v>
      </c>
      <c r="M42" s="20">
        <f>CORREL(Returns!$D2:$D205,Returns!CO2:CO205)</f>
        <v>0.59198874465999607</v>
      </c>
      <c r="N42" s="20">
        <f>CORREL(Returns!$D2:$D205,Returns!CV2:CV205)</f>
        <v>0.76885351966829596</v>
      </c>
      <c r="O42" s="20">
        <f>CORREL(Returns!$D2:$D205,Returns!DC2:DC205)</f>
        <v>0.62540914604516107</v>
      </c>
      <c r="P42" s="20">
        <f>CORREL(Returns!$D2:$D205,Returns!DJ2:DJ205)</f>
        <v>0.83023398209810073</v>
      </c>
      <c r="Q42" s="20">
        <f>CORREL(Returns!$D2:$D205,Returns!DQ2:DQ205)</f>
        <v>0.6844931192346505</v>
      </c>
      <c r="R42" s="20">
        <f>CORREL(Returns!$D2:$D205,Returns!DX2:DX205)</f>
        <v>0.6984039084409035</v>
      </c>
      <c r="S42" s="20">
        <f>CORREL(Returns!$D2:$D205,Returns!EE2:EE205)</f>
        <v>0.61894581213993616</v>
      </c>
      <c r="T42" s="20">
        <f>CORREL(Returns!$D2:$D205,Returns!EL2:EL205)</f>
        <v>0.46902491883788999</v>
      </c>
      <c r="U42" s="20">
        <f>CORREL(Returns!$D2:$D205,Returns!ES2:ES205)</f>
        <v>0.51611600125297619</v>
      </c>
      <c r="V42" s="20">
        <f>CORREL(Returns!$D2:$D205,Returns!EZ2:EZ205)</f>
        <v>0.59579526587366793</v>
      </c>
      <c r="W42" s="20">
        <f>CORREL(Returns!$D2:$D205,Returns!I2:I205)</f>
        <v>0.53677783267585488</v>
      </c>
      <c r="X42" s="20">
        <f>CORREL(Returns!$D2:$D205,Returns!P2:P205)</f>
        <v>0.52130925855709331</v>
      </c>
      <c r="Y42" s="20">
        <f>CORREL(Returns!$D2:$D205,Returns!FG2:FG205)</f>
        <v>0.56851588303482981</v>
      </c>
      <c r="Z42" s="20">
        <f>CORREL(Returns!$D2:$D205,Returns!FN2:FN205)</f>
        <v>0.5568103897689336</v>
      </c>
    </row>
    <row r="43" spans="1:26" x14ac:dyDescent="0.2">
      <c r="A43" t="s">
        <v>100</v>
      </c>
      <c r="B43">
        <v>1</v>
      </c>
      <c r="C43" s="15">
        <f t="shared" ref="C43:Z43" si="11">C42^2</f>
        <v>0.33772355976253848</v>
      </c>
      <c r="D43" s="15">
        <f t="shared" si="11"/>
        <v>0.43241247288181361</v>
      </c>
      <c r="E43" s="15">
        <f t="shared" si="11"/>
        <v>0.36173108006205379</v>
      </c>
      <c r="F43" s="15">
        <f t="shared" si="11"/>
        <v>0.23438306574946652</v>
      </c>
      <c r="G43" s="15">
        <f t="shared" si="11"/>
        <v>0.82461953866289295</v>
      </c>
      <c r="H43" s="15">
        <f t="shared" si="11"/>
        <v>0.29195175168655585</v>
      </c>
      <c r="I43" s="15">
        <f t="shared" si="11"/>
        <v>0.83479936067289362</v>
      </c>
      <c r="J43" s="15">
        <f t="shared" si="11"/>
        <v>0.44581775825536085</v>
      </c>
      <c r="K43" s="15">
        <f t="shared" si="11"/>
        <v>0.2686704081103653</v>
      </c>
      <c r="L43" s="15">
        <f t="shared" si="11"/>
        <v>0.62507077070761852</v>
      </c>
      <c r="M43" s="15">
        <f t="shared" si="11"/>
        <v>0.35045067380411804</v>
      </c>
      <c r="N43" s="15">
        <f t="shared" si="11"/>
        <v>0.59113573470632674</v>
      </c>
      <c r="O43" s="15">
        <f t="shared" si="11"/>
        <v>0.39113659995693761</v>
      </c>
      <c r="P43" s="15">
        <f t="shared" si="11"/>
        <v>0.68928846503046948</v>
      </c>
      <c r="Q43" s="15">
        <f t="shared" si="11"/>
        <v>0.46853083027958148</v>
      </c>
      <c r="R43" s="15">
        <f t="shared" si="11"/>
        <v>0.48776801932552993</v>
      </c>
      <c r="S43" s="15">
        <f t="shared" si="11"/>
        <v>0.38309391836556517</v>
      </c>
      <c r="T43" s="15">
        <f t="shared" si="11"/>
        <v>0.21998437449088928</v>
      </c>
      <c r="U43" s="15">
        <f t="shared" si="11"/>
        <v>0.26637572674936211</v>
      </c>
      <c r="V43" s="15">
        <f t="shared" si="11"/>
        <v>0.35497199883747466</v>
      </c>
      <c r="W43" s="15">
        <f>W42^2</f>
        <v>0.28813044165218804</v>
      </c>
      <c r="X43" s="15">
        <f>X42^2</f>
        <v>0.27176334305734634</v>
      </c>
      <c r="Y43" s="15">
        <f t="shared" si="11"/>
        <v>0.32321030926287231</v>
      </c>
      <c r="Z43" s="15">
        <f t="shared" si="11"/>
        <v>0.31003781015463178</v>
      </c>
    </row>
    <row r="44" spans="1:26" x14ac:dyDescent="0.2">
      <c r="A44" t="s">
        <v>6</v>
      </c>
      <c r="B44" s="1">
        <f>SKEW(Returns!D2:D205)</f>
        <v>-0.61102978846193479</v>
      </c>
      <c r="C44" s="1">
        <f>SKEW(Returns!W2:W205)</f>
        <v>0.2548539470072585</v>
      </c>
      <c r="D44" s="1">
        <f>SKEW(Returns!AD2:AD205)</f>
        <v>-0.83010223537168593</v>
      </c>
      <c r="E44" s="1">
        <f>SKEW(Returns!AK2:AK205)</f>
        <v>1.2879426258708206</v>
      </c>
      <c r="F44" s="1">
        <f>SKEW(Returns!AR2:AR205)</f>
        <v>1.5302491380478422</v>
      </c>
      <c r="G44" s="1">
        <f>SKEW(Returns!AY2:AY205)</f>
        <v>-0.64835648772393151</v>
      </c>
      <c r="H44" s="1">
        <f>SKEW(Returns!BF2:BF205)</f>
        <v>1.0735501722725587</v>
      </c>
      <c r="I44" s="1">
        <f>SKEW(Returns!BM2:BM205)</f>
        <v>-0.63989845786992716</v>
      </c>
      <c r="J44" s="1">
        <f>SKEW(Returns!BT2:BT205)</f>
        <v>-0.72767123757123453</v>
      </c>
      <c r="K44" s="1">
        <f>SKEW(Returns!CA2:CA205)</f>
        <v>1.4523942727921884</v>
      </c>
      <c r="L44" s="1">
        <f>SKEW(Returns!CH2:CH205)</f>
        <v>0.14754581490557261</v>
      </c>
      <c r="M44" s="1">
        <f>SKEW(Returns!CO2:CO205)</f>
        <v>0.73665074461364233</v>
      </c>
      <c r="N44" s="1">
        <f>SKEW(Returns!CV2:CV205)</f>
        <v>-0.63463913339938438</v>
      </c>
      <c r="O44" s="1">
        <f>SKEW(Returns!DC2:DC205)</f>
        <v>0.70955786681773403</v>
      </c>
      <c r="P44" s="1">
        <f>SKEW(Returns!DJ2:DJ205)</f>
        <v>-0.57533860890230326</v>
      </c>
      <c r="Q44" s="1">
        <f>SKEW(Returns!DQ2:DQ205)</f>
        <v>-5.969952804653833E-2</v>
      </c>
      <c r="R44" s="1">
        <f>SKEW(Returns!DX2:DX205)</f>
        <v>0.59522252815739329</v>
      </c>
      <c r="S44" s="1">
        <f>SKEW(Returns!EE2:EE205)</f>
        <v>1.0915709741598414</v>
      </c>
      <c r="T44" s="1">
        <f>SKEW(Returns!EL2:EL205)</f>
        <v>0.75634741612075052</v>
      </c>
      <c r="U44" s="1">
        <f>SKEW(Returns!ES2:ES205)</f>
        <v>0.69489914045967305</v>
      </c>
      <c r="V44" s="1">
        <f>SKEW(Returns!EZ2:EZ205)</f>
        <v>0.93811691008664799</v>
      </c>
      <c r="W44" s="1">
        <f>SKEW(Returns!I2:I205)</f>
        <v>0.91275319100688557</v>
      </c>
      <c r="X44" s="1">
        <f>SKEW(Returns!P2:P205)</f>
        <v>1.3387988176019963</v>
      </c>
      <c r="Y44" s="1">
        <f>SKEW(Returns!FG2:FG205)</f>
        <v>0.87491974701636732</v>
      </c>
      <c r="Z44" s="1">
        <f>SKEW(Returns!FN2:FN205)</f>
        <v>1.4497420632547788</v>
      </c>
    </row>
    <row r="45" spans="1:26" x14ac:dyDescent="0.2">
      <c r="A45" t="s">
        <v>7</v>
      </c>
      <c r="B45" s="1">
        <f>KURT(Returns!D2:D205)</f>
        <v>1.1882591078593134</v>
      </c>
      <c r="C45" s="1">
        <f>KURT(Returns!W2:W205)</f>
        <v>2.9668038782462234</v>
      </c>
      <c r="D45" s="1">
        <f>KURT(Returns!AD2:AD205)</f>
        <v>5.5538919153230832</v>
      </c>
      <c r="E45" s="1">
        <f>KURT(Returns!AK2:AK205)</f>
        <v>5.251125943813399</v>
      </c>
      <c r="F45" s="1">
        <f>KURT(Returns!AR2:AR205)</f>
        <v>5.9054643583856237</v>
      </c>
      <c r="G45" s="1">
        <f>KURT(Returns!AY2:AY205)</f>
        <v>1.5135004364794722</v>
      </c>
      <c r="H45" s="1">
        <f>KURT(Returns!BF2:BF205)</f>
        <v>3.2683059600037203</v>
      </c>
      <c r="I45" s="1">
        <f>KURT(Returns!BM2:BM205)</f>
        <v>1.2940808298910143</v>
      </c>
      <c r="J45" s="1">
        <f>KURT(Returns!BT2:BT205)</f>
        <v>1.8276450650686953</v>
      </c>
      <c r="K45" s="1">
        <f>KURT(Returns!CA2:CA205)</f>
        <v>3.9119476224392415</v>
      </c>
      <c r="L45" s="1">
        <f>KURT(Returns!CH2:CH205)</f>
        <v>3.7441412368588582</v>
      </c>
      <c r="M45" s="1">
        <f>KURT(Returns!CO2:CO205)</f>
        <v>2.0273935802661955</v>
      </c>
      <c r="N45" s="1">
        <f>KURT(Returns!CV2:CV205)</f>
        <v>6.7550176252506962</v>
      </c>
      <c r="O45" s="1">
        <f>KURT(Returns!DC2:DC205)</f>
        <v>2.8007280800983829</v>
      </c>
      <c r="P45" s="1">
        <f>KURT(Returns!DJ2:DJ205)</f>
        <v>3.2361014730490578</v>
      </c>
      <c r="Q45" s="1">
        <f>KURT(Returns!DQ2:DQ205)</f>
        <v>5.1044938832232578</v>
      </c>
      <c r="R45" s="1">
        <f>KURT(Returns!DX2:DX205)</f>
        <v>6.4943822058911689</v>
      </c>
      <c r="S45" s="1">
        <f>KURT(Returns!EE2:EE205)</f>
        <v>3.796584209039763</v>
      </c>
      <c r="T45" s="1">
        <f>KURT(Returns!EL2:EL205)</f>
        <v>2.1162800944186819</v>
      </c>
      <c r="U45" s="1">
        <f>KURT(Returns!ES2:ES205)</f>
        <v>5.0996888980037127</v>
      </c>
      <c r="V45" s="1">
        <f>KURT(Returns!EZ2:EZ205)</f>
        <v>4.2808371876807918</v>
      </c>
      <c r="W45" s="1">
        <f>KURT(Returns!I2:I205)</f>
        <v>6.6971379095773891</v>
      </c>
      <c r="X45" s="1">
        <f>KURT(Returns!P2:P205)</f>
        <v>6.9308163639303384</v>
      </c>
      <c r="Y45" s="1">
        <f>KURT(Returns!FG2:FG205)</f>
        <v>4.9354018297055404</v>
      </c>
      <c r="Z45" s="1">
        <f>KURT(Returns!FN2:FN205)</f>
        <v>6.3891924553770014</v>
      </c>
    </row>
    <row r="46" spans="1:26" x14ac:dyDescent="0.2">
      <c r="A46" t="s">
        <v>73</v>
      </c>
      <c r="B46" s="1">
        <f>(204/6)*(B44^2+(B45^2)/4)</f>
        <v>24.695809194176647</v>
      </c>
      <c r="C46" s="1">
        <f t="shared" ref="C46:Z46" si="12">(204/6)*(C44^2+(C45^2)/4)</f>
        <v>77.024682808179136</v>
      </c>
      <c r="D46" s="1">
        <f t="shared" si="12"/>
        <v>285.61695148002275</v>
      </c>
      <c r="E46" s="1">
        <f t="shared" si="12"/>
        <v>290.78082231740723</v>
      </c>
      <c r="F46" s="1">
        <f t="shared" si="12"/>
        <v>376.04985138225447</v>
      </c>
      <c r="G46" s="1">
        <f t="shared" si="12"/>
        <v>33.763258951306426</v>
      </c>
      <c r="H46" s="1">
        <f t="shared" si="12"/>
        <v>129.98084177080361</v>
      </c>
      <c r="I46" s="1">
        <f t="shared" si="12"/>
        <v>28.156465388543612</v>
      </c>
      <c r="J46" s="1">
        <f t="shared" si="12"/>
        <v>46.395619732501991</v>
      </c>
      <c r="K46" s="1">
        <f t="shared" si="12"/>
        <v>201.799610909763</v>
      </c>
      <c r="L46" s="1">
        <f t="shared" si="12"/>
        <v>119.89821770801842</v>
      </c>
      <c r="M46" s="1">
        <f t="shared" si="12"/>
        <v>53.388007063443297</v>
      </c>
      <c r="N46" s="1">
        <f t="shared" si="12"/>
        <v>401.55130870612953</v>
      </c>
      <c r="O46" s="1">
        <f t="shared" si="12"/>
        <v>83.792721574878101</v>
      </c>
      <c r="P46" s="1">
        <f t="shared" si="12"/>
        <v>100.26949182928108</v>
      </c>
      <c r="Q46" s="1">
        <f t="shared" si="12"/>
        <v>221.59596847690636</v>
      </c>
      <c r="R46" s="1">
        <f t="shared" si="12"/>
        <v>370.55035718055132</v>
      </c>
      <c r="S46" s="1">
        <f t="shared" si="12"/>
        <v>163.03136359416672</v>
      </c>
      <c r="T46" s="1">
        <f t="shared" si="12"/>
        <v>57.518540294944543</v>
      </c>
      <c r="U46" s="1">
        <f t="shared" si="12"/>
        <v>237.47611200358389</v>
      </c>
      <c r="V46" s="1">
        <f t="shared" si="12"/>
        <v>185.68947319083938</v>
      </c>
      <c r="W46" s="1">
        <f>(204/6)*(W44^2+(W45^2)/4)</f>
        <v>409.56510271070869</v>
      </c>
      <c r="X46" s="1">
        <f>(204/6)*(X44^2+(X45^2)/4)</f>
        <v>469.24882881588388</v>
      </c>
      <c r="Y46" s="1">
        <f t="shared" si="12"/>
        <v>233.07110054206902</v>
      </c>
      <c r="Z46" s="1">
        <f t="shared" si="12"/>
        <v>418.44470166968193</v>
      </c>
    </row>
    <row r="47" spans="1:26" x14ac:dyDescent="0.2">
      <c r="A47" t="s">
        <v>74</v>
      </c>
      <c r="B47" s="1">
        <f>_xlfn.CHISQ.DIST.RT(B46,2)</f>
        <v>4.3388353556890099E-6</v>
      </c>
      <c r="C47" s="1">
        <f t="shared" ref="C47:T47" si="13">_xlfn.CHISQ.DIST.RT(C46,2)</f>
        <v>1.8806268964364379E-17</v>
      </c>
      <c r="D47" s="1">
        <f t="shared" si="13"/>
        <v>9.5294320379538219E-63</v>
      </c>
      <c r="E47" s="1">
        <f t="shared" si="13"/>
        <v>7.2068703974897788E-64</v>
      </c>
      <c r="F47" s="1">
        <f t="shared" si="13"/>
        <v>2.1969102345714095E-82</v>
      </c>
      <c r="G47" s="1">
        <f t="shared" si="13"/>
        <v>4.6601669249426678E-8</v>
      </c>
      <c r="H47" s="1">
        <f t="shared" si="13"/>
        <v>5.9568797459381302E-29</v>
      </c>
      <c r="I47" s="1">
        <f t="shared" si="13"/>
        <v>7.6895553245265209E-7</v>
      </c>
      <c r="J47" s="1">
        <f t="shared" si="13"/>
        <v>8.4201374864969321E-11</v>
      </c>
      <c r="K47" s="1">
        <f t="shared" si="13"/>
        <v>1.5127642960636593E-44</v>
      </c>
      <c r="L47" s="1">
        <f t="shared" si="13"/>
        <v>9.2136737409507635E-27</v>
      </c>
      <c r="M47" s="1">
        <f t="shared" si="13"/>
        <v>2.5523578632735369E-12</v>
      </c>
      <c r="N47" s="1">
        <f t="shared" si="13"/>
        <v>6.3714930534189336E-88</v>
      </c>
      <c r="O47" s="1">
        <f t="shared" si="13"/>
        <v>6.3773712294602543E-19</v>
      </c>
      <c r="P47" s="1">
        <f t="shared" si="13"/>
        <v>1.6856076656553127E-22</v>
      </c>
      <c r="Q47" s="1">
        <f t="shared" si="13"/>
        <v>7.6040828356051448E-49</v>
      </c>
      <c r="R47" s="1">
        <f t="shared" si="13"/>
        <v>3.4356768185801992E-81</v>
      </c>
      <c r="S47" s="1">
        <f t="shared" si="13"/>
        <v>3.9645071637468399E-36</v>
      </c>
      <c r="T47" s="1">
        <f t="shared" si="13"/>
        <v>3.2359937294602688E-13</v>
      </c>
      <c r="U47" s="1">
        <f t="shared" ref="U47" si="14">_xlfn.CHISQ.DIST.RT(U46,2)</f>
        <v>2.7084291947297138E-52</v>
      </c>
      <c r="V47" s="1">
        <f t="shared" ref="V47" si="15">_xlfn.CHISQ.DIST.RT(V46,2)</f>
        <v>4.7647840561893342E-41</v>
      </c>
      <c r="W47" s="1">
        <f>_xlfn.CHISQ.DIST.RT(W46,2)</f>
        <v>1.158958690218859E-89</v>
      </c>
      <c r="X47" s="1">
        <f>_xlfn.CHISQ.DIST.RT(X46,2)</f>
        <v>1.2703152238789148E-102</v>
      </c>
      <c r="Y47" s="1">
        <f t="shared" ref="Y47" si="16">_xlfn.CHISQ.DIST.RT(Y46,2)</f>
        <v>2.4504935951226884E-51</v>
      </c>
      <c r="Z47" s="1">
        <f t="shared" ref="Z47" si="17">_xlfn.CHISQ.DIST.RT(Z46,2)</f>
        <v>1.3673747048649542E-91</v>
      </c>
    </row>
    <row r="48" spans="1:26" x14ac:dyDescent="0.2">
      <c r="A48" t="s">
        <v>29</v>
      </c>
      <c r="B48" s="14">
        <f>1.645*_xlfn.STDEV.P(Returns!D2:D205)</f>
        <v>7.3669180644064122E-2</v>
      </c>
      <c r="C48" s="14">
        <f t="shared" ref="C48:Z48" si="18">1.645*C23/SQRT(12)</f>
        <v>0.11893016512982833</v>
      </c>
      <c r="D48" s="14">
        <f t="shared" si="18"/>
        <v>7.8042481022743984E-2</v>
      </c>
      <c r="E48" s="14">
        <f t="shared" si="18"/>
        <v>0.21052503370568199</v>
      </c>
      <c r="F48" s="14">
        <f t="shared" si="18"/>
        <v>0.22233141787617489</v>
      </c>
      <c r="G48" s="14">
        <f t="shared" si="18"/>
        <v>7.6027167639271948E-2</v>
      </c>
      <c r="H48" s="14">
        <f t="shared" si="18"/>
        <v>0.17450203586930105</v>
      </c>
      <c r="I48" s="14">
        <f t="shared" si="18"/>
        <v>7.1631888362743312E-2</v>
      </c>
      <c r="J48" s="14">
        <f t="shared" si="18"/>
        <v>9.8747700266230781E-2</v>
      </c>
      <c r="K48" s="14">
        <f t="shared" si="18"/>
        <v>0.24224686008046148</v>
      </c>
      <c r="L48" s="14">
        <f t="shared" si="18"/>
        <v>0.10419009528984374</v>
      </c>
      <c r="M48" s="14">
        <f t="shared" si="18"/>
        <v>0.19090165502669393</v>
      </c>
      <c r="N48" s="14">
        <f t="shared" si="18"/>
        <v>9.7069439794969348E-2</v>
      </c>
      <c r="O48" s="14">
        <f t="shared" si="18"/>
        <v>0.17704263567287115</v>
      </c>
      <c r="P48" s="14">
        <f t="shared" si="18"/>
        <v>8.2143119009803076E-2</v>
      </c>
      <c r="Q48" s="14">
        <f t="shared" si="18"/>
        <v>0.12465610139427347</v>
      </c>
      <c r="R48" s="14">
        <f t="shared" si="18"/>
        <v>0.12981748098124324</v>
      </c>
      <c r="S48" s="14">
        <f t="shared" si="18"/>
        <v>0.19090162583237169</v>
      </c>
      <c r="T48" s="14">
        <f t="shared" si="18"/>
        <v>0.19121938428486471</v>
      </c>
      <c r="U48" s="14">
        <f t="shared" si="18"/>
        <v>0.11933712061271966</v>
      </c>
      <c r="V48" s="14">
        <f t="shared" si="18"/>
        <v>0.14192883266851583</v>
      </c>
      <c r="W48" s="14">
        <f t="shared" si="18"/>
        <v>0.13306998892818858</v>
      </c>
      <c r="X48" s="14">
        <f t="shared" si="18"/>
        <v>0.1581549732052161</v>
      </c>
      <c r="Y48" s="14">
        <f t="shared" si="18"/>
        <v>0.15432682153121197</v>
      </c>
      <c r="Z48" s="14">
        <f t="shared" si="18"/>
        <v>0.1839563849213029</v>
      </c>
    </row>
    <row r="49" spans="1:26" x14ac:dyDescent="0.2">
      <c r="A49" t="s">
        <v>27</v>
      </c>
      <c r="B49" s="14">
        <f>2.325*_xlfn.STDEV.P(Returns!D2:D205)</f>
        <v>0.1041220942233733</v>
      </c>
      <c r="C49" s="14">
        <f t="shared" ref="C49:Z49" si="19">2.325*C23/SQRT(12)</f>
        <v>0.16809278658167226</v>
      </c>
      <c r="D49" s="14">
        <f t="shared" si="19"/>
        <v>0.11030320266132508</v>
      </c>
      <c r="E49" s="14">
        <f t="shared" si="19"/>
        <v>0.29755057955362352</v>
      </c>
      <c r="F49" s="14">
        <f t="shared" si="19"/>
        <v>0.31423741432346908</v>
      </c>
      <c r="G49" s="14">
        <f t="shared" si="19"/>
        <v>0.10745481140505002</v>
      </c>
      <c r="H49" s="14">
        <f t="shared" si="19"/>
        <v>0.2466366160462766</v>
      </c>
      <c r="I49" s="14">
        <f t="shared" si="19"/>
        <v>0.10124263856740316</v>
      </c>
      <c r="J49" s="14">
        <f t="shared" si="19"/>
        <v>0.13956741830941435</v>
      </c>
      <c r="K49" s="14">
        <f t="shared" si="19"/>
        <v>0.34238537974898053</v>
      </c>
      <c r="L49" s="14">
        <f t="shared" si="19"/>
        <v>0.14725955717257549</v>
      </c>
      <c r="M49" s="14">
        <f t="shared" si="19"/>
        <v>0.26981540908028173</v>
      </c>
      <c r="N49" s="14">
        <f t="shared" si="19"/>
        <v>0.13719540882875608</v>
      </c>
      <c r="O49" s="14">
        <f t="shared" si="19"/>
        <v>0.25022743339782705</v>
      </c>
      <c r="P49" s="14">
        <f t="shared" si="19"/>
        <v>0.11609893720230527</v>
      </c>
      <c r="Q49" s="14">
        <f t="shared" si="19"/>
        <v>0.17618567522290932</v>
      </c>
      <c r="R49" s="14">
        <f t="shared" si="19"/>
        <v>0.18348063421361127</v>
      </c>
      <c r="S49" s="14">
        <f t="shared" si="19"/>
        <v>0.26981536781778981</v>
      </c>
      <c r="T49" s="14">
        <f t="shared" si="19"/>
        <v>0.27026447930839548</v>
      </c>
      <c r="U49" s="14">
        <f t="shared" si="19"/>
        <v>0.16866796682344878</v>
      </c>
      <c r="V49" s="14">
        <f t="shared" si="19"/>
        <v>0.20059850209987801</v>
      </c>
      <c r="W49" s="14">
        <f t="shared" si="19"/>
        <v>0.18807764392585927</v>
      </c>
      <c r="X49" s="14">
        <f t="shared" si="19"/>
        <v>0.22353210498609569</v>
      </c>
      <c r="Y49" s="14">
        <f t="shared" si="19"/>
        <v>0.21812149547724491</v>
      </c>
      <c r="Z49" s="14">
        <f t="shared" si="19"/>
        <v>0.25999914586141598</v>
      </c>
    </row>
    <row r="50" spans="1:26" x14ac:dyDescent="0.2">
      <c r="A50" t="s">
        <v>75</v>
      </c>
      <c r="B50" s="14">
        <f>PERCENTILE(Returns!D$2:D$205, 0.95)</f>
        <v>7.3569075042220711E-2</v>
      </c>
      <c r="C50" s="14">
        <f>PERCENTILE(Returns!W$2:W$205, 0.95)</f>
        <v>0.12060103500683178</v>
      </c>
      <c r="D50" s="14">
        <f>PERCENTILE(Returns!AD$2:AD$205, 0.95)</f>
        <v>6.8748804041413147E-2</v>
      </c>
      <c r="E50" s="14">
        <f>PERCENTILE(Returns!AK$2:AK$205, 0.95)</f>
        <v>0.21487349155687052</v>
      </c>
      <c r="F50" s="14">
        <f>PERCENTILE(Returns!AR$2:AR$205, 0.95)</f>
        <v>0.25894214995008485</v>
      </c>
      <c r="G50" s="14">
        <f>PERCENTILE(Returns!AY$2:AY$205, 0.95)</f>
        <v>7.6316558968573964E-2</v>
      </c>
      <c r="H50" s="14">
        <f>PERCENTILE(Returns!BF$2:BF$205, 0.95)</f>
        <v>0.22035871986912428</v>
      </c>
      <c r="I50" s="14">
        <f>PERCENTILE(Returns!BM$2:BM$205, 0.95)</f>
        <v>7.0684059355912293E-2</v>
      </c>
      <c r="J50" s="14">
        <f>PERCENTILE(Returns!BT$2:BT$205, 0.95)</f>
        <v>0.10665845242394445</v>
      </c>
      <c r="K50" s="14">
        <f>PERCENTILE(Returns!CA$2:CA$205, 0.95)</f>
        <v>0.29654426981191351</v>
      </c>
      <c r="L50" s="14">
        <f>PERCENTILE(Returns!CH$2:CH$205, 0.95)</f>
        <v>9.3988998063456064E-2</v>
      </c>
      <c r="M50" s="14">
        <f>PERCENTILE(Returns!CO$2:CO$205, 0.95)</f>
        <v>0.24371909797255026</v>
      </c>
      <c r="N50" s="14">
        <f>PERCENTILE(Returns!CV$2:CV$205, 0.95)</f>
        <v>7.9783870770334664E-2</v>
      </c>
      <c r="O50" s="14">
        <f>PERCENTILE(Returns!DC$2:DC$205, 0.95)</f>
        <v>0.19848883390441069</v>
      </c>
      <c r="P50" s="14">
        <f>PERCENTILE(Returns!DJ$2:DJ$205, 0.95)</f>
        <v>8.6495076585109507E-2</v>
      </c>
      <c r="Q50" s="14">
        <f>PERCENTILE(Returns!DQ$2:DQ$205, 0.95)</f>
        <v>0.10250709281931089</v>
      </c>
      <c r="R50" s="14">
        <f>PERCENTILE(Returns!DX$2:DX$205, 0.95)</f>
        <v>0.11163382745619251</v>
      </c>
      <c r="S50" s="14">
        <f>PERCENTILE(Returns!EE$2:EE$205, 0.95)</f>
        <v>0.21914582350076572</v>
      </c>
      <c r="T50" s="14">
        <f>PERCENTILE(Returns!EL$2:EL$205, 0.95)</f>
        <v>0.24222217882476274</v>
      </c>
      <c r="U50" s="14">
        <f>PERCENTILE(Returns!ES$2:ES$205, 0.95)</f>
        <v>0.15148194021324443</v>
      </c>
      <c r="V50" s="14">
        <f>PERCENTILE(Returns!EZ$2:EZ$205, 0.95)</f>
        <v>0.14107391703126232</v>
      </c>
      <c r="W50" s="14">
        <f>PERCENTILE(Returns!I$2:I$205, 0.95)</f>
        <v>0.12729594099965</v>
      </c>
      <c r="X50" s="14">
        <f>PERCENTILE(Returns!P$2:P$205, 0.95)</f>
        <v>0.15036321553492943</v>
      </c>
      <c r="Y50" s="14">
        <f>PERCENTILE(Returns!FG$2:FG$205, 0.95)</f>
        <v>0.15649804573099349</v>
      </c>
      <c r="Z50" s="14">
        <f>PERCENTILE(Returns!FN$2:FN$205, 0.95)</f>
        <v>0.18859948704446985</v>
      </c>
    </row>
    <row r="51" spans="1:26" x14ac:dyDescent="0.2">
      <c r="A51" t="s">
        <v>76</v>
      </c>
      <c r="B51" s="14">
        <f>PERCENTILE(Returns!D$2:D$205, 0.99)</f>
        <v>0.10711339008015303</v>
      </c>
      <c r="C51" s="14">
        <f>PERCENTILE(Returns!W$2:W$205, 0.99)</f>
        <v>0.20497524858016658</v>
      </c>
      <c r="D51" s="14">
        <f>PERCENTILE(Returns!AD$2:AD$205, 0.99)</f>
        <v>0.11264625884924408</v>
      </c>
      <c r="E51" s="14">
        <f>PERCENTILE(Returns!AK$2:AK$205, 0.99)</f>
        <v>0.38603971008580606</v>
      </c>
      <c r="F51" s="14">
        <f>PERCENTILE(Returns!AR$2:AR$205, 0.99)</f>
        <v>0.45914847149379573</v>
      </c>
      <c r="G51" s="14">
        <f>PERCENTILE(Returns!AY$2:AY$205, 0.99)</f>
        <v>9.3153214621322478E-2</v>
      </c>
      <c r="H51" s="14">
        <f>PERCENTILE(Returns!BF$2:BF$205, 0.99)</f>
        <v>0.40877898243775646</v>
      </c>
      <c r="I51" s="14">
        <f>PERCENTILE(Returns!BM$2:BM$205, 0.99)</f>
        <v>0.10497349236749404</v>
      </c>
      <c r="J51" s="14">
        <f>PERCENTILE(Returns!BT$2:BT$205, 0.99)</f>
        <v>0.13840988746695501</v>
      </c>
      <c r="K51" s="14">
        <f>PERCENTILE(Returns!CA$2:CA$205, 0.99)</f>
        <v>0.5374556935031094</v>
      </c>
      <c r="L51" s="14">
        <f>PERCENTILE(Returns!CH$2:CH$205, 0.99)</f>
        <v>0.20078859594315215</v>
      </c>
      <c r="M51" s="14">
        <f>PERCENTILE(Returns!CO$2:CO$205, 0.99)</f>
        <v>0.36467690764044386</v>
      </c>
      <c r="N51" s="14">
        <f>PERCENTILE(Returns!CV$2:CV$205, 0.99)</f>
        <v>0.19858451265309304</v>
      </c>
      <c r="O51" s="14">
        <f>PERCENTILE(Returns!DC$2:DC$205, 0.99)</f>
        <v>0.3293095111264131</v>
      </c>
      <c r="P51" s="14">
        <f>PERCENTILE(Returns!DJ$2:DJ$205, 0.99)</f>
        <v>0.12477465860368379</v>
      </c>
      <c r="Q51" s="14">
        <f>PERCENTILE(Returns!DQ$2:DQ$205, 0.99)</f>
        <v>0.27944014536672568</v>
      </c>
      <c r="R51" s="14">
        <f>PERCENTILE(Returns!DX$2:DX$205, 0.99)</f>
        <v>0.28560085185068806</v>
      </c>
      <c r="S51" s="14">
        <f>PERCENTILE(Returns!EE$2:EE$205, 0.99)</f>
        <v>0.41940350639440283</v>
      </c>
      <c r="T51" s="14">
        <f>PERCENTILE(Returns!EL$2:EL$205, 0.99)</f>
        <v>0.38997792031062672</v>
      </c>
      <c r="U51" s="14">
        <f>PERCENTILE(Returns!ES$2:ES$205, 0.99)</f>
        <v>0.21323709380304107</v>
      </c>
      <c r="V51" s="14">
        <f>PERCENTILE(Returns!EZ$2:EZ$205, 0.99)</f>
        <v>0.34431011476000251</v>
      </c>
      <c r="W51" s="14">
        <f>PERCENTILE(Returns!I$2:I$205, 0.99)</f>
        <v>0.35842438842420138</v>
      </c>
      <c r="X51" s="14">
        <f>PERCENTILE(Returns!P$2:P$205, 0.99)</f>
        <v>0.39937520451199887</v>
      </c>
      <c r="Y51" s="14">
        <f>PERCENTILE(Returns!FG$2:FG$205, 0.99)</f>
        <v>0.3736503884364491</v>
      </c>
      <c r="Z51" s="14">
        <f>PERCENTILE(Returns!FN$2:FN$205, 0.99)</f>
        <v>0.39732233377733095</v>
      </c>
    </row>
    <row r="52" spans="1:26" x14ac:dyDescent="0.2">
      <c r="A52" t="s">
        <v>30</v>
      </c>
      <c r="B52" s="14">
        <f>1.645*B23</f>
        <v>0.2551975276549775</v>
      </c>
      <c r="C52" s="14">
        <f t="shared" ref="C52:V52" si="20">IF((1.645*C23)&gt;1,100%, (1.645*C23))</f>
        <v>0.41198617711483815</v>
      </c>
      <c r="D52" s="14">
        <f t="shared" si="20"/>
        <v>0.27034708456024498</v>
      </c>
      <c r="E52" s="14">
        <f t="shared" si="20"/>
        <v>0.72928010928678311</v>
      </c>
      <c r="F52" s="14">
        <f t="shared" si="20"/>
        <v>0.77017862376072443</v>
      </c>
      <c r="G52" s="14">
        <f t="shared" si="20"/>
        <v>0.26336583421355075</v>
      </c>
      <c r="H52" s="14">
        <f t="shared" si="20"/>
        <v>0.60449278429967213</v>
      </c>
      <c r="I52" s="14">
        <f t="shared" si="20"/>
        <v>0.24814014017274641</v>
      </c>
      <c r="J52" s="14">
        <f t="shared" si="20"/>
        <v>0.34207206798338891</v>
      </c>
      <c r="K52" s="14">
        <f t="shared" si="20"/>
        <v>0.83916773926677624</v>
      </c>
      <c r="L52" s="14">
        <f t="shared" si="20"/>
        <v>0.36092507737490426</v>
      </c>
      <c r="M52" s="14">
        <f t="shared" si="20"/>
        <v>0.66130273151044083</v>
      </c>
      <c r="N52" s="14">
        <f t="shared" si="20"/>
        <v>0.3362584031742703</v>
      </c>
      <c r="O52" s="14">
        <f t="shared" si="20"/>
        <v>0.61329368018263797</v>
      </c>
      <c r="P52" s="14">
        <f t="shared" si="20"/>
        <v>0.28455211123431162</v>
      </c>
      <c r="Q52" s="14">
        <f t="shared" si="20"/>
        <v>0.43182140217667841</v>
      </c>
      <c r="R52" s="14">
        <f t="shared" si="20"/>
        <v>0.44970094554023937</v>
      </c>
      <c r="S52" s="14">
        <f t="shared" si="20"/>
        <v>0.66130263037834203</v>
      </c>
      <c r="T52" s="14">
        <f t="shared" si="20"/>
        <v>0.66240337794684678</v>
      </c>
      <c r="U52" s="14">
        <f t="shared" si="20"/>
        <v>0.41339591226041117</v>
      </c>
      <c r="V52" s="14">
        <f t="shared" si="20"/>
        <v>0.49165589848162172</v>
      </c>
      <c r="W52" s="14">
        <f>1.645*W23</f>
        <v>0.46096796357250119</v>
      </c>
      <c r="X52" s="14">
        <f>IF((1.645*X23)&gt;1,100%, (1.645*X23))</f>
        <v>0.54786489812225736</v>
      </c>
      <c r="Y52" s="14">
        <f>IF((1.645*Y23)&gt;1,100%, (1.645*Y23))</f>
        <v>0.53460379172534733</v>
      </c>
      <c r="Z52" s="14">
        <f>IF((1.645*Z23)&gt;1,100%, (1.645*Z23))</f>
        <v>0.63724361012078778</v>
      </c>
    </row>
    <row r="53" spans="1:26" x14ac:dyDescent="0.2">
      <c r="A53" t="s">
        <v>28</v>
      </c>
      <c r="B53" s="14">
        <f>2.325*B23</f>
        <v>0.36068951477071293</v>
      </c>
      <c r="C53" s="14">
        <f t="shared" ref="C53:V53" si="21">IF((2.325*C23)&gt;1,100%, (2.325*C23))</f>
        <v>0.58229049349057671</v>
      </c>
      <c r="D53" s="14">
        <f t="shared" si="21"/>
        <v>0.38210150249396324</v>
      </c>
      <c r="E53" s="14">
        <f t="shared" si="21"/>
        <v>1</v>
      </c>
      <c r="F53" s="14">
        <f t="shared" si="21"/>
        <v>1</v>
      </c>
      <c r="G53" s="14">
        <f t="shared" si="21"/>
        <v>0.37223438574255657</v>
      </c>
      <c r="H53" s="14">
        <f t="shared" si="21"/>
        <v>0.85437429999801695</v>
      </c>
      <c r="I53" s="14">
        <f t="shared" si="21"/>
        <v>0.35071478778214921</v>
      </c>
      <c r="J53" s="14">
        <f t="shared" si="21"/>
        <v>0.48347571918624882</v>
      </c>
      <c r="K53" s="14">
        <f t="shared" si="21"/>
        <v>1</v>
      </c>
      <c r="L53" s="14">
        <f t="shared" si="21"/>
        <v>0.51012206984598929</v>
      </c>
      <c r="M53" s="14">
        <f t="shared" si="21"/>
        <v>0.93466799438405779</v>
      </c>
      <c r="N53" s="14">
        <f t="shared" si="21"/>
        <v>0.47525883731317847</v>
      </c>
      <c r="O53" s="14">
        <f t="shared" si="21"/>
        <v>0.86681325618518745</v>
      </c>
      <c r="P53" s="14">
        <f t="shared" si="21"/>
        <v>0.40217851587828241</v>
      </c>
      <c r="Q53" s="14">
        <f t="shared" si="21"/>
        <v>0.61032508210381597</v>
      </c>
      <c r="R53" s="14">
        <f t="shared" si="21"/>
        <v>0.63559556132587036</v>
      </c>
      <c r="S53" s="14">
        <f t="shared" si="21"/>
        <v>0.93466785144659292</v>
      </c>
      <c r="T53" s="14">
        <f t="shared" si="21"/>
        <v>0.93622361928657694</v>
      </c>
      <c r="U53" s="14">
        <f t="shared" si="21"/>
        <v>0.58428297629511006</v>
      </c>
      <c r="V53" s="14">
        <f t="shared" si="21"/>
        <v>0.69489359511840165</v>
      </c>
      <c r="W53" s="14">
        <f>2.325*W23</f>
        <v>0.65152007009487256</v>
      </c>
      <c r="X53" s="14">
        <f>IF((2.325*X23)&gt;1,100%, (2.325*X23))</f>
        <v>0.77433792591747619</v>
      </c>
      <c r="Y53" s="14">
        <f>IF((2.325*Y23)&gt;1,100%, (2.325*Y23))</f>
        <v>0.75559502477898643</v>
      </c>
      <c r="Z53" s="14">
        <f>IF((2.325*Z23)&gt;1,100%, (2.325*Z23))</f>
        <v>0.90066346111296769</v>
      </c>
    </row>
    <row r="54" spans="1:26" x14ac:dyDescent="0.2">
      <c r="A54" t="s">
        <v>77</v>
      </c>
      <c r="B54" s="14">
        <f>PERCENTILE(B2:B18, 0.95)</f>
        <v>0.29025782224054397</v>
      </c>
      <c r="C54" s="14">
        <f t="shared" ref="C54:Z54" si="22">IF(PERCENTILE(C2:C18, 0.95)&gt;1,100%,PERCENTILE(C2:C18, 0.95))</f>
        <v>0.88250533063119296</v>
      </c>
      <c r="D54" s="14">
        <f t="shared" si="22"/>
        <v>0.33832260093911209</v>
      </c>
      <c r="E54" s="14">
        <f t="shared" si="22"/>
        <v>1</v>
      </c>
      <c r="F54" s="14">
        <f t="shared" si="22"/>
        <v>1</v>
      </c>
      <c r="G54" s="14">
        <f t="shared" si="22"/>
        <v>0.33622999587313734</v>
      </c>
      <c r="H54" s="14">
        <f t="shared" si="22"/>
        <v>1</v>
      </c>
      <c r="I54" s="14">
        <f t="shared" si="22"/>
        <v>0.28797056680498823</v>
      </c>
      <c r="J54" s="14">
        <f t="shared" si="22"/>
        <v>0.48185220106539767</v>
      </c>
      <c r="K54" s="14">
        <f t="shared" si="22"/>
        <v>1</v>
      </c>
      <c r="L54" s="14">
        <f t="shared" si="22"/>
        <v>0.51385037198826</v>
      </c>
      <c r="M54" s="14">
        <f t="shared" si="22"/>
        <v>1</v>
      </c>
      <c r="N54" s="14">
        <f t="shared" si="22"/>
        <v>0.42198042005756031</v>
      </c>
      <c r="O54" s="14">
        <f t="shared" si="22"/>
        <v>1</v>
      </c>
      <c r="P54" s="14">
        <f t="shared" si="22"/>
        <v>0.3950622753116097</v>
      </c>
      <c r="Q54" s="14">
        <f t="shared" si="22"/>
        <v>0.61684509804750698</v>
      </c>
      <c r="R54" s="14">
        <f t="shared" si="22"/>
        <v>0.58969446685013915</v>
      </c>
      <c r="S54" s="14">
        <f t="shared" si="22"/>
        <v>1</v>
      </c>
      <c r="T54" s="14">
        <f t="shared" si="22"/>
        <v>1</v>
      </c>
      <c r="U54" s="14">
        <f t="shared" si="22"/>
        <v>0.77890141333119722</v>
      </c>
      <c r="V54" s="14">
        <f t="shared" si="22"/>
        <v>1</v>
      </c>
      <c r="W54" s="14">
        <f t="shared" si="22"/>
        <v>0.87059771118297402</v>
      </c>
      <c r="X54" s="14">
        <f t="shared" si="22"/>
        <v>0.96608900980970602</v>
      </c>
      <c r="Y54" s="14">
        <f t="shared" si="22"/>
        <v>1</v>
      </c>
      <c r="Z54" s="14">
        <f t="shared" si="22"/>
        <v>1</v>
      </c>
    </row>
    <row r="55" spans="1:26" x14ac:dyDescent="0.2">
      <c r="A55" t="s">
        <v>78</v>
      </c>
      <c r="B55" s="14">
        <f>PERCENTILE(B2:B18, 0.99)</f>
        <v>0.2948766941634362</v>
      </c>
      <c r="C55" s="14">
        <f t="shared" ref="C55:Z55" si="23">IF(PERCENTILE(C2:C18, 0.99)&gt;1,100%,PERCENTILE(C2:C18, 0.99))</f>
        <v>1</v>
      </c>
      <c r="D55" s="14">
        <f t="shared" si="23"/>
        <v>0.35737509728838318</v>
      </c>
      <c r="E55" s="14">
        <f t="shared" si="23"/>
        <v>1</v>
      </c>
      <c r="F55" s="14">
        <f t="shared" si="23"/>
        <v>1</v>
      </c>
      <c r="G55" s="14">
        <f t="shared" si="23"/>
        <v>0.34690968282425327</v>
      </c>
      <c r="H55" s="14">
        <f t="shared" si="23"/>
        <v>1</v>
      </c>
      <c r="I55" s="14">
        <f t="shared" si="23"/>
        <v>0.31307044147115121</v>
      </c>
      <c r="J55" s="14">
        <f t="shared" si="23"/>
        <v>0.57216715489712</v>
      </c>
      <c r="K55" s="14">
        <f t="shared" si="23"/>
        <v>1</v>
      </c>
      <c r="L55" s="14">
        <f t="shared" si="23"/>
        <v>0.71444125855802953</v>
      </c>
      <c r="M55" s="14">
        <f t="shared" si="23"/>
        <v>1</v>
      </c>
      <c r="N55" s="14">
        <f t="shared" si="23"/>
        <v>0.51082057275358639</v>
      </c>
      <c r="O55" s="14">
        <f t="shared" si="23"/>
        <v>1</v>
      </c>
      <c r="P55" s="14">
        <f t="shared" si="23"/>
        <v>0.49181846153822484</v>
      </c>
      <c r="Q55" s="14">
        <f t="shared" si="23"/>
        <v>0.80130894567908029</v>
      </c>
      <c r="R55" s="14">
        <f t="shared" si="23"/>
        <v>0.80091405647951708</v>
      </c>
      <c r="S55" s="14">
        <f t="shared" si="23"/>
        <v>1</v>
      </c>
      <c r="T55" s="14">
        <f t="shared" si="23"/>
        <v>1</v>
      </c>
      <c r="U55" s="14">
        <f t="shared" si="23"/>
        <v>0.78611584276369739</v>
      </c>
      <c r="V55" s="14">
        <f t="shared" si="23"/>
        <v>1</v>
      </c>
      <c r="W55" s="14">
        <f t="shared" si="23"/>
        <v>1</v>
      </c>
      <c r="X55" s="14">
        <f t="shared" si="23"/>
        <v>1</v>
      </c>
      <c r="Y55" s="14">
        <f t="shared" si="23"/>
        <v>1</v>
      </c>
      <c r="Z55" s="14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FA89-8AE7-0A42-8241-EAF44566DCFB}">
  <dimension ref="B3:W36"/>
  <sheetViews>
    <sheetView showGridLines="0" zoomScale="50" workbookViewId="0">
      <selection activeCell="D14" sqref="D14"/>
    </sheetView>
  </sheetViews>
  <sheetFormatPr baseColWidth="10" defaultRowHeight="16" x14ac:dyDescent="0.2"/>
  <cols>
    <col min="1" max="1" width="10.83203125" style="23"/>
    <col min="2" max="2" width="14.33203125" style="23" customWidth="1"/>
    <col min="3" max="3" width="30.5" style="23" customWidth="1"/>
    <col min="4" max="4" width="58" style="23" customWidth="1"/>
    <col min="5" max="5" width="10.83203125" style="23"/>
    <col min="6" max="6" width="9.6640625" style="23" customWidth="1"/>
    <col min="7" max="7" width="10.6640625" style="23" customWidth="1"/>
    <col min="8" max="9" width="10.83203125" style="23"/>
    <col min="10" max="10" width="27.1640625" style="23" customWidth="1"/>
    <col min="11" max="11" width="22.1640625" style="23" customWidth="1"/>
    <col min="12" max="12" width="47.33203125" style="23" customWidth="1"/>
    <col min="13" max="13" width="8" style="23" customWidth="1"/>
    <col min="14" max="14" width="26" style="23" customWidth="1"/>
    <col min="15" max="15" width="10.83203125" style="23"/>
    <col min="16" max="16" width="41" style="23" customWidth="1"/>
    <col min="17" max="17" width="7.6640625" style="23" customWidth="1"/>
    <col min="18" max="18" width="10.83203125" style="23"/>
    <col min="19" max="19" width="27" style="23" customWidth="1"/>
    <col min="20" max="20" width="61" style="23" customWidth="1"/>
    <col min="21" max="21" width="19.6640625" style="23" customWidth="1"/>
    <col min="22" max="22" width="10.83203125" style="23"/>
    <col min="23" max="23" width="65.1640625" style="23" customWidth="1"/>
    <col min="24" max="16384" width="10.83203125" style="23"/>
  </cols>
  <sheetData>
    <row r="3" spans="2:23" ht="14" customHeight="1" x14ac:dyDescent="0.2"/>
    <row r="4" spans="2:23" ht="23" customHeight="1" x14ac:dyDescent="0.2">
      <c r="B4" s="24" t="s">
        <v>102</v>
      </c>
      <c r="C4" s="24" t="s">
        <v>66</v>
      </c>
      <c r="D4" s="24" t="s">
        <v>103</v>
      </c>
      <c r="F4" s="25" t="s">
        <v>104</v>
      </c>
      <c r="G4" s="26" t="s">
        <v>105</v>
      </c>
      <c r="S4" s="27"/>
      <c r="T4" s="27"/>
    </row>
    <row r="5" spans="2:23" ht="23" customHeight="1" x14ac:dyDescent="0.2">
      <c r="B5" s="28" t="s">
        <v>49</v>
      </c>
      <c r="C5" s="28" t="s">
        <v>106</v>
      </c>
      <c r="D5" s="28" t="s">
        <v>107</v>
      </c>
      <c r="F5" s="29" t="s">
        <v>108</v>
      </c>
      <c r="G5" s="30" t="s">
        <v>109</v>
      </c>
      <c r="I5" s="31"/>
      <c r="M5" s="31"/>
      <c r="S5" s="32"/>
      <c r="T5" s="33"/>
    </row>
    <row r="6" spans="2:23" ht="23" customHeight="1" x14ac:dyDescent="0.2">
      <c r="B6" s="34" t="s">
        <v>50</v>
      </c>
      <c r="C6" s="34" t="s">
        <v>110</v>
      </c>
      <c r="D6" s="34" t="s">
        <v>111</v>
      </c>
      <c r="F6" s="29" t="s">
        <v>108</v>
      </c>
      <c r="G6" s="30" t="s">
        <v>112</v>
      </c>
      <c r="I6" s="31"/>
      <c r="M6" s="31"/>
      <c r="S6" s="34"/>
      <c r="T6" s="35"/>
      <c r="V6" s="36"/>
    </row>
    <row r="7" spans="2:23" ht="23" customHeight="1" x14ac:dyDescent="0.2">
      <c r="B7" s="34" t="s">
        <v>51</v>
      </c>
      <c r="C7" s="34" t="s">
        <v>113</v>
      </c>
      <c r="D7" s="34" t="s">
        <v>114</v>
      </c>
      <c r="F7" s="29" t="s">
        <v>115</v>
      </c>
      <c r="G7" s="30" t="s">
        <v>116</v>
      </c>
      <c r="I7" s="31"/>
      <c r="M7" s="31"/>
      <c r="V7" s="23" t="s">
        <v>117</v>
      </c>
      <c r="W7" s="23" t="s">
        <v>118</v>
      </c>
    </row>
    <row r="8" spans="2:23" ht="23" customHeight="1" x14ac:dyDescent="0.2">
      <c r="B8" s="34" t="s">
        <v>119</v>
      </c>
      <c r="C8" s="34" t="s">
        <v>120</v>
      </c>
      <c r="D8" s="34" t="s">
        <v>121</v>
      </c>
      <c r="F8" s="29" t="s">
        <v>115</v>
      </c>
      <c r="G8" s="30" t="s">
        <v>122</v>
      </c>
      <c r="I8" s="31"/>
      <c r="M8" s="31"/>
      <c r="V8" s="23" t="s">
        <v>123</v>
      </c>
      <c r="W8" s="23" t="s">
        <v>124</v>
      </c>
    </row>
    <row r="9" spans="2:23" ht="23" customHeight="1" x14ac:dyDescent="0.2">
      <c r="B9" s="34" t="s">
        <v>125</v>
      </c>
      <c r="C9" s="34" t="s">
        <v>126</v>
      </c>
      <c r="D9" s="34" t="s">
        <v>127</v>
      </c>
      <c r="F9" s="29" t="s">
        <v>128</v>
      </c>
      <c r="G9" s="30" t="s">
        <v>129</v>
      </c>
      <c r="I9" s="31"/>
      <c r="M9" s="31"/>
      <c r="V9" s="23" t="s">
        <v>130</v>
      </c>
      <c r="W9" s="23" t="s">
        <v>131</v>
      </c>
    </row>
    <row r="10" spans="2:23" ht="23" customHeight="1" x14ac:dyDescent="0.2">
      <c r="B10" s="34" t="s">
        <v>132</v>
      </c>
      <c r="C10" s="34" t="s">
        <v>133</v>
      </c>
      <c r="D10" s="34" t="s">
        <v>134</v>
      </c>
      <c r="F10" s="29" t="s">
        <v>128</v>
      </c>
      <c r="G10" s="30" t="s">
        <v>135</v>
      </c>
      <c r="I10" s="31"/>
      <c r="M10" s="31"/>
      <c r="V10" s="23" t="s">
        <v>136</v>
      </c>
      <c r="W10" s="23" t="s">
        <v>137</v>
      </c>
    </row>
    <row r="11" spans="2:23" ht="23" customHeight="1" x14ac:dyDescent="0.2">
      <c r="B11" s="34" t="s">
        <v>138</v>
      </c>
      <c r="C11" s="34" t="s">
        <v>139</v>
      </c>
      <c r="D11" s="34" t="s">
        <v>140</v>
      </c>
      <c r="F11" s="29" t="s">
        <v>128</v>
      </c>
      <c r="G11" s="30" t="s">
        <v>141</v>
      </c>
      <c r="V11" s="23" t="s">
        <v>142</v>
      </c>
      <c r="W11" s="23" t="s">
        <v>143</v>
      </c>
    </row>
    <row r="12" spans="2:23" ht="23" customHeight="1" x14ac:dyDescent="0.2">
      <c r="B12" s="34" t="s">
        <v>144</v>
      </c>
      <c r="C12" s="34" t="s">
        <v>145</v>
      </c>
      <c r="D12" s="34" t="s">
        <v>146</v>
      </c>
      <c r="F12" s="29" t="s">
        <v>147</v>
      </c>
      <c r="G12" s="30" t="s">
        <v>148</v>
      </c>
      <c r="V12" s="23" t="s">
        <v>149</v>
      </c>
      <c r="W12" s="23" t="s">
        <v>150</v>
      </c>
    </row>
    <row r="13" spans="2:23" ht="23" customHeight="1" x14ac:dyDescent="0.2">
      <c r="B13" s="34" t="s">
        <v>151</v>
      </c>
      <c r="C13" s="34" t="s">
        <v>152</v>
      </c>
      <c r="D13" s="34" t="s">
        <v>153</v>
      </c>
      <c r="F13" s="29" t="s">
        <v>147</v>
      </c>
      <c r="G13" s="30" t="s">
        <v>154</v>
      </c>
      <c r="V13" s="23" t="s">
        <v>155</v>
      </c>
      <c r="W13" s="23" t="s">
        <v>156</v>
      </c>
    </row>
    <row r="14" spans="2:23" ht="23" customHeight="1" x14ac:dyDescent="0.2">
      <c r="B14" s="34" t="s">
        <v>157</v>
      </c>
      <c r="C14" s="34" t="s">
        <v>158</v>
      </c>
      <c r="D14" s="34" t="s">
        <v>159</v>
      </c>
      <c r="F14" s="29" t="s">
        <v>160</v>
      </c>
      <c r="G14" s="30" t="s">
        <v>161</v>
      </c>
      <c r="V14" s="23" t="s">
        <v>162</v>
      </c>
      <c r="W14" s="23" t="s">
        <v>163</v>
      </c>
    </row>
    <row r="15" spans="2:23" ht="23" customHeight="1" x14ac:dyDescent="0.2">
      <c r="B15" s="34" t="s">
        <v>164</v>
      </c>
      <c r="C15" s="34" t="s">
        <v>165</v>
      </c>
      <c r="D15" s="34" t="s">
        <v>166</v>
      </c>
      <c r="F15" s="29" t="s">
        <v>160</v>
      </c>
      <c r="G15" s="30" t="s">
        <v>167</v>
      </c>
      <c r="I15" s="31"/>
      <c r="L15" s="31"/>
      <c r="M15" s="37" t="s">
        <v>102</v>
      </c>
      <c r="N15" s="37" t="s">
        <v>168</v>
      </c>
      <c r="P15" s="38" t="s">
        <v>169</v>
      </c>
      <c r="Q15" s="39" t="s">
        <v>170</v>
      </c>
      <c r="V15" s="23" t="s">
        <v>171</v>
      </c>
      <c r="W15" s="23" t="s">
        <v>172</v>
      </c>
    </row>
    <row r="16" spans="2:23" ht="23" customHeight="1" x14ac:dyDescent="0.2">
      <c r="B16" s="34" t="s">
        <v>173</v>
      </c>
      <c r="C16" s="34" t="s">
        <v>174</v>
      </c>
      <c r="D16" s="34" t="s">
        <v>175</v>
      </c>
      <c r="F16" s="29" t="s">
        <v>160</v>
      </c>
      <c r="G16" s="30" t="s">
        <v>176</v>
      </c>
      <c r="I16" s="31"/>
      <c r="L16" s="31"/>
      <c r="N16" s="23" t="s">
        <v>177</v>
      </c>
      <c r="P16" s="30" t="s">
        <v>178</v>
      </c>
      <c r="Q16" s="40">
        <v>1</v>
      </c>
      <c r="V16" s="23" t="s">
        <v>179</v>
      </c>
      <c r="W16" s="23" t="s">
        <v>180</v>
      </c>
    </row>
    <row r="17" spans="2:23" ht="23" customHeight="1" x14ac:dyDescent="0.2">
      <c r="B17" s="34" t="s">
        <v>181</v>
      </c>
      <c r="C17" s="34" t="s">
        <v>182</v>
      </c>
      <c r="D17" s="34" t="s">
        <v>183</v>
      </c>
      <c r="H17" s="31"/>
      <c r="I17" s="31"/>
      <c r="L17" s="31"/>
      <c r="N17" s="23" t="s">
        <v>184</v>
      </c>
      <c r="P17" s="30" t="s">
        <v>185</v>
      </c>
      <c r="Q17" s="40">
        <v>1</v>
      </c>
      <c r="V17" s="23" t="s">
        <v>186</v>
      </c>
      <c r="W17" s="23" t="s">
        <v>187</v>
      </c>
    </row>
    <row r="18" spans="2:23" ht="23" customHeight="1" x14ac:dyDescent="0.2">
      <c r="B18" s="34" t="s">
        <v>188</v>
      </c>
      <c r="C18" s="34" t="s">
        <v>189</v>
      </c>
      <c r="D18" s="34" t="s">
        <v>190</v>
      </c>
      <c r="H18" s="31"/>
      <c r="I18" s="31"/>
      <c r="L18" s="31"/>
      <c r="N18" s="23" t="s">
        <v>191</v>
      </c>
      <c r="P18" s="30" t="s">
        <v>192</v>
      </c>
      <c r="Q18" s="40">
        <v>1</v>
      </c>
      <c r="V18" s="23" t="s">
        <v>193</v>
      </c>
      <c r="W18" s="23" t="s">
        <v>194</v>
      </c>
    </row>
    <row r="19" spans="2:23" ht="23" customHeight="1" x14ac:dyDescent="0.2">
      <c r="B19" s="34" t="s">
        <v>195</v>
      </c>
      <c r="C19" s="34" t="s">
        <v>196</v>
      </c>
      <c r="D19" s="34" t="s">
        <v>197</v>
      </c>
      <c r="H19" s="31"/>
      <c r="I19" s="31"/>
      <c r="L19" s="31"/>
      <c r="N19" s="23" t="s">
        <v>198</v>
      </c>
      <c r="P19" s="30" t="s">
        <v>199</v>
      </c>
      <c r="Q19" s="40">
        <v>1</v>
      </c>
      <c r="V19" s="23" t="s">
        <v>200</v>
      </c>
      <c r="W19" s="23" t="s">
        <v>201</v>
      </c>
    </row>
    <row r="20" spans="2:23" ht="23" customHeight="1" x14ac:dyDescent="0.2">
      <c r="B20" s="34" t="s">
        <v>202</v>
      </c>
      <c r="C20" s="34" t="s">
        <v>203</v>
      </c>
      <c r="D20" s="34" t="s">
        <v>204</v>
      </c>
      <c r="H20" s="31"/>
      <c r="I20" s="31"/>
      <c r="L20" s="31"/>
      <c r="M20" s="31"/>
      <c r="N20" s="23" t="s">
        <v>205</v>
      </c>
      <c r="P20" s="30" t="s">
        <v>206</v>
      </c>
      <c r="Q20" s="40">
        <v>1</v>
      </c>
      <c r="V20" s="23" t="s">
        <v>207</v>
      </c>
      <c r="W20" s="23" t="s">
        <v>208</v>
      </c>
    </row>
    <row r="21" spans="2:23" ht="23" customHeight="1" x14ac:dyDescent="0.2">
      <c r="B21" s="34" t="s">
        <v>209</v>
      </c>
      <c r="C21" s="34" t="s">
        <v>210</v>
      </c>
      <c r="D21" s="34" t="s">
        <v>211</v>
      </c>
      <c r="H21" s="31"/>
      <c r="I21" s="31"/>
      <c r="L21" s="31"/>
      <c r="M21" s="31"/>
      <c r="N21" s="23" t="s">
        <v>212</v>
      </c>
      <c r="P21" s="30" t="s">
        <v>213</v>
      </c>
      <c r="Q21" s="40">
        <v>1</v>
      </c>
      <c r="V21" s="23" t="s">
        <v>214</v>
      </c>
      <c r="W21" s="23" t="s">
        <v>215</v>
      </c>
    </row>
    <row r="22" spans="2:23" ht="23" customHeight="1" x14ac:dyDescent="0.2">
      <c r="B22" s="34" t="s">
        <v>87</v>
      </c>
      <c r="C22" s="34" t="s">
        <v>216</v>
      </c>
      <c r="D22" s="34" t="s">
        <v>217</v>
      </c>
      <c r="J22" s="41"/>
      <c r="M22" s="31"/>
      <c r="N22" s="31" t="s">
        <v>218</v>
      </c>
      <c r="P22" s="30" t="s">
        <v>219</v>
      </c>
      <c r="Q22" s="40">
        <v>1</v>
      </c>
      <c r="V22" s="23" t="s">
        <v>220</v>
      </c>
      <c r="W22" s="23" t="s">
        <v>221</v>
      </c>
    </row>
    <row r="23" spans="2:23" ht="23" customHeight="1" x14ac:dyDescent="0.2">
      <c r="B23" s="34" t="s">
        <v>88</v>
      </c>
      <c r="C23" s="34" t="s">
        <v>222</v>
      </c>
      <c r="D23" s="34" t="s">
        <v>223</v>
      </c>
      <c r="J23" s="41"/>
      <c r="P23" s="30" t="s">
        <v>224</v>
      </c>
      <c r="Q23" s="40">
        <v>1</v>
      </c>
      <c r="V23" s="23" t="s">
        <v>225</v>
      </c>
      <c r="W23" s="23" t="s">
        <v>226</v>
      </c>
    </row>
    <row r="24" spans="2:23" ht="23" customHeight="1" thickBot="1" x14ac:dyDescent="0.25">
      <c r="B24" s="34" t="s">
        <v>89</v>
      </c>
      <c r="C24" s="34" t="s">
        <v>227</v>
      </c>
      <c r="D24" s="34" t="s">
        <v>228</v>
      </c>
      <c r="J24" s="41"/>
      <c r="P24" s="42" t="s">
        <v>229</v>
      </c>
      <c r="Q24" s="43">
        <v>1</v>
      </c>
    </row>
    <row r="25" spans="2:23" ht="23" customHeight="1" thickTop="1" x14ac:dyDescent="0.2">
      <c r="B25" s="34" t="s">
        <v>83</v>
      </c>
      <c r="C25" s="34" t="s">
        <v>230</v>
      </c>
      <c r="D25" s="34" t="s">
        <v>231</v>
      </c>
      <c r="J25" s="41"/>
      <c r="P25" s="30" t="s">
        <v>232</v>
      </c>
      <c r="Q25" s="40">
        <v>9</v>
      </c>
    </row>
    <row r="26" spans="2:23" ht="23" customHeight="1" x14ac:dyDescent="0.2">
      <c r="B26" s="34" t="s">
        <v>84</v>
      </c>
      <c r="C26" s="34" t="s">
        <v>233</v>
      </c>
      <c r="D26" s="34" t="s">
        <v>234</v>
      </c>
    </row>
    <row r="27" spans="2:23" ht="23" customHeight="1" x14ac:dyDescent="0.2">
      <c r="B27" s="34" t="s">
        <v>85</v>
      </c>
      <c r="C27" s="34" t="s">
        <v>235</v>
      </c>
      <c r="D27" s="34" t="s">
        <v>236</v>
      </c>
    </row>
    <row r="28" spans="2:23" ht="23" customHeight="1" x14ac:dyDescent="0.2">
      <c r="B28" s="34" t="s">
        <v>86</v>
      </c>
      <c r="C28" s="34" t="s">
        <v>237</v>
      </c>
      <c r="D28" s="34" t="s">
        <v>238</v>
      </c>
    </row>
    <row r="29" spans="2:23" x14ac:dyDescent="0.2">
      <c r="J29" s="37" t="s">
        <v>239</v>
      </c>
      <c r="K29" s="37" t="s">
        <v>240</v>
      </c>
      <c r="L29" s="37" t="s">
        <v>241</v>
      </c>
      <c r="S29" s="37" t="s">
        <v>242</v>
      </c>
      <c r="T29" s="37" t="s">
        <v>243</v>
      </c>
    </row>
    <row r="30" spans="2:23" ht="42" customHeight="1" x14ac:dyDescent="0.2">
      <c r="J30" s="44" t="s">
        <v>244</v>
      </c>
      <c r="K30" s="45"/>
      <c r="L30" s="46" t="s">
        <v>245</v>
      </c>
      <c r="S30" s="34" t="s">
        <v>246</v>
      </c>
      <c r="T30" s="33" t="s">
        <v>247</v>
      </c>
    </row>
    <row r="31" spans="2:23" ht="42" customHeight="1" x14ac:dyDescent="0.2">
      <c r="J31" s="44" t="s">
        <v>248</v>
      </c>
      <c r="K31" s="45"/>
      <c r="L31" s="46" t="s">
        <v>249</v>
      </c>
      <c r="S31" s="34" t="s">
        <v>250</v>
      </c>
      <c r="T31" s="33" t="s">
        <v>251</v>
      </c>
    </row>
    <row r="32" spans="2:23" ht="42" customHeight="1" x14ac:dyDescent="0.2">
      <c r="J32" s="44" t="s">
        <v>252</v>
      </c>
      <c r="K32" s="45"/>
      <c r="L32" s="46" t="s">
        <v>253</v>
      </c>
      <c r="S32" s="34" t="s">
        <v>70</v>
      </c>
      <c r="T32" s="33" t="s">
        <v>254</v>
      </c>
    </row>
    <row r="33" spans="10:20" ht="42" customHeight="1" x14ac:dyDescent="0.2">
      <c r="J33" s="47" t="s">
        <v>9</v>
      </c>
      <c r="K33" s="48"/>
      <c r="L33" s="46" t="s">
        <v>255</v>
      </c>
      <c r="S33" s="34" t="s">
        <v>256</v>
      </c>
      <c r="T33" s="33" t="s">
        <v>257</v>
      </c>
    </row>
    <row r="34" spans="10:20" ht="42" customHeight="1" x14ac:dyDescent="0.2">
      <c r="J34" s="44" t="s">
        <v>258</v>
      </c>
      <c r="K34" s="48"/>
      <c r="L34" s="46" t="s">
        <v>259</v>
      </c>
      <c r="S34" s="34" t="s">
        <v>260</v>
      </c>
      <c r="T34" s="33" t="s">
        <v>261</v>
      </c>
    </row>
    <row r="35" spans="10:20" ht="42" customHeight="1" x14ac:dyDescent="0.2">
      <c r="J35" s="47" t="s">
        <v>262</v>
      </c>
      <c r="K35" s="48"/>
      <c r="L35" s="46" t="s">
        <v>263</v>
      </c>
    </row>
    <row r="36" spans="10:20" ht="42" customHeight="1" x14ac:dyDescent="0.2">
      <c r="J36" s="44" t="s">
        <v>264</v>
      </c>
      <c r="K36" s="44"/>
      <c r="L36" s="33" t="s">
        <v>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1647-DE1C-6C42-9801-BBD47AA06881}">
  <dimension ref="B2:Y68"/>
  <sheetViews>
    <sheetView showGridLines="0" topLeftCell="A15" zoomScale="84" workbookViewId="0">
      <selection activeCell="N14" sqref="N14"/>
    </sheetView>
  </sheetViews>
  <sheetFormatPr baseColWidth="10" defaultRowHeight="13" x14ac:dyDescent="0.15"/>
  <cols>
    <col min="1" max="1" width="10.83203125" style="50"/>
    <col min="2" max="2" width="15" style="50" customWidth="1"/>
    <col min="3" max="14" width="7.6640625" style="50" customWidth="1"/>
    <col min="15" max="15" width="5.5" style="50" customWidth="1"/>
    <col min="16" max="16" width="14.83203125" style="50" customWidth="1"/>
    <col min="17" max="25" width="7.6640625" style="50" customWidth="1"/>
    <col min="26" max="16384" width="10.83203125" style="50"/>
  </cols>
  <sheetData>
    <row r="2" spans="2:25" x14ac:dyDescent="0.15">
      <c r="B2" s="49" t="s">
        <v>266</v>
      </c>
      <c r="C2" s="49">
        <v>2006</v>
      </c>
      <c r="D2" s="49">
        <v>2007</v>
      </c>
      <c r="E2" s="49">
        <v>2008</v>
      </c>
      <c r="F2" s="49">
        <v>2009</v>
      </c>
      <c r="G2" s="49">
        <v>2010</v>
      </c>
      <c r="H2" s="49">
        <v>2011</v>
      </c>
      <c r="I2" s="49">
        <v>2012</v>
      </c>
      <c r="J2" s="49">
        <v>2013</v>
      </c>
      <c r="P2" s="49" t="s">
        <v>266</v>
      </c>
      <c r="Q2" s="49">
        <v>2014</v>
      </c>
      <c r="R2" s="49">
        <v>2015</v>
      </c>
      <c r="S2" s="49">
        <v>2016</v>
      </c>
      <c r="T2" s="49">
        <v>2017</v>
      </c>
      <c r="U2" s="49">
        <v>2018</v>
      </c>
      <c r="V2" s="49">
        <v>2019</v>
      </c>
      <c r="W2" s="49">
        <v>2020</v>
      </c>
      <c r="X2" s="49">
        <v>2021</v>
      </c>
      <c r="Y2" s="49">
        <v>2022</v>
      </c>
    </row>
    <row r="3" spans="2:25" ht="19" customHeight="1" x14ac:dyDescent="0.15">
      <c r="B3" s="51" t="s">
        <v>130</v>
      </c>
      <c r="C3" s="52">
        <v>13.618521188816789</v>
      </c>
      <c r="D3" s="52">
        <v>3.5323979411972419</v>
      </c>
      <c r="E3" s="52">
        <v>-38.490874421138635</v>
      </c>
      <c r="F3" s="52">
        <v>23.461027457927301</v>
      </c>
      <c r="G3" s="52">
        <v>12.779122948614466</v>
      </c>
      <c r="H3" s="52">
        <v>-2.204025765966258E-14</v>
      </c>
      <c r="I3" s="52">
        <v>13.406488549618379</v>
      </c>
      <c r="J3" s="52">
        <v>29.603141214415928</v>
      </c>
      <c r="P3" s="51" t="s">
        <v>130</v>
      </c>
      <c r="Q3" s="52">
        <v>11.388227656351416</v>
      </c>
      <c r="R3" s="52">
        <v>-0.72854436835203928</v>
      </c>
      <c r="S3" s="52">
        <v>9.5356915700376419</v>
      </c>
      <c r="T3" s="52">
        <v>19.421118456315863</v>
      </c>
      <c r="U3" s="52">
        <v>-6.2387791741471679</v>
      </c>
      <c r="V3" s="52">
        <v>28.881442476464013</v>
      </c>
      <c r="W3" s="52">
        <v>16.259130865420328</v>
      </c>
      <c r="X3" s="52">
        <v>26.89225526476935</v>
      </c>
      <c r="Y3" s="52">
        <v>-19.443162267634566</v>
      </c>
    </row>
    <row r="4" spans="2:25" ht="19" customHeight="1" x14ac:dyDescent="0.15">
      <c r="B4" s="53" t="s">
        <v>49</v>
      </c>
      <c r="C4" s="52">
        <v>30.219065853493589</v>
      </c>
      <c r="D4" s="52">
        <v>-20.893651157846911</v>
      </c>
      <c r="E4" s="52">
        <v>-63.106064212130107</v>
      </c>
      <c r="F4" s="52">
        <v>81.249998484576551</v>
      </c>
      <c r="G4" s="52">
        <v>52.935075539132356</v>
      </c>
      <c r="H4" s="52">
        <v>5.3836977225706946</v>
      </c>
      <c r="I4" s="52">
        <v>28.028365284471345</v>
      </c>
      <c r="J4" s="52">
        <v>17.662026475618529</v>
      </c>
      <c r="P4" s="53" t="s">
        <v>49</v>
      </c>
      <c r="Q4" s="52">
        <v>2.6819745674942106</v>
      </c>
      <c r="R4" s="52">
        <v>-15.709753675085267</v>
      </c>
      <c r="S4" s="52">
        <v>63.522091205735812</v>
      </c>
      <c r="T4" s="52">
        <v>-1.3052544980021719</v>
      </c>
      <c r="U4" s="52">
        <v>-33.614456451521555</v>
      </c>
      <c r="V4" s="52">
        <v>18.479858278563537</v>
      </c>
      <c r="W4" s="52">
        <v>29.805051278886314</v>
      </c>
      <c r="X4" s="52">
        <v>116.25267137729043</v>
      </c>
      <c r="Y4" s="52">
        <v>-34.872777676141823</v>
      </c>
    </row>
    <row r="5" spans="2:25" ht="19" customHeight="1" x14ac:dyDescent="0.15">
      <c r="B5" s="53" t="s">
        <v>50</v>
      </c>
      <c r="C5" s="52">
        <v>27.927850822929901</v>
      </c>
      <c r="D5" s="52">
        <v>-2.5466798846630692</v>
      </c>
      <c r="E5" s="52">
        <v>-53.545926056897187</v>
      </c>
      <c r="F5" s="52">
        <v>11.321806171229039</v>
      </c>
      <c r="G5" s="52">
        <v>36.213822137570098</v>
      </c>
      <c r="H5" s="52">
        <v>-2.1193406832391832</v>
      </c>
      <c r="I5" s="52">
        <v>33.236869582996491</v>
      </c>
      <c r="J5" s="52">
        <v>26.763443747989164</v>
      </c>
      <c r="P5" s="53" t="s">
        <v>50</v>
      </c>
      <c r="Q5" s="52">
        <v>15.46953934462802</v>
      </c>
      <c r="R5" s="52">
        <v>-10.059773214697646</v>
      </c>
      <c r="S5" s="52">
        <v>13.368463442745689</v>
      </c>
      <c r="T5" s="52">
        <v>15.532390589217094</v>
      </c>
      <c r="U5" s="52">
        <v>-11.453261550630245</v>
      </c>
      <c r="V5" s="52">
        <v>16.44664190256956</v>
      </c>
      <c r="W5" s="52">
        <v>2.4459432256175329</v>
      </c>
      <c r="X5" s="52">
        <v>14.531971486273443</v>
      </c>
      <c r="Y5" s="52">
        <v>-19.488779407905906</v>
      </c>
    </row>
    <row r="6" spans="2:25" ht="19" customHeight="1" x14ac:dyDescent="0.15">
      <c r="B6" s="53" t="s">
        <v>51</v>
      </c>
      <c r="C6" s="52">
        <v>18.608514558756962</v>
      </c>
      <c r="D6" s="52">
        <v>-31.257953413760276</v>
      </c>
      <c r="E6" s="52">
        <v>-15.129682948887854</v>
      </c>
      <c r="F6" s="52">
        <v>177.74162068169014</v>
      </c>
      <c r="G6" s="52">
        <v>47.559417077737464</v>
      </c>
      <c r="H6" s="52">
        <v>-21.959503347032971</v>
      </c>
      <c r="I6" s="52">
        <v>7.6188695260593837</v>
      </c>
      <c r="J6" s="52">
        <v>50.56263479424581</v>
      </c>
      <c r="P6" s="53" t="s">
        <v>51</v>
      </c>
      <c r="Q6" s="52">
        <v>-32.081599160322796</v>
      </c>
      <c r="R6" s="52">
        <v>-6.7326380301293263</v>
      </c>
      <c r="S6" s="52">
        <v>69.153715377352583</v>
      </c>
      <c r="T6" s="52">
        <v>1.0462168779670735</v>
      </c>
      <c r="U6" s="52">
        <v>-34.269198371689903</v>
      </c>
      <c r="V6" s="52">
        <v>3.9379861075417919</v>
      </c>
      <c r="W6" s="52">
        <v>51.342809579201862</v>
      </c>
      <c r="X6" s="52">
        <v>118.87830640081631</v>
      </c>
      <c r="Y6" s="52">
        <v>-20.601418335237071</v>
      </c>
    </row>
    <row r="7" spans="2:25" ht="19" customHeight="1" x14ac:dyDescent="0.15">
      <c r="B7" s="53" t="s">
        <v>119</v>
      </c>
      <c r="C7" s="52">
        <v>51.22919577765073</v>
      </c>
      <c r="D7" s="52">
        <v>-35.380564992220037</v>
      </c>
      <c r="E7" s="52">
        <v>-49.401703392436602</v>
      </c>
      <c r="F7" s="52">
        <v>180.17947798176675</v>
      </c>
      <c r="G7" s="52">
        <v>67.735893125688776</v>
      </c>
      <c r="H7" s="52">
        <v>15.298879703951037</v>
      </c>
      <c r="I7" s="52">
        <v>24.891128492422506</v>
      </c>
      <c r="J7" s="52">
        <v>65.693638213318422</v>
      </c>
      <c r="P7" s="53" t="s">
        <v>119</v>
      </c>
      <c r="Q7" s="52">
        <v>-31.045366062792873</v>
      </c>
      <c r="R7" s="52">
        <v>-33.902713761712782</v>
      </c>
      <c r="S7" s="52">
        <v>85.003069636002436</v>
      </c>
      <c r="T7" s="52">
        <v>14.491170783816026</v>
      </c>
      <c r="U7" s="52">
        <v>-37.590472064590102</v>
      </c>
      <c r="V7" s="52">
        <v>-32.171729151082154</v>
      </c>
      <c r="W7" s="52">
        <v>91.379074422925697</v>
      </c>
      <c r="X7" s="52">
        <v>107.71011987060308</v>
      </c>
      <c r="Y7" s="52">
        <v>-3.1169060707191996</v>
      </c>
    </row>
    <row r="8" spans="2:25" ht="19" customHeight="1" x14ac:dyDescent="0.15">
      <c r="B8" s="53" t="s">
        <v>125</v>
      </c>
      <c r="C8" s="52">
        <v>8.8870485491472362</v>
      </c>
      <c r="D8" s="52">
        <v>16.575181515078846</v>
      </c>
      <c r="E8" s="52">
        <v>-42.112956456575304</v>
      </c>
      <c r="F8" s="52">
        <v>34.957960456203224</v>
      </c>
      <c r="G8" s="52">
        <v>17.166495058605047</v>
      </c>
      <c r="H8" s="52">
        <v>2.1737219355590454</v>
      </c>
      <c r="I8" s="52">
        <v>11.471112351555462</v>
      </c>
      <c r="J8" s="52">
        <v>33.289259370091365</v>
      </c>
      <c r="P8" s="53" t="s">
        <v>125</v>
      </c>
      <c r="Q8" s="52">
        <v>10.258220724126504</v>
      </c>
      <c r="R8" s="52">
        <v>3.665600553462188</v>
      </c>
      <c r="S8" s="52">
        <v>3.539207178344586</v>
      </c>
      <c r="T8" s="52">
        <v>24.088672969593912</v>
      </c>
      <c r="U8" s="52">
        <v>-5.8533304253060781</v>
      </c>
      <c r="V8" s="52">
        <v>27.858017889074105</v>
      </c>
      <c r="W8" s="52">
        <v>19.230399316830663</v>
      </c>
      <c r="X8" s="52">
        <v>14.0734769688073</v>
      </c>
      <c r="Y8" s="52">
        <v>-14.36121011930655</v>
      </c>
    </row>
    <row r="9" spans="2:25" ht="19" customHeight="1" x14ac:dyDescent="0.15">
      <c r="B9" s="53" t="s">
        <v>132</v>
      </c>
      <c r="C9" s="52">
        <v>45.793535351109767</v>
      </c>
      <c r="D9" s="52">
        <v>11.753715284037995</v>
      </c>
      <c r="E9" s="52">
        <v>-51.30384853058947</v>
      </c>
      <c r="F9" s="52">
        <v>165.76844344000693</v>
      </c>
      <c r="G9" s="52">
        <v>19.324793021334621</v>
      </c>
      <c r="H9" s="52">
        <v>10.445318886879278</v>
      </c>
      <c r="I9" s="52">
        <v>34.610474217483208</v>
      </c>
      <c r="J9" s="52">
        <v>78.224634916031675</v>
      </c>
      <c r="P9" s="53" t="s">
        <v>132</v>
      </c>
      <c r="Q9" s="52">
        <v>18.880778172658708</v>
      </c>
      <c r="R9" s="52">
        <v>56.414820503215537</v>
      </c>
      <c r="S9" s="52">
        <v>86.320256511938524</v>
      </c>
      <c r="T9" s="52">
        <v>36.723519757308594</v>
      </c>
      <c r="U9" s="52">
        <v>-16.317330841309722</v>
      </c>
      <c r="V9" s="52">
        <v>26.422699949918734</v>
      </c>
      <c r="W9" s="52">
        <v>124.85579064848173</v>
      </c>
      <c r="X9" s="52">
        <v>135.52297278911203</v>
      </c>
      <c r="Y9" s="52">
        <v>-30.335796095517626</v>
      </c>
    </row>
    <row r="10" spans="2:25" ht="19" customHeight="1" x14ac:dyDescent="0.15">
      <c r="B10" s="53" t="s">
        <v>138</v>
      </c>
      <c r="C10" s="52">
        <v>13.388119488019701</v>
      </c>
      <c r="D10" s="52">
        <v>-0.1609930623060295</v>
      </c>
      <c r="E10" s="52">
        <v>-33.867972680143616</v>
      </c>
      <c r="F10" s="52">
        <v>19.276219029568381</v>
      </c>
      <c r="G10" s="52">
        <v>11.192168274606511</v>
      </c>
      <c r="H10" s="52">
        <v>-2.5274709365575365</v>
      </c>
      <c r="I10" s="52">
        <v>13.812062521341028</v>
      </c>
      <c r="J10" s="52">
        <v>31.934541013769195</v>
      </c>
      <c r="P10" s="53" t="s">
        <v>138</v>
      </c>
      <c r="Q10" s="52">
        <v>10.888901949280923</v>
      </c>
      <c r="R10" s="52">
        <v>1.2547143235630318</v>
      </c>
      <c r="S10" s="52">
        <v>7.5758787045666924</v>
      </c>
      <c r="T10" s="52">
        <v>14.950162947490261</v>
      </c>
      <c r="U10" s="52">
        <v>-7.3956257698803318</v>
      </c>
      <c r="V10" s="52">
        <v>28.012685597181232</v>
      </c>
      <c r="W10" s="52">
        <v>12.351184585785637</v>
      </c>
      <c r="X10" s="52">
        <v>21.907414123026509</v>
      </c>
      <c r="Y10" s="52">
        <v>-9.8555595046866493</v>
      </c>
    </row>
    <row r="11" spans="2:25" ht="19" customHeight="1" x14ac:dyDescent="0.15">
      <c r="B11" s="53" t="s">
        <v>144</v>
      </c>
      <c r="C11" s="52">
        <v>18.712878932485278</v>
      </c>
      <c r="D11" s="52">
        <v>32.443139232732378</v>
      </c>
      <c r="E11" s="52">
        <v>-43.278900816604136</v>
      </c>
      <c r="F11" s="52">
        <v>19.401916983824869</v>
      </c>
      <c r="G11" s="52">
        <v>45.36287779929846</v>
      </c>
      <c r="H11" s="52">
        <v>-16.292182903774606</v>
      </c>
      <c r="I11" s="52">
        <v>35.862738329311377</v>
      </c>
      <c r="J11" s="52">
        <v>39.349272948126327</v>
      </c>
      <c r="P11" s="53" t="s">
        <v>144</v>
      </c>
      <c r="Q11" s="52">
        <v>-2.4560638276389106</v>
      </c>
      <c r="R11" s="52">
        <v>2.7778942696362869</v>
      </c>
      <c r="S11" s="52">
        <v>15.295169852696253</v>
      </c>
      <c r="T11" s="52">
        <v>5.1797105318407386</v>
      </c>
      <c r="U11" s="52">
        <v>-22.027023248353039</v>
      </c>
      <c r="V11" s="52">
        <v>8.51604478422494</v>
      </c>
      <c r="W11" s="52">
        <v>10.782624818032085</v>
      </c>
      <c r="X11" s="52">
        <v>59.474589335505058</v>
      </c>
      <c r="Y11" s="52">
        <v>10.284495934702511</v>
      </c>
    </row>
    <row r="12" spans="2:25" ht="19" customHeight="1" x14ac:dyDescent="0.15">
      <c r="B12" s="53" t="s">
        <v>151</v>
      </c>
      <c r="C12" s="52">
        <v>27.805046899333028</v>
      </c>
      <c r="D12" s="52">
        <v>-30.299210301414803</v>
      </c>
      <c r="E12" s="52">
        <v>-36.059775224664371</v>
      </c>
      <c r="F12" s="52">
        <v>205.24316617845733</v>
      </c>
      <c r="G12" s="52">
        <v>33.713926299321109</v>
      </c>
      <c r="H12" s="52">
        <v>-9.9759274243456293</v>
      </c>
      <c r="I12" s="52">
        <v>-7.116308672070379</v>
      </c>
      <c r="J12" s="52">
        <v>59.530943747181063</v>
      </c>
      <c r="P12" s="53" t="s">
        <v>151</v>
      </c>
      <c r="Q12" s="52">
        <v>-29.709713945911666</v>
      </c>
      <c r="R12" s="52">
        <v>-12.567526981737309</v>
      </c>
      <c r="S12" s="52">
        <v>41.538652874503335</v>
      </c>
      <c r="T12" s="52">
        <v>37.975326294881086</v>
      </c>
      <c r="U12" s="52">
        <v>-43.225239340346974</v>
      </c>
      <c r="V12" s="52">
        <v>21.972900895115327</v>
      </c>
      <c r="W12" s="52">
        <v>183.31739380071767</v>
      </c>
      <c r="X12" s="52">
        <v>113.66102239068994</v>
      </c>
      <c r="Y12" s="52">
        <v>-30.640903334529462</v>
      </c>
    </row>
    <row r="13" spans="2:25" ht="19" customHeight="1" x14ac:dyDescent="0.15">
      <c r="B13" s="53" t="s">
        <v>157</v>
      </c>
      <c r="C13" s="52">
        <v>4.3666625444270801</v>
      </c>
      <c r="D13" s="52">
        <v>-28.657328108778575</v>
      </c>
      <c r="E13" s="52">
        <v>-46.234591047177439</v>
      </c>
      <c r="F13" s="52">
        <v>76.458898020047201</v>
      </c>
      <c r="G13" s="52">
        <v>20.572220460569042</v>
      </c>
      <c r="H13" s="52">
        <v>-12.496553856608184</v>
      </c>
      <c r="I13" s="52">
        <v>6.9599289527031276</v>
      </c>
      <c r="J13" s="52">
        <v>22.926121211943506</v>
      </c>
      <c r="P13" s="53" t="s">
        <v>157</v>
      </c>
      <c r="Q13" s="52">
        <v>1.0407474028986448</v>
      </c>
      <c r="R13" s="52">
        <v>-18.594528796934082</v>
      </c>
      <c r="S13" s="52">
        <v>16.633373634930308</v>
      </c>
      <c r="T13" s="52">
        <v>7.9739718989551607</v>
      </c>
      <c r="U13" s="52">
        <v>-9.2205545587059401</v>
      </c>
      <c r="V13" s="52">
        <v>11.473036581413002</v>
      </c>
      <c r="W13" s="52">
        <v>45.116571993520729</v>
      </c>
      <c r="X13" s="52">
        <v>31.353560645966201</v>
      </c>
      <c r="Y13" s="52">
        <v>-10.847319684786303</v>
      </c>
    </row>
    <row r="14" spans="2:25" ht="19" customHeight="1" x14ac:dyDescent="0.15">
      <c r="B14" s="53" t="s">
        <v>164</v>
      </c>
      <c r="C14" s="52">
        <v>42.241649680232982</v>
      </c>
      <c r="D14" s="52">
        <v>-22.079120114784065</v>
      </c>
      <c r="E14" s="52">
        <v>-61.030577832894473</v>
      </c>
      <c r="F14" s="52">
        <v>223.59725720076665</v>
      </c>
      <c r="G14" s="52">
        <v>16.809997599401132</v>
      </c>
      <c r="H14" s="52">
        <v>9.660996275943857</v>
      </c>
      <c r="I14" s="52">
        <v>31.451903233638852</v>
      </c>
      <c r="J14" s="52">
        <v>28.283447376143595</v>
      </c>
      <c r="P14" s="53" t="s">
        <v>164</v>
      </c>
      <c r="Q14" s="52">
        <v>-11.960834847092892</v>
      </c>
      <c r="R14" s="52">
        <v>-11.657712398682529</v>
      </c>
      <c r="S14" s="52">
        <v>12.548555918681769</v>
      </c>
      <c r="T14" s="52">
        <v>42.900829561927154</v>
      </c>
      <c r="U14" s="52">
        <v>-38.700092647011921</v>
      </c>
      <c r="V14" s="52">
        <v>39.132869239042748</v>
      </c>
      <c r="W14" s="52">
        <v>136.0459278783014</v>
      </c>
      <c r="X14" s="52">
        <v>49.300638844142739</v>
      </c>
      <c r="Y14" s="52">
        <v>-42.916041306403137</v>
      </c>
    </row>
    <row r="15" spans="2:25" ht="19" customHeight="1" x14ac:dyDescent="0.15">
      <c r="B15" s="53" t="s">
        <v>173</v>
      </c>
      <c r="C15" s="52">
        <v>12.236589205929715</v>
      </c>
      <c r="D15" s="52">
        <v>-15.61240029547262</v>
      </c>
      <c r="E15" s="52">
        <v>-48.025339580748046</v>
      </c>
      <c r="F15" s="52">
        <v>53.303061092759293</v>
      </c>
      <c r="G15" s="52">
        <v>17.769503373777891</v>
      </c>
      <c r="H15" s="52">
        <v>-0.42820730754301839</v>
      </c>
      <c r="I15" s="52">
        <v>11.158385296970295</v>
      </c>
      <c r="J15" s="52">
        <v>37.620590938384105</v>
      </c>
      <c r="P15" s="53" t="s">
        <v>173</v>
      </c>
      <c r="Q15" s="52">
        <v>18.859517823916256</v>
      </c>
      <c r="R15" s="52">
        <v>-2.8384095535080429</v>
      </c>
      <c r="S15" s="52">
        <v>13.211262839664128</v>
      </c>
      <c r="T15" s="52">
        <v>19.769875981280308</v>
      </c>
      <c r="U15" s="52">
        <v>-13.1325107076945</v>
      </c>
      <c r="V15" s="52">
        <v>22.904286599458899</v>
      </c>
      <c r="W15" s="52">
        <v>15.746120366301867</v>
      </c>
      <c r="X15" s="52">
        <v>39.42178723400523</v>
      </c>
      <c r="Y15" s="52">
        <v>-13.837500294816937</v>
      </c>
    </row>
    <row r="16" spans="2:25" ht="19" customHeight="1" x14ac:dyDescent="0.15">
      <c r="B16" s="53" t="s">
        <v>181</v>
      </c>
      <c r="C16" s="52">
        <v>10.850338954140359</v>
      </c>
      <c r="D16" s="52">
        <v>-14.339341210950169</v>
      </c>
      <c r="E16" s="52">
        <v>-63.101324205718832</v>
      </c>
      <c r="F16" s="52">
        <v>114.6085327369583</v>
      </c>
      <c r="G16" s="52">
        <v>20.545527980596237</v>
      </c>
      <c r="H16" s="52">
        <v>-13.444452692079329</v>
      </c>
      <c r="I16" s="52">
        <v>10.809282797661082</v>
      </c>
      <c r="J16" s="52">
        <v>44.153608447881609</v>
      </c>
      <c r="P16" s="53" t="s">
        <v>181</v>
      </c>
      <c r="Q16" s="52">
        <v>-16.808988508124298</v>
      </c>
      <c r="R16" s="52">
        <v>-5.0593627810817177</v>
      </c>
      <c r="S16" s="52">
        <v>53.393309489867278</v>
      </c>
      <c r="T16" s="52">
        <v>30.723043830934582</v>
      </c>
      <c r="U16" s="52">
        <v>-37.938462793938228</v>
      </c>
      <c r="V16" s="52">
        <v>42.249887962433242</v>
      </c>
      <c r="W16" s="52">
        <v>101.5698828483663</v>
      </c>
      <c r="X16" s="52">
        <v>111.91352456767586</v>
      </c>
      <c r="Y16" s="52">
        <v>-65.61740040388851</v>
      </c>
    </row>
    <row r="17" spans="2:25" ht="19" customHeight="1" x14ac:dyDescent="0.15">
      <c r="B17" s="53" t="s">
        <v>188</v>
      </c>
      <c r="C17" s="52">
        <v>24.204079764095376</v>
      </c>
      <c r="D17" s="52">
        <v>1.8521404640769765</v>
      </c>
      <c r="E17" s="52">
        <v>-33.695598357655463</v>
      </c>
      <c r="F17" s="52">
        <v>36.482596711579262</v>
      </c>
      <c r="G17" s="52">
        <v>24.829407949362412</v>
      </c>
      <c r="H17" s="52">
        <v>0.53641675651223109</v>
      </c>
      <c r="I17" s="52">
        <v>19.15486578682227</v>
      </c>
      <c r="J17" s="52">
        <v>51.600750809487863</v>
      </c>
      <c r="P17" s="53" t="s">
        <v>188</v>
      </c>
      <c r="Q17" s="52">
        <v>11.94805158472594</v>
      </c>
      <c r="R17" s="52">
        <v>-1.511254121520105</v>
      </c>
      <c r="S17" s="52">
        <v>16.077831881076797</v>
      </c>
      <c r="T17" s="52">
        <v>19.80985969114521</v>
      </c>
      <c r="U17" s="52">
        <v>-9.3663926561334634</v>
      </c>
      <c r="V17" s="52">
        <v>10.407699125098626</v>
      </c>
      <c r="W17" s="52">
        <v>5.6923101451316223</v>
      </c>
      <c r="X17" s="52">
        <v>24.247417606318695</v>
      </c>
      <c r="Y17" s="52">
        <v>-7.1317071324303276</v>
      </c>
    </row>
    <row r="18" spans="2:25" ht="19" customHeight="1" x14ac:dyDescent="0.15">
      <c r="B18" s="53" t="s">
        <v>195</v>
      </c>
      <c r="C18" s="52">
        <v>27.590540669176256</v>
      </c>
      <c r="D18" s="52">
        <v>-13.949815402842416</v>
      </c>
      <c r="E18" s="52">
        <v>-52.647832433937523</v>
      </c>
      <c r="F18" s="52">
        <v>84.742490758697357</v>
      </c>
      <c r="G18" s="52">
        <v>25.332555516466311</v>
      </c>
      <c r="H18" s="52">
        <v>-26.130334439717789</v>
      </c>
      <c r="I18" s="52">
        <v>26.699350513397558</v>
      </c>
      <c r="J18" s="52">
        <v>27.810160987554401</v>
      </c>
      <c r="P18" s="53" t="s">
        <v>195</v>
      </c>
      <c r="Q18" s="52">
        <v>-3.0731389944058747</v>
      </c>
      <c r="R18" s="52">
        <v>-12.807900980454875</v>
      </c>
      <c r="S18" s="52">
        <v>14.220179685571891</v>
      </c>
      <c r="T18" s="52">
        <v>13.870635217850602</v>
      </c>
      <c r="U18" s="52">
        <v>-19.403020866037597</v>
      </c>
      <c r="V18" s="52">
        <v>32.38459371528586</v>
      </c>
      <c r="W18" s="52">
        <v>55.920014566264065</v>
      </c>
      <c r="X18" s="52">
        <v>-14.561403465208816</v>
      </c>
      <c r="Y18" s="52">
        <v>-46.153127171062167</v>
      </c>
    </row>
    <row r="19" spans="2:25" ht="19" customHeight="1" x14ac:dyDescent="0.15">
      <c r="B19" s="53" t="s">
        <v>202</v>
      </c>
      <c r="C19" s="52">
        <v>46.466959074749916</v>
      </c>
      <c r="D19" s="52">
        <v>3.4942425581099017</v>
      </c>
      <c r="E19" s="52">
        <v>-38.385968094907788</v>
      </c>
      <c r="F19" s="52">
        <v>85.371895388686156</v>
      </c>
      <c r="G19" s="52">
        <v>29.671678402535218</v>
      </c>
      <c r="H19" s="52">
        <v>-16.683013731578338</v>
      </c>
      <c r="I19" s="52">
        <v>15.89087361093639</v>
      </c>
      <c r="J19" s="52">
        <v>37.228426838309318</v>
      </c>
      <c r="P19" s="53" t="s">
        <v>202</v>
      </c>
      <c r="Q19" s="52">
        <v>7.4568302026555751</v>
      </c>
      <c r="R19" s="52">
        <v>-8.568785283886367</v>
      </c>
      <c r="S19" s="52">
        <v>29.499516935062957</v>
      </c>
      <c r="T19" s="52">
        <v>27.81334042931109</v>
      </c>
      <c r="U19" s="52">
        <v>-9.9492437086342527</v>
      </c>
      <c r="V19" s="52">
        <v>-3.6587074961945403</v>
      </c>
      <c r="W19" s="52">
        <v>13.342769570154832</v>
      </c>
      <c r="X19" s="52">
        <v>52.368834509095883</v>
      </c>
      <c r="Y19" s="52">
        <v>2.3765325611702672</v>
      </c>
    </row>
    <row r="20" spans="2:25" ht="19" customHeight="1" x14ac:dyDescent="0.15">
      <c r="B20" s="53" t="s">
        <v>209</v>
      </c>
      <c r="C20" s="52">
        <v>12.211500886302073</v>
      </c>
      <c r="D20" s="52">
        <v>-21.027726946851097</v>
      </c>
      <c r="E20" s="52">
        <v>-63.23922090009183</v>
      </c>
      <c r="F20" s="52">
        <v>264.39415847637457</v>
      </c>
      <c r="G20" s="52">
        <v>30.122421618801315</v>
      </c>
      <c r="H20" s="52">
        <v>-20.143868485177038</v>
      </c>
      <c r="I20" s="52">
        <v>29.270409403489811</v>
      </c>
      <c r="J20" s="52">
        <v>56.326238534809683</v>
      </c>
      <c r="P20" s="53" t="s">
        <v>209</v>
      </c>
      <c r="Q20" s="52">
        <v>-2.6581820069719178</v>
      </c>
      <c r="R20" s="52">
        <v>-20.49308197336444</v>
      </c>
      <c r="S20" s="52">
        <v>37.162854205469344</v>
      </c>
      <c r="T20" s="52">
        <v>14.02037250076263</v>
      </c>
      <c r="U20" s="52">
        <v>-43.688920591862022</v>
      </c>
      <c r="V20" s="52">
        <v>-3.2355846335426985</v>
      </c>
      <c r="W20" s="52">
        <v>116.08290576789906</v>
      </c>
      <c r="X20" s="52">
        <v>101.33327769789008</v>
      </c>
      <c r="Y20" s="52">
        <v>-67.245878025984268</v>
      </c>
    </row>
    <row r="21" spans="2:25" ht="19" customHeight="1" x14ac:dyDescent="0.15">
      <c r="B21" s="53" t="s">
        <v>87</v>
      </c>
      <c r="C21" s="52">
        <v>74.799163789673131</v>
      </c>
      <c r="D21" s="52">
        <v>-23.245020488202645</v>
      </c>
      <c r="E21" s="52">
        <v>-61.473086679407082</v>
      </c>
      <c r="F21" s="52">
        <v>168.47348985291111</v>
      </c>
      <c r="G21" s="52">
        <v>5.9628641555196316</v>
      </c>
      <c r="H21" s="52">
        <v>33.525933795923251</v>
      </c>
      <c r="I21" s="52">
        <v>26.69792170926884</v>
      </c>
      <c r="J21" s="52">
        <v>48.843515741300727</v>
      </c>
      <c r="P21" s="53" t="s">
        <v>87</v>
      </c>
      <c r="Q21" s="52">
        <v>-18.764129046260525</v>
      </c>
      <c r="R21" s="52">
        <v>-21.838349942355322</v>
      </c>
      <c r="S21" s="52">
        <v>135.71853174428588</v>
      </c>
      <c r="T21" s="52">
        <v>12.362725137186347</v>
      </c>
      <c r="U21" s="52">
        <v>-36.97512603186874</v>
      </c>
      <c r="V21" s="52">
        <v>-8.5720140832535296</v>
      </c>
      <c r="W21" s="52">
        <v>104.46865874353124</v>
      </c>
      <c r="X21" s="52">
        <v>162.25845558846711</v>
      </c>
      <c r="Y21" s="52">
        <v>-17.170698765901921</v>
      </c>
    </row>
    <row r="22" spans="2:25" ht="19" customHeight="1" x14ac:dyDescent="0.15">
      <c r="B22" s="53" t="s">
        <v>88</v>
      </c>
      <c r="C22" s="52">
        <v>59.587093229029286</v>
      </c>
      <c r="D22" s="52">
        <v>24.096691667620192</v>
      </c>
      <c r="E22" s="52">
        <v>-54.014764214665391</v>
      </c>
      <c r="F22" s="52">
        <v>77.664690413354094</v>
      </c>
      <c r="G22" s="52">
        <v>28.037461513890417</v>
      </c>
      <c r="H22" s="52">
        <v>-3.4844478641469343</v>
      </c>
      <c r="I22" s="52">
        <v>59.125384966762006</v>
      </c>
      <c r="J22" s="52">
        <v>67.952659206538286</v>
      </c>
      <c r="P22" s="53" t="s">
        <v>88</v>
      </c>
      <c r="Q22" s="52">
        <v>20.056832992172396</v>
      </c>
      <c r="R22" s="52">
        <v>4.6436676302566378</v>
      </c>
      <c r="S22" s="52">
        <v>42.630019720454534</v>
      </c>
      <c r="T22" s="52">
        <v>26.531071919559523</v>
      </c>
      <c r="U22" s="52">
        <v>-8.7763112630823876</v>
      </c>
      <c r="V22" s="52">
        <v>4.6826359089376615</v>
      </c>
      <c r="W22" s="52">
        <v>53.064454305838296</v>
      </c>
      <c r="X22" s="52">
        <v>78.791945012182239</v>
      </c>
      <c r="Y22" s="52">
        <v>61.896610637272154</v>
      </c>
    </row>
    <row r="23" spans="2:25" ht="19" customHeight="1" x14ac:dyDescent="0.15">
      <c r="B23" s="53" t="s">
        <v>89</v>
      </c>
      <c r="C23" s="52">
        <v>34.386008182011807</v>
      </c>
      <c r="D23" s="52">
        <v>-29.898614726657218</v>
      </c>
      <c r="E23" s="52">
        <v>-31.151863449770424</v>
      </c>
      <c r="F23" s="52">
        <v>88.735999449726378</v>
      </c>
      <c r="G23" s="52">
        <v>34.652567156533671</v>
      </c>
      <c r="H23" s="52">
        <v>-15.038629432971653</v>
      </c>
      <c r="I23" s="52">
        <v>23.067132392709787</v>
      </c>
      <c r="J23" s="52">
        <v>53.899372698073492</v>
      </c>
      <c r="P23" s="53" t="s">
        <v>89</v>
      </c>
      <c r="Q23" s="52">
        <v>23.209778714069628</v>
      </c>
      <c r="R23" s="52">
        <v>-10.484939243422792</v>
      </c>
      <c r="S23" s="52">
        <v>56.25837948280833</v>
      </c>
      <c r="T23" s="52">
        <v>35.829245692207387</v>
      </c>
      <c r="U23" s="52">
        <v>-3.5570631873689043</v>
      </c>
      <c r="V23" s="52">
        <v>0.39191010692357808</v>
      </c>
      <c r="W23" s="52">
        <v>110.52099165877578</v>
      </c>
      <c r="X23" s="52">
        <v>146.91783090765961</v>
      </c>
      <c r="Y23" s="52">
        <v>-12.404994839536888</v>
      </c>
    </row>
    <row r="24" spans="2:25" ht="19" customHeight="1" x14ac:dyDescent="0.15">
      <c r="B24" s="53" t="s">
        <v>83</v>
      </c>
      <c r="C24" s="52">
        <v>49.426031933119255</v>
      </c>
      <c r="D24" s="52">
        <v>12.227587137173904</v>
      </c>
      <c r="E24" s="52">
        <v>-38.183754935522643</v>
      </c>
      <c r="F24" s="52">
        <v>120.55104855580221</v>
      </c>
      <c r="G24" s="52">
        <v>31.623134541347259</v>
      </c>
      <c r="H24" s="52">
        <v>23.932620212090065</v>
      </c>
      <c r="I24" s="52">
        <v>54.783444473757946</v>
      </c>
      <c r="J24" s="52">
        <v>43.585967907647621</v>
      </c>
      <c r="P24" s="53" t="s">
        <v>83</v>
      </c>
      <c r="Q24" s="52">
        <v>13.634971313764693</v>
      </c>
      <c r="R24" s="52">
        <v>10.16005908483892</v>
      </c>
      <c r="S24" s="52">
        <v>49.789949263438281</v>
      </c>
      <c r="T24" s="52">
        <v>14.592140761734655</v>
      </c>
      <c r="U24" s="52">
        <v>-9.7277928756261147</v>
      </c>
      <c r="V24" s="52">
        <v>-13.170829294751007</v>
      </c>
      <c r="W24" s="52">
        <v>29.168537540991991</v>
      </c>
      <c r="X24" s="52">
        <v>78.686951758921239</v>
      </c>
      <c r="Y24" s="52">
        <v>29.660379260393434</v>
      </c>
    </row>
    <row r="25" spans="2:25" ht="19" customHeight="1" x14ac:dyDescent="0.15">
      <c r="B25" s="53" t="s">
        <v>84</v>
      </c>
      <c r="C25" s="52">
        <v>43.999644482973821</v>
      </c>
      <c r="D25" s="52">
        <v>3.4455534585243877</v>
      </c>
      <c r="E25" s="52">
        <v>-38.295411743201633</v>
      </c>
      <c r="F25" s="52">
        <v>115.89164565271932</v>
      </c>
      <c r="G25" s="52">
        <v>34.399825027600549</v>
      </c>
      <c r="H25" s="52">
        <v>21.037581175092139</v>
      </c>
      <c r="I25" s="52">
        <v>65.750881239591251</v>
      </c>
      <c r="J25" s="52">
        <v>55.436089359336549</v>
      </c>
      <c r="P25" s="53" t="s">
        <v>84</v>
      </c>
      <c r="Q25" s="52">
        <v>0.89793648281272009</v>
      </c>
      <c r="R25" s="52">
        <v>-20.363603019460026</v>
      </c>
      <c r="S25" s="52">
        <v>50.341461166412628</v>
      </c>
      <c r="T25" s="52">
        <v>19.448630242236433</v>
      </c>
      <c r="U25" s="52">
        <v>-20.798199429831531</v>
      </c>
      <c r="V25" s="52">
        <v>-16.486622772206886</v>
      </c>
      <c r="W25" s="52">
        <v>29.280523470219894</v>
      </c>
      <c r="X25" s="52">
        <v>91.788214813033449</v>
      </c>
      <c r="Y25" s="52">
        <v>29.59154285448481</v>
      </c>
    </row>
    <row r="26" spans="2:25" ht="19" customHeight="1" x14ac:dyDescent="0.15">
      <c r="B26" s="53" t="s">
        <v>85</v>
      </c>
      <c r="C26" s="52">
        <v>49.856839469760942</v>
      </c>
      <c r="D26" s="52">
        <v>18.604930166197136</v>
      </c>
      <c r="E26" s="52">
        <v>-52.348366436548197</v>
      </c>
      <c r="F26" s="52">
        <v>213.71252553815515</v>
      </c>
      <c r="G26" s="52">
        <v>58.069299752135819</v>
      </c>
      <c r="H26" s="52">
        <v>-7.5031003045671048</v>
      </c>
      <c r="I26" s="52">
        <v>11.658286118219213</v>
      </c>
      <c r="J26" s="52">
        <v>51.853557367496236</v>
      </c>
      <c r="P26" s="53" t="s">
        <v>85</v>
      </c>
      <c r="Q26" s="52">
        <v>11.281164263321749</v>
      </c>
      <c r="R26" s="52">
        <v>2.7533208534113807</v>
      </c>
      <c r="S26" s="52">
        <v>46.099896105667113</v>
      </c>
      <c r="T26" s="52">
        <v>22.049351380101356</v>
      </c>
      <c r="U26" s="52">
        <v>-11.393431056888186</v>
      </c>
      <c r="V26" s="52">
        <v>3.6648982061515971</v>
      </c>
      <c r="W26" s="52">
        <v>102.09508434541456</v>
      </c>
      <c r="X26" s="52">
        <v>83.959338399907097</v>
      </c>
      <c r="Y26" s="52">
        <v>18.632776350257178</v>
      </c>
    </row>
    <row r="27" spans="2:25" ht="19" customHeight="1" x14ac:dyDescent="0.15">
      <c r="B27" s="53" t="s">
        <v>86</v>
      </c>
      <c r="C27" s="52">
        <v>29.377875051311175</v>
      </c>
      <c r="D27" s="52">
        <v>-15.68318573363903</v>
      </c>
      <c r="E27" s="52">
        <v>-54.834635194034441</v>
      </c>
      <c r="F27" s="52">
        <v>260.20391512811159</v>
      </c>
      <c r="G27" s="52">
        <v>77.637652757478364</v>
      </c>
      <c r="H27" s="52">
        <v>-6.9632518901442673</v>
      </c>
      <c r="I27" s="52">
        <v>9.2472526978529608</v>
      </c>
      <c r="J27" s="52">
        <v>58.111553603353997</v>
      </c>
      <c r="P27" s="53" t="s">
        <v>86</v>
      </c>
      <c r="Q27" s="52">
        <v>-5.3685113922689602</v>
      </c>
      <c r="R27" s="52">
        <v>-18.974650138157319</v>
      </c>
      <c r="S27" s="52">
        <v>48.106706869684473</v>
      </c>
      <c r="T27" s="52">
        <v>19.447494341149781</v>
      </c>
      <c r="U27" s="52">
        <v>-15.572818629392755</v>
      </c>
      <c r="V27" s="52">
        <v>-3.7593022321733569</v>
      </c>
      <c r="W27" s="52">
        <v>69.771115817433639</v>
      </c>
      <c r="X27" s="52">
        <v>91.249444048659981</v>
      </c>
      <c r="Y27" s="52">
        <v>24.803244380642393</v>
      </c>
    </row>
    <row r="30" spans="2:25" x14ac:dyDescent="0.15">
      <c r="B30" s="54" t="s">
        <v>266</v>
      </c>
      <c r="C30" s="49" t="s">
        <v>130</v>
      </c>
      <c r="D30" s="49" t="s">
        <v>49</v>
      </c>
      <c r="E30" s="49" t="s">
        <v>50</v>
      </c>
      <c r="F30" s="49" t="s">
        <v>51</v>
      </c>
      <c r="H30" s="54" t="s">
        <v>266</v>
      </c>
      <c r="I30" s="49" t="s">
        <v>119</v>
      </c>
      <c r="J30" s="49" t="s">
        <v>125</v>
      </c>
      <c r="K30" s="49" t="s">
        <v>132</v>
      </c>
      <c r="L30" s="49" t="s">
        <v>138</v>
      </c>
      <c r="Q30" s="54" t="s">
        <v>266</v>
      </c>
      <c r="R30" s="55" t="s">
        <v>144</v>
      </c>
      <c r="S30" s="55" t="s">
        <v>151</v>
      </c>
      <c r="T30" s="55" t="s">
        <v>157</v>
      </c>
      <c r="U30" s="55" t="s">
        <v>164</v>
      </c>
      <c r="V30" s="55" t="s">
        <v>173</v>
      </c>
      <c r="W30" s="55" t="s">
        <v>181</v>
      </c>
    </row>
    <row r="31" spans="2:25" x14ac:dyDescent="0.15">
      <c r="B31" s="53">
        <v>2006</v>
      </c>
      <c r="C31" s="52">
        <v>13.618521188816789</v>
      </c>
      <c r="D31" s="52">
        <v>30.219065853493589</v>
      </c>
      <c r="E31" s="52">
        <v>27.927850822929901</v>
      </c>
      <c r="F31" s="52">
        <v>18.608514558756962</v>
      </c>
      <c r="H31" s="53">
        <v>2006</v>
      </c>
      <c r="I31" s="52">
        <v>51.22919577765073</v>
      </c>
      <c r="J31" s="52">
        <v>8.8870485491472362</v>
      </c>
      <c r="K31" s="52">
        <v>45.793535351109767</v>
      </c>
      <c r="L31" s="52">
        <v>13.388119488019701</v>
      </c>
      <c r="Q31" s="53">
        <v>2006</v>
      </c>
      <c r="R31" s="52">
        <v>18.712878932485278</v>
      </c>
      <c r="S31" s="52">
        <v>27.805046899333028</v>
      </c>
      <c r="T31" s="52">
        <v>4.3666625444270801</v>
      </c>
      <c r="U31" s="52">
        <v>42.241649680232982</v>
      </c>
      <c r="V31" s="52">
        <v>12.236589205929715</v>
      </c>
      <c r="W31" s="52">
        <v>10.850338954140359</v>
      </c>
    </row>
    <row r="32" spans="2:25" x14ac:dyDescent="0.15">
      <c r="B32" s="53">
        <v>2007</v>
      </c>
      <c r="C32" s="52">
        <v>3.5323979411972419</v>
      </c>
      <c r="D32" s="52">
        <v>-20.893651157846911</v>
      </c>
      <c r="E32" s="52">
        <v>-2.5466798846630692</v>
      </c>
      <c r="F32" s="52">
        <v>-31.257953413760276</v>
      </c>
      <c r="H32" s="53">
        <v>2007</v>
      </c>
      <c r="I32" s="52">
        <v>-35.380564992220037</v>
      </c>
      <c r="J32" s="52">
        <v>16.575181515078846</v>
      </c>
      <c r="K32" s="52">
        <v>11.753715284037995</v>
      </c>
      <c r="L32" s="52">
        <v>-0.1609930623060295</v>
      </c>
      <c r="Q32" s="53">
        <v>2007</v>
      </c>
      <c r="R32" s="52">
        <v>32.443139232732378</v>
      </c>
      <c r="S32" s="52">
        <v>-30.299210301414803</v>
      </c>
      <c r="T32" s="52">
        <v>-28.657328108778575</v>
      </c>
      <c r="U32" s="52">
        <v>-22.079120114784065</v>
      </c>
      <c r="V32" s="52">
        <v>-15.61240029547262</v>
      </c>
      <c r="W32" s="52">
        <v>-14.339341210950169</v>
      </c>
    </row>
    <row r="33" spans="2:23" x14ac:dyDescent="0.15">
      <c r="B33" s="53">
        <v>2008</v>
      </c>
      <c r="C33" s="52">
        <v>-38.490874421138635</v>
      </c>
      <c r="D33" s="52">
        <v>-63.106064212130107</v>
      </c>
      <c r="E33" s="52">
        <v>-53.545926056897187</v>
      </c>
      <c r="F33" s="52">
        <v>-15.129682948887854</v>
      </c>
      <c r="H33" s="53">
        <v>2008</v>
      </c>
      <c r="I33" s="52">
        <v>-49.401703392436602</v>
      </c>
      <c r="J33" s="52">
        <v>-42.112956456575304</v>
      </c>
      <c r="K33" s="52">
        <v>-51.30384853058947</v>
      </c>
      <c r="L33" s="52">
        <v>-33.867972680143616</v>
      </c>
      <c r="Q33" s="53">
        <v>2008</v>
      </c>
      <c r="R33" s="52">
        <v>-43.278900816604136</v>
      </c>
      <c r="S33" s="52">
        <v>-36.059775224664371</v>
      </c>
      <c r="T33" s="52">
        <v>-46.234591047177439</v>
      </c>
      <c r="U33" s="52">
        <v>-61.030577832894473</v>
      </c>
      <c r="V33" s="52">
        <v>-48.025339580748046</v>
      </c>
      <c r="W33" s="52">
        <v>-63.101324205718832</v>
      </c>
    </row>
    <row r="34" spans="2:23" x14ac:dyDescent="0.15">
      <c r="B34" s="53">
        <v>2009</v>
      </c>
      <c r="C34" s="52">
        <v>23.461027457927301</v>
      </c>
      <c r="D34" s="52">
        <v>81.249998484576551</v>
      </c>
      <c r="E34" s="52">
        <v>11.321806171229039</v>
      </c>
      <c r="F34" s="52">
        <v>177.74162068169014</v>
      </c>
      <c r="H34" s="53">
        <v>2009</v>
      </c>
      <c r="I34" s="52">
        <v>180.17947798176675</v>
      </c>
      <c r="J34" s="52">
        <v>34.957960456203224</v>
      </c>
      <c r="K34" s="52">
        <v>165.76844344000693</v>
      </c>
      <c r="L34" s="52">
        <v>19.276219029568381</v>
      </c>
      <c r="Q34" s="53">
        <v>2009</v>
      </c>
      <c r="R34" s="52">
        <v>19.401916983824869</v>
      </c>
      <c r="S34" s="52">
        <v>205.24316617845733</v>
      </c>
      <c r="T34" s="52">
        <v>76.458898020047201</v>
      </c>
      <c r="U34" s="52">
        <v>223.59725720076665</v>
      </c>
      <c r="V34" s="52">
        <v>53.303061092759293</v>
      </c>
      <c r="W34" s="52">
        <v>114.6085327369583</v>
      </c>
    </row>
    <row r="35" spans="2:23" x14ac:dyDescent="0.15">
      <c r="B35" s="53">
        <v>2010</v>
      </c>
      <c r="C35" s="52">
        <v>12.779122948614466</v>
      </c>
      <c r="D35" s="52">
        <v>52.935075539132356</v>
      </c>
      <c r="E35" s="52">
        <v>36.213822137570098</v>
      </c>
      <c r="F35" s="52">
        <v>47.559417077737464</v>
      </c>
      <c r="H35" s="53">
        <v>2010</v>
      </c>
      <c r="I35" s="52">
        <v>67.735893125688776</v>
      </c>
      <c r="J35" s="52">
        <v>17.166495058605047</v>
      </c>
      <c r="K35" s="52">
        <v>19.324793021334621</v>
      </c>
      <c r="L35" s="52">
        <v>11.192168274606511</v>
      </c>
      <c r="Q35" s="53">
        <v>2010</v>
      </c>
      <c r="R35" s="52">
        <v>45.36287779929846</v>
      </c>
      <c r="S35" s="52">
        <v>33.713926299321109</v>
      </c>
      <c r="T35" s="52">
        <v>20.572220460569042</v>
      </c>
      <c r="U35" s="52">
        <v>16.809997599401132</v>
      </c>
      <c r="V35" s="52">
        <v>17.769503373777891</v>
      </c>
      <c r="W35" s="52">
        <v>20.545527980596237</v>
      </c>
    </row>
    <row r="36" spans="2:23" x14ac:dyDescent="0.15">
      <c r="B36" s="53">
        <v>2011</v>
      </c>
      <c r="C36" s="52">
        <v>-2.204025765966258E-14</v>
      </c>
      <c r="D36" s="52">
        <v>5.3836977225706946</v>
      </c>
      <c r="E36" s="52">
        <v>-2.1193406832391832</v>
      </c>
      <c r="F36" s="52">
        <v>-21.959503347032971</v>
      </c>
      <c r="H36" s="53">
        <v>2011</v>
      </c>
      <c r="I36" s="52">
        <v>15.298879703951037</v>
      </c>
      <c r="J36" s="52">
        <v>2.1737219355590454</v>
      </c>
      <c r="K36" s="52">
        <v>10.445318886879278</v>
      </c>
      <c r="L36" s="52">
        <v>-2.5274709365575365</v>
      </c>
      <c r="Q36" s="53">
        <v>2011</v>
      </c>
      <c r="R36" s="52">
        <v>-16.292182903774606</v>
      </c>
      <c r="S36" s="52">
        <v>-9.9759274243456293</v>
      </c>
      <c r="T36" s="52">
        <v>-12.496553856608184</v>
      </c>
      <c r="U36" s="52">
        <v>9.660996275943857</v>
      </c>
      <c r="V36" s="52">
        <v>-0.42820730754301839</v>
      </c>
      <c r="W36" s="52">
        <v>-13.444452692079329</v>
      </c>
    </row>
    <row r="37" spans="2:23" x14ac:dyDescent="0.15">
      <c r="B37" s="53">
        <v>2012</v>
      </c>
      <c r="C37" s="52">
        <v>13.406488549618379</v>
      </c>
      <c r="D37" s="52">
        <v>28.028365284471345</v>
      </c>
      <c r="E37" s="52">
        <v>33.236869582996491</v>
      </c>
      <c r="F37" s="52">
        <v>7.6188695260593837</v>
      </c>
      <c r="H37" s="53">
        <v>2012</v>
      </c>
      <c r="I37" s="52">
        <v>24.891128492422506</v>
      </c>
      <c r="J37" s="52">
        <v>11.471112351555462</v>
      </c>
      <c r="K37" s="52">
        <v>34.610474217483208</v>
      </c>
      <c r="L37" s="52">
        <v>13.812062521341028</v>
      </c>
      <c r="Q37" s="53">
        <v>2012</v>
      </c>
      <c r="R37" s="52">
        <v>35.862738329311377</v>
      </c>
      <c r="S37" s="52">
        <v>-7.116308672070379</v>
      </c>
      <c r="T37" s="52">
        <v>6.9599289527031276</v>
      </c>
      <c r="U37" s="52">
        <v>31.451903233638852</v>
      </c>
      <c r="V37" s="52">
        <v>11.158385296970295</v>
      </c>
      <c r="W37" s="52">
        <v>10.809282797661082</v>
      </c>
    </row>
    <row r="38" spans="2:23" x14ac:dyDescent="0.15">
      <c r="B38" s="53">
        <v>2013</v>
      </c>
      <c r="C38" s="52">
        <v>29.603141214415928</v>
      </c>
      <c r="D38" s="52">
        <v>17.662026475618529</v>
      </c>
      <c r="E38" s="52">
        <v>26.763443747989164</v>
      </c>
      <c r="F38" s="52">
        <v>50.56263479424581</v>
      </c>
      <c r="H38" s="53">
        <v>2013</v>
      </c>
      <c r="I38" s="52">
        <v>65.693638213318422</v>
      </c>
      <c r="J38" s="52">
        <v>33.289259370091365</v>
      </c>
      <c r="K38" s="52">
        <v>78.224634916031675</v>
      </c>
      <c r="L38" s="52">
        <v>31.934541013769195</v>
      </c>
      <c r="Q38" s="53">
        <v>2013</v>
      </c>
      <c r="R38" s="52">
        <v>39.349272948126327</v>
      </c>
      <c r="S38" s="52">
        <v>59.530943747181063</v>
      </c>
      <c r="T38" s="52">
        <v>22.926121211943506</v>
      </c>
      <c r="U38" s="52">
        <v>28.283447376143595</v>
      </c>
      <c r="V38" s="52">
        <v>37.620590938384105</v>
      </c>
      <c r="W38" s="52">
        <v>44.153608447881609</v>
      </c>
    </row>
    <row r="39" spans="2:23" x14ac:dyDescent="0.15">
      <c r="B39" s="53">
        <v>2014</v>
      </c>
      <c r="C39" s="52">
        <v>11.388227656351416</v>
      </c>
      <c r="D39" s="52">
        <v>2.6819745674942106</v>
      </c>
      <c r="E39" s="52">
        <v>15.46953934462802</v>
      </c>
      <c r="F39" s="52">
        <v>-32.081599160322796</v>
      </c>
      <c r="H39" s="53">
        <v>2014</v>
      </c>
      <c r="I39" s="52">
        <v>-31.045366062792873</v>
      </c>
      <c r="J39" s="52">
        <v>10.258220724126504</v>
      </c>
      <c r="K39" s="52">
        <v>18.880778172658708</v>
      </c>
      <c r="L39" s="52">
        <v>10.888901949280923</v>
      </c>
      <c r="Q39" s="53">
        <v>2014</v>
      </c>
      <c r="R39" s="52">
        <v>-2.4560638276389106</v>
      </c>
      <c r="S39" s="52">
        <v>-29.709713945911666</v>
      </c>
      <c r="T39" s="52">
        <v>1.0407474028986448</v>
      </c>
      <c r="U39" s="52">
        <v>-11.960834847092892</v>
      </c>
      <c r="V39" s="52">
        <v>18.859517823916256</v>
      </c>
      <c r="W39" s="52">
        <v>-16.808988508124298</v>
      </c>
    </row>
    <row r="40" spans="2:23" x14ac:dyDescent="0.15">
      <c r="B40" s="53">
        <v>2015</v>
      </c>
      <c r="C40" s="52">
        <v>-0.72854436835203928</v>
      </c>
      <c r="D40" s="52">
        <v>-15.709753675085267</v>
      </c>
      <c r="E40" s="52">
        <v>-10.059773214697646</v>
      </c>
      <c r="F40" s="52">
        <v>-6.7326380301293263</v>
      </c>
      <c r="H40" s="53">
        <v>2015</v>
      </c>
      <c r="I40" s="52">
        <v>-33.902713761712782</v>
      </c>
      <c r="J40" s="52">
        <v>3.665600553462188</v>
      </c>
      <c r="K40" s="52">
        <v>56.414820503215537</v>
      </c>
      <c r="L40" s="52">
        <v>1.2547143235630318</v>
      </c>
      <c r="Q40" s="53">
        <v>2015</v>
      </c>
      <c r="R40" s="52">
        <v>2.7778942696362869</v>
      </c>
      <c r="S40" s="52">
        <v>-12.567526981737309</v>
      </c>
      <c r="T40" s="52">
        <v>-18.594528796934082</v>
      </c>
      <c r="U40" s="52">
        <v>-11.657712398682529</v>
      </c>
      <c r="V40" s="52">
        <v>-2.8384095535080429</v>
      </c>
      <c r="W40" s="52">
        <v>-5.0593627810817177</v>
      </c>
    </row>
    <row r="41" spans="2:23" x14ac:dyDescent="0.15">
      <c r="B41" s="53">
        <v>2016</v>
      </c>
      <c r="C41" s="52">
        <v>9.5356915700376419</v>
      </c>
      <c r="D41" s="52">
        <v>63.522091205735812</v>
      </c>
      <c r="E41" s="52">
        <v>13.368463442745689</v>
      </c>
      <c r="F41" s="52">
        <v>69.153715377352583</v>
      </c>
      <c r="H41" s="53">
        <v>2016</v>
      </c>
      <c r="I41" s="52">
        <v>85.003069636002436</v>
      </c>
      <c r="J41" s="52">
        <v>3.539207178344586</v>
      </c>
      <c r="K41" s="52">
        <v>86.320256511938524</v>
      </c>
      <c r="L41" s="52">
        <v>7.5758787045666924</v>
      </c>
      <c r="Q41" s="53">
        <v>2016</v>
      </c>
      <c r="R41" s="52">
        <v>15.295169852696253</v>
      </c>
      <c r="S41" s="52">
        <v>41.538652874503335</v>
      </c>
      <c r="T41" s="52">
        <v>16.633373634930308</v>
      </c>
      <c r="U41" s="52">
        <v>12.548555918681769</v>
      </c>
      <c r="V41" s="52">
        <v>13.211262839664128</v>
      </c>
      <c r="W41" s="52">
        <v>53.393309489867278</v>
      </c>
    </row>
    <row r="42" spans="2:23" x14ac:dyDescent="0.15">
      <c r="B42" s="53">
        <v>2017</v>
      </c>
      <c r="C42" s="52">
        <v>19.421118456315863</v>
      </c>
      <c r="D42" s="52">
        <v>-1.3052544980021719</v>
      </c>
      <c r="E42" s="52">
        <v>15.532390589217094</v>
      </c>
      <c r="F42" s="52">
        <v>1.0462168779670735</v>
      </c>
      <c r="H42" s="53">
        <v>2017</v>
      </c>
      <c r="I42" s="52">
        <v>14.491170783816026</v>
      </c>
      <c r="J42" s="52">
        <v>24.088672969593912</v>
      </c>
      <c r="K42" s="52">
        <v>36.723519757308594</v>
      </c>
      <c r="L42" s="52">
        <v>14.950162947490261</v>
      </c>
      <c r="Q42" s="53">
        <v>2017</v>
      </c>
      <c r="R42" s="52">
        <v>5.1797105318407386</v>
      </c>
      <c r="S42" s="52">
        <v>37.975326294881086</v>
      </c>
      <c r="T42" s="52">
        <v>7.9739718989551607</v>
      </c>
      <c r="U42" s="52">
        <v>42.900829561927154</v>
      </c>
      <c r="V42" s="52">
        <v>19.769875981280308</v>
      </c>
      <c r="W42" s="52">
        <v>30.723043830934582</v>
      </c>
    </row>
    <row r="43" spans="2:23" x14ac:dyDescent="0.15">
      <c r="B43" s="53">
        <v>2018</v>
      </c>
      <c r="C43" s="52">
        <v>-6.2387791741471679</v>
      </c>
      <c r="D43" s="52">
        <v>-33.614456451521555</v>
      </c>
      <c r="E43" s="52">
        <v>-11.453261550630245</v>
      </c>
      <c r="F43" s="52">
        <v>-34.269198371689903</v>
      </c>
      <c r="H43" s="53">
        <v>2018</v>
      </c>
      <c r="I43" s="52">
        <v>-37.590472064590102</v>
      </c>
      <c r="J43" s="52">
        <v>-5.8533304253060781</v>
      </c>
      <c r="K43" s="52">
        <v>-16.317330841309722</v>
      </c>
      <c r="L43" s="52">
        <v>-7.3956257698803318</v>
      </c>
      <c r="Q43" s="53">
        <v>2018</v>
      </c>
      <c r="R43" s="52">
        <v>-22.027023248353039</v>
      </c>
      <c r="S43" s="52">
        <v>-43.225239340346974</v>
      </c>
      <c r="T43" s="52">
        <v>-9.2205545587059401</v>
      </c>
      <c r="U43" s="52">
        <v>-38.700092647011921</v>
      </c>
      <c r="V43" s="52">
        <v>-13.1325107076945</v>
      </c>
      <c r="W43" s="52">
        <v>-37.938462793938228</v>
      </c>
    </row>
    <row r="44" spans="2:23" x14ac:dyDescent="0.15">
      <c r="B44" s="53">
        <v>2019</v>
      </c>
      <c r="C44" s="52">
        <v>28.881442476464013</v>
      </c>
      <c r="D44" s="52">
        <v>18.479858278563537</v>
      </c>
      <c r="E44" s="52">
        <v>16.44664190256956</v>
      </c>
      <c r="F44" s="52">
        <v>3.9379861075417919</v>
      </c>
      <c r="H44" s="53">
        <v>2019</v>
      </c>
      <c r="I44" s="52">
        <v>-32.171729151082154</v>
      </c>
      <c r="J44" s="52">
        <v>27.858017889074105</v>
      </c>
      <c r="K44" s="52">
        <v>26.422699949918734</v>
      </c>
      <c r="L44" s="52">
        <v>28.012685597181232</v>
      </c>
      <c r="Q44" s="53">
        <v>2019</v>
      </c>
      <c r="R44" s="52">
        <v>8.51604478422494</v>
      </c>
      <c r="S44" s="52">
        <v>21.972900895115327</v>
      </c>
      <c r="T44" s="52">
        <v>11.473036581413002</v>
      </c>
      <c r="U44" s="52">
        <v>39.132869239042748</v>
      </c>
      <c r="V44" s="52">
        <v>22.904286599458899</v>
      </c>
      <c r="W44" s="52">
        <v>42.249887962433242</v>
      </c>
    </row>
    <row r="45" spans="2:23" x14ac:dyDescent="0.15">
      <c r="B45" s="53">
        <v>2020</v>
      </c>
      <c r="C45" s="52">
        <v>16.259130865420328</v>
      </c>
      <c r="D45" s="52">
        <v>29.805051278886314</v>
      </c>
      <c r="E45" s="52">
        <v>2.4459432256175329</v>
      </c>
      <c r="F45" s="52">
        <v>51.342809579201862</v>
      </c>
      <c r="H45" s="53">
        <v>2020</v>
      </c>
      <c r="I45" s="52">
        <v>91.379074422925697</v>
      </c>
      <c r="J45" s="52">
        <v>19.230399316830663</v>
      </c>
      <c r="K45" s="52">
        <v>124.85579064848173</v>
      </c>
      <c r="L45" s="52">
        <v>12.351184585785637</v>
      </c>
      <c r="Q45" s="53">
        <v>2020</v>
      </c>
      <c r="R45" s="52">
        <v>10.782624818032085</v>
      </c>
      <c r="S45" s="52">
        <v>183.31739380071767</v>
      </c>
      <c r="T45" s="52">
        <v>45.116571993520729</v>
      </c>
      <c r="U45" s="52">
        <v>136.0459278783014</v>
      </c>
      <c r="V45" s="52">
        <v>15.746120366301867</v>
      </c>
      <c r="W45" s="52">
        <v>101.5698828483663</v>
      </c>
    </row>
    <row r="46" spans="2:23" x14ac:dyDescent="0.15">
      <c r="B46" s="53">
        <v>2021</v>
      </c>
      <c r="C46" s="52">
        <v>26.89225526476935</v>
      </c>
      <c r="D46" s="52">
        <v>116.25267137729043</v>
      </c>
      <c r="E46" s="52">
        <v>14.531971486273443</v>
      </c>
      <c r="F46" s="52">
        <v>118.87830640081631</v>
      </c>
      <c r="H46" s="53">
        <v>2021</v>
      </c>
      <c r="I46" s="52">
        <v>107.71011987060308</v>
      </c>
      <c r="J46" s="52">
        <v>14.0734769688073</v>
      </c>
      <c r="K46" s="52">
        <v>135.52297278911203</v>
      </c>
      <c r="L46" s="52">
        <v>21.907414123026509</v>
      </c>
      <c r="Q46" s="53">
        <v>2021</v>
      </c>
      <c r="R46" s="52">
        <v>59.474589335505058</v>
      </c>
      <c r="S46" s="52">
        <v>113.66102239068994</v>
      </c>
      <c r="T46" s="52">
        <v>31.353560645966201</v>
      </c>
      <c r="U46" s="52">
        <v>49.300638844142739</v>
      </c>
      <c r="V46" s="52">
        <v>39.42178723400523</v>
      </c>
      <c r="W46" s="52">
        <v>111.91352456767586</v>
      </c>
    </row>
    <row r="47" spans="2:23" x14ac:dyDescent="0.15">
      <c r="B47" s="53">
        <v>2022</v>
      </c>
      <c r="C47" s="52">
        <v>-19.443162267634566</v>
      </c>
      <c r="D47" s="52">
        <v>-34.872777676141823</v>
      </c>
      <c r="E47" s="52">
        <v>-19.488779407905906</v>
      </c>
      <c r="F47" s="52">
        <v>-20.601418335237071</v>
      </c>
      <c r="H47" s="53">
        <v>2022</v>
      </c>
      <c r="I47" s="52">
        <v>-3.1169060707191996</v>
      </c>
      <c r="J47" s="52">
        <v>-14.36121011930655</v>
      </c>
      <c r="K47" s="52">
        <v>-30.335796095517626</v>
      </c>
      <c r="L47" s="52">
        <v>-9.8555595046866493</v>
      </c>
      <c r="Q47" s="53">
        <v>2022</v>
      </c>
      <c r="R47" s="52">
        <v>10.284495934702511</v>
      </c>
      <c r="S47" s="52">
        <v>-30.640903334529462</v>
      </c>
      <c r="T47" s="52">
        <v>-10.847319684786303</v>
      </c>
      <c r="U47" s="52">
        <v>-42.916041306403137</v>
      </c>
      <c r="V47" s="52">
        <v>-13.837500294816937</v>
      </c>
      <c r="W47" s="52">
        <v>-65.61740040388851</v>
      </c>
    </row>
    <row r="51" spans="2:15" x14ac:dyDescent="0.15">
      <c r="B51" s="54" t="s">
        <v>266</v>
      </c>
      <c r="C51" s="49" t="s">
        <v>188</v>
      </c>
      <c r="D51" s="49" t="s">
        <v>195</v>
      </c>
      <c r="E51" s="49" t="s">
        <v>202</v>
      </c>
      <c r="F51" s="49" t="s">
        <v>209</v>
      </c>
      <c r="H51" s="54" t="s">
        <v>266</v>
      </c>
      <c r="I51" s="49" t="s">
        <v>87</v>
      </c>
      <c r="J51" s="49" t="s">
        <v>88</v>
      </c>
      <c r="K51" s="49" t="s">
        <v>89</v>
      </c>
      <c r="L51" s="49" t="s">
        <v>83</v>
      </c>
      <c r="M51" s="49" t="s">
        <v>84</v>
      </c>
      <c r="N51" s="49" t="s">
        <v>85</v>
      </c>
      <c r="O51" s="49" t="s">
        <v>86</v>
      </c>
    </row>
    <row r="52" spans="2:15" x14ac:dyDescent="0.15">
      <c r="B52" s="53">
        <v>2006</v>
      </c>
      <c r="C52" s="52">
        <v>24.204079764095376</v>
      </c>
      <c r="D52" s="52">
        <v>27.590540669176256</v>
      </c>
      <c r="E52" s="52">
        <v>46.466959074749916</v>
      </c>
      <c r="F52" s="52">
        <v>12.211500886302073</v>
      </c>
      <c r="H52" s="53">
        <v>2006</v>
      </c>
      <c r="I52" s="52">
        <v>74.799163789673131</v>
      </c>
      <c r="J52" s="52">
        <v>59.587093229029286</v>
      </c>
      <c r="K52" s="52">
        <v>34.386008182011807</v>
      </c>
      <c r="L52" s="52">
        <v>49.426031933119255</v>
      </c>
      <c r="M52" s="52">
        <v>43.999644482973821</v>
      </c>
      <c r="N52" s="52">
        <v>49.856839469760942</v>
      </c>
      <c r="O52" s="52">
        <v>29.377875051311175</v>
      </c>
    </row>
    <row r="53" spans="2:15" x14ac:dyDescent="0.15">
      <c r="B53" s="53">
        <v>2007</v>
      </c>
      <c r="C53" s="52">
        <v>1.8521404640769765</v>
      </c>
      <c r="D53" s="52">
        <v>-13.949815402842416</v>
      </c>
      <c r="E53" s="52">
        <v>3.4942425581099017</v>
      </c>
      <c r="F53" s="52">
        <v>-21.027726946851097</v>
      </c>
      <c r="H53" s="53">
        <v>2007</v>
      </c>
      <c r="I53" s="52">
        <v>-23.245020488202645</v>
      </c>
      <c r="J53" s="52">
        <v>24.096691667620192</v>
      </c>
      <c r="K53" s="52">
        <v>-29.898614726657218</v>
      </c>
      <c r="L53" s="52">
        <v>12.227587137173904</v>
      </c>
      <c r="M53" s="52">
        <v>3.4455534585243877</v>
      </c>
      <c r="N53" s="52">
        <v>18.604930166197136</v>
      </c>
      <c r="O53" s="52">
        <v>-15.68318573363903</v>
      </c>
    </row>
    <row r="54" spans="2:15" x14ac:dyDescent="0.15">
      <c r="B54" s="53">
        <v>2008</v>
      </c>
      <c r="C54" s="52">
        <v>-33.695598357655463</v>
      </c>
      <c r="D54" s="52">
        <v>-52.647832433937523</v>
      </c>
      <c r="E54" s="52">
        <v>-38.385968094907788</v>
      </c>
      <c r="F54" s="52">
        <v>-63.23922090009183</v>
      </c>
      <c r="H54" s="53">
        <v>2008</v>
      </c>
      <c r="I54" s="52">
        <v>-61.473086679407082</v>
      </c>
      <c r="J54" s="52">
        <v>-54.014764214665391</v>
      </c>
      <c r="K54" s="52">
        <v>-31.151863449770424</v>
      </c>
      <c r="L54" s="52">
        <v>-38.183754935522643</v>
      </c>
      <c r="M54" s="52">
        <v>-38.295411743201633</v>
      </c>
      <c r="N54" s="52">
        <v>-52.348366436548197</v>
      </c>
      <c r="O54" s="52">
        <v>-54.834635194034441</v>
      </c>
    </row>
    <row r="55" spans="2:15" x14ac:dyDescent="0.15">
      <c r="B55" s="53">
        <v>2009</v>
      </c>
      <c r="C55" s="52">
        <v>36.482596711579262</v>
      </c>
      <c r="D55" s="52">
        <v>84.742490758697357</v>
      </c>
      <c r="E55" s="52">
        <v>85.371895388686156</v>
      </c>
      <c r="F55" s="52">
        <v>264.39415847637457</v>
      </c>
      <c r="H55" s="53">
        <v>2009</v>
      </c>
      <c r="I55" s="52">
        <v>168.47348985291111</v>
      </c>
      <c r="J55" s="52">
        <v>77.664690413354094</v>
      </c>
      <c r="K55" s="52">
        <v>88.735999449726378</v>
      </c>
      <c r="L55" s="52">
        <v>120.55104855580221</v>
      </c>
      <c r="M55" s="52">
        <v>115.89164565271932</v>
      </c>
      <c r="N55" s="52">
        <v>213.71252553815515</v>
      </c>
      <c r="O55" s="52">
        <v>260.20391512811159</v>
      </c>
    </row>
    <row r="56" spans="2:15" x14ac:dyDescent="0.15">
      <c r="B56" s="53">
        <v>2010</v>
      </c>
      <c r="C56" s="52">
        <v>24.829407949362412</v>
      </c>
      <c r="D56" s="52">
        <v>25.332555516466311</v>
      </c>
      <c r="E56" s="52">
        <v>29.671678402535218</v>
      </c>
      <c r="F56" s="52">
        <v>30.122421618801315</v>
      </c>
      <c r="H56" s="53">
        <v>2010</v>
      </c>
      <c r="I56" s="52">
        <v>5.9628641555196316</v>
      </c>
      <c r="J56" s="52">
        <v>28.037461513890417</v>
      </c>
      <c r="K56" s="52">
        <v>34.652567156533671</v>
      </c>
      <c r="L56" s="52">
        <v>31.623134541347259</v>
      </c>
      <c r="M56" s="52">
        <v>34.399825027600549</v>
      </c>
      <c r="N56" s="52">
        <v>58.069299752135819</v>
      </c>
      <c r="O56" s="52">
        <v>77.637652757478364</v>
      </c>
    </row>
    <row r="57" spans="2:15" x14ac:dyDescent="0.15">
      <c r="B57" s="53">
        <v>2011</v>
      </c>
      <c r="C57" s="52">
        <v>0.53641675651223109</v>
      </c>
      <c r="D57" s="52">
        <v>-26.130334439717789</v>
      </c>
      <c r="E57" s="52">
        <v>-16.683013731578338</v>
      </c>
      <c r="F57" s="52">
        <v>-20.143868485177038</v>
      </c>
      <c r="H57" s="53">
        <v>2011</v>
      </c>
      <c r="I57" s="52">
        <v>33.525933795923251</v>
      </c>
      <c r="J57" s="52">
        <v>-3.4844478641469343</v>
      </c>
      <c r="K57" s="52">
        <v>-15.038629432971653</v>
      </c>
      <c r="L57" s="52">
        <v>23.932620212090065</v>
      </c>
      <c r="M57" s="52">
        <v>21.037581175092139</v>
      </c>
      <c r="N57" s="52">
        <v>-7.5031003045671048</v>
      </c>
      <c r="O57" s="52">
        <v>-6.9632518901442673</v>
      </c>
    </row>
    <row r="58" spans="2:15" x14ac:dyDescent="0.15">
      <c r="B58" s="53">
        <v>2012</v>
      </c>
      <c r="C58" s="52">
        <v>19.15486578682227</v>
      </c>
      <c r="D58" s="52">
        <v>26.699350513397558</v>
      </c>
      <c r="E58" s="52">
        <v>15.89087361093639</v>
      </c>
      <c r="F58" s="52">
        <v>29.270409403489811</v>
      </c>
      <c r="H58" s="53">
        <v>2012</v>
      </c>
      <c r="I58" s="52">
        <v>26.69792170926884</v>
      </c>
      <c r="J58" s="52">
        <v>59.125384966762006</v>
      </c>
      <c r="K58" s="52">
        <v>23.067132392709787</v>
      </c>
      <c r="L58" s="52">
        <v>54.783444473757946</v>
      </c>
      <c r="M58" s="52">
        <v>65.750881239591251</v>
      </c>
      <c r="N58" s="52">
        <v>11.658286118219213</v>
      </c>
      <c r="O58" s="52">
        <v>9.2472526978529608</v>
      </c>
    </row>
    <row r="59" spans="2:15" x14ac:dyDescent="0.15">
      <c r="B59" s="53">
        <v>2013</v>
      </c>
      <c r="C59" s="52">
        <v>51.600750809487863</v>
      </c>
      <c r="D59" s="52">
        <v>27.810160987554401</v>
      </c>
      <c r="E59" s="52">
        <v>37.228426838309318</v>
      </c>
      <c r="F59" s="52">
        <v>56.326238534809683</v>
      </c>
      <c r="H59" s="53">
        <v>2013</v>
      </c>
      <c r="I59" s="52">
        <v>48.843515741300727</v>
      </c>
      <c r="J59" s="52">
        <v>67.952659206538286</v>
      </c>
      <c r="K59" s="52">
        <v>53.899372698073492</v>
      </c>
      <c r="L59" s="52">
        <v>43.585967907647621</v>
      </c>
      <c r="M59" s="52">
        <v>55.436089359336549</v>
      </c>
      <c r="N59" s="52">
        <v>51.853557367496236</v>
      </c>
      <c r="O59" s="52">
        <v>58.111553603353997</v>
      </c>
    </row>
    <row r="60" spans="2:15" x14ac:dyDescent="0.15">
      <c r="B60" s="53">
        <v>2014</v>
      </c>
      <c r="C60" s="52">
        <v>11.94805158472594</v>
      </c>
      <c r="D60" s="52">
        <v>-3.0731389944058747</v>
      </c>
      <c r="E60" s="52">
        <v>7.4568302026555751</v>
      </c>
      <c r="F60" s="52">
        <v>-2.6581820069719178</v>
      </c>
      <c r="H60" s="53">
        <v>2014</v>
      </c>
      <c r="I60" s="52">
        <v>-18.764129046260525</v>
      </c>
      <c r="J60" s="52">
        <v>20.056832992172396</v>
      </c>
      <c r="K60" s="52">
        <v>23.209778714069628</v>
      </c>
      <c r="L60" s="52">
        <v>13.634971313764693</v>
      </c>
      <c r="M60" s="52">
        <v>0.89793648281272009</v>
      </c>
      <c r="N60" s="52">
        <v>11.281164263321749</v>
      </c>
      <c r="O60" s="52">
        <v>-5.3685113922689602</v>
      </c>
    </row>
    <row r="61" spans="2:15" x14ac:dyDescent="0.15">
      <c r="B61" s="53">
        <v>2015</v>
      </c>
      <c r="C61" s="52">
        <v>-1.511254121520105</v>
      </c>
      <c r="D61" s="52">
        <v>-12.807900980454875</v>
      </c>
      <c r="E61" s="52">
        <v>-8.568785283886367</v>
      </c>
      <c r="F61" s="52">
        <v>-20.49308197336444</v>
      </c>
      <c r="H61" s="53">
        <v>2015</v>
      </c>
      <c r="I61" s="52">
        <v>-21.838349942355322</v>
      </c>
      <c r="J61" s="52">
        <v>4.6436676302566378</v>
      </c>
      <c r="K61" s="52">
        <v>-10.484939243422792</v>
      </c>
      <c r="L61" s="52">
        <v>10.16005908483892</v>
      </c>
      <c r="M61" s="52">
        <v>-20.363603019460026</v>
      </c>
      <c r="N61" s="52">
        <v>2.7533208534113807</v>
      </c>
      <c r="O61" s="52">
        <v>-18.974650138157319</v>
      </c>
    </row>
    <row r="62" spans="2:15" x14ac:dyDescent="0.15">
      <c r="B62" s="53">
        <v>2016</v>
      </c>
      <c r="C62" s="52">
        <v>16.077831881076797</v>
      </c>
      <c r="D62" s="52">
        <v>14.220179685571891</v>
      </c>
      <c r="E62" s="52">
        <v>29.499516935062957</v>
      </c>
      <c r="F62" s="52">
        <v>37.162854205469344</v>
      </c>
      <c r="H62" s="53">
        <v>2016</v>
      </c>
      <c r="I62" s="52">
        <v>135.71853174428588</v>
      </c>
      <c r="J62" s="52">
        <v>42.630019720454534</v>
      </c>
      <c r="K62" s="52">
        <v>56.25837948280833</v>
      </c>
      <c r="L62" s="52">
        <v>49.789949263438281</v>
      </c>
      <c r="M62" s="52">
        <v>50.341461166412628</v>
      </c>
      <c r="N62" s="52">
        <v>46.099896105667113</v>
      </c>
      <c r="O62" s="52">
        <v>48.106706869684473</v>
      </c>
    </row>
    <row r="63" spans="2:15" x14ac:dyDescent="0.15">
      <c r="B63" s="53">
        <v>2017</v>
      </c>
      <c r="C63" s="52">
        <v>19.80985969114521</v>
      </c>
      <c r="D63" s="52">
        <v>13.870635217850602</v>
      </c>
      <c r="E63" s="52">
        <v>27.81334042931109</v>
      </c>
      <c r="F63" s="52">
        <v>14.02037250076263</v>
      </c>
      <c r="H63" s="53">
        <v>2017</v>
      </c>
      <c r="I63" s="52">
        <v>12.362725137186347</v>
      </c>
      <c r="J63" s="52">
        <v>26.531071919559523</v>
      </c>
      <c r="K63" s="52">
        <v>35.829245692207387</v>
      </c>
      <c r="L63" s="52">
        <v>14.592140761734655</v>
      </c>
      <c r="M63" s="52">
        <v>19.448630242236433</v>
      </c>
      <c r="N63" s="52">
        <v>22.049351380101356</v>
      </c>
      <c r="O63" s="52">
        <v>19.447494341149781</v>
      </c>
    </row>
    <row r="64" spans="2:15" x14ac:dyDescent="0.15">
      <c r="B64" s="53">
        <v>2018</v>
      </c>
      <c r="C64" s="52">
        <v>-9.3663926561334634</v>
      </c>
      <c r="D64" s="52">
        <v>-19.403020866037597</v>
      </c>
      <c r="E64" s="52">
        <v>-9.9492437086342527</v>
      </c>
      <c r="F64" s="52">
        <v>-43.688920591862022</v>
      </c>
      <c r="H64" s="53">
        <v>2018</v>
      </c>
      <c r="I64" s="52">
        <v>-36.97512603186874</v>
      </c>
      <c r="J64" s="52">
        <v>-8.7763112630823876</v>
      </c>
      <c r="K64" s="52">
        <v>-3.5570631873689043</v>
      </c>
      <c r="L64" s="52">
        <v>-9.7277928756261147</v>
      </c>
      <c r="M64" s="52">
        <v>-20.798199429831531</v>
      </c>
      <c r="N64" s="52">
        <v>-11.393431056888186</v>
      </c>
      <c r="O64" s="52">
        <v>-15.572818629392755</v>
      </c>
    </row>
    <row r="65" spans="2:15" x14ac:dyDescent="0.15">
      <c r="B65" s="53">
        <v>2019</v>
      </c>
      <c r="C65" s="52">
        <v>10.407699125098626</v>
      </c>
      <c r="D65" s="52">
        <v>32.38459371528586</v>
      </c>
      <c r="E65" s="52">
        <v>-3.6587074961945403</v>
      </c>
      <c r="F65" s="52">
        <v>-3.2355846335426985</v>
      </c>
      <c r="H65" s="53">
        <v>2019</v>
      </c>
      <c r="I65" s="52">
        <v>-8.5720140832535296</v>
      </c>
      <c r="J65" s="52">
        <v>4.6826359089376615</v>
      </c>
      <c r="K65" s="52">
        <v>0.39191010692357808</v>
      </c>
      <c r="L65" s="52">
        <v>-13.170829294751007</v>
      </c>
      <c r="M65" s="52">
        <v>-16.486622772206886</v>
      </c>
      <c r="N65" s="52">
        <v>3.6648982061515971</v>
      </c>
      <c r="O65" s="52">
        <v>-3.7593022321733569</v>
      </c>
    </row>
    <row r="66" spans="2:15" x14ac:dyDescent="0.15">
      <c r="B66" s="53">
        <v>2020</v>
      </c>
      <c r="C66" s="52">
        <v>5.6923101451316223</v>
      </c>
      <c r="D66" s="52">
        <v>55.920014566264065</v>
      </c>
      <c r="E66" s="52">
        <v>13.342769570154832</v>
      </c>
      <c r="F66" s="52">
        <v>116.08290576789906</v>
      </c>
      <c r="H66" s="53">
        <v>2020</v>
      </c>
      <c r="I66" s="52">
        <v>104.46865874353124</v>
      </c>
      <c r="J66" s="52">
        <v>53.064454305838296</v>
      </c>
      <c r="K66" s="52">
        <v>110.52099165877578</v>
      </c>
      <c r="L66" s="52">
        <v>29.168537540991991</v>
      </c>
      <c r="M66" s="52">
        <v>29.280523470219894</v>
      </c>
      <c r="N66" s="52">
        <v>102.09508434541456</v>
      </c>
      <c r="O66" s="52">
        <v>69.771115817433639</v>
      </c>
    </row>
    <row r="67" spans="2:15" x14ac:dyDescent="0.15">
      <c r="B67" s="53">
        <v>2021</v>
      </c>
      <c r="C67" s="52">
        <v>24.247417606318695</v>
      </c>
      <c r="D67" s="52">
        <v>-14.561403465208816</v>
      </c>
      <c r="E67" s="52">
        <v>52.368834509095883</v>
      </c>
      <c r="F67" s="52">
        <v>101.33327769789008</v>
      </c>
      <c r="H67" s="53">
        <v>2021</v>
      </c>
      <c r="I67" s="52">
        <v>162.25845558846711</v>
      </c>
      <c r="J67" s="52">
        <v>78.791945012182239</v>
      </c>
      <c r="K67" s="52">
        <v>146.91783090765961</v>
      </c>
      <c r="L67" s="52">
        <v>78.686951758921239</v>
      </c>
      <c r="M67" s="52">
        <v>91.788214813033449</v>
      </c>
      <c r="N67" s="52">
        <v>83.959338399907097</v>
      </c>
      <c r="O67" s="52">
        <v>91.249444048659981</v>
      </c>
    </row>
    <row r="68" spans="2:15" x14ac:dyDescent="0.15">
      <c r="B68" s="53">
        <v>2022</v>
      </c>
      <c r="C68" s="52">
        <v>-7.1317071324303276</v>
      </c>
      <c r="D68" s="52">
        <v>-46.153127171062167</v>
      </c>
      <c r="E68" s="52">
        <v>2.3765325611702672</v>
      </c>
      <c r="F68" s="52">
        <v>-67.245878025984268</v>
      </c>
      <c r="H68" s="53">
        <v>2022</v>
      </c>
      <c r="I68" s="52">
        <v>-17.170698765901921</v>
      </c>
      <c r="J68" s="52">
        <v>61.896610637272154</v>
      </c>
      <c r="K68" s="52">
        <v>-12.404994839536888</v>
      </c>
      <c r="L68" s="52">
        <v>29.660379260393434</v>
      </c>
      <c r="M68" s="52">
        <v>29.59154285448481</v>
      </c>
      <c r="N68" s="52">
        <v>18.632776350257178</v>
      </c>
      <c r="O68" s="52">
        <v>24.803244380642393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1E96-6D39-1144-9093-99F2B4CDDF61}">
  <dimension ref="A1:AC53"/>
  <sheetViews>
    <sheetView zoomScale="75" workbookViewId="0">
      <selection activeCell="D27" sqref="D27"/>
    </sheetView>
  </sheetViews>
  <sheetFormatPr baseColWidth="10" defaultRowHeight="16" outlineLevelRow="1" x14ac:dyDescent="0.2"/>
  <cols>
    <col min="1" max="1" width="31" style="56" customWidth="1"/>
    <col min="2" max="16" width="10.83203125" style="23"/>
    <col min="17" max="17" width="30.83203125" style="56" customWidth="1"/>
    <col min="18" max="16384" width="10.83203125" style="23"/>
  </cols>
  <sheetData>
    <row r="1" spans="1:29" s="56" customFormat="1" x14ac:dyDescent="0.2">
      <c r="B1" s="56" t="s">
        <v>130</v>
      </c>
      <c r="C1" s="56" t="s">
        <v>49</v>
      </c>
      <c r="D1" s="56" t="s">
        <v>50</v>
      </c>
      <c r="E1" s="56" t="s">
        <v>51</v>
      </c>
      <c r="F1" s="56" t="s">
        <v>119</v>
      </c>
      <c r="G1" s="56" t="s">
        <v>125</v>
      </c>
      <c r="H1" s="56" t="s">
        <v>132</v>
      </c>
      <c r="I1" s="56" t="s">
        <v>138</v>
      </c>
      <c r="J1" s="56" t="s">
        <v>144</v>
      </c>
      <c r="K1" s="56" t="s">
        <v>151</v>
      </c>
      <c r="L1" s="56" t="s">
        <v>157</v>
      </c>
      <c r="M1" s="56" t="s">
        <v>164</v>
      </c>
      <c r="N1" s="56" t="s">
        <v>173</v>
      </c>
      <c r="O1" s="56" t="s">
        <v>181</v>
      </c>
      <c r="R1" s="56" t="s">
        <v>130</v>
      </c>
      <c r="S1" s="56" t="s">
        <v>188</v>
      </c>
      <c r="T1" s="56" t="s">
        <v>195</v>
      </c>
      <c r="U1" s="56" t="s">
        <v>202</v>
      </c>
      <c r="V1" s="56" t="s">
        <v>209</v>
      </c>
      <c r="W1" s="56" t="s">
        <v>87</v>
      </c>
      <c r="X1" s="56" t="s">
        <v>88</v>
      </c>
      <c r="Y1" s="56" t="s">
        <v>89</v>
      </c>
      <c r="Z1" s="56" t="s">
        <v>83</v>
      </c>
      <c r="AA1" s="56" t="s">
        <v>84</v>
      </c>
      <c r="AB1" s="56" t="s">
        <v>85</v>
      </c>
      <c r="AC1" s="56" t="s">
        <v>86</v>
      </c>
    </row>
    <row r="2" spans="1:29" s="59" customFormat="1" x14ac:dyDescent="0.2">
      <c r="A2" s="57" t="s">
        <v>95</v>
      </c>
      <c r="B2" s="58">
        <v>7.0512697331203356E-2</v>
      </c>
      <c r="C2" s="58">
        <v>7.3875610803286529E-2</v>
      </c>
      <c r="D2" s="58">
        <v>3.9229818705339703E-2</v>
      </c>
      <c r="E2" s="58">
        <v>0.12105641048763083</v>
      </c>
      <c r="F2" s="58">
        <v>0.13590578615490667</v>
      </c>
      <c r="G2" s="58">
        <v>7.8818141430105015E-2</v>
      </c>
      <c r="H2" s="58">
        <v>0.32736269615560576</v>
      </c>
      <c r="I2" s="58">
        <v>6.5772375200026101E-2</v>
      </c>
      <c r="J2" s="58">
        <v>9.8212215875362219E-2</v>
      </c>
      <c r="K2" s="58">
        <v>0.15037816427401007</v>
      </c>
      <c r="L2" s="58">
        <v>3.3312423282749082E-2</v>
      </c>
      <c r="M2" s="58">
        <v>0.11619181719485172</v>
      </c>
      <c r="N2" s="58">
        <v>6.9764036541881458E-2</v>
      </c>
      <c r="O2" s="58">
        <v>5.7176638724667939E-2</v>
      </c>
      <c r="Q2" s="57" t="s">
        <v>95</v>
      </c>
      <c r="R2" s="58">
        <v>7.0512697331203356E-2</v>
      </c>
      <c r="S2" s="58">
        <v>9.7415859705471952E-2</v>
      </c>
      <c r="T2" s="58">
        <v>1.1345908975570529E-2</v>
      </c>
      <c r="U2" s="58">
        <v>0.12512519430382851</v>
      </c>
      <c r="V2" s="58">
        <v>5.1348563813703896E-2</v>
      </c>
      <c r="W2" s="58">
        <v>0.1768755511526201</v>
      </c>
      <c r="X2" s="58">
        <v>0.26059562308796913</v>
      </c>
      <c r="Y2" s="58">
        <v>0.21492104043735716</v>
      </c>
      <c r="Z2" s="58">
        <v>0.24551667106750918</v>
      </c>
      <c r="AA2" s="58">
        <v>0.20988175969173595</v>
      </c>
      <c r="AB2" s="58">
        <v>0.26502116100066986</v>
      </c>
      <c r="AC2" s="58">
        <v>0.20139046977042407</v>
      </c>
    </row>
    <row r="3" spans="1:29" hidden="1" outlineLevel="1" x14ac:dyDescent="0.2">
      <c r="A3" s="56" t="s">
        <v>96</v>
      </c>
      <c r="B3" s="60">
        <v>4.7974999999999997E-2</v>
      </c>
      <c r="C3" s="60">
        <v>4.7974999999999997E-2</v>
      </c>
      <c r="D3" s="60">
        <v>4.7974999999999997E-2</v>
      </c>
      <c r="E3" s="60">
        <v>4.7974999999999997E-2</v>
      </c>
      <c r="F3" s="60">
        <v>4.7974999999999997E-2</v>
      </c>
      <c r="G3" s="60">
        <v>4.7974999999999997E-2</v>
      </c>
      <c r="H3" s="60">
        <v>4.7974999999999997E-2</v>
      </c>
      <c r="I3" s="60">
        <v>4.7974999999999997E-2</v>
      </c>
      <c r="J3" s="60">
        <v>4.7974999999999997E-2</v>
      </c>
      <c r="K3" s="60">
        <v>4.7974999999999997E-2</v>
      </c>
      <c r="L3" s="60">
        <v>4.7974999999999997E-2</v>
      </c>
      <c r="M3" s="60">
        <v>4.7974999999999997E-2</v>
      </c>
      <c r="N3" s="60">
        <v>4.7974999999999997E-2</v>
      </c>
      <c r="O3" s="60">
        <v>4.7974999999999997E-2</v>
      </c>
      <c r="P3" s="61"/>
      <c r="Q3" s="56" t="s">
        <v>96</v>
      </c>
      <c r="R3" s="60">
        <v>4.7974999999999997E-2</v>
      </c>
      <c r="S3" s="60">
        <v>4.7974999999999997E-2</v>
      </c>
      <c r="T3" s="60">
        <v>4.7974999999999997E-2</v>
      </c>
      <c r="U3" s="60">
        <v>4.7974999999999997E-2</v>
      </c>
      <c r="V3" s="60">
        <v>4.7974999999999997E-2</v>
      </c>
      <c r="W3" s="60">
        <v>4.7974999999999997E-2</v>
      </c>
      <c r="X3" s="60">
        <v>4.7974999999999997E-2</v>
      </c>
      <c r="Y3" s="60">
        <v>4.7974999999999997E-2</v>
      </c>
      <c r="Z3" s="60">
        <v>4.7974999999999997E-2</v>
      </c>
      <c r="AA3" s="60">
        <v>4.7974999999999997E-2</v>
      </c>
      <c r="AB3" s="60">
        <v>4.7974999999999997E-2</v>
      </c>
      <c r="AC3" s="60">
        <v>4.7974999999999997E-2</v>
      </c>
    </row>
    <row r="4" spans="1:29" hidden="1" outlineLevel="1" x14ac:dyDescent="0.2">
      <c r="A4" s="56" t="s">
        <v>97</v>
      </c>
      <c r="B4" s="60" t="s">
        <v>267</v>
      </c>
      <c r="C4" s="60">
        <v>-5.5280793665595455E-2</v>
      </c>
      <c r="D4" s="60">
        <v>-5.6301179909808343E-3</v>
      </c>
      <c r="E4" s="60">
        <v>0.19453684044766875</v>
      </c>
      <c r="F4" s="60">
        <v>7.9895323703973273E-2</v>
      </c>
      <c r="G4" s="60">
        <v>5.2638950795041231E-2</v>
      </c>
      <c r="H4" s="60">
        <v>0.30397510867595529</v>
      </c>
      <c r="I4" s="60">
        <v>3.9233398951585854E-2</v>
      </c>
      <c r="J4" s="60">
        <v>4.5764919180928669E-2</v>
      </c>
      <c r="K4" s="60">
        <v>0.13630684332715626</v>
      </c>
      <c r="L4" s="60">
        <v>1.0109026239326944E-2</v>
      </c>
      <c r="M4" s="60">
        <v>0.11237682781310442</v>
      </c>
      <c r="N4" s="60">
        <v>4.6667273740930271E-2</v>
      </c>
      <c r="O4" s="60">
        <v>4.488645874043011E-2</v>
      </c>
      <c r="P4" s="61"/>
      <c r="Q4" s="56" t="s">
        <v>97</v>
      </c>
      <c r="R4" s="60" t="s">
        <v>267</v>
      </c>
      <c r="S4" s="60">
        <v>7.2808209447843969E-2</v>
      </c>
      <c r="T4" s="60">
        <v>-1.8220145173830676E-2</v>
      </c>
      <c r="U4" s="60">
        <v>0.12138957296993774</v>
      </c>
      <c r="V4" s="60">
        <v>3.2572918368813639E-2</v>
      </c>
      <c r="W4" s="60">
        <v>0.12141123013789784</v>
      </c>
      <c r="X4" s="60">
        <v>0.20325932535207347</v>
      </c>
      <c r="Y4" s="60">
        <v>0.18848443394552034</v>
      </c>
      <c r="Z4" s="60">
        <v>0.22114365591572441</v>
      </c>
      <c r="AA4" s="60">
        <v>0.19216797122787083</v>
      </c>
      <c r="AB4" s="60">
        <v>0.25012414278757117</v>
      </c>
      <c r="AC4" s="60">
        <v>0.1920859380964649</v>
      </c>
    </row>
    <row r="5" spans="1:29" collapsed="1" x14ac:dyDescent="0.2">
      <c r="A5" s="56" t="s">
        <v>98</v>
      </c>
      <c r="B5" s="60">
        <v>0.15513527517019909</v>
      </c>
      <c r="C5" s="60">
        <v>0.25044752408196846</v>
      </c>
      <c r="D5" s="60">
        <v>0.16434473225546806</v>
      </c>
      <c r="E5" s="60">
        <v>0.44333137342661588</v>
      </c>
      <c r="F5" s="60">
        <v>0.46819369225575952</v>
      </c>
      <c r="G5" s="60">
        <v>0.16010081107206733</v>
      </c>
      <c r="H5" s="60">
        <v>0.3674728172034481</v>
      </c>
      <c r="I5" s="60">
        <v>0.1508450700138276</v>
      </c>
      <c r="J5" s="60">
        <v>0.20794654588655861</v>
      </c>
      <c r="K5" s="60">
        <v>0.51013236429591258</v>
      </c>
      <c r="L5" s="60">
        <v>0.21940734186924271</v>
      </c>
      <c r="M5" s="60">
        <v>0.40200773952002483</v>
      </c>
      <c r="N5" s="60">
        <v>0.20441240314545309</v>
      </c>
      <c r="O5" s="60">
        <v>0.37282290588610212</v>
      </c>
      <c r="P5" s="61"/>
      <c r="Q5" s="56" t="s">
        <v>98</v>
      </c>
      <c r="R5" s="60">
        <v>0.15513527517019909</v>
      </c>
      <c r="S5" s="60">
        <v>0.17298000682936876</v>
      </c>
      <c r="T5" s="60">
        <v>0.26250541165755525</v>
      </c>
      <c r="U5" s="60">
        <v>0.27337443497886893</v>
      </c>
      <c r="V5" s="60">
        <v>0.4020076780415453</v>
      </c>
      <c r="W5" s="60">
        <v>0.40267682549960293</v>
      </c>
      <c r="X5" s="60">
        <v>0.25130450593338066</v>
      </c>
      <c r="Y5" s="60">
        <v>0.29887896564232325</v>
      </c>
      <c r="Z5" s="60">
        <v>0.28022368606231074</v>
      </c>
      <c r="AA5" s="60">
        <v>0.33304857028708651</v>
      </c>
      <c r="AB5" s="60">
        <v>0.32498710743182208</v>
      </c>
      <c r="AC5" s="60">
        <v>0.38738213381202907</v>
      </c>
    </row>
    <row r="6" spans="1:29" x14ac:dyDescent="0.2">
      <c r="A6" s="56" t="s">
        <v>5</v>
      </c>
      <c r="B6" s="60">
        <v>0.10828493236996181</v>
      </c>
      <c r="C6" s="60">
        <v>0.1555866292658736</v>
      </c>
      <c r="D6" s="60">
        <v>0.11919175146281129</v>
      </c>
      <c r="E6" s="60">
        <v>0.24095980549213797</v>
      </c>
      <c r="F6" s="60">
        <v>0.24362857688481068</v>
      </c>
      <c r="G6" s="60">
        <v>0.11024655729470449</v>
      </c>
      <c r="H6" s="60">
        <v>0.17292749756059175</v>
      </c>
      <c r="I6" s="60">
        <v>0.10569333594664018</v>
      </c>
      <c r="J6" s="60">
        <v>0.14395019295783684</v>
      </c>
      <c r="K6" s="60">
        <v>0.25443474182840869</v>
      </c>
      <c r="L6" s="60">
        <v>0.14740063639759687</v>
      </c>
      <c r="M6" s="60">
        <v>0.22860893964065415</v>
      </c>
      <c r="N6" s="60">
        <v>0.14219737973176685</v>
      </c>
      <c r="O6" s="60">
        <v>0.22432627309152106</v>
      </c>
      <c r="P6" s="61"/>
      <c r="Q6" s="56" t="s">
        <v>5</v>
      </c>
      <c r="R6" s="60">
        <v>0.10828493236996181</v>
      </c>
      <c r="S6" s="60">
        <v>0.11555362895767392</v>
      </c>
      <c r="T6" s="60">
        <v>0.18186484480588722</v>
      </c>
      <c r="U6" s="60">
        <v>0.16537835848206095</v>
      </c>
      <c r="V6" s="60">
        <v>0.22875147346492364</v>
      </c>
      <c r="W6" s="60">
        <v>0.21932128576220827</v>
      </c>
      <c r="X6" s="60">
        <v>0.12909994024552521</v>
      </c>
      <c r="Y6" s="60">
        <v>0.15453680839169581</v>
      </c>
      <c r="Z6" s="60">
        <v>0.14786236718395068</v>
      </c>
      <c r="AA6" s="60">
        <v>0.17114392398338146</v>
      </c>
      <c r="AB6" s="60">
        <v>0.16826794344644275</v>
      </c>
      <c r="AC6" s="60">
        <v>0.19663474239268461</v>
      </c>
    </row>
    <row r="7" spans="1:29" x14ac:dyDescent="0.2">
      <c r="A7" s="56" t="s">
        <v>4</v>
      </c>
      <c r="B7" s="62">
        <v>0.14527770880270283</v>
      </c>
      <c r="C7" s="62">
        <v>0.10341731625507934</v>
      </c>
      <c r="D7" s="62">
        <v>-5.3212422294535246E-2</v>
      </c>
      <c r="E7" s="62">
        <v>0.16484601557243031</v>
      </c>
      <c r="F7" s="62">
        <v>0.18780856643167429</v>
      </c>
      <c r="G7" s="62">
        <v>0.19264825220792525</v>
      </c>
      <c r="H7" s="62">
        <v>0.76029486556804338</v>
      </c>
      <c r="I7" s="62">
        <v>0.11798446709855789</v>
      </c>
      <c r="J7" s="62">
        <v>0.24158716203330544</v>
      </c>
      <c r="K7" s="62">
        <v>0.20073841896964817</v>
      </c>
      <c r="L7" s="62">
        <v>-6.6828104257282223E-2</v>
      </c>
      <c r="M7" s="62">
        <v>0.16969030814257174</v>
      </c>
      <c r="N7" s="62">
        <v>0.10659351490710231</v>
      </c>
      <c r="O7" s="62">
        <v>2.4680990838795335E-2</v>
      </c>
      <c r="P7" s="31"/>
      <c r="Q7" s="56" t="s">
        <v>4</v>
      </c>
      <c r="R7" s="62">
        <v>0.14527770880270283</v>
      </c>
      <c r="S7" s="62">
        <v>0.28581834751712948</v>
      </c>
      <c r="T7" s="62">
        <v>-0.13953651771649195</v>
      </c>
      <c r="U7" s="62">
        <v>0.28221437132478028</v>
      </c>
      <c r="V7" s="62">
        <v>8.3917895054612859E-3</v>
      </c>
      <c r="W7" s="62">
        <v>0.32010918679686279</v>
      </c>
      <c r="X7" s="62">
        <v>0.84606769105975999</v>
      </c>
      <c r="Y7" s="62">
        <v>0.55857407053912966</v>
      </c>
      <c r="Z7" s="62">
        <v>0.70494280424097944</v>
      </c>
      <c r="AA7" s="62">
        <v>0.48613557942066227</v>
      </c>
      <c r="AB7" s="62">
        <v>0.66786083520621886</v>
      </c>
      <c r="AC7" s="62">
        <v>0.39603135090599317</v>
      </c>
    </row>
    <row r="8" spans="1:29" x14ac:dyDescent="0.2">
      <c r="A8" s="56" t="s">
        <v>12</v>
      </c>
      <c r="B8" s="62">
        <v>0.20813327245015029</v>
      </c>
      <c r="C8" s="62">
        <v>0.16647067248321432</v>
      </c>
      <c r="D8" s="62">
        <v>-7.3370692076698413E-2</v>
      </c>
      <c r="E8" s="62">
        <v>0.30329295103126791</v>
      </c>
      <c r="F8" s="62">
        <v>0.36092147842115002</v>
      </c>
      <c r="G8" s="62">
        <v>0.27976512089767103</v>
      </c>
      <c r="H8" s="62">
        <v>1.6156348764470592</v>
      </c>
      <c r="I8" s="62">
        <v>0.1683869190107804</v>
      </c>
      <c r="J8" s="62">
        <v>0.34899026422338142</v>
      </c>
      <c r="K8" s="62">
        <v>0.40247319818875593</v>
      </c>
      <c r="L8" s="62">
        <v>-9.9474310800804419E-2</v>
      </c>
      <c r="M8" s="62">
        <v>0.29839960459149317</v>
      </c>
      <c r="N8" s="62">
        <v>0.15323092860770765</v>
      </c>
      <c r="O8" s="62">
        <v>4.1018997007603475E-2</v>
      </c>
      <c r="P8" s="31"/>
      <c r="Q8" s="56" t="s">
        <v>12</v>
      </c>
      <c r="R8" s="62">
        <v>0.20813327245015029</v>
      </c>
      <c r="S8" s="62">
        <v>0.42786072710517492</v>
      </c>
      <c r="T8" s="62">
        <v>-0.201408309910172</v>
      </c>
      <c r="U8" s="62">
        <v>0.46650719605611046</v>
      </c>
      <c r="V8" s="62">
        <v>1.4747724954966008E-2</v>
      </c>
      <c r="W8" s="62">
        <v>0.58772476508448068</v>
      </c>
      <c r="X8" s="62">
        <v>1.6469459450066546</v>
      </c>
      <c r="Y8" s="62">
        <v>1.0802995232967951</v>
      </c>
      <c r="Z8" s="62">
        <v>1.3359834204585277</v>
      </c>
      <c r="AA8" s="62">
        <v>0.94602692238993857</v>
      </c>
      <c r="AB8" s="62">
        <v>1.2898841963309102</v>
      </c>
      <c r="AC8" s="62">
        <v>0.78020530809377253</v>
      </c>
    </row>
    <row r="9" spans="1:29" x14ac:dyDescent="0.2">
      <c r="A9" s="56" t="s">
        <v>8</v>
      </c>
      <c r="B9" s="62">
        <v>1</v>
      </c>
      <c r="C9" s="62">
        <v>-3.6020274509803905</v>
      </c>
      <c r="D9" s="62">
        <v>0.13821568627450975</v>
      </c>
      <c r="E9" s="62">
        <v>5.3889901960784306</v>
      </c>
      <c r="F9" s="62">
        <v>-0.35653431372549055</v>
      </c>
      <c r="G9" s="62">
        <v>0.96708235294117628</v>
      </c>
      <c r="H9" s="62">
        <v>1.0909460784313729</v>
      </c>
      <c r="I9" s="62">
        <v>0.95111862745097986</v>
      </c>
      <c r="J9" s="62">
        <v>-0.19843627450980417</v>
      </c>
      <c r="K9" s="62">
        <v>1.5043098039215688</v>
      </c>
      <c r="L9" s="62">
        <v>1.0991186274509803</v>
      </c>
      <c r="M9" s="62">
        <v>1.9593843137254894</v>
      </c>
      <c r="N9" s="62">
        <v>1.1038499999999993</v>
      </c>
      <c r="O9" s="62">
        <v>1.5833392156862744</v>
      </c>
      <c r="P9" s="31"/>
      <c r="Q9" s="56" t="s">
        <v>8</v>
      </c>
      <c r="R9" s="62">
        <v>1</v>
      </c>
      <c r="S9" s="62">
        <v>1.0368117647058825</v>
      </c>
      <c r="T9" s="62">
        <v>0.81680686274509839</v>
      </c>
      <c r="U9" s="62">
        <v>1.9629058823529399</v>
      </c>
      <c r="V9" s="62">
        <v>1.2955784313725496</v>
      </c>
      <c r="W9" s="62">
        <v>-0.3323019607843139</v>
      </c>
      <c r="X9" s="62">
        <v>-0.41536176470588182</v>
      </c>
      <c r="Y9" s="62">
        <v>0.95566078431372625</v>
      </c>
      <c r="Z9" s="62">
        <v>1.0472225490196088</v>
      </c>
      <c r="AA9" s="62">
        <v>1.3426931372549022</v>
      </c>
      <c r="AB9" s="62">
        <v>1.4676735294117635</v>
      </c>
      <c r="AC9" s="62">
        <v>1.71581274509804</v>
      </c>
    </row>
    <row r="10" spans="1:29" x14ac:dyDescent="0.2">
      <c r="A10" s="56" t="s">
        <v>252</v>
      </c>
      <c r="B10" s="62">
        <v>2.2537697331203359E-2</v>
      </c>
      <c r="C10" s="62">
        <v>-7.1905645239424736E-3</v>
      </c>
      <c r="D10" s="62">
        <v>-6.3271988371070384E-2</v>
      </c>
      <c r="E10" s="62">
        <v>1.3561243911857958E-2</v>
      </c>
      <c r="F10" s="62">
        <v>-0.24662643333288803</v>
      </c>
      <c r="G10" s="62">
        <v>3.1892983401364046E-2</v>
      </c>
      <c r="H10" s="62">
        <v>0.25609670512526705</v>
      </c>
      <c r="I10" s="62">
        <v>1.8712045675862207E-2</v>
      </c>
      <c r="J10" s="62">
        <v>-0.25316548599525407</v>
      </c>
      <c r="K10" s="62">
        <v>6.8073188120596165E-2</v>
      </c>
      <c r="L10" s="62">
        <v>-1.3340304086425695E-2</v>
      </c>
      <c r="M10" s="62">
        <v>3.4815434989957227E-2</v>
      </c>
      <c r="N10" s="62">
        <v>1.9739128089759909E-2</v>
      </c>
      <c r="O10" s="62">
        <v>5.8115397089306799E-3</v>
      </c>
      <c r="P10" s="63"/>
      <c r="Q10" s="56" t="s">
        <v>252</v>
      </c>
      <c r="R10" s="62">
        <v>2.2537697331203359E-2</v>
      </c>
      <c r="S10" s="62">
        <v>4.7685473283086331E-2</v>
      </c>
      <c r="T10" s="62">
        <v>-4.4844249840565231E-2</v>
      </c>
      <c r="U10" s="62">
        <v>3.9304072088952327E-2</v>
      </c>
      <c r="V10" s="62">
        <v>2.6039055081597102E-3</v>
      </c>
      <c r="W10" s="62">
        <v>-0.38790186747133026</v>
      </c>
      <c r="X10" s="62">
        <v>-0.51189262265997471</v>
      </c>
      <c r="Y10" s="62">
        <v>0.17469173495200341</v>
      </c>
      <c r="Z10" s="62">
        <v>0.18863389759172414</v>
      </c>
      <c r="AA10" s="62">
        <v>0.120583590695004</v>
      </c>
      <c r="AB10" s="62">
        <v>0.14788449655262292</v>
      </c>
      <c r="AC10" s="62">
        <v>8.9412711386322091E-2</v>
      </c>
    </row>
    <row r="11" spans="1:29" s="59" customFormat="1" x14ac:dyDescent="0.2">
      <c r="A11" s="57" t="s">
        <v>9</v>
      </c>
      <c r="B11" s="58">
        <v>0</v>
      </c>
      <c r="C11" s="58">
        <v>-6.4940235166081259E-3</v>
      </c>
      <c r="D11" s="58">
        <v>-3.0792821106338929E-2</v>
      </c>
      <c r="E11" s="58">
        <v>3.0357346553365402E-3</v>
      </c>
      <c r="F11" s="58">
        <v>6.5980363014950458E-3</v>
      </c>
      <c r="G11" s="58">
        <v>7.3488422861310368E-3</v>
      </c>
      <c r="H11" s="58">
        <v>9.54108558491846E-2</v>
      </c>
      <c r="I11" s="58">
        <v>-4.2341445620592763E-3</v>
      </c>
      <c r="J11" s="58">
        <v>1.4940993528420952E-2</v>
      </c>
      <c r="K11" s="58">
        <v>8.6039125328837215E-3</v>
      </c>
      <c r="L11" s="58">
        <v>-3.2905093674259582E-2</v>
      </c>
      <c r="M11" s="58">
        <v>3.7872553162103875E-3</v>
      </c>
      <c r="N11" s="58">
        <v>-6.0012830647313206E-3</v>
      </c>
      <c r="O11" s="58">
        <v>-1.8708805025953686E-2</v>
      </c>
      <c r="Q11" s="57" t="s">
        <v>9</v>
      </c>
      <c r="R11" s="58">
        <v>0</v>
      </c>
      <c r="S11" s="58">
        <v>2.1802810659558115E-2</v>
      </c>
      <c r="T11" s="58">
        <v>-4.4184733403442693E-2</v>
      </c>
      <c r="U11" s="58">
        <v>2.1243706821251179E-2</v>
      </c>
      <c r="V11" s="58">
        <v>-2.1235834757103229E-2</v>
      </c>
      <c r="W11" s="58">
        <v>2.7122529447036615E-2</v>
      </c>
      <c r="X11" s="58">
        <v>0.10871724673396749</v>
      </c>
      <c r="Y11" s="58">
        <v>6.4116844804822715E-2</v>
      </c>
      <c r="Z11" s="58">
        <v>8.6823798583972767E-2</v>
      </c>
      <c r="AA11" s="58">
        <v>5.2879079552245252E-2</v>
      </c>
      <c r="AB11" s="58">
        <v>8.1071077113912399E-2</v>
      </c>
      <c r="AC11" s="58">
        <v>3.8900735267623561E-2</v>
      </c>
    </row>
    <row r="12" spans="1:29" x14ac:dyDescent="0.2">
      <c r="A12" s="56" t="s">
        <v>258</v>
      </c>
      <c r="B12" s="62">
        <v>9.9999999999999995E-7</v>
      </c>
      <c r="C12" s="62">
        <v>0.10708201527216851</v>
      </c>
      <c r="D12" s="62">
        <v>-1.1860244598339752E-2</v>
      </c>
      <c r="E12" s="62">
        <v>-4.8374019472407076E-2</v>
      </c>
      <c r="F12" s="62">
        <v>9.5966248605840077E-2</v>
      </c>
      <c r="G12" s="62">
        <v>9.0473320651688061E-3</v>
      </c>
      <c r="H12" s="62">
        <v>0.25480028363525625</v>
      </c>
      <c r="I12" s="62">
        <v>-3.6386485515336464E-3</v>
      </c>
      <c r="J12" s="62">
        <v>5.4709512569795775E-2</v>
      </c>
      <c r="K12" s="62">
        <v>6.8499485220863882E-2</v>
      </c>
      <c r="L12" s="62">
        <v>-3.943417967382877E-2</v>
      </c>
      <c r="M12" s="62">
        <v>2.4056806576599032E-2</v>
      </c>
      <c r="N12" s="62">
        <v>-3.0892006571673486E-3</v>
      </c>
      <c r="O12" s="62">
        <v>-2.6483181291094227E-2</v>
      </c>
      <c r="P12" s="31"/>
      <c r="Q12" s="56" t="s">
        <v>258</v>
      </c>
      <c r="R12" s="62">
        <v>9.9999999999999995E-7</v>
      </c>
      <c r="S12" s="62">
        <v>2.6073509963099942E-2</v>
      </c>
      <c r="T12" s="62">
        <v>-5.5038036875028257E-2</v>
      </c>
      <c r="U12" s="62">
        <v>3.291081563771929E-2</v>
      </c>
      <c r="V12" s="62">
        <v>-2.5825790741405841E-2</v>
      </c>
      <c r="W12" s="62">
        <v>0.13638987216734239</v>
      </c>
      <c r="X12" s="62">
        <v>0.22198192082386481</v>
      </c>
      <c r="Y12" s="62">
        <v>0.145407646929194</v>
      </c>
      <c r="Z12" s="62">
        <v>0.17393968621929395</v>
      </c>
      <c r="AA12" s="62">
        <v>0.13164554815560109</v>
      </c>
      <c r="AB12" s="62">
        <v>0.18396817921376854</v>
      </c>
      <c r="AC12" s="62">
        <v>0.11474500144438327</v>
      </c>
    </row>
    <row r="13" spans="1:29" s="59" customFormat="1" x14ac:dyDescent="0.2">
      <c r="A13" s="57" t="s">
        <v>262</v>
      </c>
      <c r="B13" s="64" t="s">
        <v>267</v>
      </c>
      <c r="C13" s="58">
        <v>0.28271019144207393</v>
      </c>
      <c r="D13" s="58">
        <v>0.21546699295993588</v>
      </c>
      <c r="E13" s="58">
        <v>0.45723809093339202</v>
      </c>
      <c r="F13" s="58">
        <v>0.48111697589128266</v>
      </c>
      <c r="G13" s="58">
        <v>0.22271999198566736</v>
      </c>
      <c r="H13" s="58">
        <v>0.39446263951319205</v>
      </c>
      <c r="I13" s="58">
        <v>0.20771281017480336</v>
      </c>
      <c r="J13" s="58">
        <v>0.25557425239627884</v>
      </c>
      <c r="K13" s="58">
        <v>0.51954355523294127</v>
      </c>
      <c r="L13" s="58">
        <v>0.25955018414925329</v>
      </c>
      <c r="M13" s="58">
        <v>0.41950888985109097</v>
      </c>
      <c r="N13" s="58">
        <v>0.22629630079545182</v>
      </c>
      <c r="O13" s="58">
        <v>0.39960121955052896</v>
      </c>
      <c r="Q13" s="57" t="s">
        <v>262</v>
      </c>
      <c r="R13" s="64" t="s">
        <v>267</v>
      </c>
      <c r="S13" s="58">
        <v>0.21391075620672076</v>
      </c>
      <c r="T13" s="58">
        <v>0.30337929240516903</v>
      </c>
      <c r="U13" s="58">
        <v>0.30480072515021051</v>
      </c>
      <c r="V13" s="58">
        <v>0.41156853726441139</v>
      </c>
      <c r="W13" s="58">
        <v>0.42628607854533657</v>
      </c>
      <c r="X13" s="58">
        <v>0.28267939879323351</v>
      </c>
      <c r="Y13" s="58">
        <v>0.3106829975857977</v>
      </c>
      <c r="Z13" s="58">
        <v>0.31615698465684411</v>
      </c>
      <c r="AA13" s="58">
        <v>0.35639512938748791</v>
      </c>
      <c r="AB13" s="58">
        <v>0.35229585078483727</v>
      </c>
      <c r="AC13" s="58">
        <v>0.39891006246897859</v>
      </c>
    </row>
    <row r="14" spans="1:29" x14ac:dyDescent="0.2">
      <c r="A14" s="56" t="s">
        <v>264</v>
      </c>
      <c r="B14" s="65" t="s">
        <v>267</v>
      </c>
      <c r="C14" s="62">
        <v>1.1895267924121581E-2</v>
      </c>
      <c r="D14" s="62">
        <v>-0.14518640742194985</v>
      </c>
      <c r="E14" s="62">
        <v>0.11054134412390941</v>
      </c>
      <c r="F14" s="62">
        <v>0.13591931297489721</v>
      </c>
      <c r="G14" s="62">
        <v>3.7290968021569157E-2</v>
      </c>
      <c r="H14" s="62">
        <v>0.65113897514193497</v>
      </c>
      <c r="I14" s="62">
        <v>-2.2821520382820763E-2</v>
      </c>
      <c r="J14" s="62">
        <v>0.10838149103224048</v>
      </c>
      <c r="K14" s="62">
        <v>0.15372237060470981</v>
      </c>
      <c r="L14" s="62">
        <v>-0.14332593972294161</v>
      </c>
      <c r="M14" s="62">
        <v>0.10888713199823404</v>
      </c>
      <c r="N14" s="62">
        <v>-3.3083209345017477E-3</v>
      </c>
      <c r="O14" s="62">
        <v>-3.3373418183097144E-2</v>
      </c>
      <c r="P14" s="31"/>
      <c r="Q14" s="56" t="s">
        <v>264</v>
      </c>
      <c r="R14" s="65" t="s">
        <v>267</v>
      </c>
      <c r="S14" s="62">
        <v>0.12576816075704816</v>
      </c>
      <c r="T14" s="62">
        <v>-0.19502579720113003</v>
      </c>
      <c r="U14" s="62">
        <v>0.17917443255986767</v>
      </c>
      <c r="V14" s="62">
        <v>-4.6563650479403626E-2</v>
      </c>
      <c r="W14" s="62">
        <v>0.24951050286317245</v>
      </c>
      <c r="X14" s="62">
        <v>0.67243289241534843</v>
      </c>
      <c r="Y14" s="62">
        <v>0.464809288658528</v>
      </c>
      <c r="Z14" s="62">
        <v>0.55353505451177887</v>
      </c>
      <c r="AA14" s="62">
        <v>0.39105209602627489</v>
      </c>
      <c r="AB14" s="62">
        <v>0.55211681669297163</v>
      </c>
      <c r="AC14" s="62">
        <v>0.32808842080637785</v>
      </c>
    </row>
    <row r="15" spans="1:29" x14ac:dyDescent="0.2">
      <c r="B15" s="65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31"/>
      <c r="R15" s="65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29" s="66" customFormat="1" x14ac:dyDescent="0.2">
      <c r="A16" s="57" t="s">
        <v>17</v>
      </c>
      <c r="B16" s="65" t="s">
        <v>267</v>
      </c>
      <c r="C16" s="64">
        <v>0.50474541340076229</v>
      </c>
      <c r="D16" s="64">
        <v>0.4422818487636806</v>
      </c>
      <c r="E16" s="64">
        <v>0.54400996855575401</v>
      </c>
      <c r="F16" s="64">
        <v>0.55405746619281482</v>
      </c>
      <c r="G16" s="64">
        <v>0.51487349651992831</v>
      </c>
      <c r="H16" s="64">
        <v>0.74252161046876164</v>
      </c>
      <c r="I16" s="64">
        <v>0.49089632085552348</v>
      </c>
      <c r="J16" s="64">
        <v>0.54315345867060238</v>
      </c>
      <c r="K16" s="64">
        <v>0.56108567737827197</v>
      </c>
      <c r="L16" s="64">
        <v>0.44301638519162057</v>
      </c>
      <c r="M16" s="64">
        <v>0.54335399343365198</v>
      </c>
      <c r="N16" s="64">
        <v>0.49868017330967152</v>
      </c>
      <c r="O16" s="64">
        <v>0.48668840353393783</v>
      </c>
      <c r="Q16" s="57" t="s">
        <v>17</v>
      </c>
      <c r="R16" s="65" t="s">
        <v>267</v>
      </c>
      <c r="S16" s="64">
        <v>0.55004227717968046</v>
      </c>
      <c r="T16" s="64">
        <v>0.42268637606239756</v>
      </c>
      <c r="U16" s="64">
        <v>0.57109963064673763</v>
      </c>
      <c r="V16" s="64">
        <v>0.48143050165212586</v>
      </c>
      <c r="W16" s="64">
        <v>0.59851704117286308</v>
      </c>
      <c r="X16" s="64">
        <v>0.74934592564155866</v>
      </c>
      <c r="Y16" s="64">
        <v>0.67896598232143512</v>
      </c>
      <c r="Z16" s="64">
        <v>0.71005145812592707</v>
      </c>
      <c r="AA16" s="64">
        <v>0.65212063569792056</v>
      </c>
      <c r="AB16" s="64">
        <v>0.70956583951805952</v>
      </c>
      <c r="AC16" s="64">
        <v>0.62857759563197457</v>
      </c>
    </row>
    <row r="17" spans="1:29" s="66" customFormat="1" x14ac:dyDescent="0.2">
      <c r="A17" s="57" t="s">
        <v>18</v>
      </c>
      <c r="B17" s="65" t="s">
        <v>267</v>
      </c>
      <c r="C17" s="64">
        <v>0.51061006609038362</v>
      </c>
      <c r="D17" s="64">
        <v>0.37272424817653427</v>
      </c>
      <c r="E17" s="64">
        <v>0.59761474914232737</v>
      </c>
      <c r="F17" s="64">
        <v>0.61940741721864079</v>
      </c>
      <c r="G17" s="64">
        <v>0.53322734781746273</v>
      </c>
      <c r="H17" s="64">
        <v>0.92730244775461879</v>
      </c>
      <c r="I17" s="64">
        <v>0.47965061994243174</v>
      </c>
      <c r="J17" s="64">
        <v>0.595744886058858</v>
      </c>
      <c r="K17" s="64">
        <v>0.6344767064446466</v>
      </c>
      <c r="L17" s="64">
        <v>0.37429976455059855</v>
      </c>
      <c r="M17" s="64">
        <v>0.59618283560087115</v>
      </c>
      <c r="N17" s="64">
        <v>0.49704879933579416</v>
      </c>
      <c r="O17" s="64">
        <v>0.4702564490508907</v>
      </c>
      <c r="Q17" s="57" t="s">
        <v>18</v>
      </c>
      <c r="R17" s="65" t="s">
        <v>267</v>
      </c>
      <c r="S17" s="64">
        <v>0.61073152818988119</v>
      </c>
      <c r="T17" s="64">
        <v>0.33138537517823574</v>
      </c>
      <c r="U17" s="64">
        <v>0.6556596910674134</v>
      </c>
      <c r="V17" s="64">
        <v>0.45853726296048658</v>
      </c>
      <c r="W17" s="64">
        <v>0.71155132811987598</v>
      </c>
      <c r="X17" s="64">
        <v>0.93365853324813386</v>
      </c>
      <c r="Y17" s="64">
        <v>0.85067788189696558</v>
      </c>
      <c r="Z17" s="64">
        <v>0.89209413156825224</v>
      </c>
      <c r="AA17" s="64">
        <v>0.80905496192378124</v>
      </c>
      <c r="AB17" s="64">
        <v>0.89150484667060959</v>
      </c>
      <c r="AC17" s="64">
        <v>0.76841225801556434</v>
      </c>
    </row>
    <row r="18" spans="1:29" s="66" customFormat="1" x14ac:dyDescent="0.2">
      <c r="A18" s="57" t="s">
        <v>26</v>
      </c>
      <c r="B18" s="65" t="s">
        <v>267</v>
      </c>
      <c r="C18" s="64">
        <v>0.51500313042211876</v>
      </c>
      <c r="D18" s="64">
        <v>0.32307409354901617</v>
      </c>
      <c r="E18" s="64">
        <v>0.63666644207944745</v>
      </c>
      <c r="F18" s="64">
        <v>0.66633474676378401</v>
      </c>
      <c r="G18" s="64">
        <v>0.54693621819231586</v>
      </c>
      <c r="H18" s="64">
        <v>0.98025681931306563</v>
      </c>
      <c r="I18" s="64">
        <v>0.47123411186030606</v>
      </c>
      <c r="J18" s="64">
        <v>0.63410009504852882</v>
      </c>
      <c r="K18" s="64">
        <v>0.68655641048243987</v>
      </c>
      <c r="L18" s="64">
        <v>0.32518925587688841</v>
      </c>
      <c r="M18" s="64">
        <v>0.63470144299639442</v>
      </c>
      <c r="N18" s="64">
        <v>0.49582641006172701</v>
      </c>
      <c r="O18" s="64">
        <v>0.45797524694680769</v>
      </c>
      <c r="Q18" s="57" t="s">
        <v>26</v>
      </c>
      <c r="R18" s="65" t="s">
        <v>267</v>
      </c>
      <c r="S18" s="64">
        <v>0.65457943469626234</v>
      </c>
      <c r="T18" s="64">
        <v>0.26870782623404121</v>
      </c>
      <c r="U18" s="64">
        <v>0.7145067764865759</v>
      </c>
      <c r="V18" s="64">
        <v>0.44146845647110222</v>
      </c>
      <c r="W18" s="64">
        <v>0.78495027655867</v>
      </c>
      <c r="X18" s="64">
        <v>0.98326582780654526</v>
      </c>
      <c r="Y18" s="64">
        <v>0.92919962477485307</v>
      </c>
      <c r="Z18" s="64">
        <v>0.95997806093557436</v>
      </c>
      <c r="AA18" s="64">
        <v>0.89188503283181764</v>
      </c>
      <c r="AB18" s="64">
        <v>0.95958989086553415</v>
      </c>
      <c r="AC18" s="64">
        <v>0.85025010877293117</v>
      </c>
    </row>
    <row r="19" spans="1:29" s="66" customFormat="1" x14ac:dyDescent="0.2">
      <c r="A19" s="57" t="s">
        <v>19</v>
      </c>
      <c r="B19" s="65" t="s">
        <v>267</v>
      </c>
      <c r="C19" s="64">
        <v>0.52121262879397467</v>
      </c>
      <c r="D19" s="64">
        <v>0.2580743907204528</v>
      </c>
      <c r="E19" s="64">
        <v>0.68947258036933023</v>
      </c>
      <c r="F19" s="64">
        <v>0.72835640080582675</v>
      </c>
      <c r="G19" s="64">
        <v>0.56622459742101072</v>
      </c>
      <c r="H19" s="64">
        <v>0.99820428347532009</v>
      </c>
      <c r="I19" s="64">
        <v>0.45935415148039627</v>
      </c>
      <c r="J19" s="64">
        <v>0.68605426846303119</v>
      </c>
      <c r="K19" s="64">
        <v>0.75410586267933266</v>
      </c>
      <c r="L19" s="64">
        <v>0.26077008392672119</v>
      </c>
      <c r="M19" s="64">
        <v>0.68685597302907053</v>
      </c>
      <c r="N19" s="64">
        <v>0.49409776017070328</v>
      </c>
      <c r="O19" s="64">
        <v>0.44067800092153164</v>
      </c>
      <c r="Q19" s="57" t="s">
        <v>19</v>
      </c>
      <c r="R19" s="65" t="s">
        <v>267</v>
      </c>
      <c r="S19" s="64">
        <v>0.71309605756272165</v>
      </c>
      <c r="T19" s="64">
        <v>0.19155458156091343</v>
      </c>
      <c r="U19" s="64">
        <v>0.78851881157966863</v>
      </c>
      <c r="V19" s="64">
        <v>0.41752118875650579</v>
      </c>
      <c r="W19" s="64">
        <v>0.86775573275643569</v>
      </c>
      <c r="X19" s="64">
        <v>0.99868171792792138</v>
      </c>
      <c r="Y19" s="64">
        <v>0.98117708891636368</v>
      </c>
      <c r="Z19" s="64">
        <v>0.9933472141955102</v>
      </c>
      <c r="AA19" s="64">
        <v>0.9598404989214484</v>
      </c>
      <c r="AB19" s="64">
        <v>0.99322811682130008</v>
      </c>
      <c r="AC19" s="64">
        <v>0.92884678901633055</v>
      </c>
    </row>
    <row r="20" spans="1:29" x14ac:dyDescent="0.2"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spans="1:29" x14ac:dyDescent="0.2"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r="22" spans="1:29" s="56" customFormat="1" x14ac:dyDescent="0.2">
      <c r="B22" s="56" t="s">
        <v>130</v>
      </c>
      <c r="C22" s="56" t="s">
        <v>49</v>
      </c>
      <c r="D22" s="56" t="s">
        <v>50</v>
      </c>
      <c r="E22" s="56" t="s">
        <v>51</v>
      </c>
      <c r="F22" s="56" t="s">
        <v>119</v>
      </c>
      <c r="G22" s="56" t="s">
        <v>125</v>
      </c>
      <c r="H22" s="56" t="s">
        <v>132</v>
      </c>
      <c r="I22" s="56" t="s">
        <v>138</v>
      </c>
      <c r="J22" s="56" t="s">
        <v>144</v>
      </c>
      <c r="K22" s="56" t="s">
        <v>151</v>
      </c>
      <c r="L22" s="56" t="s">
        <v>157</v>
      </c>
      <c r="M22" s="56" t="s">
        <v>164</v>
      </c>
      <c r="N22" s="56" t="s">
        <v>173</v>
      </c>
      <c r="O22" s="56" t="s">
        <v>181</v>
      </c>
      <c r="R22" s="56" t="s">
        <v>130</v>
      </c>
      <c r="S22" s="56" t="s">
        <v>188</v>
      </c>
      <c r="T22" s="56" t="s">
        <v>195</v>
      </c>
      <c r="U22" s="56" t="s">
        <v>202</v>
      </c>
      <c r="V22" s="56" t="s">
        <v>209</v>
      </c>
      <c r="W22" s="56" t="s">
        <v>87</v>
      </c>
      <c r="X22" s="56" t="s">
        <v>88</v>
      </c>
      <c r="Y22" s="56" t="s">
        <v>89</v>
      </c>
      <c r="Z22" s="56" t="s">
        <v>83</v>
      </c>
      <c r="AA22" s="56" t="s">
        <v>84</v>
      </c>
      <c r="AB22" s="56" t="s">
        <v>85</v>
      </c>
      <c r="AC22" s="56" t="s">
        <v>86</v>
      </c>
    </row>
    <row r="23" spans="1:29" s="59" customFormat="1" x14ac:dyDescent="0.2">
      <c r="A23" s="57" t="s">
        <v>93</v>
      </c>
      <c r="B23" s="59">
        <v>6.5408698020235729E-3</v>
      </c>
      <c r="C23" s="59">
        <v>8.5536105866808564E-3</v>
      </c>
      <c r="D23" s="59">
        <v>4.3722994595573337E-3</v>
      </c>
      <c r="E23" s="59">
        <v>1.7130278705151436E-2</v>
      </c>
      <c r="F23" s="59">
        <v>1.8899617522644945E-2</v>
      </c>
      <c r="G23" s="59">
        <v>7.4279629388671218E-3</v>
      </c>
      <c r="H23" s="59">
        <v>2.9088326488336504E-2</v>
      </c>
      <c r="I23" s="59">
        <v>6.2853648088332E-3</v>
      </c>
      <c r="J23" s="59">
        <v>9.6882411283987085E-3</v>
      </c>
      <c r="K23" s="59">
        <v>2.140814730714851E-2</v>
      </c>
      <c r="L23" s="59">
        <v>4.7425512002692172E-3</v>
      </c>
      <c r="M23" s="59">
        <v>1.563648219155275E-2</v>
      </c>
      <c r="N23" s="59">
        <v>7.4365554478973842E-3</v>
      </c>
      <c r="O23" s="59">
        <v>1.0240697617027889E-2</v>
      </c>
      <c r="Q23" s="57" t="s">
        <v>93</v>
      </c>
      <c r="R23" s="59">
        <v>6.5408698020235729E-3</v>
      </c>
      <c r="S23" s="59">
        <v>9.0446760463136419E-3</v>
      </c>
      <c r="T23" s="59">
        <v>3.8739830147983866E-3</v>
      </c>
      <c r="U23" s="59">
        <v>1.2930097387652837E-2</v>
      </c>
      <c r="V23" s="59">
        <v>1.0518293923649896E-2</v>
      </c>
      <c r="W23" s="59">
        <v>2.0083300487917649E-2</v>
      </c>
      <c r="X23" s="59">
        <v>2.202163622713257E-2</v>
      </c>
      <c r="Y23" s="59">
        <v>1.9892968104674339E-2</v>
      </c>
      <c r="Z23" s="59">
        <v>2.1597034802686387E-2</v>
      </c>
      <c r="AA23" s="59">
        <v>2.0309163342731869E-2</v>
      </c>
      <c r="AB23" s="59">
        <v>2.3975913934073917E-2</v>
      </c>
      <c r="AC23" s="59">
        <v>2.1143388446830003E-2</v>
      </c>
    </row>
    <row r="24" spans="1:29" s="59" customFormat="1" x14ac:dyDescent="0.2">
      <c r="A24" s="57" t="s">
        <v>94</v>
      </c>
      <c r="B24" s="59">
        <v>1.2377939754455015E-2</v>
      </c>
      <c r="C24" s="59">
        <v>6.9679677493044278E-3</v>
      </c>
      <c r="D24" s="59">
        <v>6.7220778068971965E-3</v>
      </c>
      <c r="E24" s="59">
        <v>9.8897187487226642E-3</v>
      </c>
      <c r="F24" s="59">
        <v>9.8938441217273458E-3</v>
      </c>
      <c r="G24" s="59">
        <v>1.2537316817783424E-2</v>
      </c>
      <c r="H24" s="59">
        <v>1.4093708723963511E-2</v>
      </c>
      <c r="I24" s="59">
        <v>1.0467944758154546E-2</v>
      </c>
      <c r="J24" s="59">
        <v>1.3551747425351351E-2</v>
      </c>
      <c r="K24" s="59">
        <v>3.8859849385476384E-3</v>
      </c>
      <c r="L24" s="59">
        <v>4.8078724792505398E-3</v>
      </c>
      <c r="M24" s="59">
        <v>9.4105188773782392E-3</v>
      </c>
      <c r="N24" s="59">
        <v>9.3342438141322433E-3</v>
      </c>
      <c r="O24" s="59">
        <v>6.059447623825957E-3</v>
      </c>
      <c r="Q24" s="57" t="s">
        <v>268</v>
      </c>
      <c r="R24" s="59">
        <v>1.2377939754455015E-2</v>
      </c>
      <c r="S24" s="59">
        <v>1.3052781711020596E-2</v>
      </c>
      <c r="T24" s="59">
        <v>4.2524418827178112E-3</v>
      </c>
      <c r="U24" s="59">
        <v>1.3067932063599345E-2</v>
      </c>
      <c r="V24" s="59">
        <v>2.6765822911643407E-3</v>
      </c>
      <c r="W24" s="59">
        <v>4.5833216083959521E-3</v>
      </c>
      <c r="X24" s="59">
        <v>1.6989695793012429E-2</v>
      </c>
      <c r="Y24" s="59">
        <v>1.6797019689910604E-2</v>
      </c>
      <c r="Z24" s="59">
        <v>1.9386415264019009E-2</v>
      </c>
      <c r="AA24" s="59">
        <v>1.2269452198250251E-2</v>
      </c>
      <c r="AB24" s="59">
        <v>2.2480234294907909E-2</v>
      </c>
      <c r="AC24" s="59">
        <v>1.2575561416795625E-2</v>
      </c>
    </row>
    <row r="25" spans="1:29" s="59" customFormat="1" x14ac:dyDescent="0.2">
      <c r="A25" s="57" t="s">
        <v>92</v>
      </c>
      <c r="B25" s="59">
        <v>0.12682813588176128</v>
      </c>
      <c r="C25" s="59">
        <v>0.30512265792762994</v>
      </c>
      <c r="D25" s="59">
        <v>0.17711112586263053</v>
      </c>
      <c r="E25" s="59">
        <v>0.65771651275167931</v>
      </c>
      <c r="F25" s="59">
        <v>0.78037986970248274</v>
      </c>
      <c r="G25" s="59">
        <v>0.14289819525868647</v>
      </c>
      <c r="H25" s="59">
        <v>0.46497172043895074</v>
      </c>
      <c r="I25" s="59">
        <v>0.12594016232126742</v>
      </c>
      <c r="J25" s="59">
        <v>0.15171458846594221</v>
      </c>
      <c r="K25" s="59">
        <v>0.67058845346244367</v>
      </c>
      <c r="L25" s="59">
        <v>0.28220785224491945</v>
      </c>
      <c r="M25" s="59">
        <v>0.43815934421703234</v>
      </c>
      <c r="N25" s="59">
        <v>0.23446664050444055</v>
      </c>
      <c r="O25" s="59">
        <v>0.48669057666210924</v>
      </c>
      <c r="Q25" s="57" t="s">
        <v>92</v>
      </c>
      <c r="R25" s="59">
        <v>0.12682813588176128</v>
      </c>
      <c r="S25" s="59">
        <v>0.18580921039407644</v>
      </c>
      <c r="T25" s="59">
        <v>0.29859075487705922</v>
      </c>
      <c r="U25" s="59">
        <v>0.40818926133036976</v>
      </c>
      <c r="V25" s="59">
        <v>0.56145919518902943</v>
      </c>
      <c r="W25" s="59">
        <v>0.46464295860954086</v>
      </c>
      <c r="X25" s="59">
        <v>0.39126429713914623</v>
      </c>
      <c r="Y25" s="59">
        <v>0.37069797797096377</v>
      </c>
      <c r="Z25" s="59">
        <v>0.38438640778501365</v>
      </c>
      <c r="AA25" s="59">
        <v>0.53946971568437441</v>
      </c>
      <c r="AB25" s="59">
        <v>0.42322221977986435</v>
      </c>
      <c r="AC25" s="59">
        <v>0.61214230123374169</v>
      </c>
    </row>
    <row r="26" spans="1:29" s="59" customFormat="1" x14ac:dyDescent="0.2">
      <c r="A26" s="57" t="s">
        <v>91</v>
      </c>
      <c r="B26" s="59">
        <v>-0.16941015089163247</v>
      </c>
      <c r="C26" s="59">
        <v>-0.28741864058383493</v>
      </c>
      <c r="D26" s="59">
        <v>-0.22998020796793586</v>
      </c>
      <c r="E26" s="59">
        <v>-0.34109606886053151</v>
      </c>
      <c r="F26" s="59">
        <v>-0.29596565783829704</v>
      </c>
      <c r="G26" s="59">
        <v>-0.16847756580593107</v>
      </c>
      <c r="H26" s="59">
        <v>-0.26521719514370423</v>
      </c>
      <c r="I26" s="59">
        <v>-0.14111701086649003</v>
      </c>
      <c r="J26" s="59">
        <v>-0.23299116932082919</v>
      </c>
      <c r="K26" s="59">
        <v>-0.28036508918341729</v>
      </c>
      <c r="L26" s="59">
        <v>-0.21467536601410869</v>
      </c>
      <c r="M26" s="59">
        <v>-0.33216680462314618</v>
      </c>
      <c r="N26" s="59">
        <v>-0.28265688121123361</v>
      </c>
      <c r="O26" s="59">
        <v>-0.29833908392347858</v>
      </c>
      <c r="Q26" s="57" t="s">
        <v>91</v>
      </c>
      <c r="R26" s="59">
        <v>-0.16941015089163247</v>
      </c>
      <c r="S26" s="59">
        <v>-0.18978798539536285</v>
      </c>
      <c r="T26" s="59">
        <v>-0.33000644195938633</v>
      </c>
      <c r="U26" s="59">
        <v>-0.2841588083444388</v>
      </c>
      <c r="V26" s="59">
        <v>-0.34828790892615202</v>
      </c>
      <c r="W26" s="59">
        <v>-0.32102377629093409</v>
      </c>
      <c r="X26" s="59">
        <v>-0.24992242393650879</v>
      </c>
      <c r="Y26" s="59">
        <v>-0.29073209058011429</v>
      </c>
      <c r="Z26" s="59">
        <v>-0.27679137435304524</v>
      </c>
      <c r="AA26" s="59">
        <v>-0.27456504739854709</v>
      </c>
      <c r="AB26" s="59">
        <v>-0.3203738693963053</v>
      </c>
      <c r="AC26" s="59">
        <v>-0.30524695236656713</v>
      </c>
    </row>
    <row r="27" spans="1:29" s="59" customFormat="1" x14ac:dyDescent="0.2">
      <c r="A27" s="57" t="s">
        <v>3</v>
      </c>
      <c r="B27" s="59">
        <v>4.4783696440160559E-2</v>
      </c>
      <c r="C27" s="59">
        <v>7.2297972723299894E-2</v>
      </c>
      <c r="D27" s="59">
        <v>4.7442237703795728E-2</v>
      </c>
      <c r="E27" s="59">
        <v>0.1279787438940316</v>
      </c>
      <c r="F27" s="59">
        <v>0.13515587712837379</v>
      </c>
      <c r="G27" s="59">
        <v>4.6217123184967748E-2</v>
      </c>
      <c r="H27" s="59">
        <v>0.10608026496614045</v>
      </c>
      <c r="I27" s="59">
        <v>4.3545220889205656E-2</v>
      </c>
      <c r="J27" s="59">
        <v>6.0028997122328745E-2</v>
      </c>
      <c r="K27" s="59">
        <v>0.1472625289242927</v>
      </c>
      <c r="L27" s="59">
        <v>6.3337443945193764E-2</v>
      </c>
      <c r="M27" s="59">
        <v>0.11604963831409965</v>
      </c>
      <c r="N27" s="59">
        <v>5.9008777990862828E-2</v>
      </c>
      <c r="O27" s="59">
        <v>0.1076247025366998</v>
      </c>
      <c r="Q27" s="57" t="s">
        <v>3</v>
      </c>
      <c r="R27" s="59">
        <v>4.4783696440160559E-2</v>
      </c>
      <c r="S27" s="59">
        <v>4.9935026753679682E-2</v>
      </c>
      <c r="T27" s="59">
        <v>7.5778785042111538E-2</v>
      </c>
      <c r="U27" s="59">
        <v>7.8916401812305914E-2</v>
      </c>
      <c r="V27" s="59">
        <v>0.1160496205667913</v>
      </c>
      <c r="W27" s="59">
        <v>0.11624278679930987</v>
      </c>
      <c r="X27" s="59">
        <v>7.2545362074601619E-2</v>
      </c>
      <c r="Y27" s="59">
        <v>8.6278925634356116E-2</v>
      </c>
      <c r="Z27" s="59">
        <v>8.0893610290692156E-2</v>
      </c>
      <c r="AA27" s="59">
        <v>9.6142840854234704E-2</v>
      </c>
      <c r="AB27" s="59">
        <v>9.3815696979460156E-2</v>
      </c>
      <c r="AC27" s="59">
        <v>0.11182758961781331</v>
      </c>
    </row>
    <row r="28" spans="1:29" x14ac:dyDescent="0.2">
      <c r="A28" s="56" t="s">
        <v>99</v>
      </c>
      <c r="B28" s="68">
        <v>1</v>
      </c>
      <c r="C28" s="63">
        <v>0.58113987968692915</v>
      </c>
      <c r="D28" s="63">
        <v>0.65758077289547756</v>
      </c>
      <c r="E28" s="63">
        <v>0.60144083670969151</v>
      </c>
      <c r="F28" s="63">
        <v>0.48413124847448807</v>
      </c>
      <c r="G28" s="63">
        <v>0.90808564500430955</v>
      </c>
      <c r="H28" s="63">
        <v>0.54032559784499923</v>
      </c>
      <c r="I28" s="63">
        <v>0.91367355257383565</v>
      </c>
      <c r="J28" s="63">
        <v>0.667695857599372</v>
      </c>
      <c r="K28" s="63">
        <v>0.51833426291377394</v>
      </c>
      <c r="L28" s="63">
        <v>0.79061417310064619</v>
      </c>
      <c r="M28" s="63">
        <v>0.59198874465999607</v>
      </c>
      <c r="N28" s="63">
        <v>0.76885351966829596</v>
      </c>
      <c r="O28" s="63">
        <v>0.62540914604516107</v>
      </c>
      <c r="P28" s="63"/>
      <c r="Q28" s="56" t="s">
        <v>99</v>
      </c>
      <c r="R28" s="68">
        <v>1</v>
      </c>
      <c r="S28" s="61">
        <v>0.83023398209810073</v>
      </c>
      <c r="T28" s="61">
        <v>0.6844931192346505</v>
      </c>
      <c r="U28" s="61">
        <v>0.6984039084409035</v>
      </c>
      <c r="V28" s="61">
        <v>0.61894581213993616</v>
      </c>
      <c r="W28" s="61">
        <v>0.46902491883788999</v>
      </c>
      <c r="X28" s="61">
        <v>0.51611600125297619</v>
      </c>
      <c r="Y28" s="61">
        <v>0.59579526587366793</v>
      </c>
      <c r="Z28" s="61">
        <v>0.53677783267585488</v>
      </c>
      <c r="AA28" s="61">
        <v>0.52130925855709331</v>
      </c>
      <c r="AB28" s="61">
        <v>0.56851588303482981</v>
      </c>
      <c r="AC28" s="61">
        <v>0.5568103897689336</v>
      </c>
    </row>
    <row r="29" spans="1:29" s="70" customFormat="1" x14ac:dyDescent="0.2">
      <c r="A29" s="69" t="s">
        <v>100</v>
      </c>
      <c r="B29" s="70">
        <v>1</v>
      </c>
      <c r="C29" s="70">
        <v>0.33772355976253848</v>
      </c>
      <c r="D29" s="70">
        <v>0.43241247288181361</v>
      </c>
      <c r="E29" s="70">
        <v>0.36173108006205379</v>
      </c>
      <c r="F29" s="70">
        <v>0.23438306574946652</v>
      </c>
      <c r="G29" s="70">
        <v>0.82461953866289295</v>
      </c>
      <c r="H29" s="70">
        <v>0.29195175168655585</v>
      </c>
      <c r="I29" s="70">
        <v>0.83479936067289362</v>
      </c>
      <c r="J29" s="70">
        <v>0.44581775825536085</v>
      </c>
      <c r="K29" s="70">
        <v>0.2686704081103653</v>
      </c>
      <c r="L29" s="70">
        <v>0.62507077070761852</v>
      </c>
      <c r="M29" s="70">
        <v>0.35045067380411804</v>
      </c>
      <c r="N29" s="70">
        <v>0.59113573470632674</v>
      </c>
      <c r="O29" s="70">
        <v>0.39113659995693761</v>
      </c>
      <c r="Q29" s="69" t="s">
        <v>100</v>
      </c>
      <c r="R29" s="70">
        <v>1</v>
      </c>
      <c r="S29" s="70">
        <v>0.68928846503046948</v>
      </c>
      <c r="T29" s="70">
        <v>0.46853083027958148</v>
      </c>
      <c r="U29" s="70">
        <v>0.48776801932552993</v>
      </c>
      <c r="V29" s="70">
        <v>0.38309391836556517</v>
      </c>
      <c r="W29" s="70">
        <v>0.21998437449088928</v>
      </c>
      <c r="X29" s="70">
        <v>0.26637572674936211</v>
      </c>
      <c r="Y29" s="70">
        <v>0.35497199883747466</v>
      </c>
      <c r="Z29" s="70">
        <v>0.28813044165218804</v>
      </c>
      <c r="AA29" s="70">
        <v>0.27176334305734634</v>
      </c>
      <c r="AB29" s="70">
        <v>0.32321030926287231</v>
      </c>
      <c r="AC29" s="70">
        <v>0.31003781015463178</v>
      </c>
    </row>
    <row r="30" spans="1:29" x14ac:dyDescent="0.2">
      <c r="A30" s="56" t="s">
        <v>269</v>
      </c>
      <c r="B30" s="62">
        <v>-0.61102978846193479</v>
      </c>
      <c r="C30" s="62">
        <v>0.2548539470072585</v>
      </c>
      <c r="D30" s="62">
        <v>-0.83010223537168593</v>
      </c>
      <c r="E30" s="62">
        <v>1.2879426258708206</v>
      </c>
      <c r="F30" s="62">
        <v>1.5302491380478422</v>
      </c>
      <c r="G30" s="62">
        <v>-0.64835648772393151</v>
      </c>
      <c r="H30" s="62">
        <v>1.0735501722725587</v>
      </c>
      <c r="I30" s="62">
        <v>-0.63989845786992716</v>
      </c>
      <c r="J30" s="62">
        <v>-0.72767123757123453</v>
      </c>
      <c r="K30" s="62">
        <v>1.4523942727921884</v>
      </c>
      <c r="L30" s="62">
        <v>0.14754581490557261</v>
      </c>
      <c r="M30" s="62">
        <v>0.73665074461364233</v>
      </c>
      <c r="N30" s="62">
        <v>-0.63463913339938438</v>
      </c>
      <c r="O30" s="62">
        <v>0.70955786681773403</v>
      </c>
      <c r="P30" s="63"/>
      <c r="Q30" s="56" t="s">
        <v>269</v>
      </c>
      <c r="R30" s="62">
        <v>-0.61102978846193479</v>
      </c>
      <c r="S30" s="62">
        <v>-0.57533860890230326</v>
      </c>
      <c r="T30" s="62">
        <v>-5.969952804653833E-2</v>
      </c>
      <c r="U30" s="62">
        <v>0.59522252815739329</v>
      </c>
      <c r="V30" s="62">
        <v>1.0915709741598414</v>
      </c>
      <c r="W30" s="62">
        <v>0.75634741612075052</v>
      </c>
      <c r="X30" s="62">
        <v>0.69489914045967305</v>
      </c>
      <c r="Y30" s="62">
        <v>0.93811691008664799</v>
      </c>
      <c r="Z30" s="62">
        <v>0.91275319100688557</v>
      </c>
      <c r="AA30" s="62">
        <v>1.3387988176019963</v>
      </c>
      <c r="AB30" s="62">
        <v>0.87491974701636732</v>
      </c>
      <c r="AC30" s="62">
        <v>1.4497420632547788</v>
      </c>
    </row>
    <row r="31" spans="1:29" x14ac:dyDescent="0.2">
      <c r="A31" s="56" t="s">
        <v>7</v>
      </c>
      <c r="B31" s="62">
        <v>1.1882591078593134</v>
      </c>
      <c r="C31" s="62">
        <v>2.9668038782462234</v>
      </c>
      <c r="D31" s="62">
        <v>5.5538919153230832</v>
      </c>
      <c r="E31" s="62">
        <v>5.251125943813399</v>
      </c>
      <c r="F31" s="62">
        <v>5.9054643583856237</v>
      </c>
      <c r="G31" s="62">
        <v>1.5135004364794722</v>
      </c>
      <c r="H31" s="62">
        <v>3.2683059600037203</v>
      </c>
      <c r="I31" s="62">
        <v>1.2940808298910143</v>
      </c>
      <c r="J31" s="62">
        <v>1.8276450650686953</v>
      </c>
      <c r="K31" s="62">
        <v>3.9119476224392415</v>
      </c>
      <c r="L31" s="62">
        <v>3.7441412368588582</v>
      </c>
      <c r="M31" s="62">
        <v>2.0273935802661955</v>
      </c>
      <c r="N31" s="62">
        <v>6.7550176252506962</v>
      </c>
      <c r="O31" s="62">
        <v>2.8007280800983829</v>
      </c>
      <c r="P31" s="63"/>
      <c r="Q31" s="56" t="s">
        <v>7</v>
      </c>
      <c r="R31" s="62">
        <v>1.1882591078593134</v>
      </c>
      <c r="S31" s="62">
        <v>3.2361014730490578</v>
      </c>
      <c r="T31" s="62">
        <v>5.1044938832232578</v>
      </c>
      <c r="U31" s="62">
        <v>6.4943822058911689</v>
      </c>
      <c r="V31" s="62">
        <v>3.796584209039763</v>
      </c>
      <c r="W31" s="62">
        <v>2.1162800944186819</v>
      </c>
      <c r="X31" s="62">
        <v>5.0996888980037127</v>
      </c>
      <c r="Y31" s="62">
        <v>4.2808371876807918</v>
      </c>
      <c r="Z31" s="62">
        <v>6.6971379095773891</v>
      </c>
      <c r="AA31" s="62">
        <v>6.9308163639303384</v>
      </c>
      <c r="AB31" s="62">
        <v>4.9354018297055404</v>
      </c>
      <c r="AC31" s="62">
        <v>6.3891924553770014</v>
      </c>
    </row>
    <row r="32" spans="1:29" s="71" customFormat="1" x14ac:dyDescent="0.2">
      <c r="A32" s="69" t="s">
        <v>73</v>
      </c>
      <c r="B32" s="71">
        <v>24.695809194176647</v>
      </c>
      <c r="C32" s="71">
        <v>77.024682808179136</v>
      </c>
      <c r="D32" s="71">
        <v>285.61695148002275</v>
      </c>
      <c r="E32" s="71">
        <v>290.78082231740723</v>
      </c>
      <c r="F32" s="71">
        <v>376.04985138225447</v>
      </c>
      <c r="G32" s="71">
        <v>33.763258951306426</v>
      </c>
      <c r="H32" s="71">
        <v>129.98084177080361</v>
      </c>
      <c r="I32" s="71">
        <v>28.156465388543612</v>
      </c>
      <c r="J32" s="71">
        <v>46.395619732501991</v>
      </c>
      <c r="K32" s="71">
        <v>201.799610909763</v>
      </c>
      <c r="L32" s="71">
        <v>119.89821770801842</v>
      </c>
      <c r="M32" s="71">
        <v>53.388007063443297</v>
      </c>
      <c r="N32" s="71">
        <v>401.55130870612953</v>
      </c>
      <c r="O32" s="71">
        <v>83.792721574878101</v>
      </c>
      <c r="Q32" s="69" t="s">
        <v>73</v>
      </c>
      <c r="R32" s="71">
        <v>24.695809194176647</v>
      </c>
      <c r="S32" s="71">
        <v>100.26949182928108</v>
      </c>
      <c r="T32" s="71">
        <v>221.59596847690636</v>
      </c>
      <c r="U32" s="71">
        <v>370.55035718055132</v>
      </c>
      <c r="V32" s="71">
        <v>163.03136359416672</v>
      </c>
      <c r="W32" s="71">
        <v>57.518540294944543</v>
      </c>
      <c r="X32" s="71">
        <v>237.47611200358389</v>
      </c>
      <c r="Y32" s="71">
        <v>185.68947319083938</v>
      </c>
      <c r="Z32" s="71">
        <v>409.56510271070869</v>
      </c>
      <c r="AA32" s="71">
        <v>469.24882881588388</v>
      </c>
      <c r="AB32" s="71">
        <v>233.07110054206902</v>
      </c>
      <c r="AC32" s="71">
        <v>418.44470166968193</v>
      </c>
    </row>
    <row r="33" spans="1:29" s="70" customFormat="1" x14ac:dyDescent="0.2">
      <c r="A33" s="69" t="s">
        <v>74</v>
      </c>
      <c r="B33" s="70">
        <v>4.3388353556890099E-6</v>
      </c>
      <c r="C33" s="70">
        <v>1.8806268964364379E-17</v>
      </c>
      <c r="D33" s="70">
        <v>9.5294320379538219E-63</v>
      </c>
      <c r="E33" s="70">
        <v>7.2068703974897788E-64</v>
      </c>
      <c r="F33" s="70">
        <v>2.1969102345714095E-82</v>
      </c>
      <c r="G33" s="70">
        <v>4.6601669249426678E-8</v>
      </c>
      <c r="H33" s="70">
        <v>5.9568797459381302E-29</v>
      </c>
      <c r="I33" s="70">
        <v>7.6895553245265209E-7</v>
      </c>
      <c r="J33" s="70">
        <v>8.4201374864969321E-11</v>
      </c>
      <c r="K33" s="70">
        <v>1.5127642960636593E-44</v>
      </c>
      <c r="L33" s="70">
        <v>9.2136737409507635E-27</v>
      </c>
      <c r="M33" s="70">
        <v>2.5523578632735369E-12</v>
      </c>
      <c r="N33" s="70">
        <v>6.3714930534189336E-88</v>
      </c>
      <c r="O33" s="70">
        <v>6.3773712294602543E-19</v>
      </c>
      <c r="Q33" s="69" t="s">
        <v>74</v>
      </c>
      <c r="R33" s="70">
        <v>4.3388353556890099E-6</v>
      </c>
      <c r="S33" s="70">
        <v>1.6856076656553127E-22</v>
      </c>
      <c r="T33" s="70">
        <v>7.6040828356051448E-49</v>
      </c>
      <c r="U33" s="70">
        <v>3.4356768185801992E-81</v>
      </c>
      <c r="V33" s="70">
        <v>3.9645071637468399E-36</v>
      </c>
      <c r="W33" s="70">
        <v>3.2359937294602688E-13</v>
      </c>
      <c r="X33" s="70">
        <v>2.7084291947297138E-52</v>
      </c>
      <c r="Y33" s="70">
        <v>4.7647840561893342E-41</v>
      </c>
      <c r="Z33" s="70">
        <v>1.158958690218859E-89</v>
      </c>
      <c r="AA33" s="70">
        <v>1.2703152238789148E-102</v>
      </c>
      <c r="AB33" s="70">
        <v>2.4504935951226884E-51</v>
      </c>
      <c r="AC33" s="70">
        <v>1.3673747048649542E-91</v>
      </c>
    </row>
    <row r="34" spans="1:29" s="59" customFormat="1" x14ac:dyDescent="0.2">
      <c r="A34" s="57" t="s">
        <v>270</v>
      </c>
      <c r="B34" s="59">
        <v>7.3669180644064122E-2</v>
      </c>
      <c r="C34" s="59">
        <v>0.11893016512982833</v>
      </c>
      <c r="D34" s="59">
        <v>7.8042481022743984E-2</v>
      </c>
      <c r="E34" s="59">
        <v>0.21052503370568199</v>
      </c>
      <c r="F34" s="59">
        <v>0.22233141787617489</v>
      </c>
      <c r="G34" s="59">
        <v>7.6027167639271948E-2</v>
      </c>
      <c r="H34" s="59">
        <v>0.17450203586930105</v>
      </c>
      <c r="I34" s="59">
        <v>7.1631888362743312E-2</v>
      </c>
      <c r="J34" s="59">
        <v>9.8747700266230781E-2</v>
      </c>
      <c r="K34" s="59">
        <v>0.24224686008046148</v>
      </c>
      <c r="L34" s="59">
        <v>0.10419009528984374</v>
      </c>
      <c r="M34" s="59">
        <v>0.19090165502669393</v>
      </c>
      <c r="N34" s="59">
        <v>9.7069439794969348E-2</v>
      </c>
      <c r="O34" s="59">
        <v>0.17704263567287115</v>
      </c>
      <c r="Q34" s="57" t="s">
        <v>270</v>
      </c>
      <c r="R34" s="59">
        <v>7.3669180644064122E-2</v>
      </c>
      <c r="S34" s="59">
        <v>8.2143119009803076E-2</v>
      </c>
      <c r="T34" s="59">
        <v>0.12465610139427347</v>
      </c>
      <c r="U34" s="59">
        <v>0.12981748098124324</v>
      </c>
      <c r="V34" s="59">
        <v>0.19090162583237169</v>
      </c>
      <c r="W34" s="59">
        <v>0.19121938428486471</v>
      </c>
      <c r="X34" s="59">
        <v>0.11933712061271966</v>
      </c>
      <c r="Y34" s="59">
        <v>0.14192883266851583</v>
      </c>
      <c r="Z34" s="59">
        <v>0.13306998892818858</v>
      </c>
      <c r="AA34" s="59">
        <v>0.1581549732052161</v>
      </c>
      <c r="AB34" s="59">
        <v>0.15432682153121197</v>
      </c>
      <c r="AC34" s="59">
        <v>0.1839563849213029</v>
      </c>
    </row>
    <row r="35" spans="1:29" s="59" customFormat="1" x14ac:dyDescent="0.2">
      <c r="A35" s="57" t="s">
        <v>271</v>
      </c>
      <c r="B35" s="59">
        <v>0.1041220942233733</v>
      </c>
      <c r="C35" s="59">
        <v>0.16809278658167226</v>
      </c>
      <c r="D35" s="59">
        <v>0.11030320266132508</v>
      </c>
      <c r="E35" s="59">
        <v>0.29755057955362352</v>
      </c>
      <c r="F35" s="59">
        <v>0.31423741432346908</v>
      </c>
      <c r="G35" s="59">
        <v>0.10745481140505002</v>
      </c>
      <c r="H35" s="59">
        <v>0.2466366160462766</v>
      </c>
      <c r="I35" s="59">
        <v>0.10124263856740316</v>
      </c>
      <c r="J35" s="59">
        <v>0.13956741830941435</v>
      </c>
      <c r="K35" s="59">
        <v>0.34238537974898053</v>
      </c>
      <c r="L35" s="59">
        <v>0.14725955717257549</v>
      </c>
      <c r="M35" s="59">
        <v>0.26981540908028173</v>
      </c>
      <c r="N35" s="59">
        <v>0.13719540882875608</v>
      </c>
      <c r="O35" s="59">
        <v>0.25022743339782705</v>
      </c>
      <c r="Q35" s="57" t="s">
        <v>271</v>
      </c>
      <c r="R35" s="59">
        <v>0.1041220942233733</v>
      </c>
      <c r="S35" s="59">
        <v>0.11609893720230527</v>
      </c>
      <c r="T35" s="59">
        <v>0.17618567522290932</v>
      </c>
      <c r="U35" s="59">
        <v>0.18348063421361127</v>
      </c>
      <c r="V35" s="59">
        <v>0.26981536781778981</v>
      </c>
      <c r="W35" s="59">
        <v>0.27026447930839548</v>
      </c>
      <c r="X35" s="59">
        <v>0.16866796682344878</v>
      </c>
      <c r="Y35" s="59">
        <v>0.20059850209987801</v>
      </c>
      <c r="Z35" s="59">
        <v>0.18807764392585927</v>
      </c>
      <c r="AA35" s="59">
        <v>0.22353210498609569</v>
      </c>
      <c r="AB35" s="59">
        <v>0.21812149547724491</v>
      </c>
      <c r="AC35" s="59">
        <v>0.25999914586141598</v>
      </c>
    </row>
    <row r="36" spans="1:29" s="59" customFormat="1" x14ac:dyDescent="0.2">
      <c r="A36" s="57" t="s">
        <v>272</v>
      </c>
      <c r="B36" s="59">
        <v>7.3569075042220711E-2</v>
      </c>
      <c r="C36" s="59">
        <v>0.12060103500683178</v>
      </c>
      <c r="D36" s="59">
        <v>6.8748804041413147E-2</v>
      </c>
      <c r="E36" s="59">
        <v>0.21487349155687052</v>
      </c>
      <c r="F36" s="59">
        <v>0.25894214995008485</v>
      </c>
      <c r="G36" s="59">
        <v>7.6316558968573964E-2</v>
      </c>
      <c r="H36" s="59">
        <v>0.22035871986912428</v>
      </c>
      <c r="I36" s="59">
        <v>7.0684059355912293E-2</v>
      </c>
      <c r="J36" s="59">
        <v>0.10665845242394445</v>
      </c>
      <c r="K36" s="59">
        <v>0.29654426981191351</v>
      </c>
      <c r="L36" s="59">
        <v>9.3988998063456064E-2</v>
      </c>
      <c r="M36" s="59">
        <v>0.24371909797255026</v>
      </c>
      <c r="N36" s="59">
        <v>7.9783870770334664E-2</v>
      </c>
      <c r="O36" s="59">
        <v>0.19848883390441069</v>
      </c>
      <c r="Q36" s="57" t="s">
        <v>272</v>
      </c>
      <c r="R36" s="59">
        <v>7.3569075042220711E-2</v>
      </c>
      <c r="S36" s="59">
        <v>8.6495076585109507E-2</v>
      </c>
      <c r="T36" s="59">
        <v>0.10250709281931089</v>
      </c>
      <c r="U36" s="59">
        <v>0.11163382745619251</v>
      </c>
      <c r="V36" s="59">
        <v>0.21914582350076572</v>
      </c>
      <c r="W36" s="59">
        <v>0.24222217882476274</v>
      </c>
      <c r="X36" s="59">
        <v>0.15148194021324443</v>
      </c>
      <c r="Y36" s="59">
        <v>0.14107391703126232</v>
      </c>
      <c r="Z36" s="59">
        <v>0.12729594099965</v>
      </c>
      <c r="AA36" s="59">
        <v>0.15036321553492943</v>
      </c>
      <c r="AB36" s="59">
        <v>0.15649804573099349</v>
      </c>
      <c r="AC36" s="59">
        <v>0.18859948704446985</v>
      </c>
    </row>
    <row r="37" spans="1:29" s="59" customFormat="1" x14ac:dyDescent="0.2">
      <c r="A37" s="57" t="s">
        <v>273</v>
      </c>
      <c r="B37" s="59">
        <v>0.10711339008015303</v>
      </c>
      <c r="C37" s="59">
        <v>0.20497524858016658</v>
      </c>
      <c r="D37" s="59">
        <v>0.11264625884924408</v>
      </c>
      <c r="E37" s="59">
        <v>0.38603971008580606</v>
      </c>
      <c r="F37" s="59">
        <v>0.45914847149379573</v>
      </c>
      <c r="G37" s="59">
        <v>9.3153214621322478E-2</v>
      </c>
      <c r="H37" s="59">
        <v>0.40877898243775646</v>
      </c>
      <c r="I37" s="59">
        <v>0.10497349236749404</v>
      </c>
      <c r="J37" s="59">
        <v>0.13840988746695501</v>
      </c>
      <c r="K37" s="59">
        <v>0.5374556935031094</v>
      </c>
      <c r="L37" s="59">
        <v>0.20078859594315215</v>
      </c>
      <c r="M37" s="59">
        <v>0.36467690764044386</v>
      </c>
      <c r="N37" s="59">
        <v>0.19858451265309304</v>
      </c>
      <c r="O37" s="59">
        <v>0.3293095111264131</v>
      </c>
      <c r="Q37" s="57" t="s">
        <v>273</v>
      </c>
      <c r="R37" s="59">
        <v>0.10711339008015303</v>
      </c>
      <c r="S37" s="59">
        <v>0.12477465860368379</v>
      </c>
      <c r="T37" s="59">
        <v>0.27944014536672568</v>
      </c>
      <c r="U37" s="59">
        <v>0.28560085185068806</v>
      </c>
      <c r="V37" s="59">
        <v>0.41940350639440283</v>
      </c>
      <c r="W37" s="59">
        <v>0.38997792031062672</v>
      </c>
      <c r="X37" s="59">
        <v>0.21323709380304107</v>
      </c>
      <c r="Y37" s="59">
        <v>0.34431011476000251</v>
      </c>
      <c r="Z37" s="59">
        <v>0.35842438842420138</v>
      </c>
      <c r="AA37" s="59">
        <v>0.39937520451199887</v>
      </c>
      <c r="AB37" s="59">
        <v>0.3736503884364491</v>
      </c>
      <c r="AC37" s="59">
        <v>0.39732233377733095</v>
      </c>
    </row>
    <row r="38" spans="1:29" s="59" customFormat="1" x14ac:dyDescent="0.2">
      <c r="A38" s="57"/>
      <c r="Q38" s="57"/>
    </row>
    <row r="39" spans="1:29" s="59" customFormat="1" x14ac:dyDescent="0.2">
      <c r="A39" s="57" t="s">
        <v>274</v>
      </c>
      <c r="B39" s="59">
        <v>0.2551975276549775</v>
      </c>
      <c r="C39" s="59">
        <v>0.41198617711483815</v>
      </c>
      <c r="D39" s="59">
        <v>0.27034708456024498</v>
      </c>
      <c r="E39" s="59">
        <v>0.72928010928678311</v>
      </c>
      <c r="F39" s="59">
        <v>0.77017862376072443</v>
      </c>
      <c r="G39" s="59">
        <v>0.26336583421355075</v>
      </c>
      <c r="H39" s="59">
        <v>0.60449278429967213</v>
      </c>
      <c r="I39" s="59">
        <v>0.24814014017274641</v>
      </c>
      <c r="J39" s="59">
        <v>0.34207206798338891</v>
      </c>
      <c r="K39" s="59">
        <v>0.83916773926677624</v>
      </c>
      <c r="L39" s="59">
        <v>0.36092507737490426</v>
      </c>
      <c r="M39" s="59">
        <v>0.66130273151044083</v>
      </c>
      <c r="N39" s="59">
        <v>0.3362584031742703</v>
      </c>
      <c r="O39" s="59">
        <v>0.61329368018263797</v>
      </c>
      <c r="Q39" s="57" t="s">
        <v>274</v>
      </c>
      <c r="R39" s="59">
        <v>0.2551975276549775</v>
      </c>
      <c r="S39" s="59">
        <v>0.28455211123431162</v>
      </c>
      <c r="T39" s="59">
        <v>0.43182140217667841</v>
      </c>
      <c r="U39" s="59">
        <v>0.44970094554023937</v>
      </c>
      <c r="V39" s="59">
        <v>0.66130263037834203</v>
      </c>
      <c r="W39" s="59">
        <v>0.66240337794684678</v>
      </c>
      <c r="X39" s="59">
        <v>0.41339591226041117</v>
      </c>
      <c r="Y39" s="59">
        <v>0.49165589848162172</v>
      </c>
      <c r="Z39" s="59">
        <v>0.46096796357250119</v>
      </c>
      <c r="AA39" s="59">
        <v>0.54786489812225736</v>
      </c>
      <c r="AB39" s="59">
        <v>0.53460379172534733</v>
      </c>
      <c r="AC39" s="59">
        <v>0.63724361012078778</v>
      </c>
    </row>
    <row r="40" spans="1:29" s="59" customFormat="1" x14ac:dyDescent="0.2">
      <c r="A40" s="57" t="s">
        <v>275</v>
      </c>
      <c r="B40" s="59">
        <v>0.36068951477071293</v>
      </c>
      <c r="C40" s="59">
        <v>0.58229049349057671</v>
      </c>
      <c r="D40" s="59">
        <v>0.38210150249396324</v>
      </c>
      <c r="E40" s="59">
        <v>1</v>
      </c>
      <c r="F40" s="59">
        <v>1</v>
      </c>
      <c r="G40" s="59">
        <v>0.37223438574255657</v>
      </c>
      <c r="H40" s="59">
        <v>0.85437429999801695</v>
      </c>
      <c r="I40" s="59">
        <v>0.35071478778214921</v>
      </c>
      <c r="J40" s="59">
        <v>0.48347571918624882</v>
      </c>
      <c r="K40" s="59">
        <v>1</v>
      </c>
      <c r="L40" s="59">
        <v>0.51012206984598929</v>
      </c>
      <c r="M40" s="59">
        <v>0.93466799438405779</v>
      </c>
      <c r="N40" s="59">
        <v>0.47525883731317847</v>
      </c>
      <c r="O40" s="59">
        <v>0.86681325618518745</v>
      </c>
      <c r="Q40" s="57" t="s">
        <v>275</v>
      </c>
      <c r="R40" s="59">
        <v>0.36068951477071293</v>
      </c>
      <c r="S40" s="59">
        <v>0.40217851587828241</v>
      </c>
      <c r="T40" s="59">
        <v>0.61032508210381597</v>
      </c>
      <c r="U40" s="59">
        <v>0.63559556132587036</v>
      </c>
      <c r="V40" s="59">
        <v>0.93466785144659292</v>
      </c>
      <c r="W40" s="59">
        <v>0.93622361928657694</v>
      </c>
      <c r="X40" s="59">
        <v>0.58428297629511006</v>
      </c>
      <c r="Y40" s="59">
        <v>0.69489359511840165</v>
      </c>
      <c r="Z40" s="59">
        <v>0.65152007009487256</v>
      </c>
      <c r="AA40" s="59">
        <v>0.77433792591747619</v>
      </c>
      <c r="AB40" s="59">
        <v>0.75559502477898643</v>
      </c>
      <c r="AC40" s="59">
        <v>0.90066346111296769</v>
      </c>
    </row>
    <row r="41" spans="1:29" s="59" customFormat="1" x14ac:dyDescent="0.2">
      <c r="A41" s="57" t="s">
        <v>276</v>
      </c>
      <c r="B41" s="59">
        <v>0.29025782224054397</v>
      </c>
      <c r="C41" s="59">
        <v>0.88250533063119296</v>
      </c>
      <c r="D41" s="59">
        <v>0.33832260093911209</v>
      </c>
      <c r="E41" s="59">
        <v>1</v>
      </c>
      <c r="F41" s="59">
        <v>1</v>
      </c>
      <c r="G41" s="59">
        <v>0.33622999587313734</v>
      </c>
      <c r="H41" s="59">
        <v>1</v>
      </c>
      <c r="I41" s="59">
        <v>0.28797056680498823</v>
      </c>
      <c r="J41" s="59">
        <v>0.48185220106539767</v>
      </c>
      <c r="K41" s="59">
        <v>1</v>
      </c>
      <c r="L41" s="59">
        <v>0.51385037198826</v>
      </c>
      <c r="M41" s="59">
        <v>1</v>
      </c>
      <c r="N41" s="59">
        <v>0.42198042005756031</v>
      </c>
      <c r="O41" s="59">
        <v>1</v>
      </c>
      <c r="Q41" s="57" t="s">
        <v>276</v>
      </c>
      <c r="R41" s="59">
        <v>0.29025782224054397</v>
      </c>
      <c r="S41" s="59">
        <v>0.3950622753116097</v>
      </c>
      <c r="T41" s="59">
        <v>0.61684509804750698</v>
      </c>
      <c r="U41" s="59">
        <v>0.58969446685013915</v>
      </c>
      <c r="V41" s="59">
        <v>1</v>
      </c>
      <c r="W41" s="59">
        <v>1</v>
      </c>
      <c r="X41" s="59">
        <v>0.77890141333119722</v>
      </c>
      <c r="Y41" s="59">
        <v>1</v>
      </c>
      <c r="Z41" s="59">
        <v>0.87059771118297402</v>
      </c>
      <c r="AA41" s="59">
        <v>0.96608900980970602</v>
      </c>
      <c r="AB41" s="59">
        <v>1</v>
      </c>
      <c r="AC41" s="59">
        <v>1</v>
      </c>
    </row>
    <row r="42" spans="1:29" s="59" customFormat="1" x14ac:dyDescent="0.2">
      <c r="A42" s="57" t="s">
        <v>277</v>
      </c>
      <c r="B42" s="59">
        <v>0.2948766941634362</v>
      </c>
      <c r="C42" s="59">
        <v>1</v>
      </c>
      <c r="D42" s="59">
        <v>0.35737509728838318</v>
      </c>
      <c r="E42" s="59">
        <v>1</v>
      </c>
      <c r="F42" s="59">
        <v>1</v>
      </c>
      <c r="G42" s="59">
        <v>0.34690968282425327</v>
      </c>
      <c r="H42" s="59">
        <v>1</v>
      </c>
      <c r="I42" s="59">
        <v>0.31307044147115121</v>
      </c>
      <c r="J42" s="59">
        <v>0.57216715489712</v>
      </c>
      <c r="K42" s="59">
        <v>1</v>
      </c>
      <c r="L42" s="59">
        <v>0.71444125855802953</v>
      </c>
      <c r="M42" s="59">
        <v>1</v>
      </c>
      <c r="N42" s="59">
        <v>0.51082057275358639</v>
      </c>
      <c r="O42" s="59">
        <v>1</v>
      </c>
      <c r="Q42" s="57" t="s">
        <v>277</v>
      </c>
      <c r="R42" s="59">
        <v>0.2948766941634362</v>
      </c>
      <c r="S42" s="59">
        <v>0.49181846153822484</v>
      </c>
      <c r="T42" s="59">
        <v>0.80130894567908029</v>
      </c>
      <c r="U42" s="59">
        <v>0.80091405647951708</v>
      </c>
      <c r="V42" s="59">
        <v>1</v>
      </c>
      <c r="W42" s="59">
        <v>1</v>
      </c>
      <c r="X42" s="59">
        <v>0.78611584276369739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</row>
    <row r="44" spans="1:29" x14ac:dyDescent="0.2">
      <c r="Q44" s="56" t="s">
        <v>278</v>
      </c>
      <c r="R44" s="72" t="e">
        <f>SUM(#REF!)/204*(12^(1/2))</f>
        <v>#REF!</v>
      </c>
    </row>
    <row r="46" spans="1:29" x14ac:dyDescent="0.2">
      <c r="C46" s="31"/>
      <c r="D46" s="31"/>
      <c r="E46" s="31"/>
      <c r="H46" s="31"/>
      <c r="I46" s="31"/>
      <c r="AA46" s="31"/>
    </row>
    <row r="48" spans="1:29" x14ac:dyDescent="0.2">
      <c r="C48" s="31"/>
      <c r="D48" s="31"/>
      <c r="E48" s="31"/>
      <c r="H48" s="31"/>
      <c r="I48" s="31"/>
      <c r="AA48" s="31"/>
    </row>
    <row r="49" spans="3:27" x14ac:dyDescent="0.2">
      <c r="C49" s="31"/>
      <c r="D49" s="31"/>
      <c r="E49" s="31"/>
      <c r="H49" s="31"/>
      <c r="I49" s="31"/>
      <c r="AA49" s="31"/>
    </row>
    <row r="50" spans="3:27" x14ac:dyDescent="0.2">
      <c r="C50" s="31"/>
      <c r="D50" s="31"/>
      <c r="E50" s="31"/>
      <c r="H50" s="31"/>
      <c r="I50" s="31"/>
      <c r="AA50" s="31"/>
    </row>
    <row r="51" spans="3:27" x14ac:dyDescent="0.2">
      <c r="C51" s="31"/>
      <c r="D51" s="31"/>
      <c r="E51" s="31"/>
      <c r="H51" s="31"/>
      <c r="I51" s="31"/>
      <c r="AA51" s="31"/>
    </row>
    <row r="52" spans="3:27" x14ac:dyDescent="0.2">
      <c r="C52" s="31"/>
      <c r="D52" s="31"/>
      <c r="E52" s="31"/>
      <c r="H52" s="31"/>
      <c r="I52" s="31"/>
      <c r="AA52" s="31"/>
    </row>
    <row r="53" spans="3:27" x14ac:dyDescent="0.2">
      <c r="C53" s="31"/>
      <c r="D53" s="31"/>
      <c r="E53" s="31"/>
      <c r="H53" s="31"/>
      <c r="I53" s="31"/>
      <c r="AA5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4568-A5E4-6E48-A12D-454FB1E1F9B7}">
  <dimension ref="B2:J22"/>
  <sheetViews>
    <sheetView showGridLines="0" zoomScale="112" zoomScaleNormal="150" workbookViewId="0">
      <selection activeCell="H18" sqref="H18"/>
    </sheetView>
  </sheetViews>
  <sheetFormatPr baseColWidth="10" defaultRowHeight="16" x14ac:dyDescent="0.2"/>
  <cols>
    <col min="1" max="1" width="10.83203125" style="23"/>
    <col min="2" max="10" width="12.6640625" style="23" customWidth="1"/>
    <col min="11" max="16384" width="10.83203125" style="23"/>
  </cols>
  <sheetData>
    <row r="2" spans="2:10" ht="18" x14ac:dyDescent="0.2">
      <c r="B2" s="73"/>
      <c r="C2" s="73"/>
      <c r="D2" s="73"/>
      <c r="E2" s="73"/>
      <c r="F2" s="73"/>
      <c r="G2" s="73"/>
      <c r="H2" s="73"/>
      <c r="I2" s="73"/>
      <c r="J2" s="73"/>
    </row>
    <row r="3" spans="2:10" ht="17" thickBot="1" x14ac:dyDescent="0.25">
      <c r="B3" s="74"/>
      <c r="C3" s="75" t="s">
        <v>50</v>
      </c>
      <c r="D3" s="75" t="s">
        <v>119</v>
      </c>
      <c r="E3" s="75" t="s">
        <v>132</v>
      </c>
      <c r="F3" s="75" t="s">
        <v>144</v>
      </c>
      <c r="G3" s="75" t="s">
        <v>157</v>
      </c>
      <c r="H3" s="75" t="s">
        <v>173</v>
      </c>
      <c r="I3" s="75" t="s">
        <v>188</v>
      </c>
      <c r="J3" s="75" t="s">
        <v>202</v>
      </c>
    </row>
    <row r="4" spans="2:10" x14ac:dyDescent="0.2">
      <c r="B4" s="76" t="s">
        <v>50</v>
      </c>
      <c r="C4" s="77">
        <v>1</v>
      </c>
      <c r="D4" s="31">
        <v>0.66181703077008514</v>
      </c>
      <c r="E4" s="31">
        <v>0.65559514344408965</v>
      </c>
      <c r="F4" s="31">
        <v>0.64832229912494599</v>
      </c>
      <c r="G4" s="31">
        <v>0.67669541832017155</v>
      </c>
      <c r="H4" s="31">
        <v>0.75740324841131901</v>
      </c>
      <c r="I4" s="31">
        <v>0.74522921469060399</v>
      </c>
      <c r="J4" s="31">
        <v>0.74214823979677524</v>
      </c>
    </row>
    <row r="5" spans="2:10" x14ac:dyDescent="0.2">
      <c r="B5" s="76" t="s">
        <v>119</v>
      </c>
      <c r="C5" s="31">
        <v>0.66181703077008514</v>
      </c>
      <c r="D5" s="78">
        <v>1</v>
      </c>
      <c r="E5" s="31">
        <v>0.71678216575327935</v>
      </c>
      <c r="F5" s="31">
        <v>0.5154993082237691</v>
      </c>
      <c r="G5" s="31">
        <v>0.62114412443753442</v>
      </c>
      <c r="H5" s="31">
        <v>0.58423794483652181</v>
      </c>
      <c r="I5" s="31">
        <v>0.62644919662600285</v>
      </c>
      <c r="J5" s="31">
        <v>0.6293620553653152</v>
      </c>
    </row>
    <row r="6" spans="2:10" x14ac:dyDescent="0.2">
      <c r="B6" s="76" t="s">
        <v>132</v>
      </c>
      <c r="C6" s="31">
        <v>0.65559514344408965</v>
      </c>
      <c r="D6" s="31">
        <v>0.71678216575327935</v>
      </c>
      <c r="E6" s="78">
        <v>1</v>
      </c>
      <c r="F6" s="31">
        <v>0.50784254087858893</v>
      </c>
      <c r="G6" s="31">
        <v>0.65034269951177581</v>
      </c>
      <c r="H6" s="31">
        <v>0.64600035778600884</v>
      </c>
      <c r="I6" s="31">
        <v>0.65022344379637642</v>
      </c>
      <c r="J6" s="31">
        <v>0.73480482785853829</v>
      </c>
    </row>
    <row r="7" spans="2:10" x14ac:dyDescent="0.2">
      <c r="B7" s="76" t="s">
        <v>144</v>
      </c>
      <c r="C7" s="31">
        <v>0.64832229912494599</v>
      </c>
      <c r="D7" s="31">
        <v>0.5154993082237691</v>
      </c>
      <c r="E7" s="31">
        <v>0.50784254087858893</v>
      </c>
      <c r="F7" s="78">
        <v>1</v>
      </c>
      <c r="G7" s="31">
        <v>0.65580192869347909</v>
      </c>
      <c r="H7" s="31">
        <v>0.67093752985988264</v>
      </c>
      <c r="I7" s="31">
        <v>0.75503162752809705</v>
      </c>
      <c r="J7" s="31">
        <v>0.6769972054744694</v>
      </c>
    </row>
    <row r="8" spans="2:10" x14ac:dyDescent="0.2">
      <c r="B8" s="76" t="s">
        <v>157</v>
      </c>
      <c r="C8" s="31">
        <v>0.67669541832017155</v>
      </c>
      <c r="D8" s="31">
        <v>0.62114412443753442</v>
      </c>
      <c r="E8" s="31">
        <v>0.65034269951177581</v>
      </c>
      <c r="F8" s="31">
        <v>0.65580192869347909</v>
      </c>
      <c r="G8" s="78">
        <v>1</v>
      </c>
      <c r="H8" s="31">
        <v>0.82123659232206636</v>
      </c>
      <c r="I8" s="31">
        <v>0.84046113375186804</v>
      </c>
      <c r="J8" s="31">
        <v>0.81353602370706302</v>
      </c>
    </row>
    <row r="9" spans="2:10" x14ac:dyDescent="0.2">
      <c r="B9" s="76" t="s">
        <v>173</v>
      </c>
      <c r="C9" s="31">
        <v>0.75740324841131901</v>
      </c>
      <c r="D9" s="31">
        <v>0.58423794483652181</v>
      </c>
      <c r="E9" s="31">
        <v>0.64600035778600884</v>
      </c>
      <c r="F9" s="31">
        <v>0.67093752985988264</v>
      </c>
      <c r="G9" s="31">
        <v>0.82123659232206636</v>
      </c>
      <c r="H9" s="78">
        <v>1</v>
      </c>
      <c r="I9" s="31">
        <v>0.89370259172746114</v>
      </c>
      <c r="J9" s="31">
        <v>0.85410868634451331</v>
      </c>
    </row>
    <row r="10" spans="2:10" x14ac:dyDescent="0.2">
      <c r="B10" s="76" t="s">
        <v>188</v>
      </c>
      <c r="C10" s="31">
        <v>0.74522921469060399</v>
      </c>
      <c r="D10" s="31">
        <v>0.62644919662600285</v>
      </c>
      <c r="E10" s="31">
        <v>0.65022344379637642</v>
      </c>
      <c r="F10" s="31">
        <v>0.75503162752809705</v>
      </c>
      <c r="G10" s="31">
        <v>0.84046113375186804</v>
      </c>
      <c r="H10" s="31">
        <v>0.89370259172746114</v>
      </c>
      <c r="I10" s="78">
        <v>1</v>
      </c>
      <c r="J10" s="31">
        <v>0.86304320232323506</v>
      </c>
    </row>
    <row r="11" spans="2:10" x14ac:dyDescent="0.2">
      <c r="B11" s="76" t="s">
        <v>202</v>
      </c>
      <c r="C11" s="31">
        <v>0.74214823979677524</v>
      </c>
      <c r="D11" s="31">
        <v>0.6293620553653152</v>
      </c>
      <c r="E11" s="31">
        <v>0.73480482785853829</v>
      </c>
      <c r="F11" s="31">
        <v>0.6769972054744694</v>
      </c>
      <c r="G11" s="31">
        <v>0.81353602370706302</v>
      </c>
      <c r="H11" s="31">
        <v>0.85410868634451331</v>
      </c>
      <c r="I11" s="31">
        <v>0.86304320232323506</v>
      </c>
      <c r="J11" s="78">
        <v>1</v>
      </c>
    </row>
    <row r="14" spans="2:10" ht="18" x14ac:dyDescent="0.2">
      <c r="B14" s="73"/>
      <c r="C14" s="73"/>
      <c r="D14" s="73"/>
      <c r="E14" s="73"/>
      <c r="F14" s="73"/>
      <c r="G14" s="73"/>
      <c r="H14" s="73"/>
      <c r="I14" s="73"/>
    </row>
    <row r="15" spans="2:10" x14ac:dyDescent="0.2">
      <c r="B15" s="79"/>
      <c r="C15" s="80" t="s">
        <v>279</v>
      </c>
      <c r="D15" s="80" t="s">
        <v>280</v>
      </c>
      <c r="E15" s="80" t="s">
        <v>85</v>
      </c>
      <c r="F15" s="80" t="s">
        <v>86</v>
      </c>
      <c r="G15" s="80" t="s">
        <v>87</v>
      </c>
      <c r="H15" s="80" t="s">
        <v>88</v>
      </c>
      <c r="I15" s="80" t="s">
        <v>89</v>
      </c>
    </row>
    <row r="16" spans="2:10" x14ac:dyDescent="0.2">
      <c r="B16" s="81" t="s">
        <v>83</v>
      </c>
      <c r="C16" s="31">
        <v>1</v>
      </c>
      <c r="D16" s="31">
        <v>0.91340464712526337</v>
      </c>
      <c r="E16" s="31">
        <v>0.85167846371491063</v>
      </c>
      <c r="F16" s="31">
        <v>0.838667152943123</v>
      </c>
      <c r="G16" s="31">
        <v>0.71489227220564078</v>
      </c>
      <c r="H16" s="31">
        <v>0.79512254877168898</v>
      </c>
      <c r="I16" s="31">
        <v>0.71744558272428927</v>
      </c>
    </row>
    <row r="17" spans="2:9" x14ac:dyDescent="0.2">
      <c r="B17" s="82" t="s">
        <v>84</v>
      </c>
      <c r="C17" s="31">
        <v>0.91340464712526337</v>
      </c>
      <c r="D17" s="31">
        <v>1</v>
      </c>
      <c r="E17" s="31">
        <v>0.8127016207813218</v>
      </c>
      <c r="F17" s="31">
        <v>0.90721604243593723</v>
      </c>
      <c r="G17" s="31">
        <v>0.68822190578137254</v>
      </c>
      <c r="H17" s="31">
        <v>0.72445924813459583</v>
      </c>
      <c r="I17" s="31">
        <v>0.77234790057998515</v>
      </c>
    </row>
    <row r="18" spans="2:9" x14ac:dyDescent="0.2">
      <c r="B18" s="82" t="s">
        <v>85</v>
      </c>
      <c r="C18" s="31">
        <v>0.85167846371491063</v>
      </c>
      <c r="D18" s="31">
        <v>0.8127016207813218</v>
      </c>
      <c r="E18" s="31">
        <v>1</v>
      </c>
      <c r="F18" s="31">
        <v>0.89032290729053354</v>
      </c>
      <c r="G18" s="31">
        <v>0.7614153337389773</v>
      </c>
      <c r="H18" s="31">
        <v>0.79440855097147101</v>
      </c>
      <c r="I18" s="31">
        <v>0.79935272330158547</v>
      </c>
    </row>
    <row r="19" spans="2:9" x14ac:dyDescent="0.2">
      <c r="B19" s="82" t="s">
        <v>86</v>
      </c>
      <c r="C19" s="31">
        <v>0.838667152943123</v>
      </c>
      <c r="D19" s="31">
        <v>0.90721604243593723</v>
      </c>
      <c r="E19" s="31">
        <v>0.89032290729053354</v>
      </c>
      <c r="F19" s="31">
        <v>1</v>
      </c>
      <c r="G19" s="31">
        <v>0.73804277196156975</v>
      </c>
      <c r="H19" s="31">
        <v>0.72369971988023307</v>
      </c>
      <c r="I19" s="31">
        <v>0.82925967803060308</v>
      </c>
    </row>
    <row r="20" spans="2:9" x14ac:dyDescent="0.2">
      <c r="B20" s="82" t="s">
        <v>87</v>
      </c>
      <c r="C20" s="31">
        <v>0.71489227220564078</v>
      </c>
      <c r="D20" s="31">
        <v>0.68822190578137254</v>
      </c>
      <c r="E20" s="31">
        <v>0.7614153337389773</v>
      </c>
      <c r="F20" s="31">
        <v>0.73804277196156975</v>
      </c>
      <c r="G20" s="31">
        <v>1</v>
      </c>
      <c r="H20" s="31">
        <v>0.70267715080643089</v>
      </c>
      <c r="I20" s="31">
        <v>0.73523265329201504</v>
      </c>
    </row>
    <row r="21" spans="2:9" x14ac:dyDescent="0.2">
      <c r="B21" s="82" t="s">
        <v>88</v>
      </c>
      <c r="C21" s="31">
        <v>0.79512254877168898</v>
      </c>
      <c r="D21" s="31">
        <v>0.72445924813459583</v>
      </c>
      <c r="E21" s="31">
        <v>0.79440855097147101</v>
      </c>
      <c r="F21" s="31">
        <v>0.72369971988023307</v>
      </c>
      <c r="G21" s="31">
        <v>0.70267715080643089</v>
      </c>
      <c r="H21" s="31">
        <v>1</v>
      </c>
      <c r="I21" s="31">
        <v>0.6218444203889667</v>
      </c>
    </row>
    <row r="22" spans="2:9" x14ac:dyDescent="0.2">
      <c r="B22" s="82" t="s">
        <v>89</v>
      </c>
      <c r="C22" s="31">
        <v>0.71744558272428927</v>
      </c>
      <c r="D22" s="31">
        <v>0.77234790057998515</v>
      </c>
      <c r="E22" s="31">
        <v>0.79935272330158547</v>
      </c>
      <c r="F22" s="31">
        <v>0.82925967803060308</v>
      </c>
      <c r="G22" s="31">
        <v>0.73523265329201504</v>
      </c>
      <c r="H22" s="31">
        <v>0.6218444203889667</v>
      </c>
      <c r="I22" s="31">
        <v>1</v>
      </c>
    </row>
  </sheetData>
  <mergeCells count="2">
    <mergeCell ref="B2:J2"/>
    <mergeCell ref="B14:I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7362-DA7C-9C4F-AB19-8DB47B03AB63}">
  <dimension ref="A1:S217"/>
  <sheetViews>
    <sheetView tabSelected="1" zoomScale="90" zoomScaleNormal="100" workbookViewId="0">
      <selection activeCell="K26" sqref="K26"/>
    </sheetView>
  </sheetViews>
  <sheetFormatPr baseColWidth="10" defaultColWidth="8.83203125" defaultRowHeight="16" x14ac:dyDescent="0.2"/>
  <cols>
    <col min="1" max="1" width="14.1640625" customWidth="1"/>
    <col min="2" max="2" width="11.6640625" bestFit="1" customWidth="1"/>
    <col min="3" max="3" width="11" bestFit="1" customWidth="1"/>
    <col min="7" max="7" width="14.6640625" customWidth="1"/>
    <col min="8" max="8" width="11.6640625" bestFit="1" customWidth="1"/>
    <col min="9" max="9" width="11" bestFit="1" customWidth="1"/>
  </cols>
  <sheetData>
    <row r="1" spans="1:12" x14ac:dyDescent="0.2">
      <c r="A1" t="s">
        <v>281</v>
      </c>
      <c r="B1" s="4">
        <f>AVERAGE(A14:A217)</f>
        <v>6.7187767499688545E-3</v>
      </c>
      <c r="D1">
        <f>B5</f>
        <v>-0.12807177377710499</v>
      </c>
      <c r="G1" t="s">
        <v>281</v>
      </c>
      <c r="H1" s="4">
        <f>AVERAGE(G14:G217)</f>
        <v>2.7596352986029062E-2</v>
      </c>
    </row>
    <row r="2" spans="1:12" x14ac:dyDescent="0.2">
      <c r="A2" t="s">
        <v>282</v>
      </c>
      <c r="B2">
        <f>_xlfn.STDEV.P(A14:A217)</f>
        <v>4.493018350902462E-2</v>
      </c>
      <c r="D2">
        <f t="shared" ref="D2:D13" si="0">D1+$B$2/2</f>
        <v>-0.10560668202259268</v>
      </c>
      <c r="G2" t="s">
        <v>282</v>
      </c>
      <c r="H2">
        <f>_xlfn.STDEV.P(G14:G217)</f>
        <v>9.6848194297992851E-2</v>
      </c>
      <c r="J2">
        <v>-0.32500000000000001</v>
      </c>
      <c r="K2">
        <f t="shared" ref="K2:K15" si="1">J2-0.025</f>
        <v>-0.35000000000000003</v>
      </c>
      <c r="L2">
        <f>COUNTIF($G$14:$G$217,"&lt;"&amp;K2)</f>
        <v>0</v>
      </c>
    </row>
    <row r="3" spans="1:12" x14ac:dyDescent="0.2">
      <c r="D3">
        <f t="shared" si="0"/>
        <v>-8.3141590268080379E-2</v>
      </c>
      <c r="J3">
        <v>-0.27499999999999997</v>
      </c>
      <c r="K3">
        <f t="shared" si="1"/>
        <v>-0.3</v>
      </c>
      <c r="L3">
        <f t="shared" ref="L3:L14" si="2">COUNTIFS($G$14:$G$217,"&gt;"&amp;K3,$G$14:$G$217,"&lt;="&amp;K4)</f>
        <v>1</v>
      </c>
    </row>
    <row r="4" spans="1:12" x14ac:dyDescent="0.2">
      <c r="D4">
        <f t="shared" si="0"/>
        <v>-6.0676498513568072E-2</v>
      </c>
      <c r="J4">
        <v>-0.22500000000000001</v>
      </c>
      <c r="K4">
        <f t="shared" si="1"/>
        <v>-0.25</v>
      </c>
      <c r="L4">
        <f t="shared" si="2"/>
        <v>0</v>
      </c>
    </row>
    <row r="5" spans="1:12" x14ac:dyDescent="0.2">
      <c r="A5" t="s">
        <v>283</v>
      </c>
      <c r="B5">
        <f>B6-B2</f>
        <v>-0.12807177377710499</v>
      </c>
      <c r="D5">
        <f t="shared" si="0"/>
        <v>-3.8211406759055766E-2</v>
      </c>
      <c r="G5" t="s">
        <v>283</v>
      </c>
      <c r="H5">
        <f>H6-H2</f>
        <v>-0.26294822990794953</v>
      </c>
      <c r="J5">
        <v>-0.17500000000000002</v>
      </c>
      <c r="K5">
        <f t="shared" si="1"/>
        <v>-0.2</v>
      </c>
      <c r="L5">
        <f t="shared" si="2"/>
        <v>2</v>
      </c>
    </row>
    <row r="6" spans="1:12" x14ac:dyDescent="0.2">
      <c r="A6" t="s">
        <v>284</v>
      </c>
      <c r="B6">
        <f>B7-B2</f>
        <v>-8.3141590268080379E-2</v>
      </c>
      <c r="D6">
        <f t="shared" si="0"/>
        <v>-1.5746315004543456E-2</v>
      </c>
      <c r="G6" t="s">
        <v>284</v>
      </c>
      <c r="H6">
        <f>H7-H2</f>
        <v>-0.16610003560995665</v>
      </c>
      <c r="J6">
        <v>-0.125</v>
      </c>
      <c r="K6">
        <f t="shared" si="1"/>
        <v>-0.15</v>
      </c>
      <c r="L6">
        <f t="shared" si="2"/>
        <v>5</v>
      </c>
    </row>
    <row r="7" spans="1:12" x14ac:dyDescent="0.2">
      <c r="A7" t="s">
        <v>285</v>
      </c>
      <c r="B7">
        <f>B8-B2</f>
        <v>-3.8211406759055766E-2</v>
      </c>
      <c r="D7">
        <f t="shared" si="0"/>
        <v>6.7187767499688536E-3</v>
      </c>
      <c r="G7" t="s">
        <v>285</v>
      </c>
      <c r="H7">
        <f>H8-H2</f>
        <v>-6.9251841311963797E-2</v>
      </c>
      <c r="J7">
        <v>-7.5000000000000011E-2</v>
      </c>
      <c r="K7">
        <f t="shared" si="1"/>
        <v>-0.1</v>
      </c>
      <c r="L7">
        <f t="shared" si="2"/>
        <v>25</v>
      </c>
    </row>
    <row r="8" spans="1:12" x14ac:dyDescent="0.2">
      <c r="A8" t="s">
        <v>93</v>
      </c>
      <c r="B8" s="4">
        <f>B1</f>
        <v>6.7187767499688545E-3</v>
      </c>
      <c r="D8">
        <f t="shared" si="0"/>
        <v>2.9183868504481163E-2</v>
      </c>
      <c r="G8" t="s">
        <v>93</v>
      </c>
      <c r="H8" s="4">
        <f>H1</f>
        <v>2.7596352986029062E-2</v>
      </c>
      <c r="J8">
        <v>-2.5000000000000001E-2</v>
      </c>
      <c r="K8">
        <f t="shared" si="1"/>
        <v>-0.05</v>
      </c>
      <c r="L8">
        <f t="shared" si="2"/>
        <v>48</v>
      </c>
    </row>
    <row r="9" spans="1:12" x14ac:dyDescent="0.2">
      <c r="A9" t="s">
        <v>286</v>
      </c>
      <c r="B9">
        <f>B8+B2</f>
        <v>5.1648960258993473E-2</v>
      </c>
      <c r="D9">
        <f t="shared" si="0"/>
        <v>5.1648960258993473E-2</v>
      </c>
      <c r="G9" t="s">
        <v>286</v>
      </c>
      <c r="H9">
        <f>H8+H2</f>
        <v>0.12444454728402191</v>
      </c>
      <c r="J9">
        <v>2.5000000000000001E-2</v>
      </c>
      <c r="K9">
        <f t="shared" si="1"/>
        <v>0</v>
      </c>
      <c r="L9">
        <f t="shared" si="2"/>
        <v>58</v>
      </c>
    </row>
    <row r="10" spans="1:12" x14ac:dyDescent="0.2">
      <c r="A10" t="s">
        <v>287</v>
      </c>
      <c r="B10">
        <f>B9+B2</f>
        <v>9.65791437680181E-2</v>
      </c>
      <c r="D10">
        <f t="shared" si="0"/>
        <v>7.411405201350578E-2</v>
      </c>
      <c r="G10" t="s">
        <v>287</v>
      </c>
      <c r="H10">
        <f>H9+H2</f>
        <v>0.22129274158201476</v>
      </c>
      <c r="J10">
        <v>7.4999999999999997E-2</v>
      </c>
      <c r="K10">
        <f t="shared" si="1"/>
        <v>4.9999999999999996E-2</v>
      </c>
      <c r="L10">
        <f t="shared" si="2"/>
        <v>37</v>
      </c>
    </row>
    <row r="11" spans="1:12" x14ac:dyDescent="0.2">
      <c r="A11" t="s">
        <v>288</v>
      </c>
      <c r="B11">
        <f>B10+B2</f>
        <v>0.14150932727704271</v>
      </c>
      <c r="D11">
        <f t="shared" si="0"/>
        <v>9.6579143768018086E-2</v>
      </c>
      <c r="G11" t="s">
        <v>288</v>
      </c>
      <c r="H11">
        <f>H10+H2</f>
        <v>0.31814093588000758</v>
      </c>
      <c r="J11">
        <v>0.125</v>
      </c>
      <c r="K11">
        <f t="shared" si="1"/>
        <v>0.1</v>
      </c>
      <c r="L11">
        <f t="shared" si="2"/>
        <v>12</v>
      </c>
    </row>
    <row r="12" spans="1:12" x14ac:dyDescent="0.2">
      <c r="D12">
        <f t="shared" si="0"/>
        <v>0.11904423552253039</v>
      </c>
      <c r="J12">
        <v>0.17499999999999999</v>
      </c>
      <c r="K12">
        <f t="shared" si="1"/>
        <v>0.15</v>
      </c>
      <c r="L12">
        <f t="shared" si="2"/>
        <v>7</v>
      </c>
    </row>
    <row r="13" spans="1:12" x14ac:dyDescent="0.2">
      <c r="B13" t="s">
        <v>289</v>
      </c>
      <c r="D13">
        <f t="shared" si="0"/>
        <v>0.14150932727704271</v>
      </c>
      <c r="H13" t="s">
        <v>289</v>
      </c>
      <c r="J13">
        <v>0.22500000000000001</v>
      </c>
      <c r="K13">
        <f t="shared" si="1"/>
        <v>0.2</v>
      </c>
      <c r="L13">
        <f t="shared" si="2"/>
        <v>1</v>
      </c>
    </row>
    <row r="14" spans="1:12" ht="17" thickBot="1" x14ac:dyDescent="0.25">
      <c r="A14" s="83">
        <v>-0.16942453444905506</v>
      </c>
      <c r="B14" s="83">
        <f t="shared" ref="B14:B77" si="3">_xlfn.NORM.DIST(A14,$B$1,$B$2,FALSE)*$E$31</f>
        <v>1.8710914358571522E-2</v>
      </c>
      <c r="G14">
        <v>-0.26227267100797413</v>
      </c>
      <c r="H14" s="83">
        <f t="shared" ref="H14:H77" si="4">_xlfn.NORM.DIST(G14,$H$1,$H$2,FALSE)*$K$17</f>
        <v>0.47661879304480254</v>
      </c>
      <c r="I14">
        <v>1</v>
      </c>
      <c r="J14">
        <v>0.27500000000000002</v>
      </c>
      <c r="K14">
        <f t="shared" si="1"/>
        <v>0.25</v>
      </c>
      <c r="L14">
        <f t="shared" si="2"/>
        <v>4</v>
      </c>
    </row>
    <row r="15" spans="1:12" x14ac:dyDescent="0.2">
      <c r="A15" s="83">
        <v>-0.12511932083595664</v>
      </c>
      <c r="B15" s="83">
        <f t="shared" si="3"/>
        <v>0.54936692662496278</v>
      </c>
      <c r="D15" s="84" t="s">
        <v>290</v>
      </c>
      <c r="E15" s="84" t="s">
        <v>291</v>
      </c>
      <c r="G15">
        <v>-0.1909734759028433</v>
      </c>
      <c r="H15" s="83">
        <f t="shared" si="4"/>
        <v>3.2917547927203663</v>
      </c>
      <c r="I15">
        <v>1</v>
      </c>
      <c r="J15">
        <v>0.32500000000000001</v>
      </c>
      <c r="K15">
        <f t="shared" si="1"/>
        <v>0.3</v>
      </c>
      <c r="L15">
        <f>COUNTIF($G$14:$G$217,"&gt;"&amp;J15)</f>
        <v>4</v>
      </c>
    </row>
    <row r="16" spans="1:12" x14ac:dyDescent="0.2">
      <c r="A16" s="83">
        <v>-0.10993122487528441</v>
      </c>
      <c r="B16" s="83">
        <f t="shared" si="3"/>
        <v>1.3990263292445511</v>
      </c>
      <c r="D16">
        <v>-0.12807177377710499</v>
      </c>
      <c r="E16">
        <v>1</v>
      </c>
      <c r="G16">
        <v>-0.18401114650896727</v>
      </c>
      <c r="H16" s="83">
        <f t="shared" si="4"/>
        <v>3.8615867997696691</v>
      </c>
      <c r="I16">
        <v>1</v>
      </c>
    </row>
    <row r="17" spans="1:11" x14ac:dyDescent="0.2">
      <c r="A17" s="83">
        <v>-9.3395701643489232E-2</v>
      </c>
      <c r="B17" s="83">
        <f t="shared" si="3"/>
        <v>3.3992163171767129</v>
      </c>
      <c r="D17">
        <v>-0.10560668202259268</v>
      </c>
      <c r="E17">
        <v>2</v>
      </c>
      <c r="G17">
        <v>-0.13309968908933958</v>
      </c>
      <c r="H17" s="83">
        <f t="shared" si="4"/>
        <v>10.606774102166854</v>
      </c>
      <c r="I17">
        <v>1</v>
      </c>
      <c r="K17">
        <f>0.05*204</f>
        <v>10.200000000000001</v>
      </c>
    </row>
    <row r="18" spans="1:11" x14ac:dyDescent="0.2">
      <c r="A18" s="83">
        <v>-9.1776955767217408E-2</v>
      </c>
      <c r="B18" s="83">
        <f t="shared" si="3"/>
        <v>3.6809629451179897</v>
      </c>
      <c r="D18">
        <v>-8.3141590268080379E-2</v>
      </c>
      <c r="E18">
        <v>8</v>
      </c>
      <c r="G18">
        <v>-0.12871638634595228</v>
      </c>
      <c r="H18" s="83">
        <f t="shared" si="4"/>
        <v>11.422279894144255</v>
      </c>
      <c r="I18">
        <v>1</v>
      </c>
    </row>
    <row r="19" spans="1:11" x14ac:dyDescent="0.2">
      <c r="A19" s="83">
        <v>-9.0791453271283032E-2</v>
      </c>
      <c r="B19" s="83">
        <f t="shared" si="3"/>
        <v>3.8613529726621958</v>
      </c>
      <c r="D19">
        <v>-6.0676498513568072E-2</v>
      </c>
      <c r="E19">
        <v>8</v>
      </c>
      <c r="G19">
        <v>-0.1214351496575127</v>
      </c>
      <c r="H19" s="83">
        <f t="shared" si="4"/>
        <v>12.859503981551979</v>
      </c>
      <c r="I19">
        <v>1</v>
      </c>
    </row>
    <row r="20" spans="1:11" x14ac:dyDescent="0.2">
      <c r="A20" s="83">
        <v>-8.7956719149039367E-2</v>
      </c>
      <c r="B20" s="83">
        <f t="shared" si="3"/>
        <v>4.4191766449774619</v>
      </c>
      <c r="D20">
        <v>-3.8211406759055766E-2</v>
      </c>
      <c r="E20">
        <v>11</v>
      </c>
      <c r="G20">
        <v>-0.10612469005839856</v>
      </c>
      <c r="H20" s="83">
        <f t="shared" si="4"/>
        <v>16.197459292983961</v>
      </c>
      <c r="I20">
        <v>1</v>
      </c>
    </row>
    <row r="21" spans="1:11" x14ac:dyDescent="0.2">
      <c r="A21" s="83">
        <v>-8.5962381639269503E-2</v>
      </c>
      <c r="B21" s="83">
        <f t="shared" si="3"/>
        <v>4.8476797954756039</v>
      </c>
      <c r="D21">
        <v>-1.5746315004543456E-2</v>
      </c>
      <c r="E21">
        <v>22</v>
      </c>
      <c r="G21">
        <v>-0.10167124260030613</v>
      </c>
      <c r="H21" s="83">
        <f t="shared" si="4"/>
        <v>17.240965514577372</v>
      </c>
      <c r="I21">
        <v>1</v>
      </c>
    </row>
    <row r="22" spans="1:11" x14ac:dyDescent="0.2">
      <c r="A22" s="83">
        <v>-8.5657348463880359E-2</v>
      </c>
      <c r="B22" s="83">
        <f t="shared" si="3"/>
        <v>4.9159325741950592</v>
      </c>
      <c r="D22">
        <v>6.7187767499688536E-3</v>
      </c>
      <c r="E22">
        <v>35</v>
      </c>
      <c r="G22">
        <v>-9.8155698851212766E-2</v>
      </c>
      <c r="H22" s="83">
        <f t="shared" si="4"/>
        <v>18.084948829072079</v>
      </c>
      <c r="I22">
        <v>1</v>
      </c>
    </row>
    <row r="23" spans="1:11" x14ac:dyDescent="0.2">
      <c r="A23" s="83">
        <v>-8.4110469009648026E-2</v>
      </c>
      <c r="B23" s="83">
        <f t="shared" si="3"/>
        <v>5.2733908735768198</v>
      </c>
      <c r="D23">
        <v>2.9183868504481163E-2</v>
      </c>
      <c r="E23">
        <v>58</v>
      </c>
      <c r="G23">
        <v>-9.6636077203935883E-2</v>
      </c>
      <c r="H23" s="83">
        <f t="shared" si="4"/>
        <v>18.454911164918862</v>
      </c>
      <c r="I23">
        <v>1</v>
      </c>
    </row>
    <row r="24" spans="1:11" x14ac:dyDescent="0.2">
      <c r="A24" s="83">
        <v>-8.3919993223866507E-2</v>
      </c>
      <c r="B24" s="83">
        <f t="shared" si="3"/>
        <v>5.3187311130290906</v>
      </c>
      <c r="D24">
        <v>5.1648960258993473E-2</v>
      </c>
      <c r="E24">
        <v>33</v>
      </c>
      <c r="G24">
        <v>-9.2497757661234359E-2</v>
      </c>
      <c r="H24" s="83">
        <f t="shared" si="4"/>
        <v>19.47690949936851</v>
      </c>
      <c r="I24">
        <v>1</v>
      </c>
    </row>
    <row r="25" spans="1:11" x14ac:dyDescent="0.2">
      <c r="A25" s="83">
        <v>-8.1975916203894869E-2</v>
      </c>
      <c r="B25" s="83">
        <f t="shared" si="3"/>
        <v>5.7984229246170393</v>
      </c>
      <c r="D25">
        <v>7.411405201350578E-2</v>
      </c>
      <c r="E25">
        <v>15</v>
      </c>
      <c r="G25">
        <v>-8.9418398114473191E-2</v>
      </c>
      <c r="H25" s="83">
        <f t="shared" si="4"/>
        <v>20.249936028475261</v>
      </c>
      <c r="I25">
        <v>1</v>
      </c>
    </row>
    <row r="26" spans="1:11" x14ac:dyDescent="0.2">
      <c r="A26" s="83">
        <v>-7.4849032258064538E-2</v>
      </c>
      <c r="B26" s="83">
        <f t="shared" si="3"/>
        <v>7.8313343901164494</v>
      </c>
      <c r="D26">
        <v>9.6579143768018086E-2</v>
      </c>
      <c r="E26">
        <v>8</v>
      </c>
      <c r="G26">
        <v>-8.4164114589927064E-2</v>
      </c>
      <c r="H26" s="83">
        <f t="shared" si="4"/>
        <v>21.58998836903816</v>
      </c>
      <c r="I26">
        <v>1</v>
      </c>
    </row>
    <row r="27" spans="1:11" x14ac:dyDescent="0.2">
      <c r="A27" s="83">
        <v>-7.1762012979021947E-2</v>
      </c>
      <c r="B27" s="83">
        <f t="shared" si="3"/>
        <v>8.8507809568530824</v>
      </c>
      <c r="D27">
        <v>0.11904423552253039</v>
      </c>
      <c r="E27">
        <v>2</v>
      </c>
      <c r="G27">
        <v>-8.3734950424026969E-2</v>
      </c>
      <c r="H27" s="83">
        <f t="shared" si="4"/>
        <v>21.700461104696611</v>
      </c>
      <c r="I27">
        <v>1</v>
      </c>
    </row>
    <row r="28" spans="1:11" x14ac:dyDescent="0.2">
      <c r="A28" s="83">
        <v>-6.9403358979814589E-2</v>
      </c>
      <c r="B28" s="83">
        <f t="shared" si="3"/>
        <v>9.6873795325146173</v>
      </c>
      <c r="D28">
        <v>0.14150932727704271</v>
      </c>
      <c r="E28">
        <v>1</v>
      </c>
      <c r="G28">
        <v>-8.0916117761972189E-2</v>
      </c>
      <c r="H28" s="83">
        <f t="shared" si="4"/>
        <v>22.429301641154922</v>
      </c>
      <c r="I28">
        <v>1</v>
      </c>
    </row>
    <row r="29" spans="1:11" ht="17" thickBot="1" x14ac:dyDescent="0.25">
      <c r="A29" s="83">
        <v>-6.5777726481161564E-2</v>
      </c>
      <c r="B29" s="83">
        <f t="shared" si="3"/>
        <v>11.070499016515534</v>
      </c>
      <c r="D29" s="85" t="s">
        <v>292</v>
      </c>
      <c r="E29" s="85">
        <v>0</v>
      </c>
      <c r="G29">
        <v>-7.7745725869358115E-2</v>
      </c>
      <c r="H29" s="83">
        <f t="shared" si="4"/>
        <v>23.254780639389228</v>
      </c>
      <c r="I29">
        <v>1</v>
      </c>
    </row>
    <row r="30" spans="1:11" x14ac:dyDescent="0.2">
      <c r="A30" s="83">
        <v>-6.2650671359386512E-2</v>
      </c>
      <c r="B30" s="83">
        <f t="shared" si="3"/>
        <v>12.356237052056176</v>
      </c>
      <c r="G30">
        <v>-7.6031190910330351E-2</v>
      </c>
      <c r="H30" s="83">
        <f t="shared" si="4"/>
        <v>23.703198240408838</v>
      </c>
      <c r="I30">
        <v>1</v>
      </c>
    </row>
    <row r="31" spans="1:11" x14ac:dyDescent="0.2">
      <c r="A31" s="83">
        <v>-6.2580804623925818E-2</v>
      </c>
      <c r="B31" s="83">
        <f t="shared" si="3"/>
        <v>12.385923002266408</v>
      </c>
      <c r="E31">
        <f>B2/2*204</f>
        <v>4.5828787179205115</v>
      </c>
      <c r="G31">
        <v>-7.5316449460645127E-2</v>
      </c>
      <c r="H31" s="83">
        <f t="shared" si="4"/>
        <v>23.890463709549635</v>
      </c>
      <c r="I31">
        <v>1</v>
      </c>
    </row>
    <row r="32" spans="1:11" x14ac:dyDescent="0.2">
      <c r="A32" s="83">
        <v>-6.1163474897164199E-2</v>
      </c>
      <c r="B32" s="83">
        <f t="shared" si="3"/>
        <v>12.996989759820993</v>
      </c>
      <c r="G32">
        <v>-7.5060088294219313E-2</v>
      </c>
      <c r="H32" s="83">
        <f t="shared" si="4"/>
        <v>23.957673428380527</v>
      </c>
      <c r="I32">
        <v>1</v>
      </c>
    </row>
    <row r="33" spans="1:19" x14ac:dyDescent="0.2">
      <c r="A33" s="83">
        <v>-5.8971449299161087E-2</v>
      </c>
      <c r="B33" s="83">
        <f t="shared" si="3"/>
        <v>13.974545709421179</v>
      </c>
      <c r="G33">
        <v>-7.3941367819831835E-2</v>
      </c>
      <c r="H33" s="83">
        <f t="shared" si="4"/>
        <v>24.251197317309483</v>
      </c>
      <c r="I33">
        <v>1</v>
      </c>
    </row>
    <row r="34" spans="1:19" x14ac:dyDescent="0.2">
      <c r="A34" s="83">
        <v>-5.6791097904478796E-2</v>
      </c>
      <c r="B34" s="83">
        <f t="shared" si="3"/>
        <v>14.98440208341909</v>
      </c>
      <c r="G34">
        <v>-7.2517547353231529E-2</v>
      </c>
      <c r="H34" s="83">
        <f t="shared" si="4"/>
        <v>24.625225942862954</v>
      </c>
      <c r="I34">
        <v>1</v>
      </c>
      <c r="J34" s="86"/>
      <c r="K34" s="86"/>
      <c r="M34" s="86"/>
      <c r="N34" s="86"/>
      <c r="P34" s="86"/>
      <c r="Q34" s="86"/>
      <c r="R34" s="86"/>
      <c r="S34" s="86"/>
    </row>
    <row r="35" spans="1:19" x14ac:dyDescent="0.2">
      <c r="A35" s="83">
        <v>-5.3882376699314311E-2</v>
      </c>
      <c r="B35" s="83">
        <f t="shared" si="3"/>
        <v>16.385944349569975</v>
      </c>
      <c r="G35">
        <v>-7.1097775787235543E-2</v>
      </c>
      <c r="H35" s="83">
        <f t="shared" si="4"/>
        <v>24.998554316684039</v>
      </c>
      <c r="I35">
        <v>1</v>
      </c>
      <c r="R35" s="11"/>
    </row>
    <row r="36" spans="1:19" x14ac:dyDescent="0.2">
      <c r="A36" s="83">
        <v>-5.2585089106999688E-2</v>
      </c>
      <c r="B36" s="83">
        <f t="shared" si="3"/>
        <v>17.029567495714975</v>
      </c>
      <c r="G36">
        <v>-6.2495515377002875E-2</v>
      </c>
      <c r="H36" s="83">
        <f t="shared" si="4"/>
        <v>27.259126257049658</v>
      </c>
      <c r="I36">
        <v>1</v>
      </c>
      <c r="R36" s="11"/>
    </row>
    <row r="37" spans="1:19" x14ac:dyDescent="0.2">
      <c r="A37" s="83">
        <v>-5.0735344481736326E-2</v>
      </c>
      <c r="B37" s="83">
        <f t="shared" si="3"/>
        <v>17.965324558681399</v>
      </c>
      <c r="G37">
        <v>-6.2417606906379521E-2</v>
      </c>
      <c r="H37" s="83">
        <f t="shared" si="4"/>
        <v>27.279523607665997</v>
      </c>
      <c r="I37">
        <v>1</v>
      </c>
      <c r="R37" s="11"/>
    </row>
    <row r="38" spans="1:19" x14ac:dyDescent="0.2">
      <c r="A38" s="83">
        <v>-4.7569140421166355E-2</v>
      </c>
      <c r="B38" s="83">
        <f t="shared" si="3"/>
        <v>19.610649093373365</v>
      </c>
      <c r="G38">
        <v>-5.8696846337496632E-2</v>
      </c>
      <c r="H38" s="83">
        <f t="shared" si="4"/>
        <v>28.250348821084966</v>
      </c>
      <c r="I38">
        <v>1</v>
      </c>
      <c r="R38" s="11"/>
    </row>
    <row r="39" spans="1:19" x14ac:dyDescent="0.2">
      <c r="A39" s="83">
        <v>-4.7449164851125589E-2</v>
      </c>
      <c r="B39" s="83">
        <f t="shared" si="3"/>
        <v>19.673953136369803</v>
      </c>
      <c r="G39">
        <v>-5.839606533057521E-2</v>
      </c>
      <c r="H39" s="83">
        <f t="shared" si="4"/>
        <v>28.328495438032849</v>
      </c>
      <c r="I39">
        <v>1</v>
      </c>
      <c r="R39" s="11"/>
    </row>
    <row r="40" spans="1:19" x14ac:dyDescent="0.2">
      <c r="A40" s="83">
        <v>-4.4043423821141431E-2</v>
      </c>
      <c r="B40" s="83">
        <f t="shared" si="3"/>
        <v>21.494740288670137</v>
      </c>
      <c r="G40">
        <v>-5.6994850732743463E-2</v>
      </c>
      <c r="H40" s="83">
        <f t="shared" si="4"/>
        <v>28.69175931642706</v>
      </c>
      <c r="I40">
        <v>1</v>
      </c>
      <c r="R40" s="11"/>
    </row>
    <row r="41" spans="1:19" x14ac:dyDescent="0.2">
      <c r="A41" s="83">
        <v>-4.2440119216810381E-2</v>
      </c>
      <c r="B41" s="83">
        <f t="shared" si="3"/>
        <v>22.364789565497354</v>
      </c>
      <c r="G41">
        <v>-5.6573731945378583E-2</v>
      </c>
      <c r="H41" s="83">
        <f t="shared" si="4"/>
        <v>28.800663482612123</v>
      </c>
      <c r="I41">
        <v>1</v>
      </c>
      <c r="R41" s="11"/>
    </row>
    <row r="42" spans="1:19" x14ac:dyDescent="0.2">
      <c r="A42" s="83">
        <v>-3.9227954095494365E-2</v>
      </c>
      <c r="B42" s="83">
        <f t="shared" si="3"/>
        <v>24.122699634385789</v>
      </c>
      <c r="G42">
        <v>-5.6101403241477221E-2</v>
      </c>
      <c r="H42" s="83">
        <f t="shared" si="4"/>
        <v>28.922652131021188</v>
      </c>
      <c r="I42">
        <v>1</v>
      </c>
      <c r="R42" s="11"/>
    </row>
    <row r="43" spans="1:19" x14ac:dyDescent="0.2">
      <c r="A43" s="83">
        <v>-3.8947379604151899E-2</v>
      </c>
      <c r="B43" s="83">
        <f t="shared" si="3"/>
        <v>24.276765872035881</v>
      </c>
      <c r="G43">
        <v>-5.5713471289342974E-2</v>
      </c>
      <c r="H43" s="83">
        <f t="shared" si="4"/>
        <v>29.022713621096301</v>
      </c>
      <c r="I43">
        <v>1</v>
      </c>
      <c r="R43" s="11"/>
    </row>
    <row r="44" spans="1:19" x14ac:dyDescent="0.2">
      <c r="A44" s="83">
        <v>-3.6974262397991196E-2</v>
      </c>
      <c r="B44" s="83">
        <f t="shared" si="3"/>
        <v>25.360428182159783</v>
      </c>
      <c r="G44">
        <v>-5.1834879347883681E-2</v>
      </c>
      <c r="H44" s="83">
        <f t="shared" si="4"/>
        <v>30.015882784257805</v>
      </c>
      <c r="I44">
        <v>1</v>
      </c>
      <c r="R44" s="11"/>
    </row>
    <row r="45" spans="1:19" x14ac:dyDescent="0.2">
      <c r="A45" s="83">
        <v>-3.5582895107013804E-2</v>
      </c>
      <c r="B45" s="83">
        <f t="shared" si="3"/>
        <v>26.123235438698096</v>
      </c>
      <c r="G45">
        <v>-5.0972111918177035E-2</v>
      </c>
      <c r="H45" s="83">
        <f t="shared" si="4"/>
        <v>30.23479347138872</v>
      </c>
      <c r="I45">
        <v>1</v>
      </c>
      <c r="R45" s="11"/>
    </row>
    <row r="46" spans="1:19" x14ac:dyDescent="0.2">
      <c r="A46" s="83">
        <v>-3.4761162090602322E-2</v>
      </c>
      <c r="B46" s="83">
        <f t="shared" si="3"/>
        <v>26.572506104778881</v>
      </c>
      <c r="G46">
        <v>-5.018067003200688E-2</v>
      </c>
      <c r="H46" s="83">
        <f t="shared" si="4"/>
        <v>30.434886272512877</v>
      </c>
      <c r="I46">
        <v>1</v>
      </c>
      <c r="R46" s="11"/>
    </row>
    <row r="47" spans="1:19" x14ac:dyDescent="0.2">
      <c r="A47" s="83">
        <v>-3.1981907074200913E-2</v>
      </c>
      <c r="B47" s="83">
        <f t="shared" si="3"/>
        <v>28.080377475013734</v>
      </c>
      <c r="G47">
        <v>-4.6516367928067084E-2</v>
      </c>
      <c r="H47" s="83">
        <f t="shared" si="4"/>
        <v>31.35139558024575</v>
      </c>
      <c r="I47">
        <v>1</v>
      </c>
      <c r="R47" s="11"/>
    </row>
    <row r="48" spans="1:19" x14ac:dyDescent="0.2">
      <c r="A48" s="83">
        <v>-3.1360520866782711E-2</v>
      </c>
      <c r="B48" s="83">
        <f t="shared" si="3"/>
        <v>28.4141685385421</v>
      </c>
      <c r="G48">
        <v>-4.5702160684173279E-2</v>
      </c>
      <c r="H48" s="83">
        <f t="shared" si="4"/>
        <v>31.552628693923399</v>
      </c>
      <c r="I48">
        <v>1</v>
      </c>
      <c r="R48" s="11"/>
    </row>
    <row r="49" spans="1:18" x14ac:dyDescent="0.2">
      <c r="A49" s="83">
        <v>-3.1298013323604656E-2</v>
      </c>
      <c r="B49" s="83">
        <f t="shared" si="3"/>
        <v>28.447663476698494</v>
      </c>
      <c r="G49">
        <v>-4.5273226755635707E-2</v>
      </c>
      <c r="H49" s="83">
        <f t="shared" si="4"/>
        <v>31.65825970217168</v>
      </c>
      <c r="I49">
        <v>1</v>
      </c>
      <c r="R49" s="11"/>
    </row>
    <row r="50" spans="1:18" x14ac:dyDescent="0.2">
      <c r="A50" s="83">
        <v>-3.1040847054252269E-2</v>
      </c>
      <c r="B50" s="83">
        <f t="shared" si="3"/>
        <v>28.585300978013979</v>
      </c>
      <c r="G50">
        <v>-4.5058209110270378E-2</v>
      </c>
      <c r="H50" s="83">
        <f t="shared" si="4"/>
        <v>31.711109750232264</v>
      </c>
      <c r="I50">
        <v>1</v>
      </c>
      <c r="R50" s="11"/>
    </row>
    <row r="51" spans="1:18" x14ac:dyDescent="0.2">
      <c r="A51" s="83">
        <v>-3.0916901290238843E-2</v>
      </c>
      <c r="B51" s="83">
        <f t="shared" si="3"/>
        <v>28.651540175254521</v>
      </c>
      <c r="G51">
        <v>-4.1835739071087397E-2</v>
      </c>
      <c r="H51" s="83">
        <f t="shared" si="4"/>
        <v>32.494632187863765</v>
      </c>
      <c r="I51">
        <v>1</v>
      </c>
      <c r="R51" s="11"/>
    </row>
    <row r="52" spans="1:18" x14ac:dyDescent="0.2">
      <c r="A52" s="83">
        <v>-2.7665774606006513E-2</v>
      </c>
      <c r="B52" s="83">
        <f t="shared" si="3"/>
        <v>30.362280335667691</v>
      </c>
      <c r="G52">
        <v>-4.0609505443956126E-2</v>
      </c>
      <c r="H52" s="83">
        <f t="shared" si="4"/>
        <v>32.788305941493796</v>
      </c>
      <c r="I52">
        <v>1</v>
      </c>
      <c r="R52" s="11"/>
    </row>
    <row r="53" spans="1:18" x14ac:dyDescent="0.2">
      <c r="A53" s="83">
        <v>-2.688451376836427E-2</v>
      </c>
      <c r="B53" s="83">
        <f t="shared" si="3"/>
        <v>30.76436287838742</v>
      </c>
      <c r="G53">
        <v>-4.0343180175792345E-2</v>
      </c>
      <c r="H53" s="83">
        <f t="shared" si="4"/>
        <v>32.851742706883741</v>
      </c>
      <c r="I53">
        <v>1</v>
      </c>
      <c r="R53" s="11"/>
    </row>
    <row r="54" spans="1:18" x14ac:dyDescent="0.2">
      <c r="A54" s="83">
        <v>-2.6442819620927156E-2</v>
      </c>
      <c r="B54" s="83">
        <f t="shared" si="3"/>
        <v>30.989889765600122</v>
      </c>
      <c r="G54">
        <v>-3.8132090351407161E-2</v>
      </c>
      <c r="H54" s="83">
        <f t="shared" si="4"/>
        <v>33.373423425714883</v>
      </c>
      <c r="I54">
        <v>1</v>
      </c>
      <c r="R54" s="11"/>
    </row>
    <row r="55" spans="1:18" x14ac:dyDescent="0.2">
      <c r="A55" s="83">
        <v>-2.1846145288686222E-2</v>
      </c>
      <c r="B55" s="83">
        <f t="shared" si="3"/>
        <v>33.246096276879328</v>
      </c>
      <c r="G55">
        <v>-3.6790504689811612E-2</v>
      </c>
      <c r="H55" s="83">
        <f t="shared" si="4"/>
        <v>33.685424930574762</v>
      </c>
      <c r="I55">
        <v>1</v>
      </c>
    </row>
    <row r="56" spans="1:18" x14ac:dyDescent="0.2">
      <c r="A56" s="83">
        <v>-2.1474436636782272E-2</v>
      </c>
      <c r="B56" s="83">
        <f t="shared" si="3"/>
        <v>33.420277066716324</v>
      </c>
      <c r="G56">
        <v>-3.527458114344649E-2</v>
      </c>
      <c r="H56" s="83">
        <f t="shared" si="4"/>
        <v>34.033622429621609</v>
      </c>
      <c r="I56">
        <v>1</v>
      </c>
    </row>
    <row r="57" spans="1:18" x14ac:dyDescent="0.2">
      <c r="A57" s="83">
        <v>-2.1011772856471617E-2</v>
      </c>
      <c r="B57" s="83">
        <f t="shared" si="3"/>
        <v>33.635138210124062</v>
      </c>
      <c r="G57">
        <v>-3.5272269688547339E-2</v>
      </c>
      <c r="H57" s="83">
        <f t="shared" si="4"/>
        <v>34.034149727275022</v>
      </c>
      <c r="I57">
        <v>1</v>
      </c>
    </row>
    <row r="58" spans="1:18" x14ac:dyDescent="0.2">
      <c r="A58" s="83">
        <v>-1.9789403541407822E-2</v>
      </c>
      <c r="B58" s="83">
        <f t="shared" si="3"/>
        <v>34.192028300758665</v>
      </c>
      <c r="G58">
        <v>-3.3527389802020531E-2</v>
      </c>
      <c r="H58" s="83">
        <f t="shared" si="4"/>
        <v>34.428942443309474</v>
      </c>
      <c r="I58">
        <v>1</v>
      </c>
    </row>
    <row r="59" spans="1:18" x14ac:dyDescent="0.2">
      <c r="A59" s="83">
        <v>-1.9761985847807053E-2</v>
      </c>
      <c r="B59" s="83">
        <f t="shared" si="3"/>
        <v>34.204334184246306</v>
      </c>
      <c r="G59">
        <v>-3.3300819513799089E-2</v>
      </c>
      <c r="H59" s="83">
        <f t="shared" si="4"/>
        <v>34.479719547214501</v>
      </c>
      <c r="I59">
        <v>1</v>
      </c>
    </row>
    <row r="60" spans="1:18" x14ac:dyDescent="0.2">
      <c r="A60" s="83">
        <v>-1.9425625037472243E-2</v>
      </c>
      <c r="B60" s="83">
        <f t="shared" si="3"/>
        <v>34.354622765760816</v>
      </c>
      <c r="G60">
        <v>-3.2209268391157626E-2</v>
      </c>
      <c r="H60" s="83">
        <f t="shared" si="4"/>
        <v>34.72273734699327</v>
      </c>
      <c r="I60">
        <v>1</v>
      </c>
    </row>
    <row r="61" spans="1:18" x14ac:dyDescent="0.2">
      <c r="A61" s="83">
        <v>-1.82575081772227E-2</v>
      </c>
      <c r="B61" s="83">
        <f t="shared" si="3"/>
        <v>34.866513659367754</v>
      </c>
      <c r="G61">
        <v>-3.1296663724969628E-2</v>
      </c>
      <c r="H61" s="83">
        <f t="shared" si="4"/>
        <v>34.923824278876737</v>
      </c>
      <c r="I61">
        <v>1</v>
      </c>
    </row>
    <row r="62" spans="1:18" x14ac:dyDescent="0.2">
      <c r="A62" s="83">
        <v>-1.8091652742267775E-2</v>
      </c>
      <c r="B62" s="83">
        <f t="shared" si="3"/>
        <v>34.937895789571598</v>
      </c>
      <c r="G62">
        <v>-2.9513550863510641E-2</v>
      </c>
      <c r="H62" s="83">
        <f t="shared" si="4"/>
        <v>35.311040067031847</v>
      </c>
      <c r="I62">
        <v>1</v>
      </c>
    </row>
    <row r="63" spans="1:18" x14ac:dyDescent="0.2">
      <c r="A63" s="83">
        <v>-1.7816309730697363E-2</v>
      </c>
      <c r="B63" s="83">
        <f t="shared" si="3"/>
        <v>35.055668067103376</v>
      </c>
      <c r="G63">
        <v>-2.9254073406084741E-2</v>
      </c>
      <c r="H63" s="83">
        <f t="shared" si="4"/>
        <v>35.366744932068215</v>
      </c>
      <c r="I63">
        <v>1</v>
      </c>
    </row>
    <row r="64" spans="1:18" x14ac:dyDescent="0.2">
      <c r="A64" s="83">
        <v>-1.7530198374358791E-2</v>
      </c>
      <c r="B64" s="83">
        <f t="shared" si="3"/>
        <v>35.177067267453694</v>
      </c>
      <c r="G64">
        <v>-2.8639768969382307E-2</v>
      </c>
      <c r="H64" s="83">
        <f t="shared" si="4"/>
        <v>35.497959192034784</v>
      </c>
      <c r="I64">
        <v>1</v>
      </c>
    </row>
    <row r="65" spans="1:9" x14ac:dyDescent="0.2">
      <c r="A65" s="83">
        <v>-1.7396056070325561E-2</v>
      </c>
      <c r="B65" s="83">
        <f t="shared" si="3"/>
        <v>35.233637566119519</v>
      </c>
      <c r="G65">
        <v>-2.7309519090113608E-2</v>
      </c>
      <c r="H65" s="83">
        <f t="shared" si="4"/>
        <v>35.778834961688609</v>
      </c>
      <c r="I65">
        <v>1</v>
      </c>
    </row>
    <row r="66" spans="1:9" x14ac:dyDescent="0.2">
      <c r="A66" s="83">
        <v>-1.551385914733671E-2</v>
      </c>
      <c r="B66" s="83">
        <f t="shared" si="3"/>
        <v>36.003197456060121</v>
      </c>
      <c r="G66">
        <v>-2.7077786136852449E-2</v>
      </c>
      <c r="H66" s="83">
        <f t="shared" si="4"/>
        <v>35.827299742700077</v>
      </c>
      <c r="I66">
        <v>1</v>
      </c>
    </row>
    <row r="67" spans="1:9" x14ac:dyDescent="0.2">
      <c r="A67" s="83">
        <v>-1.5079863077291922E-2</v>
      </c>
      <c r="B67" s="83">
        <f t="shared" si="3"/>
        <v>36.174006133670588</v>
      </c>
      <c r="G67">
        <v>-2.6437597929043311E-2</v>
      </c>
      <c r="H67" s="83">
        <f t="shared" si="4"/>
        <v>35.960460542333635</v>
      </c>
      <c r="I67">
        <v>1</v>
      </c>
    </row>
    <row r="68" spans="1:9" x14ac:dyDescent="0.2">
      <c r="A68" s="83">
        <v>-1.499932545960733E-2</v>
      </c>
      <c r="B68" s="83">
        <f t="shared" si="3"/>
        <v>36.205420904079858</v>
      </c>
      <c r="G68">
        <v>-2.6429472712101491E-2</v>
      </c>
      <c r="H68" s="83">
        <f t="shared" si="4"/>
        <v>35.962143686778113</v>
      </c>
      <c r="I68">
        <v>1</v>
      </c>
    </row>
    <row r="69" spans="1:9" x14ac:dyDescent="0.2">
      <c r="A69" s="83">
        <v>-1.3500927684601791E-2</v>
      </c>
      <c r="B69" s="83">
        <f t="shared" si="3"/>
        <v>36.77333697254987</v>
      </c>
      <c r="G69">
        <v>-2.4460615432501196E-2</v>
      </c>
      <c r="H69" s="83">
        <f t="shared" si="4"/>
        <v>36.364778792820815</v>
      </c>
      <c r="I69">
        <v>1</v>
      </c>
    </row>
    <row r="70" spans="1:9" x14ac:dyDescent="0.2">
      <c r="A70" s="83">
        <v>-1.1136640158463605E-2</v>
      </c>
      <c r="B70" s="83">
        <f t="shared" si="3"/>
        <v>37.602459758671998</v>
      </c>
      <c r="G70">
        <v>-2.3293163997102479E-2</v>
      </c>
      <c r="H70" s="83">
        <f t="shared" si="4"/>
        <v>36.598506498452132</v>
      </c>
      <c r="I70">
        <v>1</v>
      </c>
    </row>
    <row r="71" spans="1:9" x14ac:dyDescent="0.2">
      <c r="A71" s="83">
        <v>-9.8593749999999047E-3</v>
      </c>
      <c r="B71" s="83">
        <f t="shared" si="3"/>
        <v>38.014311168974501</v>
      </c>
      <c r="G71">
        <v>-2.3269184772309725E-2</v>
      </c>
      <c r="H71" s="83">
        <f t="shared" si="4"/>
        <v>36.603267186097177</v>
      </c>
      <c r="I71">
        <v>1</v>
      </c>
    </row>
    <row r="72" spans="1:9" x14ac:dyDescent="0.2">
      <c r="A72" s="83">
        <v>-8.6284888666838932E-3</v>
      </c>
      <c r="B72" s="83">
        <f t="shared" si="3"/>
        <v>38.386112056839075</v>
      </c>
      <c r="G72">
        <v>-2.2805134897909411E-2</v>
      </c>
      <c r="H72" s="83">
        <f t="shared" si="4"/>
        <v>36.695075835120306</v>
      </c>
      <c r="I72">
        <v>1</v>
      </c>
    </row>
    <row r="73" spans="1:9" x14ac:dyDescent="0.2">
      <c r="A73" s="83">
        <v>-8.3337314184714819E-3</v>
      </c>
      <c r="B73" s="83">
        <f t="shared" si="3"/>
        <v>38.47139946260279</v>
      </c>
      <c r="G73">
        <v>-2.2672178738314182E-2</v>
      </c>
      <c r="H73" s="83">
        <f t="shared" si="4"/>
        <v>36.721267210069477</v>
      </c>
      <c r="I73">
        <v>1</v>
      </c>
    </row>
    <row r="74" spans="1:9" x14ac:dyDescent="0.2">
      <c r="A74" s="83">
        <v>-7.4974972842871681E-3</v>
      </c>
      <c r="B74" s="83">
        <f t="shared" si="3"/>
        <v>38.705326914877666</v>
      </c>
      <c r="G74">
        <v>-2.2524991209494735E-2</v>
      </c>
      <c r="H74" s="83">
        <f t="shared" si="4"/>
        <v>36.750203083275842</v>
      </c>
      <c r="I74">
        <v>1</v>
      </c>
    </row>
    <row r="75" spans="1:9" x14ac:dyDescent="0.2">
      <c r="A75" s="83">
        <v>-5.9595830546433368E-3</v>
      </c>
      <c r="B75" s="83">
        <f t="shared" si="3"/>
        <v>39.103882204846833</v>
      </c>
      <c r="G75">
        <v>-2.0987381120800234E-2</v>
      </c>
      <c r="H75" s="83">
        <f t="shared" si="4"/>
        <v>37.048734754708967</v>
      </c>
      <c r="I75">
        <v>1</v>
      </c>
    </row>
    <row r="76" spans="1:9" x14ac:dyDescent="0.2">
      <c r="A76" s="83">
        <v>-5.0586451767333637E-3</v>
      </c>
      <c r="B76" s="83">
        <f t="shared" si="3"/>
        <v>39.317863320067566</v>
      </c>
      <c r="G76">
        <v>-2.0007519152335715E-2</v>
      </c>
      <c r="H76" s="83">
        <f t="shared" si="4"/>
        <v>37.235345138615841</v>
      </c>
      <c r="I76">
        <v>1</v>
      </c>
    </row>
    <row r="77" spans="1:9" x14ac:dyDescent="0.2">
      <c r="A77" s="83">
        <v>-4.1885120625277392E-3</v>
      </c>
      <c r="B77" s="83">
        <f t="shared" si="3"/>
        <v>39.510555689811341</v>
      </c>
      <c r="G77">
        <v>-1.9267054971281929E-2</v>
      </c>
      <c r="H77" s="83">
        <f t="shared" si="4"/>
        <v>37.374448541756614</v>
      </c>
      <c r="I77">
        <v>1</v>
      </c>
    </row>
    <row r="78" spans="1:9" x14ac:dyDescent="0.2">
      <c r="A78" s="83">
        <v>-4.1283552550199975E-3</v>
      </c>
      <c r="B78" s="83">
        <f t="shared" ref="B78:B141" si="5">_xlfn.NORM.DIST(A78,$B$1,$B$2,FALSE)*$E$31</f>
        <v>39.523364519464486</v>
      </c>
      <c r="G78">
        <v>-1.6390568970968598E-2</v>
      </c>
      <c r="H78" s="83">
        <f t="shared" ref="H78:H141" si="6">_xlfn.NORM.DIST(G78,$H$1,$H$2,FALSE)*$K$17</f>
        <v>37.89874757828332</v>
      </c>
      <c r="I78">
        <v>1</v>
      </c>
    </row>
    <row r="79" spans="1:9" x14ac:dyDescent="0.2">
      <c r="A79" s="83">
        <v>-2.2902827780876844E-3</v>
      </c>
      <c r="B79" s="83">
        <f t="shared" si="5"/>
        <v>39.882262098847583</v>
      </c>
      <c r="G79">
        <v>-1.586764747915392E-2</v>
      </c>
      <c r="H79" s="83">
        <f t="shared" si="6"/>
        <v>37.991247667095614</v>
      </c>
      <c r="I79">
        <v>1</v>
      </c>
    </row>
    <row r="80" spans="1:9" x14ac:dyDescent="0.2">
      <c r="A80" s="83">
        <v>-1.6280898111292687E-3</v>
      </c>
      <c r="B80" s="83">
        <f t="shared" si="5"/>
        <v>39.995952562072425</v>
      </c>
      <c r="G80">
        <v>-1.3643594625778438E-2</v>
      </c>
      <c r="H80" s="83">
        <f t="shared" si="6"/>
        <v>38.374691500274544</v>
      </c>
      <c r="I80">
        <v>1</v>
      </c>
    </row>
    <row r="81" spans="1:9" x14ac:dyDescent="0.2">
      <c r="A81" s="83">
        <v>-1.2344825997834281E-3</v>
      </c>
      <c r="B81" s="83">
        <f t="shared" si="5"/>
        <v>40.059560128686904</v>
      </c>
      <c r="G81">
        <v>-1.240600389047981E-2</v>
      </c>
      <c r="H81" s="83">
        <f t="shared" si="6"/>
        <v>38.580923241499036</v>
      </c>
      <c r="I81">
        <v>1</v>
      </c>
    </row>
    <row r="82" spans="1:9" x14ac:dyDescent="0.2">
      <c r="A82" s="83">
        <v>-1.2191755612808654E-3</v>
      </c>
      <c r="B82" s="83">
        <f t="shared" si="5"/>
        <v>40.061973705168604</v>
      </c>
      <c r="G82">
        <v>-1.1487266634478018E-2</v>
      </c>
      <c r="H82" s="83">
        <f t="shared" si="6"/>
        <v>38.730647342933821</v>
      </c>
      <c r="I82">
        <v>1</v>
      </c>
    </row>
    <row r="83" spans="1:9" x14ac:dyDescent="0.2">
      <c r="A83" s="83">
        <v>-1.0473018791158219E-3</v>
      </c>
      <c r="B83" s="83">
        <f t="shared" si="5"/>
        <v>40.088764873919189</v>
      </c>
      <c r="G83">
        <v>-1.0306649907944708E-2</v>
      </c>
      <c r="H83" s="83">
        <f t="shared" si="6"/>
        <v>38.918760186612715</v>
      </c>
      <c r="I83">
        <v>1</v>
      </c>
    </row>
    <row r="84" spans="1:9" x14ac:dyDescent="0.2">
      <c r="A84" s="83">
        <v>-3.8923017041515276E-4</v>
      </c>
      <c r="B84" s="83">
        <f t="shared" si="5"/>
        <v>40.186072379614195</v>
      </c>
      <c r="G84">
        <v>-9.4233098504839432E-3</v>
      </c>
      <c r="H84" s="83">
        <f t="shared" si="6"/>
        <v>39.05630791153429</v>
      </c>
      <c r="I84">
        <v>1</v>
      </c>
    </row>
    <row r="85" spans="1:9" x14ac:dyDescent="0.2">
      <c r="A85" s="83">
        <v>5.3243883608711941E-5</v>
      </c>
      <c r="B85" s="83">
        <f t="shared" si="5"/>
        <v>40.246778206536888</v>
      </c>
      <c r="G85">
        <v>-9.2781313847906076E-3</v>
      </c>
      <c r="H85" s="83">
        <f t="shared" si="6"/>
        <v>39.078649526593644</v>
      </c>
      <c r="I85">
        <v>1</v>
      </c>
    </row>
    <row r="86" spans="1:9" x14ac:dyDescent="0.2">
      <c r="A86" s="83">
        <v>8.6608035651117063E-5</v>
      </c>
      <c r="B86" s="83">
        <f t="shared" si="5"/>
        <v>40.251201087757089</v>
      </c>
      <c r="G86">
        <v>-8.5410943003581801E-3</v>
      </c>
      <c r="H86" s="83">
        <f t="shared" si="6"/>
        <v>39.190911515478369</v>
      </c>
      <c r="I86">
        <v>1</v>
      </c>
    </row>
    <row r="87" spans="1:9" x14ac:dyDescent="0.2">
      <c r="A87" s="83">
        <v>1.9583523728709823E-4</v>
      </c>
      <c r="B87" s="83">
        <f t="shared" si="5"/>
        <v>40.265528740459395</v>
      </c>
      <c r="G87">
        <v>-8.2666988411265706E-3</v>
      </c>
      <c r="H87" s="83">
        <f t="shared" si="6"/>
        <v>39.232208035303699</v>
      </c>
      <c r="I87">
        <v>1</v>
      </c>
    </row>
    <row r="88" spans="1:9" x14ac:dyDescent="0.2">
      <c r="A88" s="83">
        <v>4.5309668145752946E-4</v>
      </c>
      <c r="B88" s="83">
        <f t="shared" si="5"/>
        <v>40.298353565968569</v>
      </c>
      <c r="G88">
        <v>-7.7341832513289441E-3</v>
      </c>
      <c r="H88" s="83">
        <f t="shared" si="6"/>
        <v>39.311575376240441</v>
      </c>
      <c r="I88">
        <v>1</v>
      </c>
    </row>
    <row r="89" spans="1:9" x14ac:dyDescent="0.2">
      <c r="A89" s="83">
        <v>5.0496306555850273E-4</v>
      </c>
      <c r="B89" s="83">
        <f t="shared" si="5"/>
        <v>40.304814550108958</v>
      </c>
      <c r="G89">
        <v>-6.817683573866723E-3</v>
      </c>
      <c r="H89" s="83">
        <f t="shared" si="6"/>
        <v>39.445756140280459</v>
      </c>
      <c r="I89">
        <v>1</v>
      </c>
    </row>
    <row r="90" spans="1:9" x14ac:dyDescent="0.2">
      <c r="A90" s="83">
        <v>5.4649232886690179E-4</v>
      </c>
      <c r="B90" s="83">
        <f t="shared" si="5"/>
        <v>40.309949863534527</v>
      </c>
      <c r="G90">
        <v>-6.6325674370320848E-3</v>
      </c>
      <c r="H90" s="83">
        <f t="shared" si="6"/>
        <v>39.472484640719642</v>
      </c>
      <c r="I90">
        <v>1</v>
      </c>
    </row>
    <row r="91" spans="1:9" x14ac:dyDescent="0.2">
      <c r="A91" s="83">
        <v>9.1084670593018907E-4</v>
      </c>
      <c r="B91" s="83">
        <f t="shared" si="5"/>
        <v>40.3535541565372</v>
      </c>
      <c r="G91">
        <v>-3.8868456409005179E-3</v>
      </c>
      <c r="H91" s="83">
        <f t="shared" si="6"/>
        <v>39.853966273557774</v>
      </c>
      <c r="I91">
        <v>1</v>
      </c>
    </row>
    <row r="92" spans="1:9" x14ac:dyDescent="0.2">
      <c r="A92" s="83">
        <v>2.6993698233759586E-3</v>
      </c>
      <c r="B92" s="83">
        <f t="shared" si="5"/>
        <v>40.529610419312341</v>
      </c>
      <c r="G92">
        <v>-3.653192562288579E-3</v>
      </c>
      <c r="H92" s="83">
        <f t="shared" si="6"/>
        <v>39.885118850170834</v>
      </c>
      <c r="I92">
        <v>1</v>
      </c>
    </row>
    <row r="93" spans="1:9" x14ac:dyDescent="0.2">
      <c r="A93" s="83">
        <v>2.7188010011853234E-3</v>
      </c>
      <c r="B93" s="83">
        <f t="shared" si="5"/>
        <v>40.531174699315343</v>
      </c>
      <c r="G93">
        <v>-2.8004067462452978E-3</v>
      </c>
      <c r="H93" s="83">
        <f t="shared" si="6"/>
        <v>39.997050663891812</v>
      </c>
      <c r="I93">
        <v>1</v>
      </c>
    </row>
    <row r="94" spans="1:9" x14ac:dyDescent="0.2">
      <c r="A94" s="83">
        <v>2.8467029231815017E-3</v>
      </c>
      <c r="B94" s="83">
        <f t="shared" si="5"/>
        <v>40.541283551695457</v>
      </c>
      <c r="G94">
        <v>-2.0443433779734161E-3</v>
      </c>
      <c r="H94" s="83">
        <f t="shared" si="6"/>
        <v>40.093950030852795</v>
      </c>
      <c r="I94">
        <v>1</v>
      </c>
    </row>
    <row r="95" spans="1:9" x14ac:dyDescent="0.2">
      <c r="A95" s="83">
        <v>4.2943009181394742E-3</v>
      </c>
      <c r="B95" s="83">
        <f t="shared" si="5"/>
        <v>40.63291236046198</v>
      </c>
      <c r="G95">
        <v>1.0696562894765317E-3</v>
      </c>
      <c r="H95" s="83">
        <f t="shared" si="6"/>
        <v>40.469523424235391</v>
      </c>
      <c r="I95">
        <v>1</v>
      </c>
    </row>
    <row r="96" spans="1:9" x14ac:dyDescent="0.2">
      <c r="A96" s="83">
        <v>4.81383199270241E-3</v>
      </c>
      <c r="B96" s="83">
        <f t="shared" si="5"/>
        <v>40.655555354750192</v>
      </c>
      <c r="G96">
        <v>1.2975433981244507E-3</v>
      </c>
      <c r="H96" s="83">
        <f t="shared" si="6"/>
        <v>40.495502148581998</v>
      </c>
      <c r="I96">
        <v>1</v>
      </c>
    </row>
    <row r="97" spans="1:9" x14ac:dyDescent="0.2">
      <c r="A97" s="83">
        <v>4.8424002040461395E-3</v>
      </c>
      <c r="B97" s="83">
        <f t="shared" si="5"/>
        <v>40.656643146996615</v>
      </c>
      <c r="G97">
        <v>1.4111257893269086E-3</v>
      </c>
      <c r="H97" s="83">
        <f t="shared" si="6"/>
        <v>40.508372813464192</v>
      </c>
      <c r="I97">
        <v>1</v>
      </c>
    </row>
    <row r="98" spans="1:9" x14ac:dyDescent="0.2">
      <c r="A98" s="83">
        <v>5.0858132577547063E-3</v>
      </c>
      <c r="B98" s="83">
        <f t="shared" si="5"/>
        <v>40.665245958300304</v>
      </c>
      <c r="G98">
        <v>2.1227122377729538E-3</v>
      </c>
      <c r="H98" s="83">
        <f t="shared" si="6"/>
        <v>40.587829396360632</v>
      </c>
      <c r="I98">
        <v>1</v>
      </c>
    </row>
    <row r="99" spans="1:9" x14ac:dyDescent="0.2">
      <c r="A99" s="83">
        <v>5.4865025818131193E-3</v>
      </c>
      <c r="B99" s="83">
        <f t="shared" si="5"/>
        <v>40.676810999749293</v>
      </c>
      <c r="G99">
        <v>2.5270260660168018E-3</v>
      </c>
      <c r="H99" s="83">
        <f t="shared" si="6"/>
        <v>40.632067721732469</v>
      </c>
      <c r="I99">
        <v>1</v>
      </c>
    </row>
    <row r="100" spans="1:9" x14ac:dyDescent="0.2">
      <c r="A100" s="83">
        <v>6.2007968638175311E-3</v>
      </c>
      <c r="B100" s="83">
        <f t="shared" si="5"/>
        <v>40.689408547827639</v>
      </c>
      <c r="G100">
        <v>3.4779349581986613E-3</v>
      </c>
      <c r="H100" s="83">
        <f t="shared" si="6"/>
        <v>40.733503981990147</v>
      </c>
      <c r="I100">
        <v>1</v>
      </c>
    </row>
    <row r="101" spans="1:9" x14ac:dyDescent="0.2">
      <c r="A101" s="83">
        <v>6.9321573583585776E-3</v>
      </c>
      <c r="B101" s="83">
        <f t="shared" si="5"/>
        <v>40.691653708079862</v>
      </c>
      <c r="G101">
        <v>3.9608277395250706E-3</v>
      </c>
      <c r="H101" s="83">
        <f t="shared" si="6"/>
        <v>40.783607201262733</v>
      </c>
      <c r="I101">
        <v>1</v>
      </c>
    </row>
    <row r="102" spans="1:9" x14ac:dyDescent="0.2">
      <c r="A102" s="83">
        <v>7.0683105254981653E-3</v>
      </c>
      <c r="B102" s="83">
        <f t="shared" si="5"/>
        <v>40.69088126776586</v>
      </c>
      <c r="G102">
        <v>5.5751819125158851E-3</v>
      </c>
      <c r="H102" s="83">
        <f t="shared" si="6"/>
        <v>40.94416424191342</v>
      </c>
      <c r="I102">
        <v>1</v>
      </c>
    </row>
    <row r="103" spans="1:9" x14ac:dyDescent="0.2">
      <c r="A103" s="83">
        <v>7.8215656520574817E-3</v>
      </c>
      <c r="B103" s="83">
        <f t="shared" si="5"/>
        <v>40.679857321335163</v>
      </c>
      <c r="G103">
        <v>5.9324463224232236E-3</v>
      </c>
      <c r="H103" s="83">
        <f t="shared" si="6"/>
        <v>40.978242901175285</v>
      </c>
      <c r="I103">
        <v>1</v>
      </c>
    </row>
    <row r="104" spans="1:9" x14ac:dyDescent="0.2">
      <c r="A104" s="83">
        <v>8.5207627098154957E-3</v>
      </c>
      <c r="B104" s="83">
        <f t="shared" si="5"/>
        <v>40.659398722795665</v>
      </c>
      <c r="G104">
        <v>6.0233926794614505E-3</v>
      </c>
      <c r="H104" s="83">
        <f t="shared" si="6"/>
        <v>40.986833537296512</v>
      </c>
      <c r="I104">
        <v>1</v>
      </c>
    </row>
    <row r="105" spans="1:9" x14ac:dyDescent="0.2">
      <c r="A105" s="83">
        <v>8.5327516520176099E-3</v>
      </c>
      <c r="B105" s="83">
        <f t="shared" si="5"/>
        <v>40.658962149841472</v>
      </c>
      <c r="G105">
        <v>6.7682487155720384E-3</v>
      </c>
      <c r="H105" s="83">
        <f t="shared" si="6"/>
        <v>41.055896635442515</v>
      </c>
      <c r="I105">
        <v>1</v>
      </c>
    </row>
    <row r="106" spans="1:9" x14ac:dyDescent="0.2">
      <c r="A106" s="83">
        <v>9.0912169025529933E-3</v>
      </c>
      <c r="B106" s="83">
        <f t="shared" si="5"/>
        <v>40.63542452647664</v>
      </c>
      <c r="G106">
        <v>7.9493148437143543E-3</v>
      </c>
      <c r="H106" s="83">
        <f t="shared" si="6"/>
        <v>41.160652552349362</v>
      </c>
      <c r="I106">
        <v>1</v>
      </c>
    </row>
    <row r="107" spans="1:9" x14ac:dyDescent="0.2">
      <c r="A107" s="83">
        <v>9.8316198188535091E-3</v>
      </c>
      <c r="B107" s="83">
        <f t="shared" si="5"/>
        <v>40.594569341157126</v>
      </c>
      <c r="G107">
        <v>1.0316117509043321E-2</v>
      </c>
      <c r="H107" s="83">
        <f t="shared" si="6"/>
        <v>41.352869016500343</v>
      </c>
      <c r="I107">
        <v>1</v>
      </c>
    </row>
    <row r="108" spans="1:9" x14ac:dyDescent="0.2">
      <c r="A108" s="83">
        <v>9.9799547916577715E-3</v>
      </c>
      <c r="B108" s="83">
        <f t="shared" si="5"/>
        <v>40.585063998853556</v>
      </c>
      <c r="G108">
        <v>1.1366825320284376E-2</v>
      </c>
      <c r="H108" s="83">
        <f t="shared" si="6"/>
        <v>41.430556944760234</v>
      </c>
      <c r="I108">
        <v>1</v>
      </c>
    </row>
    <row r="109" spans="1:9" x14ac:dyDescent="0.2">
      <c r="A109" s="83">
        <v>1.0491438545008005E-2</v>
      </c>
      <c r="B109" s="83">
        <f t="shared" si="5"/>
        <v>40.548915464669882</v>
      </c>
      <c r="G109">
        <v>1.2976293861635577E-2</v>
      </c>
      <c r="H109" s="83">
        <f t="shared" si="6"/>
        <v>41.540360002128537</v>
      </c>
      <c r="I109">
        <v>1</v>
      </c>
    </row>
    <row r="110" spans="1:9" x14ac:dyDescent="0.2">
      <c r="A110" s="83">
        <v>1.0674153248796687E-2</v>
      </c>
      <c r="B110" s="83">
        <f t="shared" si="5"/>
        <v>40.534736657873083</v>
      </c>
      <c r="G110">
        <v>1.3730197236832348E-2</v>
      </c>
      <c r="H110" s="83">
        <f t="shared" si="6"/>
        <v>41.587943488218649</v>
      </c>
      <c r="I110">
        <v>1</v>
      </c>
    </row>
    <row r="111" spans="1:9" x14ac:dyDescent="0.2">
      <c r="A111" s="83">
        <v>1.106060302648015E-2</v>
      </c>
      <c r="B111" s="83">
        <f t="shared" si="5"/>
        <v>40.502557601928061</v>
      </c>
      <c r="G111">
        <v>1.520324574637239E-2</v>
      </c>
      <c r="H111" s="83">
        <f t="shared" si="6"/>
        <v>41.673785879643965</v>
      </c>
      <c r="I111">
        <v>1</v>
      </c>
    </row>
    <row r="112" spans="1:9" x14ac:dyDescent="0.2">
      <c r="A112" s="83">
        <v>1.1095841206877562E-2</v>
      </c>
      <c r="B112" s="83">
        <f t="shared" si="5"/>
        <v>40.499475590439268</v>
      </c>
      <c r="G112">
        <v>1.5524781091954695E-2</v>
      </c>
      <c r="H112" s="83">
        <f t="shared" si="6"/>
        <v>41.691264582888977</v>
      </c>
      <c r="I112">
        <v>1</v>
      </c>
    </row>
    <row r="113" spans="1:9" x14ac:dyDescent="0.2">
      <c r="A113" s="83">
        <v>1.1576210049492643E-2</v>
      </c>
      <c r="B113" s="83">
        <f t="shared" si="5"/>
        <v>40.455002985263079</v>
      </c>
      <c r="G113">
        <v>1.6097839125998152E-2</v>
      </c>
      <c r="H113" s="83">
        <f t="shared" si="6"/>
        <v>41.721294085968587</v>
      </c>
      <c r="I113">
        <v>1</v>
      </c>
    </row>
    <row r="114" spans="1:9" x14ac:dyDescent="0.2">
      <c r="A114" s="83">
        <v>1.2155660413786714E-2</v>
      </c>
      <c r="B114" s="83">
        <f t="shared" si="5"/>
        <v>40.395277614733921</v>
      </c>
      <c r="G114">
        <v>1.6924411285464819E-2</v>
      </c>
      <c r="H114" s="83">
        <f t="shared" si="6"/>
        <v>41.762070802709836</v>
      </c>
      <c r="I114">
        <v>1</v>
      </c>
    </row>
    <row r="115" spans="1:9" x14ac:dyDescent="0.2">
      <c r="A115" s="83">
        <v>1.2190503242910425E-2</v>
      </c>
      <c r="B115" s="83">
        <f t="shared" si="5"/>
        <v>40.391474962520334</v>
      </c>
      <c r="G115">
        <v>1.6965914605739072E-2</v>
      </c>
      <c r="H115" s="83">
        <f t="shared" si="6"/>
        <v>41.764039097663783</v>
      </c>
      <c r="I115">
        <v>1</v>
      </c>
    </row>
    <row r="116" spans="1:9" x14ac:dyDescent="0.2">
      <c r="A116" s="83">
        <v>1.2597639043871371E-2</v>
      </c>
      <c r="B116" s="83">
        <f t="shared" si="5"/>
        <v>40.345269588111854</v>
      </c>
      <c r="G116">
        <v>1.7871867430456118E-2</v>
      </c>
      <c r="H116" s="83">
        <f t="shared" si="6"/>
        <v>41.805114136897217</v>
      </c>
      <c r="I116">
        <v>1</v>
      </c>
    </row>
    <row r="117" spans="1:9" x14ac:dyDescent="0.2">
      <c r="A117" s="83">
        <v>1.2615751483260993E-2</v>
      </c>
      <c r="B117" s="83">
        <f t="shared" si="5"/>
        <v>40.343138293427693</v>
      </c>
      <c r="G117">
        <v>1.8247794867108168E-2</v>
      </c>
      <c r="H117" s="83">
        <f t="shared" si="6"/>
        <v>41.82109585216422</v>
      </c>
      <c r="I117">
        <v>1</v>
      </c>
    </row>
    <row r="118" spans="1:9" x14ac:dyDescent="0.2">
      <c r="A118" s="83">
        <v>1.2863592323074099E-2</v>
      </c>
      <c r="B118" s="83">
        <f t="shared" si="5"/>
        <v>40.313327967316781</v>
      </c>
      <c r="G118">
        <v>1.837220963863544E-2</v>
      </c>
      <c r="H118" s="83">
        <f t="shared" si="6"/>
        <v>41.826247618177646</v>
      </c>
      <c r="I118">
        <v>1</v>
      </c>
    </row>
    <row r="119" spans="1:9" x14ac:dyDescent="0.2">
      <c r="A119" s="83">
        <v>1.3128195366039349E-2</v>
      </c>
      <c r="B119" s="83">
        <f t="shared" si="5"/>
        <v>40.280172994106231</v>
      </c>
      <c r="G119">
        <v>1.8448075301646723E-2</v>
      </c>
      <c r="H119" s="83">
        <f t="shared" si="6"/>
        <v>41.829355493831294</v>
      </c>
      <c r="I119">
        <v>1</v>
      </c>
    </row>
    <row r="120" spans="1:9" x14ac:dyDescent="0.2">
      <c r="A120" s="83">
        <v>1.4059084819854767E-2</v>
      </c>
      <c r="B120" s="83">
        <f t="shared" si="5"/>
        <v>40.152679241179406</v>
      </c>
      <c r="G120">
        <v>1.8781812750787819E-2</v>
      </c>
      <c r="H120" s="83">
        <f t="shared" si="6"/>
        <v>41.842725048060629</v>
      </c>
      <c r="I120">
        <v>1</v>
      </c>
    </row>
    <row r="121" spans="1:9" x14ac:dyDescent="0.2">
      <c r="A121" s="83">
        <v>1.4759327193590036E-2</v>
      </c>
      <c r="B121" s="83">
        <f t="shared" si="5"/>
        <v>40.045710230758303</v>
      </c>
      <c r="G121">
        <v>2.0404375014811797E-2</v>
      </c>
      <c r="H121" s="83">
        <f t="shared" si="6"/>
        <v>41.900695384814064</v>
      </c>
      <c r="I121">
        <v>1</v>
      </c>
    </row>
    <row r="122" spans="1:9" x14ac:dyDescent="0.2">
      <c r="A122" s="83">
        <v>1.4822335025380778E-2</v>
      </c>
      <c r="B122" s="83">
        <f t="shared" si="5"/>
        <v>40.035622266819928</v>
      </c>
      <c r="G122">
        <v>2.1895221099674726E-2</v>
      </c>
      <c r="H122" s="83">
        <f t="shared" si="6"/>
        <v>41.943651123464669</v>
      </c>
      <c r="I122">
        <v>1</v>
      </c>
    </row>
    <row r="123" spans="1:9" x14ac:dyDescent="0.2">
      <c r="A123" s="83">
        <v>1.5324650171887671E-2</v>
      </c>
      <c r="B123" s="83">
        <f t="shared" si="5"/>
        <v>39.952479052806275</v>
      </c>
      <c r="G123">
        <v>2.2263470374981081E-2</v>
      </c>
      <c r="H123" s="83">
        <f t="shared" si="6"/>
        <v>41.952737184868184</v>
      </c>
      <c r="I123">
        <v>1</v>
      </c>
    </row>
    <row r="124" spans="1:9" x14ac:dyDescent="0.2">
      <c r="A124" s="83">
        <v>1.6466609576614395E-2</v>
      </c>
      <c r="B124" s="83">
        <f t="shared" si="5"/>
        <v>39.745615001314142</v>
      </c>
      <c r="G124">
        <v>2.2683165602688203E-2</v>
      </c>
      <c r="H124" s="83">
        <f t="shared" si="6"/>
        <v>41.962355264705749</v>
      </c>
      <c r="I124">
        <v>1</v>
      </c>
    </row>
    <row r="125" spans="1:9" x14ac:dyDescent="0.2">
      <c r="A125" s="83">
        <v>1.7181167690656897E-2</v>
      </c>
      <c r="B125" s="83">
        <f t="shared" si="5"/>
        <v>39.603704333516617</v>
      </c>
      <c r="G125">
        <v>2.3191015665306978E-2</v>
      </c>
      <c r="H125" s="83">
        <f t="shared" si="6"/>
        <v>41.97294254125886</v>
      </c>
      <c r="I125">
        <v>1</v>
      </c>
    </row>
    <row r="126" spans="1:9" x14ac:dyDescent="0.2">
      <c r="A126" s="83">
        <v>1.7770597738287375E-2</v>
      </c>
      <c r="B126" s="83">
        <f t="shared" si="5"/>
        <v>39.479508997185924</v>
      </c>
      <c r="G126">
        <v>2.3744022839736412E-2</v>
      </c>
      <c r="H126" s="83">
        <f t="shared" si="6"/>
        <v>41.983161282037493</v>
      </c>
      <c r="I126">
        <v>1</v>
      </c>
    </row>
    <row r="127" spans="1:9" x14ac:dyDescent="0.2">
      <c r="A127" s="83">
        <v>1.7859381799140147E-2</v>
      </c>
      <c r="B127" s="83">
        <f t="shared" si="5"/>
        <v>39.460247094618808</v>
      </c>
      <c r="G127">
        <v>2.4301396642476873E-2</v>
      </c>
      <c r="H127" s="83">
        <f t="shared" si="6"/>
        <v>41.992077813440368</v>
      </c>
      <c r="I127">
        <v>1</v>
      </c>
    </row>
    <row r="128" spans="1:9" x14ac:dyDescent="0.2">
      <c r="A128" s="83">
        <v>1.7884341374735914E-2</v>
      </c>
      <c r="B128" s="83">
        <f t="shared" si="5"/>
        <v>39.454806007568045</v>
      </c>
      <c r="G128">
        <v>2.5446085451388017E-2</v>
      </c>
      <c r="H128" s="83">
        <f t="shared" si="6"/>
        <v>42.006032807107736</v>
      </c>
      <c r="I128">
        <v>1</v>
      </c>
    </row>
    <row r="129" spans="1:9" x14ac:dyDescent="0.2">
      <c r="A129" s="83">
        <v>1.7924287751078433E-2</v>
      </c>
      <c r="B129" s="83">
        <f t="shared" si="5"/>
        <v>39.446074088035715</v>
      </c>
      <c r="G129">
        <v>2.5599679686859673E-2</v>
      </c>
      <c r="H129" s="83">
        <f t="shared" si="6"/>
        <v>42.007459100087303</v>
      </c>
      <c r="I129">
        <v>1</v>
      </c>
    </row>
    <row r="130" spans="1:9" x14ac:dyDescent="0.2">
      <c r="A130" s="83">
        <v>1.8085763992887974E-2</v>
      </c>
      <c r="B130" s="83">
        <f t="shared" si="5"/>
        <v>39.410479034928436</v>
      </c>
      <c r="G130">
        <v>3.0501675676841321E-2</v>
      </c>
      <c r="H130" s="83">
        <f t="shared" si="6"/>
        <v>41.997485978932446</v>
      </c>
      <c r="I130">
        <v>1</v>
      </c>
    </row>
    <row r="131" spans="1:9" x14ac:dyDescent="0.2">
      <c r="A131" s="83">
        <v>1.8200754044233023E-2</v>
      </c>
      <c r="B131" s="83">
        <f t="shared" si="5"/>
        <v>39.384840640658069</v>
      </c>
      <c r="G131">
        <v>3.1635722423179233E-2</v>
      </c>
      <c r="H131" s="83">
        <f t="shared" si="6"/>
        <v>41.979857979191216</v>
      </c>
      <c r="I131">
        <v>1</v>
      </c>
    </row>
    <row r="132" spans="1:9" x14ac:dyDescent="0.2">
      <c r="A132" s="83">
        <v>1.8388403283502667E-2</v>
      </c>
      <c r="B132" s="83">
        <f t="shared" si="5"/>
        <v>39.342484442840238</v>
      </c>
      <c r="G132">
        <v>3.2913128427959168E-2</v>
      </c>
      <c r="H132" s="83">
        <f t="shared" si="6"/>
        <v>41.953120807409157</v>
      </c>
      <c r="I132">
        <v>1</v>
      </c>
    </row>
    <row r="133" spans="1:9" x14ac:dyDescent="0.2">
      <c r="A133" s="83">
        <v>1.9058313448431875E-2</v>
      </c>
      <c r="B133" s="83">
        <f t="shared" si="5"/>
        <v>39.186067342825709</v>
      </c>
      <c r="G133">
        <v>3.3180996631647988E-2</v>
      </c>
      <c r="H133" s="83">
        <f t="shared" si="6"/>
        <v>41.946590680516302</v>
      </c>
      <c r="I133">
        <v>1</v>
      </c>
    </row>
    <row r="134" spans="1:9" x14ac:dyDescent="0.2">
      <c r="A134" s="83">
        <v>1.9302894827342067E-2</v>
      </c>
      <c r="B134" s="83">
        <f t="shared" si="5"/>
        <v>39.12694759109381</v>
      </c>
      <c r="G134">
        <v>3.3300022499148298E-2</v>
      </c>
      <c r="H134" s="83">
        <f t="shared" si="6"/>
        <v>41.943586413923683</v>
      </c>
      <c r="I134">
        <v>1</v>
      </c>
    </row>
    <row r="135" spans="1:9" x14ac:dyDescent="0.2">
      <c r="A135" s="83">
        <v>1.9348768883515527E-2</v>
      </c>
      <c r="B135" s="83">
        <f t="shared" si="5"/>
        <v>39.115739847965919</v>
      </c>
      <c r="G135">
        <v>3.3352216353856809E-2</v>
      </c>
      <c r="H135" s="83">
        <f t="shared" si="6"/>
        <v>41.942249104592868</v>
      </c>
      <c r="I135">
        <v>1</v>
      </c>
    </row>
    <row r="136" spans="1:9" x14ac:dyDescent="0.2">
      <c r="A136" s="83">
        <v>1.9742039930008566E-2</v>
      </c>
      <c r="B136" s="83">
        <f t="shared" si="5"/>
        <v>39.018120222819149</v>
      </c>
      <c r="G136">
        <v>3.5391915526780234E-2</v>
      </c>
      <c r="H136" s="83">
        <f t="shared" si="6"/>
        <v>41.880494426759633</v>
      </c>
      <c r="I136">
        <v>1</v>
      </c>
    </row>
    <row r="137" spans="1:9" x14ac:dyDescent="0.2">
      <c r="A137" s="83">
        <v>1.9763361656468373E-2</v>
      </c>
      <c r="B137" s="83">
        <f t="shared" si="5"/>
        <v>39.012749192327895</v>
      </c>
      <c r="G137">
        <v>3.6001719633923013E-2</v>
      </c>
      <c r="H137" s="83">
        <f t="shared" si="6"/>
        <v>41.858444118592473</v>
      </c>
      <c r="I137">
        <v>1</v>
      </c>
    </row>
    <row r="138" spans="1:9" x14ac:dyDescent="0.2">
      <c r="A138" s="83">
        <v>2.0431747482144942E-2</v>
      </c>
      <c r="B138" s="83">
        <f t="shared" si="5"/>
        <v>38.840319395194314</v>
      </c>
      <c r="G138">
        <v>3.8768775381832959E-2</v>
      </c>
      <c r="H138" s="83">
        <f t="shared" si="6"/>
        <v>41.737739286909182</v>
      </c>
      <c r="I138">
        <v>1</v>
      </c>
    </row>
    <row r="139" spans="1:9" x14ac:dyDescent="0.2">
      <c r="A139" s="83">
        <v>2.0762783477406378E-2</v>
      </c>
      <c r="B139" s="83">
        <f t="shared" si="5"/>
        <v>38.752025697249607</v>
      </c>
      <c r="G139">
        <v>3.9672883621683266E-2</v>
      </c>
      <c r="H139" s="83">
        <f t="shared" si="6"/>
        <v>41.690998458229913</v>
      </c>
      <c r="I139">
        <v>1</v>
      </c>
    </row>
    <row r="140" spans="1:9" x14ac:dyDescent="0.2">
      <c r="A140" s="83">
        <v>2.1030282120013753E-2</v>
      </c>
      <c r="B140" s="83">
        <f t="shared" si="5"/>
        <v>38.679291404471684</v>
      </c>
      <c r="G140">
        <v>4.0207743957262745E-2</v>
      </c>
      <c r="H140" s="83">
        <f t="shared" si="6"/>
        <v>41.661662429271338</v>
      </c>
      <c r="I140">
        <v>1</v>
      </c>
    </row>
    <row r="141" spans="1:9" x14ac:dyDescent="0.2">
      <c r="A141" s="83">
        <v>2.1274262528785916E-2</v>
      </c>
      <c r="B141" s="83">
        <f t="shared" si="5"/>
        <v>38.611877440836516</v>
      </c>
      <c r="G141">
        <v>4.0412634527186672E-2</v>
      </c>
      <c r="H141" s="83">
        <f t="shared" si="6"/>
        <v>41.650093535899224</v>
      </c>
      <c r="I141">
        <v>1</v>
      </c>
    </row>
    <row r="142" spans="1:9" x14ac:dyDescent="0.2">
      <c r="A142" s="83">
        <v>2.1608353316591385E-2</v>
      </c>
      <c r="B142" s="83">
        <f t="shared" ref="B142:B205" si="7">_xlfn.NORM.DIST(A142,$B$1,$B$2,FALSE)*$E$31</f>
        <v>38.517913214900815</v>
      </c>
      <c r="G142">
        <v>4.147483587960181E-2</v>
      </c>
      <c r="H142" s="83">
        <f t="shared" ref="H142:H205" si="8">_xlfn.NORM.DIST(G142,$H$1,$H$2,FALSE)*$K$17</f>
        <v>41.587185273885375</v>
      </c>
      <c r="I142">
        <v>1</v>
      </c>
    </row>
    <row r="143" spans="1:9" x14ac:dyDescent="0.2">
      <c r="A143" s="83">
        <v>2.2188174774545953E-2</v>
      </c>
      <c r="B143" s="83">
        <f t="shared" si="7"/>
        <v>38.350345109554006</v>
      </c>
      <c r="G143">
        <v>4.1687125379812104E-2</v>
      </c>
      <c r="H143" s="83">
        <f t="shared" si="8"/>
        <v>41.574024326148823</v>
      </c>
      <c r="I143">
        <v>1</v>
      </c>
    </row>
    <row r="144" spans="1:9" x14ac:dyDescent="0.2">
      <c r="A144" s="83">
        <v>2.2213976323169543E-2</v>
      </c>
      <c r="B144" s="83">
        <f t="shared" si="7"/>
        <v>38.342757042829</v>
      </c>
      <c r="G144">
        <v>4.2711617172040472E-2</v>
      </c>
      <c r="H144" s="83">
        <f t="shared" si="8"/>
        <v>41.50776548850034</v>
      </c>
      <c r="I144">
        <v>1</v>
      </c>
    </row>
    <row r="145" spans="1:9" x14ac:dyDescent="0.2">
      <c r="A145" s="83">
        <v>2.2645590152984774E-2</v>
      </c>
      <c r="B145" s="83">
        <f t="shared" si="7"/>
        <v>38.214175954423567</v>
      </c>
      <c r="G145">
        <v>4.337852008704389E-2</v>
      </c>
      <c r="H145" s="83">
        <f t="shared" si="8"/>
        <v>41.462197191857143</v>
      </c>
      <c r="I145">
        <v>1</v>
      </c>
    </row>
    <row r="146" spans="1:9" x14ac:dyDescent="0.2">
      <c r="A146" s="83">
        <v>2.2748109365910499E-2</v>
      </c>
      <c r="B146" s="83">
        <f t="shared" si="7"/>
        <v>38.183180244348875</v>
      </c>
      <c r="G146">
        <v>4.3621642460249035E-2</v>
      </c>
      <c r="H146" s="83">
        <f t="shared" si="8"/>
        <v>41.44510870459758</v>
      </c>
      <c r="I146">
        <v>1</v>
      </c>
    </row>
    <row r="147" spans="1:9" x14ac:dyDescent="0.2">
      <c r="A147" s="83">
        <v>2.3201456175308891E-2</v>
      </c>
      <c r="B147" s="83">
        <f t="shared" si="7"/>
        <v>38.044041639498225</v>
      </c>
      <c r="G147">
        <v>4.3786645100248406E-2</v>
      </c>
      <c r="H147" s="83">
        <f t="shared" si="8"/>
        <v>41.433366339742832</v>
      </c>
      <c r="I147">
        <v>1</v>
      </c>
    </row>
    <row r="148" spans="1:9" x14ac:dyDescent="0.2">
      <c r="A148" s="83">
        <v>2.3562833299184252E-2</v>
      </c>
      <c r="B148" s="83">
        <f t="shared" si="7"/>
        <v>37.930726972742484</v>
      </c>
      <c r="G148">
        <v>4.4707787490126494E-2</v>
      </c>
      <c r="H148" s="83">
        <f t="shared" si="8"/>
        <v>41.365668369187283</v>
      </c>
      <c r="I148">
        <v>1</v>
      </c>
    </row>
    <row r="149" spans="1:9" x14ac:dyDescent="0.2">
      <c r="A149" s="83">
        <v>2.4236090375236503E-2</v>
      </c>
      <c r="B149" s="83">
        <f t="shared" si="7"/>
        <v>37.714010185564582</v>
      </c>
      <c r="G149">
        <v>4.5254483523332723E-2</v>
      </c>
      <c r="H149" s="83">
        <f t="shared" si="8"/>
        <v>41.323774337075562</v>
      </c>
      <c r="I149">
        <v>1</v>
      </c>
    </row>
    <row r="150" spans="1:9" x14ac:dyDescent="0.2">
      <c r="A150" s="83">
        <v>2.4533584400782928E-2</v>
      </c>
      <c r="B150" s="83">
        <f t="shared" si="7"/>
        <v>37.615953074263039</v>
      </c>
      <c r="G150">
        <v>4.7635387469868701E-2</v>
      </c>
      <c r="H150" s="83">
        <f t="shared" si="8"/>
        <v>41.12653253284693</v>
      </c>
      <c r="I150">
        <v>1</v>
      </c>
    </row>
    <row r="151" spans="1:9" x14ac:dyDescent="0.2">
      <c r="A151" s="83">
        <v>2.4566274485741845E-2</v>
      </c>
      <c r="B151" s="83">
        <f t="shared" si="7"/>
        <v>37.605093108548395</v>
      </c>
      <c r="G151">
        <v>4.8658854808490484E-2</v>
      </c>
      <c r="H151" s="83">
        <f t="shared" si="8"/>
        <v>41.034412466952418</v>
      </c>
      <c r="I151">
        <v>1</v>
      </c>
    </row>
    <row r="152" spans="1:9" x14ac:dyDescent="0.2">
      <c r="A152" s="83">
        <v>2.6091474971999755E-2</v>
      </c>
      <c r="B152" s="83">
        <f t="shared" si="7"/>
        <v>37.08004842199319</v>
      </c>
      <c r="G152">
        <v>4.8924600127136356E-2</v>
      </c>
      <c r="H152" s="83">
        <f t="shared" si="8"/>
        <v>41.009778095418866</v>
      </c>
      <c r="I152">
        <v>1</v>
      </c>
    </row>
    <row r="153" spans="1:9" x14ac:dyDescent="0.2">
      <c r="A153" s="83">
        <v>2.8049460871941444E-2</v>
      </c>
      <c r="B153" s="83">
        <f t="shared" si="7"/>
        <v>36.355287666855602</v>
      </c>
      <c r="G153">
        <v>5.0000128835574753E-2</v>
      </c>
      <c r="H153" s="83">
        <f t="shared" si="8"/>
        <v>40.907082551222942</v>
      </c>
      <c r="I153">
        <v>1</v>
      </c>
    </row>
    <row r="154" spans="1:9" x14ac:dyDescent="0.2">
      <c r="A154" s="83">
        <v>2.8082601368405444E-2</v>
      </c>
      <c r="B154" s="83">
        <f t="shared" si="7"/>
        <v>36.342549229987078</v>
      </c>
      <c r="G154">
        <v>5.1144567956145436E-2</v>
      </c>
      <c r="H154" s="83">
        <f t="shared" si="8"/>
        <v>40.792564519389259</v>
      </c>
      <c r="I154">
        <v>1</v>
      </c>
    </row>
    <row r="155" spans="1:9" x14ac:dyDescent="0.2">
      <c r="A155" s="83">
        <v>2.8495357625034863E-2</v>
      </c>
      <c r="B155" s="83">
        <f t="shared" si="7"/>
        <v>36.182619370748078</v>
      </c>
      <c r="G155">
        <v>5.478836261890907E-2</v>
      </c>
      <c r="H155" s="83">
        <f t="shared" si="8"/>
        <v>40.3924946635182</v>
      </c>
      <c r="I155">
        <v>1</v>
      </c>
    </row>
    <row r="156" spans="1:9" x14ac:dyDescent="0.2">
      <c r="A156" s="83">
        <v>2.851369346382723E-2</v>
      </c>
      <c r="B156" s="83">
        <f t="shared" si="7"/>
        <v>36.175460344998321</v>
      </c>
      <c r="G156">
        <v>5.6006145904499836E-2</v>
      </c>
      <c r="H156" s="83">
        <f t="shared" si="8"/>
        <v>40.246961171561757</v>
      </c>
      <c r="I156">
        <v>1</v>
      </c>
    </row>
    <row r="157" spans="1:9" x14ac:dyDescent="0.2">
      <c r="A157" s="83">
        <v>2.8589803182446302E-2</v>
      </c>
      <c r="B157" s="83">
        <f t="shared" si="7"/>
        <v>36.145694931799511</v>
      </c>
      <c r="G157">
        <v>5.7612417399702333E-2</v>
      </c>
      <c r="H157" s="83">
        <f t="shared" si="8"/>
        <v>40.046117476058768</v>
      </c>
      <c r="I157">
        <v>1</v>
      </c>
    </row>
    <row r="158" spans="1:9" x14ac:dyDescent="0.2">
      <c r="A158" s="83">
        <v>2.8990321391681086E-2</v>
      </c>
      <c r="B158" s="83">
        <f t="shared" si="7"/>
        <v>35.987759507524501</v>
      </c>
      <c r="G158">
        <v>5.8331874446955902E-2</v>
      </c>
      <c r="H158" s="83">
        <f t="shared" si="8"/>
        <v>39.952920030560307</v>
      </c>
      <c r="I158">
        <v>1</v>
      </c>
    </row>
    <row r="159" spans="1:9" x14ac:dyDescent="0.2">
      <c r="A159" s="83">
        <v>2.9728930143116002E-2</v>
      </c>
      <c r="B159" s="83">
        <f t="shared" si="7"/>
        <v>35.690874671926679</v>
      </c>
      <c r="G159">
        <v>6.0483403630710399E-2</v>
      </c>
      <c r="H159" s="83">
        <f t="shared" si="8"/>
        <v>39.662443950797659</v>
      </c>
      <c r="I159">
        <v>1</v>
      </c>
    </row>
    <row r="160" spans="1:9" x14ac:dyDescent="0.2">
      <c r="A160" s="83">
        <v>2.9749474883188298E-2</v>
      </c>
      <c r="B160" s="83">
        <f t="shared" si="7"/>
        <v>35.682513946970204</v>
      </c>
      <c r="G160">
        <v>6.1890898032465815E-2</v>
      </c>
      <c r="H160" s="83">
        <f t="shared" si="8"/>
        <v>39.463023674246209</v>
      </c>
      <c r="I160">
        <v>1</v>
      </c>
    </row>
    <row r="161" spans="1:9" x14ac:dyDescent="0.2">
      <c r="A161" s="83">
        <v>3.0263218631604014E-2</v>
      </c>
      <c r="B161" s="83">
        <f t="shared" si="7"/>
        <v>35.4716688495702</v>
      </c>
      <c r="G161">
        <v>6.2102799550523377E-2</v>
      </c>
      <c r="H161" s="83">
        <f t="shared" si="8"/>
        <v>39.432366132872708</v>
      </c>
      <c r="I161">
        <v>1</v>
      </c>
    </row>
    <row r="162" spans="1:9" x14ac:dyDescent="0.2">
      <c r="A162" s="83">
        <v>3.1332376545017797E-2</v>
      </c>
      <c r="B162" s="83">
        <f t="shared" si="7"/>
        <v>35.022179268442173</v>
      </c>
      <c r="G162">
        <v>6.4104082007288121E-2</v>
      </c>
      <c r="H162" s="83">
        <f t="shared" si="8"/>
        <v>39.134755013201996</v>
      </c>
      <c r="I162">
        <v>1</v>
      </c>
    </row>
    <row r="163" spans="1:9" x14ac:dyDescent="0.2">
      <c r="A163" s="83">
        <v>3.1508028596025139E-2</v>
      </c>
      <c r="B163" s="83">
        <f t="shared" si="7"/>
        <v>34.946986617440281</v>
      </c>
      <c r="G163">
        <v>6.4213977957795265E-2</v>
      </c>
      <c r="H163" s="83">
        <f t="shared" si="8"/>
        <v>39.11799377031867</v>
      </c>
      <c r="I163">
        <v>1</v>
      </c>
    </row>
    <row r="164" spans="1:9" x14ac:dyDescent="0.2">
      <c r="A164" s="83">
        <v>3.1956582589494083E-2</v>
      </c>
      <c r="B164" s="83">
        <f t="shared" si="7"/>
        <v>34.753292375326531</v>
      </c>
      <c r="G164">
        <v>6.4807491886220772E-2</v>
      </c>
      <c r="H164" s="83">
        <f t="shared" si="8"/>
        <v>39.026726951891305</v>
      </c>
      <c r="I164">
        <v>1</v>
      </c>
    </row>
    <row r="165" spans="1:9" x14ac:dyDescent="0.2">
      <c r="A165" s="83">
        <v>3.254922860014705E-2</v>
      </c>
      <c r="B165" s="83">
        <f t="shared" si="7"/>
        <v>34.493749434011143</v>
      </c>
      <c r="G165">
        <v>6.5405370637806201E-2</v>
      </c>
      <c r="H165" s="83">
        <f t="shared" si="8"/>
        <v>38.933525845074705</v>
      </c>
      <c r="I165">
        <v>1</v>
      </c>
    </row>
    <row r="166" spans="1:9" x14ac:dyDescent="0.2">
      <c r="A166" s="83">
        <v>3.3560173370599904E-2</v>
      </c>
      <c r="B166" s="83">
        <f t="shared" si="7"/>
        <v>34.041810988909873</v>
      </c>
      <c r="G166">
        <v>6.7030789115599038E-2</v>
      </c>
      <c r="H166" s="83">
        <f t="shared" si="8"/>
        <v>38.673818024170856</v>
      </c>
      <c r="I166">
        <v>1</v>
      </c>
    </row>
    <row r="167" spans="1:9" x14ac:dyDescent="0.2">
      <c r="A167" s="83">
        <v>3.4047064090915131E-2</v>
      </c>
      <c r="B167" s="83">
        <f t="shared" si="7"/>
        <v>33.820156604560928</v>
      </c>
      <c r="G167">
        <v>6.756708751544363E-2</v>
      </c>
      <c r="H167" s="83">
        <f t="shared" si="8"/>
        <v>38.586124720198903</v>
      </c>
      <c r="I167">
        <v>1</v>
      </c>
    </row>
    <row r="168" spans="1:9" x14ac:dyDescent="0.2">
      <c r="A168" s="83">
        <v>3.4174446769983206E-2</v>
      </c>
      <c r="B168" s="83">
        <f t="shared" si="7"/>
        <v>33.761750567666375</v>
      </c>
      <c r="G168">
        <v>6.8377651219556926E-2</v>
      </c>
      <c r="H168" s="83">
        <f t="shared" si="8"/>
        <v>38.451724099047553</v>
      </c>
      <c r="I168">
        <v>1</v>
      </c>
    </row>
    <row r="169" spans="1:9" x14ac:dyDescent="0.2">
      <c r="A169" s="83">
        <v>3.5609807228685918E-2</v>
      </c>
      <c r="B169" s="83">
        <f t="shared" si="7"/>
        <v>33.092166016692396</v>
      </c>
      <c r="G169">
        <v>6.8730614984562483E-2</v>
      </c>
      <c r="H169" s="83">
        <f t="shared" si="8"/>
        <v>38.392504610531198</v>
      </c>
      <c r="I169">
        <v>1</v>
      </c>
    </row>
    <row r="170" spans="1:9" x14ac:dyDescent="0.2">
      <c r="A170" s="83">
        <v>3.5723383825517756E-2</v>
      </c>
      <c r="B170" s="83">
        <f t="shared" si="7"/>
        <v>33.038314257267224</v>
      </c>
      <c r="G170">
        <v>6.9478002927622975E-2</v>
      </c>
      <c r="H170" s="83">
        <f t="shared" si="8"/>
        <v>38.265732763841491</v>
      </c>
      <c r="I170">
        <v>1</v>
      </c>
    </row>
    <row r="171" spans="1:9" x14ac:dyDescent="0.2">
      <c r="A171" s="83">
        <v>3.5773238773280043E-2</v>
      </c>
      <c r="B171" s="83">
        <f t="shared" si="7"/>
        <v>33.014636848887299</v>
      </c>
      <c r="G171">
        <v>7.134369700199425E-2</v>
      </c>
      <c r="H171" s="83">
        <f t="shared" si="8"/>
        <v>37.941236060097083</v>
      </c>
      <c r="I171">
        <v>1</v>
      </c>
    </row>
    <row r="172" spans="1:9" x14ac:dyDescent="0.2">
      <c r="A172" s="83">
        <v>3.5794001316155483E-2</v>
      </c>
      <c r="B172" s="83">
        <f t="shared" si="7"/>
        <v>33.004769198426231</v>
      </c>
      <c r="G172">
        <v>7.3313811968448842E-2</v>
      </c>
      <c r="H172" s="83">
        <f t="shared" si="8"/>
        <v>37.586419775564814</v>
      </c>
      <c r="I172">
        <v>1</v>
      </c>
    </row>
    <row r="173" spans="1:9" x14ac:dyDescent="0.2">
      <c r="A173" s="83">
        <v>3.59877994031743E-2</v>
      </c>
      <c r="B173" s="83">
        <f t="shared" si="7"/>
        <v>32.912467464499656</v>
      </c>
      <c r="G173">
        <v>7.4723269884839877E-2</v>
      </c>
      <c r="H173" s="83">
        <f t="shared" si="8"/>
        <v>37.32513643174785</v>
      </c>
      <c r="I173">
        <v>1</v>
      </c>
    </row>
    <row r="174" spans="1:9" x14ac:dyDescent="0.2">
      <c r="A174" s="83">
        <v>3.6021586465418691E-2</v>
      </c>
      <c r="B174" s="83">
        <f t="shared" si="7"/>
        <v>32.896339228352602</v>
      </c>
      <c r="G174">
        <v>7.6040984398953446E-2</v>
      </c>
      <c r="H174" s="83">
        <f t="shared" si="8"/>
        <v>37.075400322119151</v>
      </c>
      <c r="I174">
        <v>1</v>
      </c>
    </row>
    <row r="175" spans="1:9" x14ac:dyDescent="0.2">
      <c r="A175" s="83">
        <v>3.6855941114616111E-2</v>
      </c>
      <c r="B175" s="83">
        <f t="shared" si="7"/>
        <v>32.494727959695439</v>
      </c>
      <c r="G175">
        <v>7.6628390237763647E-2</v>
      </c>
      <c r="H175" s="83">
        <f t="shared" si="8"/>
        <v>36.9624079549111</v>
      </c>
      <c r="I175">
        <v>1</v>
      </c>
    </row>
    <row r="176" spans="1:9" x14ac:dyDescent="0.2">
      <c r="A176" s="83">
        <v>3.7121406659432352E-2</v>
      </c>
      <c r="B176" s="83">
        <f t="shared" si="7"/>
        <v>32.365638272288741</v>
      </c>
      <c r="G176">
        <v>7.6756250349025418E-2</v>
      </c>
      <c r="H176" s="83">
        <f t="shared" si="8"/>
        <v>36.937678600509614</v>
      </c>
      <c r="I176">
        <v>1</v>
      </c>
    </row>
    <row r="177" spans="1:9" x14ac:dyDescent="0.2">
      <c r="A177" s="83">
        <v>3.7198260541408679E-2</v>
      </c>
      <c r="B177" s="83">
        <f t="shared" si="7"/>
        <v>32.328151185038649</v>
      </c>
      <c r="G177">
        <v>7.8984363409174613E-2</v>
      </c>
      <c r="H177" s="83">
        <f t="shared" si="8"/>
        <v>36.499172037790451</v>
      </c>
      <c r="I177">
        <v>1</v>
      </c>
    </row>
    <row r="178" spans="1:9" x14ac:dyDescent="0.2">
      <c r="A178" s="83">
        <v>3.7655321727690268E-2</v>
      </c>
      <c r="B178" s="83">
        <f t="shared" si="7"/>
        <v>32.104164764316742</v>
      </c>
      <c r="G178">
        <v>7.9252316882340107E-2</v>
      </c>
      <c r="H178" s="83">
        <f t="shared" si="8"/>
        <v>36.445489581405688</v>
      </c>
      <c r="I178">
        <v>1</v>
      </c>
    </row>
    <row r="179" spans="1:9" x14ac:dyDescent="0.2">
      <c r="A179" s="83">
        <v>3.9313434942139354E-2</v>
      </c>
      <c r="B179" s="83">
        <f t="shared" si="7"/>
        <v>31.277360074252076</v>
      </c>
      <c r="G179">
        <v>8.1902631746599314E-2</v>
      </c>
      <c r="H179" s="83">
        <f t="shared" si="8"/>
        <v>35.903947001965413</v>
      </c>
      <c r="I179">
        <v>1</v>
      </c>
    </row>
    <row r="180" spans="1:9" x14ac:dyDescent="0.2">
      <c r="A180" s="83">
        <v>3.9554921279372497E-2</v>
      </c>
      <c r="B180" s="83">
        <f t="shared" si="7"/>
        <v>31.155194458728143</v>
      </c>
      <c r="G180">
        <v>8.2344277871656643E-2</v>
      </c>
      <c r="H180" s="83">
        <f t="shared" si="8"/>
        <v>35.811883269073796</v>
      </c>
      <c r="I180">
        <v>1</v>
      </c>
    </row>
    <row r="181" spans="1:9" x14ac:dyDescent="0.2">
      <c r="A181" s="83">
        <v>4.0589449943234136E-2</v>
      </c>
      <c r="B181" s="83">
        <f t="shared" si="7"/>
        <v>30.627198585870996</v>
      </c>
      <c r="G181">
        <v>8.3434727205480674E-2</v>
      </c>
      <c r="H181" s="83">
        <f t="shared" si="8"/>
        <v>35.582413334259854</v>
      </c>
      <c r="I181">
        <v>1</v>
      </c>
    </row>
    <row r="182" spans="1:9" x14ac:dyDescent="0.2">
      <c r="A182" s="83">
        <v>4.2438634008107746E-2</v>
      </c>
      <c r="B182" s="83">
        <f t="shared" si="7"/>
        <v>29.666408712760948</v>
      </c>
      <c r="G182">
        <v>8.4491523154706899E-2</v>
      </c>
      <c r="H182" s="83">
        <f t="shared" si="8"/>
        <v>35.357151138753039</v>
      </c>
      <c r="I182">
        <v>1</v>
      </c>
    </row>
    <row r="183" spans="1:9" x14ac:dyDescent="0.2">
      <c r="A183" s="83">
        <v>4.3117037568930698E-2</v>
      </c>
      <c r="B183" s="83">
        <f t="shared" si="7"/>
        <v>29.309084541212425</v>
      </c>
      <c r="G183">
        <v>8.484239138310834E-2</v>
      </c>
      <c r="H183" s="83">
        <f t="shared" si="8"/>
        <v>35.281748382106507</v>
      </c>
      <c r="I183">
        <v>1</v>
      </c>
    </row>
    <row r="184" spans="1:9" x14ac:dyDescent="0.2">
      <c r="A184" s="83">
        <v>4.3290683107413873E-2</v>
      </c>
      <c r="B184" s="83">
        <f t="shared" si="7"/>
        <v>29.217246304642099</v>
      </c>
      <c r="G184">
        <v>8.6457030933912132E-2</v>
      </c>
      <c r="H184" s="83">
        <f t="shared" si="8"/>
        <v>34.930914352927822</v>
      </c>
      <c r="I184">
        <v>1</v>
      </c>
    </row>
    <row r="185" spans="1:9" x14ac:dyDescent="0.2">
      <c r="A185" s="83">
        <v>4.3583015267175763E-2</v>
      </c>
      <c r="B185" s="83">
        <f t="shared" si="7"/>
        <v>29.062305691442944</v>
      </c>
      <c r="G185">
        <v>8.9236290491197884E-2</v>
      </c>
      <c r="H185" s="83">
        <f t="shared" si="8"/>
        <v>34.312834815715611</v>
      </c>
      <c r="I185">
        <v>1</v>
      </c>
    </row>
    <row r="186" spans="1:9" x14ac:dyDescent="0.2">
      <c r="A186" s="83">
        <v>4.3612874972629861E-2</v>
      </c>
      <c r="B186" s="83">
        <f t="shared" si="7"/>
        <v>29.04645669116324</v>
      </c>
      <c r="G186">
        <v>9.0570364518715377E-2</v>
      </c>
      <c r="H186" s="83">
        <f t="shared" si="8"/>
        <v>34.010096639131568</v>
      </c>
      <c r="I186">
        <v>1</v>
      </c>
    </row>
    <row r="187" spans="1:9" x14ac:dyDescent="0.2">
      <c r="A187" s="83">
        <v>4.4595759864410778E-2</v>
      </c>
      <c r="B187" s="83">
        <f t="shared" si="7"/>
        <v>28.522522808840765</v>
      </c>
      <c r="G187">
        <v>9.2223288153420638E-2</v>
      </c>
      <c r="H187" s="83">
        <f t="shared" si="8"/>
        <v>33.629852667464199</v>
      </c>
      <c r="I187">
        <v>1</v>
      </c>
    </row>
    <row r="188" spans="1:9" x14ac:dyDescent="0.2">
      <c r="A188" s="83">
        <v>4.5281775012618382E-2</v>
      </c>
      <c r="B188" s="83">
        <f t="shared" si="7"/>
        <v>28.15446287676945</v>
      </c>
      <c r="G188">
        <v>9.4582791813601561E-2</v>
      </c>
      <c r="H188" s="83">
        <f t="shared" si="8"/>
        <v>33.07772074651848</v>
      </c>
      <c r="I188">
        <v>1</v>
      </c>
    </row>
    <row r="189" spans="1:9" x14ac:dyDescent="0.2">
      <c r="A189" s="83">
        <v>4.7546684811370497E-2</v>
      </c>
      <c r="B189" s="83">
        <f t="shared" si="7"/>
        <v>26.928076075164377</v>
      </c>
      <c r="G189">
        <v>9.6892085276439111E-2</v>
      </c>
      <c r="H189" s="83">
        <f t="shared" si="8"/>
        <v>32.527416599244432</v>
      </c>
      <c r="I189">
        <v>1</v>
      </c>
    </row>
    <row r="190" spans="1:9" x14ac:dyDescent="0.2">
      <c r="A190" s="83">
        <v>4.9462111213487016E-2</v>
      </c>
      <c r="B190" s="83">
        <f t="shared" si="7"/>
        <v>25.881332339922082</v>
      </c>
      <c r="G190">
        <v>0.10104280518288536</v>
      </c>
      <c r="H190" s="83">
        <f t="shared" si="8"/>
        <v>31.516135176546033</v>
      </c>
      <c r="I190">
        <v>1</v>
      </c>
    </row>
    <row r="191" spans="1:9" x14ac:dyDescent="0.2">
      <c r="A191" s="83">
        <v>5.0428063581991027E-2</v>
      </c>
      <c r="B191" s="83">
        <f t="shared" si="7"/>
        <v>25.351509754732849</v>
      </c>
      <c r="G191">
        <v>0.10243455286251388</v>
      </c>
      <c r="H191" s="83">
        <f t="shared" si="8"/>
        <v>31.171317197888399</v>
      </c>
      <c r="I191">
        <v>1</v>
      </c>
    </row>
    <row r="192" spans="1:9" x14ac:dyDescent="0.2">
      <c r="A192" s="83">
        <v>5.2425312555847342E-2</v>
      </c>
      <c r="B192" s="83">
        <f t="shared" si="7"/>
        <v>24.254590910984195</v>
      </c>
      <c r="G192">
        <v>0.10726660122935452</v>
      </c>
      <c r="H192" s="83">
        <f t="shared" si="8"/>
        <v>29.955097425789241</v>
      </c>
      <c r="I192">
        <v>1</v>
      </c>
    </row>
    <row r="193" spans="1:9" x14ac:dyDescent="0.2">
      <c r="A193" s="83">
        <v>5.3081426656431632E-2</v>
      </c>
      <c r="B193" s="83">
        <f t="shared" si="7"/>
        <v>23.894397006959927</v>
      </c>
      <c r="G193">
        <v>0.11266972722750616</v>
      </c>
      <c r="H193" s="83">
        <f t="shared" si="8"/>
        <v>28.566909086585778</v>
      </c>
      <c r="I193">
        <v>1</v>
      </c>
    </row>
    <row r="194" spans="1:9" x14ac:dyDescent="0.2">
      <c r="A194" s="83">
        <v>5.3752860293699925E-2</v>
      </c>
      <c r="B194" s="83">
        <f t="shared" si="7"/>
        <v>23.526135689058584</v>
      </c>
      <c r="G194">
        <v>0.12288345158302102</v>
      </c>
      <c r="H194" s="83">
        <f t="shared" si="8"/>
        <v>25.894971677741431</v>
      </c>
      <c r="I194">
        <v>1</v>
      </c>
    </row>
    <row r="195" spans="1:9" x14ac:dyDescent="0.2">
      <c r="A195" s="83">
        <v>5.4892505726845779E-2</v>
      </c>
      <c r="B195" s="83">
        <f t="shared" si="7"/>
        <v>22.902308982121095</v>
      </c>
      <c r="G195">
        <v>0.12370019931339067</v>
      </c>
      <c r="H195" s="83">
        <f t="shared" si="8"/>
        <v>25.680087963691346</v>
      </c>
      <c r="I195">
        <v>1</v>
      </c>
    </row>
    <row r="196" spans="1:9" x14ac:dyDescent="0.2">
      <c r="A196" s="83">
        <v>5.5101296975444233E-2</v>
      </c>
      <c r="B196" s="83">
        <f t="shared" si="7"/>
        <v>22.78823627694381</v>
      </c>
      <c r="G196">
        <v>0.12407640234362145</v>
      </c>
      <c r="H196" s="83">
        <f t="shared" si="8"/>
        <v>25.5810988747536</v>
      </c>
      <c r="I196">
        <v>1</v>
      </c>
    </row>
    <row r="197" spans="1:9" x14ac:dyDescent="0.2">
      <c r="A197" s="83">
        <v>5.6178724645703629E-2</v>
      </c>
      <c r="B197" s="83">
        <f t="shared" si="7"/>
        <v>22.200932965149001</v>
      </c>
      <c r="G197">
        <v>0.13464031094843276</v>
      </c>
      <c r="H197" s="83">
        <f t="shared" si="8"/>
        <v>22.810991631868298</v>
      </c>
      <c r="I197">
        <v>1</v>
      </c>
    </row>
    <row r="198" spans="1:9" x14ac:dyDescent="0.2">
      <c r="A198" s="83">
        <v>5.7363996950366307E-2</v>
      </c>
      <c r="B198" s="83">
        <f t="shared" si="7"/>
        <v>21.557988277853632</v>
      </c>
      <c r="G198">
        <v>0.13979080945593636</v>
      </c>
      <c r="H198" s="83">
        <f t="shared" si="8"/>
        <v>21.478416681550449</v>
      </c>
      <c r="I198">
        <v>1</v>
      </c>
    </row>
    <row r="199" spans="1:9" x14ac:dyDescent="0.2">
      <c r="A199" s="83">
        <v>5.8796367554255838E-2</v>
      </c>
      <c r="B199" s="83">
        <f t="shared" si="7"/>
        <v>20.786490554456989</v>
      </c>
      <c r="G199">
        <v>0.14259547925562993</v>
      </c>
      <c r="H199" s="83">
        <f t="shared" si="8"/>
        <v>20.761098365644916</v>
      </c>
      <c r="I199">
        <v>1</v>
      </c>
    </row>
    <row r="200" spans="1:9" x14ac:dyDescent="0.2">
      <c r="A200" s="83">
        <v>6.1752832400052124E-2</v>
      </c>
      <c r="B200" s="83">
        <f t="shared" si="7"/>
        <v>19.218426326200717</v>
      </c>
      <c r="G200">
        <v>0.14603551364237197</v>
      </c>
      <c r="H200" s="83">
        <f t="shared" si="8"/>
        <v>19.891117434810582</v>
      </c>
      <c r="I200">
        <v>1</v>
      </c>
    </row>
    <row r="201" spans="1:9" x14ac:dyDescent="0.2">
      <c r="A201" s="83">
        <v>6.5300072000338993E-2</v>
      </c>
      <c r="B201" s="83">
        <f t="shared" si="7"/>
        <v>17.392667296106463</v>
      </c>
      <c r="G201">
        <v>0.14880403735068415</v>
      </c>
      <c r="H201" s="83">
        <f t="shared" si="8"/>
        <v>19.199909479688991</v>
      </c>
      <c r="I201">
        <v>1</v>
      </c>
    </row>
    <row r="202" spans="1:9" x14ac:dyDescent="0.2">
      <c r="A202" s="83">
        <v>6.5991108718941274E-2</v>
      </c>
      <c r="B202" s="83">
        <f t="shared" si="7"/>
        <v>17.045346274937756</v>
      </c>
      <c r="G202">
        <v>0.15329322005534038</v>
      </c>
      <c r="H202" s="83">
        <f t="shared" si="8"/>
        <v>18.098331224548755</v>
      </c>
      <c r="I202">
        <v>1</v>
      </c>
    </row>
    <row r="203" spans="1:9" x14ac:dyDescent="0.2">
      <c r="A203" s="83">
        <v>6.877783275606128E-2</v>
      </c>
      <c r="B203" s="83">
        <f t="shared" si="7"/>
        <v>15.676015383222534</v>
      </c>
      <c r="G203">
        <v>0.15355871092575624</v>
      </c>
      <c r="H203" s="83">
        <f t="shared" si="8"/>
        <v>18.03398623164475</v>
      </c>
      <c r="I203">
        <v>1</v>
      </c>
    </row>
    <row r="204" spans="1:9" x14ac:dyDescent="0.2">
      <c r="A204" s="83">
        <v>6.8930183208215062E-2</v>
      </c>
      <c r="B204" s="83">
        <f t="shared" si="7"/>
        <v>15.6026783903073</v>
      </c>
      <c r="G204">
        <v>0.15362133798814487</v>
      </c>
      <c r="H204" s="83">
        <f t="shared" si="8"/>
        <v>18.01882142814911</v>
      </c>
      <c r="I204">
        <v>1</v>
      </c>
    </row>
    <row r="205" spans="1:9" x14ac:dyDescent="0.2">
      <c r="A205" s="83">
        <v>6.9143873301234449E-2</v>
      </c>
      <c r="B205" s="83">
        <f t="shared" si="7"/>
        <v>15.500091760311705</v>
      </c>
      <c r="G205">
        <v>0.16133440295991036</v>
      </c>
      <c r="H205" s="83">
        <f t="shared" si="8"/>
        <v>16.19353226070152</v>
      </c>
      <c r="I205">
        <v>1</v>
      </c>
    </row>
    <row r="206" spans="1:9" x14ac:dyDescent="0.2">
      <c r="A206" s="83">
        <v>7.0064687324219235E-2</v>
      </c>
      <c r="B206" s="83">
        <f t="shared" ref="B206:B217" si="9">_xlfn.NORM.DIST(A206,$B$1,$B$2,FALSE)*$E$31</f>
        <v>15.06179677887598</v>
      </c>
      <c r="G206">
        <v>0.16710667756674627</v>
      </c>
      <c r="H206" s="83">
        <f t="shared" ref="H206:H217" si="10">_xlfn.NORM.DIST(G206,$H$1,$H$2,FALSE)*$K$17</f>
        <v>14.887652058485479</v>
      </c>
      <c r="I206">
        <v>1</v>
      </c>
    </row>
    <row r="207" spans="1:9" x14ac:dyDescent="0.2">
      <c r="A207" s="83">
        <v>7.4141756950789631E-2</v>
      </c>
      <c r="B207" s="83">
        <f t="shared" si="9"/>
        <v>13.19857879890383</v>
      </c>
      <c r="G207">
        <v>0.17583670817875158</v>
      </c>
      <c r="H207" s="83">
        <f t="shared" si="10"/>
        <v>13.021740136187747</v>
      </c>
      <c r="I207">
        <v>1</v>
      </c>
    </row>
    <row r="208" spans="1:9" x14ac:dyDescent="0.2">
      <c r="A208" s="83">
        <v>7.8684404731037036E-2</v>
      </c>
      <c r="B208" s="83">
        <f t="shared" si="9"/>
        <v>11.282793428150447</v>
      </c>
      <c r="G208">
        <v>0.1944546860681145</v>
      </c>
      <c r="H208" s="83">
        <f t="shared" si="10"/>
        <v>9.5247416045452802</v>
      </c>
      <c r="I208">
        <v>1</v>
      </c>
    </row>
    <row r="209" spans="1:9" x14ac:dyDescent="0.2">
      <c r="A209" s="83">
        <v>7.9863454576893367E-2</v>
      </c>
      <c r="B209" s="83">
        <f t="shared" si="9"/>
        <v>10.814658272657077</v>
      </c>
      <c r="G209">
        <v>0.22330346379032492</v>
      </c>
      <c r="H209" s="83">
        <f t="shared" si="10"/>
        <v>5.4538458754357544</v>
      </c>
      <c r="I209">
        <v>1</v>
      </c>
    </row>
    <row r="210" spans="1:9" x14ac:dyDescent="0.2">
      <c r="A210" s="83">
        <v>8.2983078389400305E-2</v>
      </c>
      <c r="B210" s="83">
        <f t="shared" si="9"/>
        <v>9.6355380910920481</v>
      </c>
      <c r="G210">
        <v>0.26560314093272719</v>
      </c>
      <c r="H210" s="83">
        <f t="shared" si="10"/>
        <v>2.0510399415003371</v>
      </c>
      <c r="I210">
        <v>1</v>
      </c>
    </row>
    <row r="211" spans="1:9" x14ac:dyDescent="0.2">
      <c r="A211" s="83">
        <v>8.5404508291501743E-2</v>
      </c>
      <c r="B211" s="83">
        <f t="shared" si="9"/>
        <v>8.78045192874111</v>
      </c>
      <c r="G211">
        <v>0.2872118906818929</v>
      </c>
      <c r="H211" s="83">
        <f t="shared" si="10"/>
        <v>1.1561938040700963</v>
      </c>
      <c r="I211">
        <v>1</v>
      </c>
    </row>
    <row r="212" spans="1:9" x14ac:dyDescent="0.2">
      <c r="A212" s="83">
        <v>8.7551104037814589E-2</v>
      </c>
      <c r="B212" s="83">
        <f t="shared" si="9"/>
        <v>8.0664749280582484</v>
      </c>
      <c r="G212">
        <v>0.28746400568725072</v>
      </c>
      <c r="H212" s="83">
        <f t="shared" si="10"/>
        <v>1.1481497937444332</v>
      </c>
      <c r="I212">
        <v>1</v>
      </c>
    </row>
    <row r="213" spans="1:9" x14ac:dyDescent="0.2">
      <c r="A213" s="83">
        <v>9.1116347632206052E-2</v>
      </c>
      <c r="B213" s="83">
        <f t="shared" si="9"/>
        <v>6.9713656783568432</v>
      </c>
      <c r="G213">
        <v>0.28810703619919542</v>
      </c>
      <c r="H213" s="83">
        <f t="shared" si="10"/>
        <v>1.1278510738911331</v>
      </c>
      <c r="I213">
        <v>1</v>
      </c>
    </row>
    <row r="214" spans="1:9" x14ac:dyDescent="0.2">
      <c r="A214" s="83">
        <v>9.3925075513554765E-2</v>
      </c>
      <c r="B214" s="83">
        <f t="shared" si="9"/>
        <v>6.1868834319523831</v>
      </c>
      <c r="G214">
        <v>0.3365993786744208</v>
      </c>
      <c r="H214" s="83">
        <f t="shared" si="10"/>
        <v>0.25875403382539813</v>
      </c>
      <c r="I214">
        <v>1</v>
      </c>
    </row>
    <row r="215" spans="1:9" x14ac:dyDescent="0.2">
      <c r="A215" s="83">
        <v>0.10754565805086296</v>
      </c>
      <c r="B215" s="83">
        <f t="shared" si="9"/>
        <v>3.2808055929725244</v>
      </c>
      <c r="G215">
        <v>0.40847455572733127</v>
      </c>
      <c r="H215" s="83">
        <f t="shared" si="10"/>
        <v>1.840488254278887E-2</v>
      </c>
      <c r="I215">
        <v>1</v>
      </c>
    </row>
    <row r="216" spans="1:9" x14ac:dyDescent="0.2">
      <c r="A216" s="83">
        <v>0.10772303830584565</v>
      </c>
      <c r="B216" s="83">
        <f t="shared" si="9"/>
        <v>3.2518425957441481</v>
      </c>
      <c r="G216">
        <v>0.4149350820001832</v>
      </c>
      <c r="H216" s="83">
        <f t="shared" si="10"/>
        <v>1.4126424596610128E-2</v>
      </c>
      <c r="I216">
        <v>1</v>
      </c>
    </row>
    <row r="217" spans="1:9" x14ac:dyDescent="0.2">
      <c r="A217" s="83">
        <v>0.12684410293315371</v>
      </c>
      <c r="B217" s="83">
        <f t="shared" si="9"/>
        <v>1.1410701392423857</v>
      </c>
      <c r="G217">
        <v>0.49124952682833545</v>
      </c>
      <c r="H217" s="83">
        <f t="shared" si="10"/>
        <v>4.4313110945087391E-4</v>
      </c>
      <c r="I217">
        <v>1</v>
      </c>
    </row>
  </sheetData>
  <autoFilter ref="G13:H217" xr:uid="{00000000-0001-0000-0600-000000000000}">
    <sortState xmlns:xlrd2="http://schemas.microsoft.com/office/spreadsheetml/2017/richdata2" ref="G14:H217">
      <sortCondition ref="G13:G2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Returns</vt:lpstr>
      <vt:lpstr>Formulas</vt:lpstr>
      <vt:lpstr>description</vt:lpstr>
      <vt:lpstr>returns yearly</vt:lpstr>
      <vt:lpstr>Ratios appendix</vt:lpstr>
      <vt:lpstr>correlations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MALLARINO</dc:creator>
  <cp:lastModifiedBy>MARCO MALLARINO</cp:lastModifiedBy>
  <dcterms:created xsi:type="dcterms:W3CDTF">2024-03-12T04:46:30Z</dcterms:created>
  <dcterms:modified xsi:type="dcterms:W3CDTF">2025-04-11T19:17:42Z</dcterms:modified>
</cp:coreProperties>
</file>