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conunez/Documents/Financial Modeling/"/>
    </mc:Choice>
  </mc:AlternateContent>
  <xr:revisionPtr revIDLastSave="0" documentId="13_ncr:1_{496E3767-A724-D644-A338-5C811AC6B0E1}" xr6:coauthVersionLast="47" xr6:coauthVersionMax="47" xr10:uidLastSave="{00000000-0000-0000-0000-000000000000}"/>
  <bookViews>
    <workbookView xWindow="0" yWindow="740" windowWidth="30240" windowHeight="18900" xr2:uid="{00000000-000D-0000-FFFF-FFFF00000000}"/>
  </bookViews>
  <sheets>
    <sheet name="Inputs and Outputs" sheetId="1" r:id="rId1"/>
    <sheet name="CashFlow" sheetId="3" r:id="rId2"/>
    <sheet name="Machine" sheetId="2" r:id="rId3"/>
  </sheets>
  <definedNames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43026.6845601852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4" i="1" l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11" i="3"/>
  <c r="F13" i="3"/>
  <c r="F14" i="3" s="1"/>
  <c r="F15" i="3" s="1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F26" i="3" s="1"/>
  <c r="F27" i="3" s="1"/>
  <c r="F28" i="3" s="1"/>
  <c r="F29" i="3" s="1"/>
  <c r="F30" i="3" s="1"/>
  <c r="F12" i="3"/>
  <c r="F11" i="3"/>
  <c r="B12" i="2"/>
  <c r="B13" i="2"/>
  <c r="B14" i="2"/>
  <c r="B14" i="3" s="1"/>
  <c r="B15" i="2"/>
  <c r="B15" i="3" s="1"/>
  <c r="B16" i="2"/>
  <c r="B16" i="3" s="1"/>
  <c r="B17" i="2"/>
  <c r="B17" i="3" s="1"/>
  <c r="B18" i="2"/>
  <c r="B18" i="3" s="1"/>
  <c r="B19" i="2"/>
  <c r="B19" i="3" s="1"/>
  <c r="B20" i="2"/>
  <c r="B21" i="2"/>
  <c r="B22" i="2"/>
  <c r="B22" i="3" s="1"/>
  <c r="B23" i="2"/>
  <c r="B24" i="2"/>
  <c r="B24" i="3" s="1"/>
  <c r="B25" i="2"/>
  <c r="B25" i="3" s="1"/>
  <c r="B26" i="2"/>
  <c r="B26" i="3" s="1"/>
  <c r="B27" i="2"/>
  <c r="B27" i="3" s="1"/>
  <c r="B28" i="2"/>
  <c r="B29" i="2"/>
  <c r="B30" i="2"/>
  <c r="B30" i="3" s="1"/>
  <c r="B11" i="2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11" i="3"/>
  <c r="B6" i="3"/>
  <c r="A6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10" i="3"/>
  <c r="A11" i="3"/>
  <c r="B11" i="3"/>
  <c r="C11" i="3"/>
  <c r="A12" i="3"/>
  <c r="B12" i="3"/>
  <c r="C12" i="3"/>
  <c r="A13" i="3"/>
  <c r="B13" i="3"/>
  <c r="C13" i="3"/>
  <c r="A14" i="3"/>
  <c r="C14" i="3"/>
  <c r="A15" i="3"/>
  <c r="C15" i="3"/>
  <c r="A16" i="3"/>
  <c r="C16" i="3"/>
  <c r="A17" i="3"/>
  <c r="C17" i="3"/>
  <c r="A18" i="3"/>
  <c r="C18" i="3"/>
  <c r="A19" i="3"/>
  <c r="C19" i="3"/>
  <c r="A20" i="3"/>
  <c r="B20" i="3"/>
  <c r="C20" i="3"/>
  <c r="A21" i="3"/>
  <c r="B21" i="3"/>
  <c r="C21" i="3"/>
  <c r="A22" i="3"/>
  <c r="C22" i="3"/>
  <c r="A23" i="3"/>
  <c r="B23" i="3"/>
  <c r="C23" i="3"/>
  <c r="A24" i="3"/>
  <c r="C24" i="3"/>
  <c r="A25" i="3"/>
  <c r="C25" i="3"/>
  <c r="A26" i="3"/>
  <c r="C26" i="3"/>
  <c r="A27" i="3"/>
  <c r="C27" i="3"/>
  <c r="A28" i="3"/>
  <c r="B28" i="3"/>
  <c r="C28" i="3"/>
  <c r="A29" i="3"/>
  <c r="B29" i="3"/>
  <c r="C29" i="3"/>
  <c r="A30" i="3"/>
  <c r="C30" i="3"/>
  <c r="B10" i="3"/>
  <c r="C10" i="3"/>
  <c r="A10" i="3"/>
  <c r="E11" i="2"/>
  <c r="D12" i="2"/>
  <c r="E12" i="2" s="1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11" i="2"/>
  <c r="B6" i="2"/>
  <c r="A6" i="2"/>
  <c r="A4" i="3"/>
  <c r="A5" i="3"/>
  <c r="B5" i="3"/>
  <c r="A3" i="3"/>
  <c r="B3" i="3"/>
  <c r="B4" i="3"/>
  <c r="B2" i="3"/>
  <c r="A2" i="3"/>
  <c r="A3" i="2"/>
  <c r="B3" i="2"/>
  <c r="A4" i="2"/>
  <c r="B4" i="2"/>
  <c r="A5" i="2"/>
  <c r="B5" i="2"/>
  <c r="B2" i="2"/>
  <c r="A2" i="2"/>
  <c r="D13" i="2" l="1"/>
  <c r="E13" i="2" l="1"/>
  <c r="D14" i="2"/>
  <c r="D15" i="2" l="1"/>
  <c r="E14" i="2"/>
  <c r="D16" i="2" l="1"/>
  <c r="E15" i="2"/>
  <c r="D17" i="2" l="1"/>
  <c r="E16" i="2"/>
  <c r="D18" i="2" l="1"/>
  <c r="E17" i="2"/>
  <c r="D19" i="2" l="1"/>
  <c r="E18" i="2"/>
  <c r="D20" i="2" l="1"/>
  <c r="E19" i="2"/>
  <c r="D21" i="2" l="1"/>
  <c r="E20" i="2"/>
  <c r="D22" i="2" l="1"/>
  <c r="E21" i="2"/>
  <c r="D23" i="2" l="1"/>
  <c r="E22" i="2"/>
  <c r="D24" i="2" l="1"/>
  <c r="E23" i="2"/>
  <c r="D25" i="2" l="1"/>
  <c r="E24" i="2"/>
  <c r="D26" i="2" l="1"/>
  <c r="E25" i="2"/>
  <c r="D27" i="2" l="1"/>
  <c r="E26" i="2"/>
  <c r="D28" i="2" l="1"/>
  <c r="E27" i="2"/>
  <c r="D29" i="2" l="1"/>
  <c r="E28" i="2"/>
  <c r="D30" i="2" l="1"/>
  <c r="E30" i="2" s="1"/>
  <c r="E29" i="2"/>
</calcChain>
</file>

<file path=xl/sharedStrings.xml><?xml version="1.0" encoding="utf-8"?>
<sst xmlns="http://schemas.openxmlformats.org/spreadsheetml/2006/main" count="38" uniqueCount="35">
  <si>
    <t>Inputs</t>
  </si>
  <si>
    <t>Number of Phones</t>
  </si>
  <si>
    <t>Scrap Value of Machine</t>
  </si>
  <si>
    <t>Machine Inputs</t>
  </si>
  <si>
    <t>Revenue Inputs</t>
  </si>
  <si>
    <t>Price per Phone</t>
  </si>
  <si>
    <t>Number of Years of Life per Machine</t>
  </si>
  <si>
    <t>Business Decision Inputs</t>
  </si>
  <si>
    <t>Number of Machines</t>
  </si>
  <si>
    <t>Initial Demand</t>
  </si>
  <si>
    <t>Demand Growth per Advertisement</t>
  </si>
  <si>
    <t>TVM Inputs</t>
  </si>
  <si>
    <t>Interest Rate</t>
  </si>
  <si>
    <t>Outputs</t>
  </si>
  <si>
    <t>Net Present Value of Business</t>
  </si>
  <si>
    <t>Input Name</t>
  </si>
  <si>
    <t>Value</t>
  </si>
  <si>
    <t>Output Name</t>
  </si>
  <si>
    <t>Cash Flows by Year</t>
  </si>
  <si>
    <t>=Output cell</t>
  </si>
  <si>
    <t>Variable Cost per Phone</t>
  </si>
  <si>
    <t>Cost per Machine or Advertising</t>
  </si>
  <si>
    <t>Machine Calculations</t>
  </si>
  <si>
    <t>Time</t>
  </si>
  <si>
    <t>Production</t>
  </si>
  <si>
    <t>Cost</t>
  </si>
  <si>
    <t>Is Advertising</t>
  </si>
  <si>
    <t>Scrapping</t>
  </si>
  <si>
    <t>Amount of Machines</t>
  </si>
  <si>
    <t>Demand</t>
  </si>
  <si>
    <t>Phones Bought</t>
  </si>
  <si>
    <t>Revenue</t>
  </si>
  <si>
    <t>Cash Flow Calculations</t>
  </si>
  <si>
    <t>Full Costs</t>
  </si>
  <si>
    <t>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</si>
</sst>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4"/>
        <bgColor theme="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9" fontId="4" fillId="0" borderId="0" applyFont="0" applyFill="0" applyBorder="0" applyAlignment="0" applyProtection="0"/>
  </cellStyleXfs>
  <cellXfs count="22">
    <xf numFmtId="0" fontId="0" fillId="0" borderId="0" xfId="0"/>
    <xf numFmtId="0" fontId="1" fillId="0" borderId="0" xfId="0" applyFont="1"/>
    <xf numFmtId="9" fontId="0" fillId="0" borderId="0" xfId="0" applyNumberFormat="1"/>
    <xf numFmtId="0" fontId="0" fillId="0" borderId="0" xfId="0" applyAlignment="1">
      <alignment horizontal="left" indent="1"/>
    </xf>
    <xf numFmtId="164" fontId="0" fillId="0" borderId="0" xfId="0" applyNumberFormat="1"/>
    <xf numFmtId="164" fontId="2" fillId="2" borderId="0" xfId="1" applyNumberFormat="1"/>
    <xf numFmtId="8" fontId="2" fillId="2" borderId="0" xfId="1" applyNumberFormat="1"/>
    <xf numFmtId="0" fontId="2" fillId="2" borderId="0" xfId="1"/>
    <xf numFmtId="0" fontId="0" fillId="0" borderId="0" xfId="0" quotePrefix="1"/>
    <xf numFmtId="0" fontId="3" fillId="3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0" fillId="0" borderId="4" xfId="0" applyFont="1" applyBorder="1"/>
    <xf numFmtId="0" fontId="0" fillId="4" borderId="5" xfId="0" applyFill="1" applyBorder="1" applyAlignment="1">
      <alignment horizontal="center"/>
    </xf>
    <xf numFmtId="0" fontId="0" fillId="0" borderId="5" xfId="0" applyBorder="1"/>
    <xf numFmtId="0" fontId="0" fillId="5" borderId="0" xfId="0" applyFill="1" applyAlignment="1">
      <alignment horizontal="center"/>
    </xf>
    <xf numFmtId="0" fontId="0" fillId="0" borderId="0" xfId="0" applyAlignment="1"/>
    <xf numFmtId="0" fontId="0" fillId="6" borderId="0" xfId="0" applyFill="1" applyAlignment="1">
      <alignment horizontal="center"/>
    </xf>
    <xf numFmtId="9" fontId="0" fillId="0" borderId="0" xfId="2" applyFont="1"/>
    <xf numFmtId="0" fontId="0" fillId="0" borderId="1" xfId="0" applyFont="1" applyBorder="1" applyAlignment="1">
      <alignment horizontal="left" indent="1"/>
    </xf>
    <xf numFmtId="0" fontId="0" fillId="0" borderId="0" xfId="0" applyBorder="1"/>
  </cellXfs>
  <cellStyles count="3">
    <cellStyle name="Neutral" xfId="1" builtinId="28"/>
    <cellStyle name="Normal" xfId="0" builtinId="0"/>
    <cellStyle name="Percent" xfId="2" builtinId="5"/>
  </cellStyles>
  <dxfs count="2">
    <dxf>
      <numFmt numFmtId="164" formatCode="&quot;$&quot;#,##0.0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3" displayName="Table3" ref="A2:B19" totalsRowShown="0">
  <autoFilter ref="A2:B19" xr:uid="{00000000-0009-0000-0100-000003000000}"/>
  <tableColumns count="2">
    <tableColumn id="1" xr3:uid="{00000000-0010-0000-0000-000001000000}" name="Input Name"/>
    <tableColumn id="2" xr3:uid="{00000000-0010-0000-0000-000002000000}" name="Valu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le4" displayName="Table4" ref="A23:B45" totalsRowShown="0" headerRowDxfId="1">
  <autoFilter ref="A23:B45" xr:uid="{00000000-0009-0000-0100-000004000000}"/>
  <tableColumns count="2">
    <tableColumn id="1" xr3:uid="{00000000-0010-0000-0100-000001000000}" name="Output Name"/>
    <tableColumn id="2" xr3:uid="{00000000-0010-0000-0100-000002000000}" name="Value" dataDxfId="0">
      <calculatedColumnFormula>CashFlow!J9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5"/>
  <sheetViews>
    <sheetView tabSelected="1" zoomScale="91" workbookViewId="0">
      <selection activeCell="B25" sqref="B25"/>
    </sheetView>
  </sheetViews>
  <sheetFormatPr baseColWidth="10" defaultColWidth="8.83203125" defaultRowHeight="15" x14ac:dyDescent="0.2"/>
  <cols>
    <col min="1" max="1" width="34" bestFit="1" customWidth="1"/>
    <col min="2" max="2" width="15.5" bestFit="1" customWidth="1"/>
  </cols>
  <sheetData>
    <row r="1" spans="1:5" ht="21" x14ac:dyDescent="0.25">
      <c r="A1" s="9" t="s">
        <v>0</v>
      </c>
      <c r="B1" s="10"/>
    </row>
    <row r="2" spans="1:5" ht="16.5" customHeight="1" x14ac:dyDescent="0.2">
      <c r="A2" t="s">
        <v>15</v>
      </c>
      <c r="B2" t="s">
        <v>16</v>
      </c>
      <c r="D2" s="7"/>
      <c r="E2" s="8" t="s">
        <v>19</v>
      </c>
    </row>
    <row r="3" spans="1:5" x14ac:dyDescent="0.2">
      <c r="A3" s="1" t="s">
        <v>3</v>
      </c>
    </row>
    <row r="4" spans="1:5" x14ac:dyDescent="0.2">
      <c r="A4" s="3" t="s">
        <v>1</v>
      </c>
      <c r="B4">
        <v>100000</v>
      </c>
    </row>
    <row r="5" spans="1:5" x14ac:dyDescent="0.2">
      <c r="A5" s="3" t="s">
        <v>2</v>
      </c>
      <c r="B5" s="4">
        <v>50000</v>
      </c>
    </row>
    <row r="6" spans="1:5" x14ac:dyDescent="0.2">
      <c r="A6" s="3" t="s">
        <v>21</v>
      </c>
      <c r="B6" s="4">
        <v>1000000</v>
      </c>
    </row>
    <row r="7" spans="1:5" x14ac:dyDescent="0.2">
      <c r="A7" s="3" t="s">
        <v>6</v>
      </c>
      <c r="B7">
        <v>10</v>
      </c>
    </row>
    <row r="9" spans="1:5" x14ac:dyDescent="0.2">
      <c r="A9" s="1" t="s">
        <v>4</v>
      </c>
    </row>
    <row r="10" spans="1:5" x14ac:dyDescent="0.2">
      <c r="A10" s="3" t="s">
        <v>5</v>
      </c>
      <c r="B10" s="4">
        <v>500</v>
      </c>
    </row>
    <row r="11" spans="1:5" x14ac:dyDescent="0.2">
      <c r="A11" s="3" t="s">
        <v>20</v>
      </c>
      <c r="B11" s="4">
        <v>250</v>
      </c>
    </row>
    <row r="12" spans="1:5" x14ac:dyDescent="0.2">
      <c r="A12" s="3" t="s">
        <v>9</v>
      </c>
      <c r="B12">
        <v>100000</v>
      </c>
    </row>
    <row r="13" spans="1:5" x14ac:dyDescent="0.2">
      <c r="A13" s="3" t="s">
        <v>10</v>
      </c>
      <c r="B13" s="2">
        <v>0.2</v>
      </c>
    </row>
    <row r="15" spans="1:5" x14ac:dyDescent="0.2">
      <c r="A15" s="1" t="s">
        <v>7</v>
      </c>
    </row>
    <row r="16" spans="1:5" x14ac:dyDescent="0.2">
      <c r="A16" s="3" t="s">
        <v>8</v>
      </c>
      <c r="B16">
        <v>5</v>
      </c>
    </row>
    <row r="18" spans="1:6" x14ac:dyDescent="0.2">
      <c r="A18" s="1" t="s">
        <v>11</v>
      </c>
    </row>
    <row r="19" spans="1:6" x14ac:dyDescent="0.2">
      <c r="A19" s="3" t="s">
        <v>12</v>
      </c>
      <c r="B19" s="2">
        <v>0.05</v>
      </c>
    </row>
    <row r="20" spans="1:6" x14ac:dyDescent="0.2">
      <c r="E20" s="20"/>
      <c r="F20" s="13"/>
    </row>
    <row r="22" spans="1:6" ht="21" x14ac:dyDescent="0.25">
      <c r="A22" s="11" t="s">
        <v>13</v>
      </c>
      <c r="B22" s="12"/>
    </row>
    <row r="23" spans="1:6" x14ac:dyDescent="0.2">
      <c r="A23" s="1" t="s">
        <v>17</v>
      </c>
      <c r="B23" t="s">
        <v>16</v>
      </c>
    </row>
    <row r="24" spans="1:6" x14ac:dyDescent="0.2">
      <c r="A24" t="s">
        <v>14</v>
      </c>
      <c r="B24" s="6">
        <f>NPV(B19, B26:B45)</f>
        <v>369276542.47415346</v>
      </c>
    </row>
    <row r="25" spans="1:6" x14ac:dyDescent="0.2">
      <c r="A25" t="s">
        <v>18</v>
      </c>
      <c r="B25" s="4"/>
    </row>
    <row r="26" spans="1:6" x14ac:dyDescent="0.2">
      <c r="A26">
        <v>1</v>
      </c>
      <c r="B26" s="5">
        <f>CashFlow!J11</f>
        <v>24000000</v>
      </c>
    </row>
    <row r="27" spans="1:6" x14ac:dyDescent="0.2">
      <c r="A27">
        <v>2</v>
      </c>
      <c r="B27" s="5">
        <f>CashFlow!J12</f>
        <v>24000000</v>
      </c>
    </row>
    <row r="28" spans="1:6" x14ac:dyDescent="0.2">
      <c r="A28">
        <v>3</v>
      </c>
      <c r="B28" s="5">
        <f>CashFlow!J13</f>
        <v>24000000</v>
      </c>
    </row>
    <row r="29" spans="1:6" x14ac:dyDescent="0.2">
      <c r="A29">
        <v>4</v>
      </c>
      <c r="B29" s="5">
        <f>CashFlow!J14</f>
        <v>24000000</v>
      </c>
    </row>
    <row r="30" spans="1:6" x14ac:dyDescent="0.2">
      <c r="A30">
        <v>5</v>
      </c>
      <c r="B30" s="5">
        <f>CashFlow!J15</f>
        <v>24000000</v>
      </c>
    </row>
    <row r="31" spans="1:6" x14ac:dyDescent="0.2">
      <c r="A31">
        <v>6</v>
      </c>
      <c r="B31" s="5">
        <f>CashFlow!J16</f>
        <v>29000000</v>
      </c>
    </row>
    <row r="32" spans="1:6" x14ac:dyDescent="0.2">
      <c r="A32">
        <v>7</v>
      </c>
      <c r="B32" s="5">
        <f>CashFlow!J17</f>
        <v>35000000</v>
      </c>
    </row>
    <row r="33" spans="1:2" x14ac:dyDescent="0.2">
      <c r="A33">
        <v>8</v>
      </c>
      <c r="B33" s="5">
        <f>CashFlow!J18</f>
        <v>42200000</v>
      </c>
    </row>
    <row r="34" spans="1:2" x14ac:dyDescent="0.2">
      <c r="A34">
        <v>9</v>
      </c>
      <c r="B34" s="5">
        <f>CashFlow!J19</f>
        <v>50840000</v>
      </c>
    </row>
    <row r="35" spans="1:2" x14ac:dyDescent="0.2">
      <c r="A35">
        <v>10</v>
      </c>
      <c r="B35" s="5">
        <f>CashFlow!J20</f>
        <v>61208000</v>
      </c>
    </row>
    <row r="36" spans="1:2" x14ac:dyDescent="0.2">
      <c r="A36">
        <v>11</v>
      </c>
      <c r="B36" s="5">
        <f>CashFlow!J21</f>
        <v>73699599.999999985</v>
      </c>
    </row>
    <row r="37" spans="1:2" x14ac:dyDescent="0.2">
      <c r="A37">
        <v>12</v>
      </c>
      <c r="B37" s="5">
        <f>CashFlow!J22</f>
        <v>74050000</v>
      </c>
    </row>
    <row r="38" spans="1:2" x14ac:dyDescent="0.2">
      <c r="A38">
        <v>13</v>
      </c>
      <c r="B38" s="5">
        <f>CashFlow!J23</f>
        <v>49050000</v>
      </c>
    </row>
    <row r="39" spans="1:2" x14ac:dyDescent="0.2">
      <c r="A39">
        <v>14</v>
      </c>
      <c r="B39" s="5">
        <f>CashFlow!J24</f>
        <v>24050000</v>
      </c>
    </row>
    <row r="40" spans="1:2" x14ac:dyDescent="0.2">
      <c r="A40">
        <v>15</v>
      </c>
      <c r="B40" s="5">
        <f>CashFlow!J25</f>
        <v>-950000</v>
      </c>
    </row>
    <row r="41" spans="1:2" x14ac:dyDescent="0.2">
      <c r="A41">
        <v>16</v>
      </c>
      <c r="B41" s="5">
        <f>CashFlow!J26</f>
        <v>-1000000</v>
      </c>
    </row>
    <row r="42" spans="1:2" x14ac:dyDescent="0.2">
      <c r="A42">
        <v>17</v>
      </c>
      <c r="B42" s="5">
        <f>CashFlow!J27</f>
        <v>-1000000</v>
      </c>
    </row>
    <row r="43" spans="1:2" x14ac:dyDescent="0.2">
      <c r="A43">
        <v>18</v>
      </c>
      <c r="B43" s="5">
        <f>CashFlow!J28</f>
        <v>-1000000</v>
      </c>
    </row>
    <row r="44" spans="1:2" x14ac:dyDescent="0.2">
      <c r="A44">
        <v>19</v>
      </c>
      <c r="B44" s="5">
        <f>CashFlow!J29</f>
        <v>-1000000</v>
      </c>
    </row>
    <row r="45" spans="1:2" x14ac:dyDescent="0.2">
      <c r="A45">
        <v>20</v>
      </c>
      <c r="B45" s="5">
        <f>CashFlow!J30</f>
        <v>-1000000</v>
      </c>
    </row>
  </sheetData>
  <mergeCells count="2">
    <mergeCell ref="A1:B1"/>
    <mergeCell ref="A22:B22"/>
  </mergeCells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B956A-1D08-394B-9ABC-F33B1870DD54}">
  <dimension ref="A1:J30"/>
  <sheetViews>
    <sheetView zoomScale="110" workbookViewId="0">
      <selection activeCell="J11" sqref="J11"/>
    </sheetView>
  </sheetViews>
  <sheetFormatPr baseColWidth="10" defaultRowHeight="15" x14ac:dyDescent="0.2"/>
  <cols>
    <col min="1" max="1" width="28.33203125" bestFit="1" customWidth="1"/>
    <col min="2" max="2" width="11.1640625" bestFit="1" customWidth="1"/>
    <col min="5" max="5" width="11.1640625" bestFit="1" customWidth="1"/>
    <col min="7" max="7" width="12.5" bestFit="1" customWidth="1"/>
  </cols>
  <sheetData>
    <row r="1" spans="1:10" x14ac:dyDescent="0.2">
      <c r="A1" s="18" t="s">
        <v>0</v>
      </c>
      <c r="B1" s="18"/>
    </row>
    <row r="2" spans="1:10" x14ac:dyDescent="0.2">
      <c r="A2" t="str">
        <f>'Inputs and Outputs'!A10</f>
        <v>Price per Phone</v>
      </c>
      <c r="B2">
        <f>'Inputs and Outputs'!B10</f>
        <v>500</v>
      </c>
    </row>
    <row r="3" spans="1:10" x14ac:dyDescent="0.2">
      <c r="A3" t="str">
        <f>'Inputs and Outputs'!A11</f>
        <v>Variable Cost per Phone</v>
      </c>
      <c r="B3">
        <f>'Inputs and Outputs'!B11</f>
        <v>250</v>
      </c>
    </row>
    <row r="4" spans="1:10" x14ac:dyDescent="0.2">
      <c r="A4" t="str">
        <f>'Inputs and Outputs'!A12</f>
        <v>Initial Demand</v>
      </c>
      <c r="B4">
        <f>'Inputs and Outputs'!B12</f>
        <v>100000</v>
      </c>
    </row>
    <row r="5" spans="1:10" x14ac:dyDescent="0.2">
      <c r="A5" t="str">
        <f>'Inputs and Outputs'!A13</f>
        <v>Demand Growth per Advertisement</v>
      </c>
      <c r="B5" s="19">
        <f>'Inputs and Outputs'!B13</f>
        <v>0.2</v>
      </c>
    </row>
    <row r="6" spans="1:10" x14ac:dyDescent="0.2">
      <c r="A6" t="str">
        <f>Machine!A6</f>
        <v>Number of Machines</v>
      </c>
      <c r="B6">
        <f>Machine!B6</f>
        <v>5</v>
      </c>
    </row>
    <row r="9" spans="1:10" x14ac:dyDescent="0.2">
      <c r="A9" s="16" t="s">
        <v>32</v>
      </c>
      <c r="B9" s="16"/>
    </row>
    <row r="10" spans="1:10" x14ac:dyDescent="0.2">
      <c r="A10" t="str">
        <f>Machine!A10</f>
        <v>Time</v>
      </c>
      <c r="B10" t="str">
        <f>Machine!B10</f>
        <v>Cost</v>
      </c>
      <c r="C10" t="str">
        <f>Machine!C10</f>
        <v>Scrapping</v>
      </c>
      <c r="D10" t="str">
        <f>Machine!E10</f>
        <v>Production</v>
      </c>
      <c r="E10" t="s">
        <v>26</v>
      </c>
      <c r="F10" t="s">
        <v>29</v>
      </c>
      <c r="G10" t="s">
        <v>30</v>
      </c>
      <c r="H10" t="s">
        <v>31</v>
      </c>
      <c r="I10" t="s">
        <v>33</v>
      </c>
      <c r="J10" t="s">
        <v>34</v>
      </c>
    </row>
    <row r="11" spans="1:10" x14ac:dyDescent="0.2">
      <c r="A11">
        <f>Machine!A11</f>
        <v>1</v>
      </c>
      <c r="B11">
        <f>Machine!B11</f>
        <v>1000000</v>
      </c>
      <c r="C11">
        <f>Machine!C11</f>
        <v>0</v>
      </c>
      <c r="D11">
        <f>Machine!E11</f>
        <v>100000</v>
      </c>
      <c r="E11">
        <f>IF(A11&lt;=$B$6, 0, 1)</f>
        <v>0</v>
      </c>
      <c r="F11">
        <f>B4</f>
        <v>100000</v>
      </c>
      <c r="G11">
        <f>MIN(F11, D11)</f>
        <v>100000</v>
      </c>
      <c r="H11">
        <f>G11*$B$2 + C11</f>
        <v>50000000</v>
      </c>
      <c r="I11">
        <f>B11+($B$3*G11)</f>
        <v>26000000</v>
      </c>
      <c r="J11">
        <f>H11-I11</f>
        <v>24000000</v>
      </c>
    </row>
    <row r="12" spans="1:10" x14ac:dyDescent="0.2">
      <c r="A12">
        <f>Machine!A12</f>
        <v>2</v>
      </c>
      <c r="B12">
        <f>Machine!B12</f>
        <v>1000000</v>
      </c>
      <c r="C12">
        <f>Machine!C12</f>
        <v>0</v>
      </c>
      <c r="D12">
        <f>Machine!E12</f>
        <v>200000</v>
      </c>
      <c r="E12">
        <f t="shared" ref="E12:E30" si="0">IF(A12&lt;=$B$6, 0, 1)</f>
        <v>0</v>
      </c>
      <c r="F12">
        <f>F11 * (1 + $B$5 * E12)</f>
        <v>100000</v>
      </c>
      <c r="G12">
        <f t="shared" ref="G12:G30" si="1">MIN(F12, D12)</f>
        <v>100000</v>
      </c>
      <c r="H12">
        <f t="shared" ref="H12:H30" si="2">G12*$B$2 + C12</f>
        <v>50000000</v>
      </c>
      <c r="I12">
        <f t="shared" ref="I12:I30" si="3">B12+($B$3*G12)</f>
        <v>26000000</v>
      </c>
      <c r="J12">
        <f t="shared" ref="J12:J30" si="4">H12-I12</f>
        <v>24000000</v>
      </c>
    </row>
    <row r="13" spans="1:10" x14ac:dyDescent="0.2">
      <c r="A13">
        <f>Machine!A13</f>
        <v>3</v>
      </c>
      <c r="B13">
        <f>Machine!B13</f>
        <v>1000000</v>
      </c>
      <c r="C13">
        <f>Machine!C13</f>
        <v>0</v>
      </c>
      <c r="D13">
        <f>Machine!E13</f>
        <v>300000</v>
      </c>
      <c r="E13">
        <f t="shared" si="0"/>
        <v>0</v>
      </c>
      <c r="F13">
        <f t="shared" ref="F13:F30" si="5">F12 * (1 + $B$5 * E13)</f>
        <v>100000</v>
      </c>
      <c r="G13">
        <f t="shared" si="1"/>
        <v>100000</v>
      </c>
      <c r="H13">
        <f t="shared" si="2"/>
        <v>50000000</v>
      </c>
      <c r="I13">
        <f t="shared" si="3"/>
        <v>26000000</v>
      </c>
      <c r="J13">
        <f t="shared" si="4"/>
        <v>24000000</v>
      </c>
    </row>
    <row r="14" spans="1:10" x14ac:dyDescent="0.2">
      <c r="A14">
        <f>Machine!A14</f>
        <v>4</v>
      </c>
      <c r="B14">
        <f>Machine!B14</f>
        <v>1000000</v>
      </c>
      <c r="C14">
        <f>Machine!C14</f>
        <v>0</v>
      </c>
      <c r="D14">
        <f>Machine!E14</f>
        <v>400000</v>
      </c>
      <c r="E14">
        <f t="shared" si="0"/>
        <v>0</v>
      </c>
      <c r="F14">
        <f t="shared" si="5"/>
        <v>100000</v>
      </c>
      <c r="G14">
        <f t="shared" si="1"/>
        <v>100000</v>
      </c>
      <c r="H14">
        <f t="shared" si="2"/>
        <v>50000000</v>
      </c>
      <c r="I14">
        <f t="shared" si="3"/>
        <v>26000000</v>
      </c>
      <c r="J14">
        <f t="shared" si="4"/>
        <v>24000000</v>
      </c>
    </row>
    <row r="15" spans="1:10" x14ac:dyDescent="0.2">
      <c r="A15">
        <f>Machine!A15</f>
        <v>5</v>
      </c>
      <c r="B15">
        <f>Machine!B15</f>
        <v>1000000</v>
      </c>
      <c r="C15">
        <f>Machine!C15</f>
        <v>0</v>
      </c>
      <c r="D15">
        <f>Machine!E15</f>
        <v>500000</v>
      </c>
      <c r="E15">
        <f t="shared" si="0"/>
        <v>0</v>
      </c>
      <c r="F15">
        <f t="shared" si="5"/>
        <v>100000</v>
      </c>
      <c r="G15">
        <f t="shared" si="1"/>
        <v>100000</v>
      </c>
      <c r="H15">
        <f t="shared" si="2"/>
        <v>50000000</v>
      </c>
      <c r="I15">
        <f t="shared" si="3"/>
        <v>26000000</v>
      </c>
      <c r="J15">
        <f t="shared" si="4"/>
        <v>24000000</v>
      </c>
    </row>
    <row r="16" spans="1:10" x14ac:dyDescent="0.2">
      <c r="A16">
        <f>Machine!A16</f>
        <v>6</v>
      </c>
      <c r="B16">
        <f>Machine!B16</f>
        <v>1000000</v>
      </c>
      <c r="C16">
        <f>Machine!C16</f>
        <v>0</v>
      </c>
      <c r="D16">
        <f>Machine!E16</f>
        <v>500000</v>
      </c>
      <c r="E16">
        <f t="shared" si="0"/>
        <v>1</v>
      </c>
      <c r="F16">
        <f t="shared" si="5"/>
        <v>120000</v>
      </c>
      <c r="G16">
        <f t="shared" si="1"/>
        <v>120000</v>
      </c>
      <c r="H16">
        <f t="shared" si="2"/>
        <v>60000000</v>
      </c>
      <c r="I16">
        <f t="shared" si="3"/>
        <v>31000000</v>
      </c>
      <c r="J16">
        <f t="shared" si="4"/>
        <v>29000000</v>
      </c>
    </row>
    <row r="17" spans="1:10" x14ac:dyDescent="0.2">
      <c r="A17">
        <f>Machine!A17</f>
        <v>7</v>
      </c>
      <c r="B17">
        <f>Machine!B17</f>
        <v>1000000</v>
      </c>
      <c r="C17">
        <f>Machine!C17</f>
        <v>0</v>
      </c>
      <c r="D17">
        <f>Machine!E17</f>
        <v>500000</v>
      </c>
      <c r="E17">
        <f t="shared" si="0"/>
        <v>1</v>
      </c>
      <c r="F17">
        <f t="shared" si="5"/>
        <v>144000</v>
      </c>
      <c r="G17">
        <f t="shared" si="1"/>
        <v>144000</v>
      </c>
      <c r="H17">
        <f t="shared" si="2"/>
        <v>72000000</v>
      </c>
      <c r="I17">
        <f t="shared" si="3"/>
        <v>37000000</v>
      </c>
      <c r="J17">
        <f t="shared" si="4"/>
        <v>35000000</v>
      </c>
    </row>
    <row r="18" spans="1:10" x14ac:dyDescent="0.2">
      <c r="A18">
        <f>Machine!A18</f>
        <v>8</v>
      </c>
      <c r="B18">
        <f>Machine!B18</f>
        <v>1000000</v>
      </c>
      <c r="C18">
        <f>Machine!C18</f>
        <v>0</v>
      </c>
      <c r="D18">
        <f>Machine!E18</f>
        <v>500000</v>
      </c>
      <c r="E18">
        <f t="shared" si="0"/>
        <v>1</v>
      </c>
      <c r="F18">
        <f t="shared" si="5"/>
        <v>172800</v>
      </c>
      <c r="G18">
        <f t="shared" si="1"/>
        <v>172800</v>
      </c>
      <c r="H18">
        <f t="shared" si="2"/>
        <v>86400000</v>
      </c>
      <c r="I18">
        <f t="shared" si="3"/>
        <v>44200000</v>
      </c>
      <c r="J18">
        <f t="shared" si="4"/>
        <v>42200000</v>
      </c>
    </row>
    <row r="19" spans="1:10" x14ac:dyDescent="0.2">
      <c r="A19">
        <f>Machine!A19</f>
        <v>9</v>
      </c>
      <c r="B19">
        <f>Machine!B19</f>
        <v>1000000</v>
      </c>
      <c r="C19">
        <f>Machine!C19</f>
        <v>0</v>
      </c>
      <c r="D19">
        <f>Machine!E19</f>
        <v>500000</v>
      </c>
      <c r="E19">
        <f t="shared" si="0"/>
        <v>1</v>
      </c>
      <c r="F19">
        <f t="shared" si="5"/>
        <v>207360</v>
      </c>
      <c r="G19">
        <f t="shared" si="1"/>
        <v>207360</v>
      </c>
      <c r="H19">
        <f t="shared" si="2"/>
        <v>103680000</v>
      </c>
      <c r="I19">
        <f t="shared" si="3"/>
        <v>52840000</v>
      </c>
      <c r="J19">
        <f t="shared" si="4"/>
        <v>50840000</v>
      </c>
    </row>
    <row r="20" spans="1:10" x14ac:dyDescent="0.2">
      <c r="A20">
        <f>Machine!A20</f>
        <v>10</v>
      </c>
      <c r="B20">
        <f>Machine!B20</f>
        <v>1000000</v>
      </c>
      <c r="C20">
        <f>Machine!C20</f>
        <v>0</v>
      </c>
      <c r="D20">
        <f>Machine!E20</f>
        <v>500000</v>
      </c>
      <c r="E20">
        <f t="shared" si="0"/>
        <v>1</v>
      </c>
      <c r="F20">
        <f t="shared" si="5"/>
        <v>248832</v>
      </c>
      <c r="G20">
        <f t="shared" si="1"/>
        <v>248832</v>
      </c>
      <c r="H20">
        <f t="shared" si="2"/>
        <v>124416000</v>
      </c>
      <c r="I20">
        <f t="shared" si="3"/>
        <v>63208000</v>
      </c>
      <c r="J20">
        <f t="shared" si="4"/>
        <v>61208000</v>
      </c>
    </row>
    <row r="21" spans="1:10" x14ac:dyDescent="0.2">
      <c r="A21">
        <f>Machine!A21</f>
        <v>11</v>
      </c>
      <c r="B21">
        <f>Machine!B21</f>
        <v>1000000</v>
      </c>
      <c r="C21">
        <f>Machine!C21</f>
        <v>50000</v>
      </c>
      <c r="D21">
        <f>Machine!E21</f>
        <v>400000</v>
      </c>
      <c r="E21">
        <f t="shared" si="0"/>
        <v>1</v>
      </c>
      <c r="F21">
        <f t="shared" si="5"/>
        <v>298598.39999999997</v>
      </c>
      <c r="G21">
        <f t="shared" si="1"/>
        <v>298598.39999999997</v>
      </c>
      <c r="H21">
        <f t="shared" si="2"/>
        <v>149349199.99999997</v>
      </c>
      <c r="I21">
        <f t="shared" si="3"/>
        <v>75649599.999999985</v>
      </c>
      <c r="J21">
        <f t="shared" si="4"/>
        <v>73699599.999999985</v>
      </c>
    </row>
    <row r="22" spans="1:10" x14ac:dyDescent="0.2">
      <c r="A22">
        <f>Machine!A22</f>
        <v>12</v>
      </c>
      <c r="B22">
        <f>Machine!B22</f>
        <v>1000000</v>
      </c>
      <c r="C22">
        <f>Machine!C22</f>
        <v>50000</v>
      </c>
      <c r="D22">
        <f>Machine!E22</f>
        <v>300000</v>
      </c>
      <c r="E22">
        <f t="shared" si="0"/>
        <v>1</v>
      </c>
      <c r="F22">
        <f t="shared" si="5"/>
        <v>358318.07999999996</v>
      </c>
      <c r="G22">
        <f t="shared" si="1"/>
        <v>300000</v>
      </c>
      <c r="H22">
        <f t="shared" si="2"/>
        <v>150050000</v>
      </c>
      <c r="I22">
        <f t="shared" si="3"/>
        <v>76000000</v>
      </c>
      <c r="J22">
        <f t="shared" si="4"/>
        <v>74050000</v>
      </c>
    </row>
    <row r="23" spans="1:10" x14ac:dyDescent="0.2">
      <c r="A23">
        <f>Machine!A23</f>
        <v>13</v>
      </c>
      <c r="B23">
        <f>Machine!B23</f>
        <v>1000000</v>
      </c>
      <c r="C23">
        <f>Machine!C23</f>
        <v>50000</v>
      </c>
      <c r="D23">
        <f>Machine!E23</f>
        <v>200000</v>
      </c>
      <c r="E23">
        <f t="shared" si="0"/>
        <v>1</v>
      </c>
      <c r="F23">
        <f t="shared" si="5"/>
        <v>429981.69599999994</v>
      </c>
      <c r="G23">
        <f t="shared" si="1"/>
        <v>200000</v>
      </c>
      <c r="H23">
        <f t="shared" si="2"/>
        <v>100050000</v>
      </c>
      <c r="I23">
        <f t="shared" si="3"/>
        <v>51000000</v>
      </c>
      <c r="J23">
        <f t="shared" si="4"/>
        <v>49050000</v>
      </c>
    </row>
    <row r="24" spans="1:10" x14ac:dyDescent="0.2">
      <c r="A24">
        <f>Machine!A24</f>
        <v>14</v>
      </c>
      <c r="B24">
        <f>Machine!B24</f>
        <v>1000000</v>
      </c>
      <c r="C24">
        <f>Machine!C24</f>
        <v>50000</v>
      </c>
      <c r="D24">
        <f>Machine!E24</f>
        <v>100000</v>
      </c>
      <c r="E24">
        <f t="shared" si="0"/>
        <v>1</v>
      </c>
      <c r="F24">
        <f t="shared" si="5"/>
        <v>515978.03519999993</v>
      </c>
      <c r="G24">
        <f t="shared" si="1"/>
        <v>100000</v>
      </c>
      <c r="H24">
        <f t="shared" si="2"/>
        <v>50050000</v>
      </c>
      <c r="I24">
        <f t="shared" si="3"/>
        <v>26000000</v>
      </c>
      <c r="J24">
        <f t="shared" si="4"/>
        <v>24050000</v>
      </c>
    </row>
    <row r="25" spans="1:10" x14ac:dyDescent="0.2">
      <c r="A25">
        <f>Machine!A25</f>
        <v>15</v>
      </c>
      <c r="B25">
        <f>Machine!B25</f>
        <v>1000000</v>
      </c>
      <c r="C25">
        <f>Machine!C25</f>
        <v>50000</v>
      </c>
      <c r="D25">
        <f>Machine!E25</f>
        <v>0</v>
      </c>
      <c r="E25">
        <f t="shared" si="0"/>
        <v>1</v>
      </c>
      <c r="F25">
        <f t="shared" si="5"/>
        <v>619173.64223999984</v>
      </c>
      <c r="G25">
        <f t="shared" si="1"/>
        <v>0</v>
      </c>
      <c r="H25">
        <f t="shared" si="2"/>
        <v>50000</v>
      </c>
      <c r="I25">
        <f t="shared" si="3"/>
        <v>1000000</v>
      </c>
      <c r="J25">
        <f t="shared" si="4"/>
        <v>-950000</v>
      </c>
    </row>
    <row r="26" spans="1:10" x14ac:dyDescent="0.2">
      <c r="A26">
        <f>Machine!A26</f>
        <v>16</v>
      </c>
      <c r="B26">
        <f>Machine!B26</f>
        <v>1000000</v>
      </c>
      <c r="C26">
        <f>Machine!C26</f>
        <v>0</v>
      </c>
      <c r="D26">
        <f>Machine!E26</f>
        <v>0</v>
      </c>
      <c r="E26">
        <f t="shared" si="0"/>
        <v>1</v>
      </c>
      <c r="F26">
        <f t="shared" si="5"/>
        <v>743008.37068799976</v>
      </c>
      <c r="G26">
        <f t="shared" si="1"/>
        <v>0</v>
      </c>
      <c r="H26">
        <f t="shared" si="2"/>
        <v>0</v>
      </c>
      <c r="I26">
        <f t="shared" si="3"/>
        <v>1000000</v>
      </c>
      <c r="J26">
        <f t="shared" si="4"/>
        <v>-1000000</v>
      </c>
    </row>
    <row r="27" spans="1:10" x14ac:dyDescent="0.2">
      <c r="A27">
        <f>Machine!A27</f>
        <v>17</v>
      </c>
      <c r="B27">
        <f>Machine!B27</f>
        <v>1000000</v>
      </c>
      <c r="C27">
        <f>Machine!C27</f>
        <v>0</v>
      </c>
      <c r="D27">
        <f>Machine!E27</f>
        <v>0</v>
      </c>
      <c r="E27">
        <f t="shared" si="0"/>
        <v>1</v>
      </c>
      <c r="F27">
        <f t="shared" si="5"/>
        <v>891610.04482559965</v>
      </c>
      <c r="G27">
        <f t="shared" si="1"/>
        <v>0</v>
      </c>
      <c r="H27">
        <f t="shared" si="2"/>
        <v>0</v>
      </c>
      <c r="I27">
        <f t="shared" si="3"/>
        <v>1000000</v>
      </c>
      <c r="J27">
        <f t="shared" si="4"/>
        <v>-1000000</v>
      </c>
    </row>
    <row r="28" spans="1:10" x14ac:dyDescent="0.2">
      <c r="A28">
        <f>Machine!A28</f>
        <v>18</v>
      </c>
      <c r="B28">
        <f>Machine!B28</f>
        <v>1000000</v>
      </c>
      <c r="C28">
        <f>Machine!C28</f>
        <v>0</v>
      </c>
      <c r="D28">
        <f>Machine!E28</f>
        <v>0</v>
      </c>
      <c r="E28">
        <f t="shared" si="0"/>
        <v>1</v>
      </c>
      <c r="F28">
        <f t="shared" si="5"/>
        <v>1069932.0537907195</v>
      </c>
      <c r="G28">
        <f t="shared" si="1"/>
        <v>0</v>
      </c>
      <c r="H28">
        <f t="shared" si="2"/>
        <v>0</v>
      </c>
      <c r="I28">
        <f t="shared" si="3"/>
        <v>1000000</v>
      </c>
      <c r="J28">
        <f t="shared" si="4"/>
        <v>-1000000</v>
      </c>
    </row>
    <row r="29" spans="1:10" x14ac:dyDescent="0.2">
      <c r="A29">
        <f>Machine!A29</f>
        <v>19</v>
      </c>
      <c r="B29">
        <f>Machine!B29</f>
        <v>1000000</v>
      </c>
      <c r="C29">
        <f>Machine!C29</f>
        <v>0</v>
      </c>
      <c r="D29">
        <f>Machine!E29</f>
        <v>0</v>
      </c>
      <c r="E29">
        <f t="shared" si="0"/>
        <v>1</v>
      </c>
      <c r="F29">
        <f t="shared" si="5"/>
        <v>1283918.4645488632</v>
      </c>
      <c r="G29">
        <f t="shared" si="1"/>
        <v>0</v>
      </c>
      <c r="H29">
        <f t="shared" si="2"/>
        <v>0</v>
      </c>
      <c r="I29">
        <f t="shared" si="3"/>
        <v>1000000</v>
      </c>
      <c r="J29">
        <f t="shared" si="4"/>
        <v>-1000000</v>
      </c>
    </row>
    <row r="30" spans="1:10" x14ac:dyDescent="0.2">
      <c r="A30">
        <f>Machine!A30</f>
        <v>20</v>
      </c>
      <c r="B30">
        <f>Machine!B30</f>
        <v>1000000</v>
      </c>
      <c r="C30">
        <f>Machine!C30</f>
        <v>0</v>
      </c>
      <c r="D30">
        <f>Machine!E30</f>
        <v>0</v>
      </c>
      <c r="E30">
        <f t="shared" si="0"/>
        <v>1</v>
      </c>
      <c r="F30">
        <f t="shared" si="5"/>
        <v>1540702.1574586357</v>
      </c>
      <c r="G30">
        <f t="shared" si="1"/>
        <v>0</v>
      </c>
      <c r="H30">
        <f t="shared" si="2"/>
        <v>0</v>
      </c>
      <c r="I30">
        <f t="shared" si="3"/>
        <v>1000000</v>
      </c>
      <c r="J30">
        <f t="shared" si="4"/>
        <v>-1000000</v>
      </c>
    </row>
  </sheetData>
  <mergeCells count="2">
    <mergeCell ref="A1:B1"/>
    <mergeCell ref="A9:B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2C512-0D4D-C245-828F-8F02A05DE27D}">
  <dimension ref="A1:E30"/>
  <sheetViews>
    <sheetView zoomScale="125" workbookViewId="0">
      <selection activeCell="B11" sqref="B11"/>
    </sheetView>
  </sheetViews>
  <sheetFormatPr baseColWidth="10" defaultRowHeight="15" x14ac:dyDescent="0.2"/>
  <cols>
    <col min="1" max="1" width="28.33203125" bestFit="1" customWidth="1"/>
    <col min="2" max="2" width="11.83203125" bestFit="1" customWidth="1"/>
    <col min="4" max="4" width="16.83203125" bestFit="1" customWidth="1"/>
  </cols>
  <sheetData>
    <row r="1" spans="1:5" x14ac:dyDescent="0.2">
      <c r="A1" s="14" t="s">
        <v>0</v>
      </c>
      <c r="B1" s="14"/>
    </row>
    <row r="2" spans="1:5" x14ac:dyDescent="0.2">
      <c r="A2" s="15" t="str">
        <f>'Inputs and Outputs'!A4</f>
        <v>Number of Phones</v>
      </c>
      <c r="B2" s="15">
        <f>'Inputs and Outputs'!B4</f>
        <v>100000</v>
      </c>
    </row>
    <row r="3" spans="1:5" x14ac:dyDescent="0.2">
      <c r="A3" s="15" t="str">
        <f>'Inputs and Outputs'!A5</f>
        <v>Scrap Value of Machine</v>
      </c>
      <c r="B3" s="15">
        <f>'Inputs and Outputs'!B5</f>
        <v>50000</v>
      </c>
    </row>
    <row r="4" spans="1:5" x14ac:dyDescent="0.2">
      <c r="A4" s="15" t="str">
        <f>'Inputs and Outputs'!A6</f>
        <v>Cost per Machine or Advertising</v>
      </c>
      <c r="B4" s="15">
        <f>'Inputs and Outputs'!B6</f>
        <v>1000000</v>
      </c>
    </row>
    <row r="5" spans="1:5" x14ac:dyDescent="0.2">
      <c r="A5" s="15" t="str">
        <f>'Inputs and Outputs'!A7</f>
        <v>Number of Years of Life per Machine</v>
      </c>
      <c r="B5" s="15">
        <f>'Inputs and Outputs'!B7</f>
        <v>10</v>
      </c>
    </row>
    <row r="6" spans="1:5" x14ac:dyDescent="0.2">
      <c r="A6" s="15" t="str">
        <f>'Inputs and Outputs'!A16</f>
        <v>Number of Machines</v>
      </c>
      <c r="B6" s="15">
        <f>'Inputs and Outputs'!B16</f>
        <v>5</v>
      </c>
    </row>
    <row r="9" spans="1:5" x14ac:dyDescent="0.2">
      <c r="A9" s="16" t="s">
        <v>22</v>
      </c>
      <c r="B9" s="16"/>
      <c r="C9" s="16"/>
    </row>
    <row r="10" spans="1:5" x14ac:dyDescent="0.2">
      <c r="A10" s="21" t="s">
        <v>23</v>
      </c>
      <c r="B10" s="17" t="s">
        <v>25</v>
      </c>
      <c r="C10" s="17" t="s">
        <v>27</v>
      </c>
      <c r="D10" s="17" t="s">
        <v>28</v>
      </c>
      <c r="E10" s="17" t="s">
        <v>24</v>
      </c>
    </row>
    <row r="11" spans="1:5" x14ac:dyDescent="0.2">
      <c r="A11">
        <v>1</v>
      </c>
      <c r="B11">
        <f>$B$4</f>
        <v>1000000</v>
      </c>
      <c r="C11">
        <f>IF(AND(A11 &gt;= $B$5 + 1, A11 &lt;= $B$5 + 5), $B$3, 0)</f>
        <v>0</v>
      </c>
      <c r="D11">
        <v>1</v>
      </c>
      <c r="E11">
        <f>D11*$B$2</f>
        <v>100000</v>
      </c>
    </row>
    <row r="12" spans="1:5" x14ac:dyDescent="0.2">
      <c r="A12">
        <v>2</v>
      </c>
      <c r="B12">
        <f t="shared" ref="B12:B30" si="0">$B$4</f>
        <v>1000000</v>
      </c>
      <c r="C12">
        <f t="shared" ref="C12:C30" si="1">IF(AND(A12 &gt;= $B$5 + 1, A12 &lt;= $B$5 + 5), $B$3, 0)</f>
        <v>0</v>
      </c>
      <c r="D12">
        <f>IF(AND(D11 &lt; $B$6, A12 &lt; $B$5), D11 + 1, IF(AND(A12 &gt; $B$5, A12 &lt; $B$5 + 6), D11 - 1, D11))</f>
        <v>2</v>
      </c>
      <c r="E12">
        <f t="shared" ref="E12:E30" si="2">D12*$B$2</f>
        <v>200000</v>
      </c>
    </row>
    <row r="13" spans="1:5" x14ac:dyDescent="0.2">
      <c r="A13">
        <v>3</v>
      </c>
      <c r="B13">
        <f t="shared" si="0"/>
        <v>1000000</v>
      </c>
      <c r="C13">
        <f t="shared" si="1"/>
        <v>0</v>
      </c>
      <c r="D13">
        <f t="shared" ref="D13:D30" si="3">IF(AND(D12 &lt; $B$6, A13 &lt; $B$5), D12 + 1, IF(AND(A13 &gt; $B$5, A13 &lt; $B$5 + 6), D12 - 1, D12))</f>
        <v>3</v>
      </c>
      <c r="E13">
        <f t="shared" si="2"/>
        <v>300000</v>
      </c>
    </row>
    <row r="14" spans="1:5" x14ac:dyDescent="0.2">
      <c r="A14">
        <v>4</v>
      </c>
      <c r="B14">
        <f t="shared" si="0"/>
        <v>1000000</v>
      </c>
      <c r="C14">
        <f t="shared" si="1"/>
        <v>0</v>
      </c>
      <c r="D14">
        <f t="shared" si="3"/>
        <v>4</v>
      </c>
      <c r="E14">
        <f t="shared" si="2"/>
        <v>400000</v>
      </c>
    </row>
    <row r="15" spans="1:5" x14ac:dyDescent="0.2">
      <c r="A15">
        <v>5</v>
      </c>
      <c r="B15">
        <f t="shared" si="0"/>
        <v>1000000</v>
      </c>
      <c r="C15">
        <f t="shared" si="1"/>
        <v>0</v>
      </c>
      <c r="D15">
        <f t="shared" si="3"/>
        <v>5</v>
      </c>
      <c r="E15">
        <f t="shared" si="2"/>
        <v>500000</v>
      </c>
    </row>
    <row r="16" spans="1:5" x14ac:dyDescent="0.2">
      <c r="A16">
        <v>6</v>
      </c>
      <c r="B16">
        <f t="shared" si="0"/>
        <v>1000000</v>
      </c>
      <c r="C16">
        <f t="shared" si="1"/>
        <v>0</v>
      </c>
      <c r="D16">
        <f t="shared" si="3"/>
        <v>5</v>
      </c>
      <c r="E16">
        <f t="shared" si="2"/>
        <v>500000</v>
      </c>
    </row>
    <row r="17" spans="1:5" x14ac:dyDescent="0.2">
      <c r="A17">
        <v>7</v>
      </c>
      <c r="B17">
        <f t="shared" si="0"/>
        <v>1000000</v>
      </c>
      <c r="C17">
        <f t="shared" si="1"/>
        <v>0</v>
      </c>
      <c r="D17">
        <f t="shared" si="3"/>
        <v>5</v>
      </c>
      <c r="E17">
        <f t="shared" si="2"/>
        <v>500000</v>
      </c>
    </row>
    <row r="18" spans="1:5" x14ac:dyDescent="0.2">
      <c r="A18">
        <v>8</v>
      </c>
      <c r="B18">
        <f t="shared" si="0"/>
        <v>1000000</v>
      </c>
      <c r="C18">
        <f t="shared" si="1"/>
        <v>0</v>
      </c>
      <c r="D18">
        <f t="shared" si="3"/>
        <v>5</v>
      </c>
      <c r="E18">
        <f t="shared" si="2"/>
        <v>500000</v>
      </c>
    </row>
    <row r="19" spans="1:5" x14ac:dyDescent="0.2">
      <c r="A19">
        <v>9</v>
      </c>
      <c r="B19">
        <f t="shared" si="0"/>
        <v>1000000</v>
      </c>
      <c r="C19">
        <f t="shared" si="1"/>
        <v>0</v>
      </c>
      <c r="D19">
        <f t="shared" si="3"/>
        <v>5</v>
      </c>
      <c r="E19">
        <f t="shared" si="2"/>
        <v>500000</v>
      </c>
    </row>
    <row r="20" spans="1:5" x14ac:dyDescent="0.2">
      <c r="A20">
        <v>10</v>
      </c>
      <c r="B20">
        <f t="shared" si="0"/>
        <v>1000000</v>
      </c>
      <c r="C20">
        <f t="shared" si="1"/>
        <v>0</v>
      </c>
      <c r="D20">
        <f t="shared" si="3"/>
        <v>5</v>
      </c>
      <c r="E20">
        <f t="shared" si="2"/>
        <v>500000</v>
      </c>
    </row>
    <row r="21" spans="1:5" x14ac:dyDescent="0.2">
      <c r="A21">
        <v>11</v>
      </c>
      <c r="B21">
        <f t="shared" si="0"/>
        <v>1000000</v>
      </c>
      <c r="C21">
        <f t="shared" si="1"/>
        <v>50000</v>
      </c>
      <c r="D21">
        <f t="shared" si="3"/>
        <v>4</v>
      </c>
      <c r="E21">
        <f t="shared" si="2"/>
        <v>400000</v>
      </c>
    </row>
    <row r="22" spans="1:5" x14ac:dyDescent="0.2">
      <c r="A22">
        <v>12</v>
      </c>
      <c r="B22">
        <f t="shared" si="0"/>
        <v>1000000</v>
      </c>
      <c r="C22">
        <f t="shared" si="1"/>
        <v>50000</v>
      </c>
      <c r="D22">
        <f t="shared" si="3"/>
        <v>3</v>
      </c>
      <c r="E22">
        <f t="shared" si="2"/>
        <v>300000</v>
      </c>
    </row>
    <row r="23" spans="1:5" x14ac:dyDescent="0.2">
      <c r="A23">
        <v>13</v>
      </c>
      <c r="B23">
        <f t="shared" si="0"/>
        <v>1000000</v>
      </c>
      <c r="C23">
        <f t="shared" si="1"/>
        <v>50000</v>
      </c>
      <c r="D23">
        <f t="shared" si="3"/>
        <v>2</v>
      </c>
      <c r="E23">
        <f t="shared" si="2"/>
        <v>200000</v>
      </c>
    </row>
    <row r="24" spans="1:5" x14ac:dyDescent="0.2">
      <c r="A24">
        <v>14</v>
      </c>
      <c r="B24">
        <f t="shared" si="0"/>
        <v>1000000</v>
      </c>
      <c r="C24">
        <f t="shared" si="1"/>
        <v>50000</v>
      </c>
      <c r="D24">
        <f t="shared" si="3"/>
        <v>1</v>
      </c>
      <c r="E24">
        <f t="shared" si="2"/>
        <v>100000</v>
      </c>
    </row>
    <row r="25" spans="1:5" x14ac:dyDescent="0.2">
      <c r="A25">
        <v>15</v>
      </c>
      <c r="B25">
        <f t="shared" si="0"/>
        <v>1000000</v>
      </c>
      <c r="C25">
        <f t="shared" si="1"/>
        <v>50000</v>
      </c>
      <c r="D25">
        <f t="shared" si="3"/>
        <v>0</v>
      </c>
      <c r="E25">
        <f t="shared" si="2"/>
        <v>0</v>
      </c>
    </row>
    <row r="26" spans="1:5" x14ac:dyDescent="0.2">
      <c r="A26">
        <v>16</v>
      </c>
      <c r="B26">
        <f t="shared" si="0"/>
        <v>1000000</v>
      </c>
      <c r="C26">
        <f t="shared" si="1"/>
        <v>0</v>
      </c>
      <c r="D26">
        <f t="shared" si="3"/>
        <v>0</v>
      </c>
      <c r="E26">
        <f t="shared" si="2"/>
        <v>0</v>
      </c>
    </row>
    <row r="27" spans="1:5" x14ac:dyDescent="0.2">
      <c r="A27">
        <v>17</v>
      </c>
      <c r="B27">
        <f t="shared" si="0"/>
        <v>1000000</v>
      </c>
      <c r="C27">
        <f t="shared" si="1"/>
        <v>0</v>
      </c>
      <c r="D27">
        <f t="shared" si="3"/>
        <v>0</v>
      </c>
      <c r="E27">
        <f t="shared" si="2"/>
        <v>0</v>
      </c>
    </row>
    <row r="28" spans="1:5" x14ac:dyDescent="0.2">
      <c r="A28">
        <v>18</v>
      </c>
      <c r="B28">
        <f t="shared" si="0"/>
        <v>1000000</v>
      </c>
      <c r="C28">
        <f t="shared" si="1"/>
        <v>0</v>
      </c>
      <c r="D28">
        <f t="shared" si="3"/>
        <v>0</v>
      </c>
      <c r="E28">
        <f t="shared" si="2"/>
        <v>0</v>
      </c>
    </row>
    <row r="29" spans="1:5" x14ac:dyDescent="0.2">
      <c r="A29">
        <v>19</v>
      </c>
      <c r="B29">
        <f t="shared" si="0"/>
        <v>1000000</v>
      </c>
      <c r="C29">
        <f t="shared" si="1"/>
        <v>0</v>
      </c>
      <c r="D29">
        <f t="shared" si="3"/>
        <v>0</v>
      </c>
      <c r="E29">
        <f t="shared" si="2"/>
        <v>0</v>
      </c>
    </row>
    <row r="30" spans="1:5" x14ac:dyDescent="0.2">
      <c r="A30">
        <v>20</v>
      </c>
      <c r="B30">
        <f t="shared" si="0"/>
        <v>1000000</v>
      </c>
      <c r="C30">
        <f t="shared" si="1"/>
        <v>0</v>
      </c>
      <c r="D30">
        <f t="shared" si="3"/>
        <v>0</v>
      </c>
      <c r="E30">
        <f t="shared" si="2"/>
        <v>0</v>
      </c>
    </row>
  </sheetData>
  <mergeCells count="2">
    <mergeCell ref="A1:B1"/>
    <mergeCell ref="A9:C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Inputs and Outputs</vt:lpstr>
      <vt:lpstr>CashFlow</vt:lpstr>
      <vt:lpstr>Machine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Microsoft Office User</cp:lastModifiedBy>
  <dcterms:created xsi:type="dcterms:W3CDTF">2019-09-10T14:52:32Z</dcterms:created>
  <dcterms:modified xsi:type="dcterms:W3CDTF">2025-02-24T21:06:25Z</dcterms:modified>
</cp:coreProperties>
</file>