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a Margarida Sousa\Desktop\APDC_V1\agni\"/>
    </mc:Choice>
  </mc:AlternateContent>
  <xr:revisionPtr revIDLastSave="0" documentId="13_ncr:1_{1C19D1A1-BF2C-45BB-AF9E-BFBACEB7B355}" xr6:coauthVersionLast="32" xr6:coauthVersionMax="32" xr10:uidLastSave="{00000000-0000-0000-0000-000000000000}"/>
  <bookViews>
    <workbookView xWindow="0" yWindow="0" windowWidth="20496" windowHeight="7536" tabRatio="500" xr2:uid="{00000000-000D-0000-FFFF-FFFF00000000}"/>
  </bookViews>
  <sheets>
    <sheet name="Sheet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0" i="1" l="1"/>
  <c r="C43" i="1" l="1"/>
  <c r="C60" i="1"/>
  <c r="E60" i="1" l="1"/>
  <c r="H60" i="1"/>
  <c r="J60" i="1"/>
  <c r="L60" i="1"/>
  <c r="N60" i="1"/>
  <c r="P60" i="1"/>
  <c r="S60" i="1"/>
  <c r="U60" i="1"/>
  <c r="W60" i="1"/>
  <c r="Y60" i="1"/>
  <c r="AB60" i="1"/>
  <c r="AD60" i="1"/>
  <c r="AF60" i="1"/>
  <c r="AH60" i="1"/>
  <c r="AJ60" i="1"/>
  <c r="AM60" i="1"/>
  <c r="S4" i="1"/>
  <c r="S5" i="1" s="1"/>
  <c r="AP30" i="1" s="1"/>
  <c r="AO48" i="1"/>
  <c r="AO49" i="1"/>
  <c r="AO50" i="1"/>
  <c r="AO51" i="1"/>
  <c r="AO52" i="1"/>
  <c r="AO53" i="1"/>
  <c r="AO54" i="1"/>
  <c r="AO55" i="1"/>
  <c r="AO56" i="1"/>
  <c r="AO57" i="1"/>
  <c r="AO58" i="1"/>
  <c r="AO47" i="1"/>
  <c r="AO45" i="1"/>
  <c r="AO44" i="1"/>
  <c r="AP44" i="1" s="1"/>
  <c r="E43" i="1"/>
  <c r="H43" i="1"/>
  <c r="J43" i="1"/>
  <c r="L43" i="1"/>
  <c r="N43" i="1"/>
  <c r="P43" i="1"/>
  <c r="S43" i="1"/>
  <c r="U43" i="1"/>
  <c r="W43" i="1"/>
  <c r="Y43" i="1"/>
  <c r="AB43" i="1"/>
  <c r="AD43" i="1"/>
  <c r="AF43" i="1"/>
  <c r="AH43" i="1"/>
  <c r="AJ43" i="1"/>
  <c r="AM43" i="1"/>
  <c r="AO22" i="1"/>
  <c r="AO23" i="1"/>
  <c r="AO24" i="1"/>
  <c r="AO25" i="1"/>
  <c r="AO26" i="1"/>
  <c r="AO27" i="1"/>
  <c r="AO28" i="1"/>
  <c r="AO29" i="1"/>
  <c r="AO31" i="1"/>
  <c r="AO32" i="1"/>
  <c r="AP32" i="1" s="1"/>
  <c r="AO33" i="1"/>
  <c r="AO34" i="1"/>
  <c r="AO35" i="1"/>
  <c r="AO36" i="1"/>
  <c r="AO37" i="1"/>
  <c r="AO38" i="1"/>
  <c r="AO39" i="1"/>
  <c r="AO40" i="1"/>
  <c r="AP40" i="1" s="1"/>
  <c r="AO41" i="1"/>
  <c r="AP22" i="1" l="1"/>
  <c r="AP37" i="1"/>
  <c r="AP27" i="1"/>
  <c r="AP25" i="1"/>
  <c r="AP39" i="1"/>
  <c r="AP29" i="1"/>
  <c r="AP35" i="1"/>
  <c r="AP41" i="1"/>
  <c r="AP33" i="1"/>
  <c r="AP24" i="1"/>
  <c r="AP56" i="1"/>
  <c r="AP58" i="1"/>
  <c r="AP54" i="1"/>
  <c r="AP52" i="1"/>
  <c r="AP50" i="1"/>
  <c r="AP45" i="1"/>
  <c r="AP48" i="1"/>
  <c r="AO60" i="1"/>
  <c r="AP60" i="1" s="1"/>
  <c r="S3" i="1"/>
  <c r="S8" i="1"/>
  <c r="AO43" i="1"/>
  <c r="AP43" i="1" s="1"/>
  <c r="AP38" i="1"/>
  <c r="S10" i="1"/>
  <c r="W8" i="1"/>
  <c r="AP51" i="1"/>
  <c r="AP55" i="1"/>
  <c r="AP47" i="1"/>
  <c r="S9" i="1"/>
  <c r="AP49" i="1"/>
  <c r="AP53" i="1"/>
  <c r="AP57" i="1"/>
  <c r="AP23" i="1"/>
  <c r="AP26" i="1"/>
  <c r="AP28" i="1"/>
  <c r="AP31" i="1"/>
  <c r="AP34" i="1"/>
  <c r="AP36" i="1"/>
</calcChain>
</file>

<file path=xl/sharedStrings.xml><?xml version="1.0" encoding="utf-8"?>
<sst xmlns="http://schemas.openxmlformats.org/spreadsheetml/2006/main" count="139" uniqueCount="127">
  <si>
    <t>S1</t>
  </si>
  <si>
    <t>MARÇO</t>
  </si>
  <si>
    <t>ABRIL</t>
  </si>
  <si>
    <t>MAIO</t>
  </si>
  <si>
    <t>JUN</t>
  </si>
  <si>
    <t>JUL</t>
  </si>
  <si>
    <t>S2</t>
  </si>
  <si>
    <t>S3</t>
  </si>
  <si>
    <t>S4</t>
  </si>
  <si>
    <t>S5</t>
  </si>
  <si>
    <t>S6</t>
  </si>
  <si>
    <t>S7</t>
  </si>
  <si>
    <t>S8</t>
  </si>
  <si>
    <t>S10</t>
  </si>
  <si>
    <t>S11</t>
  </si>
  <si>
    <t>S12</t>
  </si>
  <si>
    <t>S13</t>
  </si>
  <si>
    <t>S14</t>
  </si>
  <si>
    <t>S15</t>
  </si>
  <si>
    <t>S16</t>
  </si>
  <si>
    <t>S17</t>
  </si>
  <si>
    <t>S9</t>
  </si>
  <si>
    <t>ATIVIDADES DA EQUIPA</t>
  </si>
  <si>
    <t>EQUIPA</t>
  </si>
  <si>
    <t>EQUIPA:</t>
  </si>
  <si>
    <t>DATA DE REVISÃO DO PLANO:</t>
  </si>
  <si>
    <t>VERSÃO</t>
  </si>
  <si>
    <t>DATA:</t>
  </si>
  <si>
    <t>TAREFA</t>
  </si>
  <si>
    <t>DESIGNAÇÃO DA TAREFA</t>
  </si>
  <si>
    <t>T1</t>
  </si>
  <si>
    <t>T2</t>
  </si>
  <si>
    <t>T3</t>
  </si>
  <si>
    <t>T5</t>
  </si>
  <si>
    <t>T6</t>
  </si>
  <si>
    <t>T7</t>
  </si>
  <si>
    <t>T8</t>
  </si>
  <si>
    <t>T9</t>
  </si>
  <si>
    <t>T1.1</t>
  </si>
  <si>
    <t>T1.2</t>
  </si>
  <si>
    <t>T2.1</t>
  </si>
  <si>
    <t>T3.1</t>
  </si>
  <si>
    <t>T3.2</t>
  </si>
  <si>
    <t>T4.1</t>
  </si>
  <si>
    <t>T4.2</t>
  </si>
  <si>
    <t>T5.1</t>
  </si>
  <si>
    <t>T6.1</t>
  </si>
  <si>
    <t>T7.1</t>
  </si>
  <si>
    <t>T7.2</t>
  </si>
  <si>
    <t>P1</t>
  </si>
  <si>
    <t>P2</t>
  </si>
  <si>
    <t>P3</t>
  </si>
  <si>
    <t>P4</t>
  </si>
  <si>
    <t>P5</t>
  </si>
  <si>
    <t>P6</t>
  </si>
  <si>
    <t>TOTAL:</t>
  </si>
  <si>
    <t>ECTS</t>
  </si>
  <si>
    <t>H-ECTS</t>
  </si>
  <si>
    <t>TX FOLGA</t>
  </si>
  <si>
    <t>MAX.:</t>
  </si>
  <si>
    <t>EFECT.</t>
  </si>
  <si>
    <t>H</t>
  </si>
  <si>
    <t>OBS:</t>
  </si>
  <si>
    <t>P7</t>
  </si>
  <si>
    <t>PERFIS DE DESDOBRAMENTO DA EQUIPA</t>
  </si>
  <si>
    <t xml:space="preserve"> CONTROLO DE PRODUTIVIDADE:</t>
  </si>
  <si>
    <t>RÁCIO DE PROD. MÉDIA</t>
  </si>
  <si>
    <t>REF.</t>
  </si>
  <si>
    <t>EXECUÇÃO DO ESFORÇO:</t>
  </si>
  <si>
    <t>ESFORÇO DISPONÍVEL:</t>
  </si>
  <si>
    <t>MÉTRICAS</t>
  </si>
  <si>
    <t>%</t>
  </si>
  <si>
    <t>HORAS</t>
  </si>
  <si>
    <t>SEMANA</t>
  </si>
  <si>
    <t>/S</t>
  </si>
  <si>
    <t>OBS)</t>
  </si>
  <si>
    <t>CONTROLO DO PROJETO E GESTÃO DO ESFORÇO E DA PRODUÇÃO DA EQUIPA</t>
  </si>
  <si>
    <t>Project Management</t>
  </si>
  <si>
    <t>Google  Platform Developer</t>
  </si>
  <si>
    <t>Google Storage Services Developer</t>
  </si>
  <si>
    <t>SW Architect / Architectural Requirements</t>
  </si>
  <si>
    <t>P8</t>
  </si>
  <si>
    <t>Project Documentation and Dissemination Mat.</t>
  </si>
  <si>
    <t>Integration Tests (Tester)</t>
  </si>
  <si>
    <t>Unitary / Partial Tests (Tester)</t>
  </si>
  <si>
    <t>Specification and Requirements Analyst</t>
  </si>
  <si>
    <t>P9</t>
  </si>
  <si>
    <t>P10</t>
  </si>
  <si>
    <t>P11</t>
  </si>
  <si>
    <t>Android App / Interface Des. Developer</t>
  </si>
  <si>
    <t xml:space="preserve">WEB (JS-AJAX) UI Development </t>
  </si>
  <si>
    <t>SW Architectural Tests / Arch. Requirements</t>
  </si>
  <si>
    <t>Final Product Staging Developer</t>
  </si>
  <si>
    <t>P12</t>
  </si>
  <si>
    <t>REF Máx. Esforço Equipa H * Semana</t>
  </si>
  <si>
    <t>REF Média de HORAS EQUIPA * SEMANA</t>
  </si>
  <si>
    <t>CONTR</t>
  </si>
  <si>
    <t>Nota: Margem de 33% de não produtividade efectiva</t>
  </si>
  <si>
    <t>CONTROLO DE EQUIPA*SEMANA</t>
  </si>
  <si>
    <t>MS:ESP</t>
  </si>
  <si>
    <r>
      <t>MS:</t>
    </r>
    <r>
      <rPr>
        <b/>
        <sz val="12"/>
        <rFont val="Calibri"/>
        <family val="2"/>
        <scheme val="minor"/>
      </rPr>
      <t>AFFA</t>
    </r>
  </si>
  <si>
    <r>
      <t>MS:</t>
    </r>
    <r>
      <rPr>
        <b/>
        <sz val="12"/>
        <rFont val="Calibri"/>
        <family val="2"/>
        <scheme val="minor"/>
      </rPr>
      <t>BETA</t>
    </r>
  </si>
  <si>
    <t>12</t>
  </si>
  <si>
    <t>PF</t>
  </si>
  <si>
    <t>SEMANA DEMOS WORKSHOP</t>
  </si>
  <si>
    <t>Elaboração do relatório específico</t>
  </si>
  <si>
    <t xml:space="preserve">Desenvolvimento da demo </t>
  </si>
  <si>
    <t>Planeamento e início do projeto</t>
  </si>
  <si>
    <t>Servidor Aplicacional e Suporte Cloud</t>
  </si>
  <si>
    <t>Front-office</t>
  </si>
  <si>
    <t>Back-office</t>
  </si>
  <si>
    <t>Desenvolvimento do Cliente Web</t>
  </si>
  <si>
    <t>Integração e Deployment do Alfa</t>
  </si>
  <si>
    <t>Integração e Deployment do Beta</t>
  </si>
  <si>
    <t>Testes</t>
  </si>
  <si>
    <t>Produto final e piloto de demonstração</t>
  </si>
  <si>
    <t>Disseminação do produto</t>
  </si>
  <si>
    <t>Teste do cliente Android</t>
  </si>
  <si>
    <t>Teste do cliente Web</t>
  </si>
  <si>
    <t>API</t>
  </si>
  <si>
    <t>Ana Margarida de Sousa</t>
  </si>
  <si>
    <t>Daniel Ferreira Machado</t>
  </si>
  <si>
    <t>Francisco Manuel Evora Antonio</t>
  </si>
  <si>
    <t>Marco Alexandre dos Santos Francisco</t>
  </si>
  <si>
    <t>Rui Daniel da Silva Genovevo</t>
  </si>
  <si>
    <t>T4</t>
  </si>
  <si>
    <t>Desenvolvimento do Cliente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</si>
</sst>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6">
    <xf numFmtId="0" fontId="0" fillId="0" borderId="0" xfId="0"/>
    <xf numFmtId="49" fontId="0" fillId="0" borderId="6" xfId="0" applyNumberFormat="1" applyBorder="1"/>
    <xf numFmtId="0" fontId="6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right" vertical="center"/>
    </xf>
    <xf numFmtId="0" fontId="6" fillId="0" borderId="32" xfId="0" applyFont="1" applyBorder="1" applyAlignment="1">
      <alignment horizontal="left" vertical="center"/>
    </xf>
    <xf numFmtId="0" fontId="0" fillId="0" borderId="0" xfId="0" applyBorder="1"/>
    <xf numFmtId="0" fontId="0" fillId="5" borderId="4" xfId="0" applyFill="1" applyBorder="1"/>
    <xf numFmtId="0" fontId="0" fillId="5" borderId="16" xfId="0" applyFill="1" applyBorder="1"/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1" fillId="0" borderId="3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19" xfId="0" applyFill="1" applyBorder="1"/>
    <xf numFmtId="0" fontId="6" fillId="6" borderId="2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1" fillId="5" borderId="6" xfId="0" applyFont="1" applyFill="1" applyBorder="1" applyAlignment="1">
      <alignment horizontal="center"/>
    </xf>
    <xf numFmtId="10" fontId="0" fillId="5" borderId="6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3" borderId="17" xfId="0" applyFill="1" applyBorder="1"/>
    <xf numFmtId="0" fontId="0" fillId="3" borderId="20" xfId="0" applyFill="1" applyBorder="1"/>
    <xf numFmtId="49" fontId="0" fillId="0" borderId="6" xfId="0" applyNumberFormat="1" applyFill="1" applyBorder="1"/>
    <xf numFmtId="0" fontId="5" fillId="2" borderId="1" xfId="0" quotePrefix="1" applyFont="1" applyFill="1" applyBorder="1" applyAlignment="1">
      <alignment horizontal="center"/>
    </xf>
    <xf numFmtId="49" fontId="0" fillId="0" borderId="26" xfId="0" applyNumberFormat="1" applyFill="1" applyBorder="1"/>
    <xf numFmtId="0" fontId="0" fillId="2" borderId="12" xfId="0" applyFill="1" applyBorder="1"/>
    <xf numFmtId="0" fontId="1" fillId="2" borderId="11" xfId="0" applyFont="1" applyFill="1" applyBorder="1" applyAlignment="1">
      <alignment horizontal="center"/>
    </xf>
    <xf numFmtId="0" fontId="0" fillId="2" borderId="0" xfId="0" applyFill="1" applyBorder="1"/>
    <xf numFmtId="0" fontId="0" fillId="2" borderId="13" xfId="0" applyFill="1" applyBorder="1"/>
    <xf numFmtId="0" fontId="0" fillId="2" borderId="12" xfId="0" applyFill="1" applyBorder="1" applyAlignment="1">
      <alignment horizontal="center"/>
    </xf>
    <xf numFmtId="0" fontId="0" fillId="2" borderId="38" xfId="0" applyFill="1" applyBorder="1"/>
    <xf numFmtId="0" fontId="0" fillId="2" borderId="44" xfId="0" applyFill="1" applyBorder="1"/>
    <xf numFmtId="10" fontId="0" fillId="2" borderId="24" xfId="0" applyNumberFormat="1" applyFill="1" applyBorder="1"/>
    <xf numFmtId="0" fontId="0" fillId="3" borderId="15" xfId="0" applyFill="1" applyBorder="1"/>
    <xf numFmtId="0" fontId="0" fillId="3" borderId="4" xfId="0" applyFill="1" applyBorder="1"/>
    <xf numFmtId="0" fontId="0" fillId="3" borderId="16" xfId="0" applyFill="1" applyBorder="1"/>
    <xf numFmtId="10" fontId="0" fillId="2" borderId="35" xfId="0" applyNumberForma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2" borderId="45" xfId="0" applyFill="1" applyBorder="1"/>
    <xf numFmtId="0" fontId="0" fillId="5" borderId="49" xfId="0" applyFill="1" applyBorder="1"/>
    <xf numFmtId="0" fontId="0" fillId="5" borderId="45" xfId="0" applyFill="1" applyBorder="1"/>
    <xf numFmtId="10" fontId="0" fillId="5" borderId="27" xfId="0" applyNumberFormat="1" applyFill="1" applyBorder="1"/>
    <xf numFmtId="0" fontId="0" fillId="2" borderId="43" xfId="0" applyFill="1" applyBorder="1"/>
    <xf numFmtId="0" fontId="0" fillId="2" borderId="37" xfId="0" applyFill="1" applyBorder="1"/>
    <xf numFmtId="0" fontId="0" fillId="2" borderId="17" xfId="0" applyFill="1" applyBorder="1"/>
    <xf numFmtId="10" fontId="0" fillId="2" borderId="27" xfId="0" applyNumberFormat="1" applyFill="1" applyBorder="1"/>
    <xf numFmtId="0" fontId="0" fillId="5" borderId="15" xfId="0" applyFill="1" applyBorder="1"/>
    <xf numFmtId="0" fontId="0" fillId="5" borderId="14" xfId="0" applyFill="1" applyBorder="1"/>
    <xf numFmtId="0" fontId="0" fillId="5" borderId="50" xfId="0" applyFill="1" applyBorder="1"/>
    <xf numFmtId="10" fontId="0" fillId="5" borderId="22" xfId="0" applyNumberFormat="1" applyFill="1" applyBorder="1"/>
    <xf numFmtId="0" fontId="1" fillId="2" borderId="2" xfId="0" applyFont="1" applyFill="1" applyBorder="1"/>
    <xf numFmtId="10" fontId="1" fillId="2" borderId="9" xfId="0" applyNumberFormat="1" applyFont="1" applyFill="1" applyBorder="1"/>
    <xf numFmtId="49" fontId="0" fillId="0" borderId="34" xfId="0" applyNumberFormat="1" applyBorder="1"/>
    <xf numFmtId="0" fontId="0" fillId="0" borderId="14" xfId="0" applyBorder="1"/>
    <xf numFmtId="1" fontId="0" fillId="2" borderId="2" xfId="0" applyNumberFormat="1" applyFill="1" applyBorder="1"/>
    <xf numFmtId="10" fontId="0" fillId="2" borderId="9" xfId="0" applyNumberFormat="1" applyFill="1" applyBorder="1"/>
    <xf numFmtId="0" fontId="0" fillId="0" borderId="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" xfId="0" applyBorder="1" applyAlignment="1">
      <alignment horizontal="left"/>
    </xf>
    <xf numFmtId="0" fontId="6" fillId="6" borderId="43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/>
    </xf>
    <xf numFmtId="0" fontId="6" fillId="6" borderId="48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8" borderId="1" xfId="0" applyFill="1" applyBorder="1"/>
    <xf numFmtId="0" fontId="0" fillId="10" borderId="0" xfId="0" applyFill="1" applyBorder="1"/>
    <xf numFmtId="49" fontId="1" fillId="10" borderId="10" xfId="0" applyNumberFormat="1" applyFont="1" applyFill="1" applyBorder="1" applyAlignment="1">
      <alignment horizontal="center"/>
    </xf>
    <xf numFmtId="49" fontId="1" fillId="10" borderId="8" xfId="0" applyNumberFormat="1" applyFont="1" applyFill="1" applyBorder="1" applyAlignment="1">
      <alignment horizontal="center"/>
    </xf>
    <xf numFmtId="49" fontId="1" fillId="10" borderId="51" xfId="0" applyNumberFormat="1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6" fillId="0" borderId="32" xfId="0" applyFont="1" applyBorder="1" applyAlignment="1">
      <alignment vertical="center"/>
    </xf>
    <xf numFmtId="0" fontId="4" fillId="10" borderId="2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6" xfId="0" applyBorder="1" applyAlignment="1">
      <alignment horizontal="left"/>
    </xf>
    <xf numFmtId="0" fontId="4" fillId="7" borderId="2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2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4" fillId="10" borderId="2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4" fillId="7" borderId="38" xfId="0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4" fillId="7" borderId="4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6" fillId="5" borderId="15" xfId="0" applyFont="1" applyFill="1" applyBorder="1" applyAlignment="1">
      <alignment horizontal="left"/>
    </xf>
    <xf numFmtId="0" fontId="6" fillId="5" borderId="16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0" fillId="3" borderId="28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6" fillId="6" borderId="33" xfId="0" applyFont="1" applyFill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6" fillId="6" borderId="40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41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0" fontId="0" fillId="5" borderId="16" xfId="0" applyFill="1" applyBorder="1" applyAlignment="1">
      <alignment horizontal="left" vertical="top"/>
    </xf>
    <xf numFmtId="0" fontId="0" fillId="5" borderId="18" xfId="0" applyFill="1" applyBorder="1" applyAlignment="1">
      <alignment horizontal="left" vertical="top"/>
    </xf>
    <xf numFmtId="0" fontId="0" fillId="5" borderId="19" xfId="0" applyFill="1" applyBorder="1" applyAlignment="1">
      <alignment horizontal="left" vertical="top"/>
    </xf>
    <xf numFmtId="0" fontId="0" fillId="5" borderId="20" xfId="0" applyFill="1" applyBorder="1" applyAlignment="1">
      <alignment horizontal="left" vertical="top"/>
    </xf>
    <xf numFmtId="0" fontId="1" fillId="5" borderId="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0" fontId="4" fillId="7" borderId="2" xfId="0" applyNumberFormat="1" applyFont="1" applyFill="1" applyBorder="1" applyAlignment="1">
      <alignment horizontal="center"/>
    </xf>
    <xf numFmtId="10" fontId="4" fillId="7" borderId="5" xfId="0" applyNumberFormat="1" applyFont="1" applyFill="1" applyBorder="1" applyAlignment="1">
      <alignment horizontal="center"/>
    </xf>
    <xf numFmtId="0" fontId="0" fillId="4" borderId="15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16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49" fontId="1" fillId="5" borderId="7" xfId="0" applyNumberFormat="1" applyFont="1" applyFill="1" applyBorder="1" applyAlignment="1">
      <alignment horizontal="right"/>
    </xf>
    <xf numFmtId="49" fontId="1" fillId="5" borderId="8" xfId="0" applyNumberFormat="1" applyFont="1" applyFill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10" borderId="2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8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52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0" fillId="5" borderId="48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0" xfId="0" applyBorder="1" applyAlignment="1">
      <alignment horizontal="center"/>
    </xf>
    <xf numFmtId="1" fontId="0" fillId="5" borderId="8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5" borderId="51" xfId="0" applyNumberFormat="1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2" borderId="9" xfId="0" applyFill="1" applyBorder="1" applyAlignment="1">
      <alignment horizontal="center"/>
    </xf>
    <xf numFmtId="0" fontId="10" fillId="8" borderId="11" xfId="0" applyFont="1" applyFill="1" applyBorder="1" applyAlignment="1">
      <alignment horizontal="center" vertical="top" wrapText="1"/>
    </xf>
    <xf numFmtId="0" fontId="10" fillId="8" borderId="12" xfId="0" applyFont="1" applyFill="1" applyBorder="1" applyAlignment="1">
      <alignment horizontal="center" vertical="top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</cellXfs>
  <cellStyles count="197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" xfId="155" builtinId="8" hidden="1"/>
    <cellStyle name="Hiperligação" xfId="157" builtinId="8" hidden="1"/>
    <cellStyle name="Hiperligação" xfId="159" builtinId="8" hidden="1"/>
    <cellStyle name="Hiperligação" xfId="161" builtinId="8" hidden="1"/>
    <cellStyle name="Hiperligação" xfId="163" builtinId="8" hidden="1"/>
    <cellStyle name="Hiperligação" xfId="165" builtinId="8" hidden="1"/>
    <cellStyle name="Hiperligação" xfId="167" builtinId="8" hidden="1"/>
    <cellStyle name="Hiperligação" xfId="169" builtinId="8" hidden="1"/>
    <cellStyle name="Hiperligação" xfId="171" builtinId="8" hidden="1"/>
    <cellStyle name="Hiperligação" xfId="173" builtinId="8" hidden="1"/>
    <cellStyle name="Hiperligação" xfId="175" builtinId="8" hidden="1"/>
    <cellStyle name="Hiperligação" xfId="177" builtinId="8" hidden="1"/>
    <cellStyle name="Hiperligação" xfId="179" builtinId="8" hidden="1"/>
    <cellStyle name="Hiperligação" xfId="181" builtinId="8" hidden="1"/>
    <cellStyle name="Hiperligação" xfId="183" builtinId="8" hidden="1"/>
    <cellStyle name="Hiperligação" xfId="185" builtinId="8" hidden="1"/>
    <cellStyle name="Hiperligação" xfId="187" builtinId="8" hidden="1"/>
    <cellStyle name="Hiperligação" xfId="189" builtinId="8" hidden="1"/>
    <cellStyle name="Hiperligação" xfId="191" builtinId="8" hidden="1"/>
    <cellStyle name="Hiperligação" xfId="193" builtinId="8" hidden="1"/>
    <cellStyle name="Hiperligação" xfId="195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Hiperligação Visitada" xfId="156" builtinId="9" hidden="1"/>
    <cellStyle name="Hiperligação Visitada" xfId="158" builtinId="9" hidden="1"/>
    <cellStyle name="Hiperligação Visitada" xfId="160" builtinId="9" hidden="1"/>
    <cellStyle name="Hiperligação Visitada" xfId="162" builtinId="9" hidden="1"/>
    <cellStyle name="Hiperligação Visitada" xfId="164" builtinId="9" hidden="1"/>
    <cellStyle name="Hiperligação Visitada" xfId="166" builtinId="9" hidden="1"/>
    <cellStyle name="Hiperligação Visitada" xfId="168" builtinId="9" hidden="1"/>
    <cellStyle name="Hiperligação Visitada" xfId="170" builtinId="9" hidden="1"/>
    <cellStyle name="Hiperligação Visitada" xfId="172" builtinId="9" hidden="1"/>
    <cellStyle name="Hiperligação Visitada" xfId="174" builtinId="9" hidden="1"/>
    <cellStyle name="Hiperligação Visitada" xfId="176" builtinId="9" hidden="1"/>
    <cellStyle name="Hiperligação Visitada" xfId="178" builtinId="9" hidden="1"/>
    <cellStyle name="Hiperligação Visitada" xfId="180" builtinId="9" hidden="1"/>
    <cellStyle name="Hiperligação Visitada" xfId="182" builtinId="9" hidden="1"/>
    <cellStyle name="Hiperligação Visitada" xfId="184" builtinId="9" hidden="1"/>
    <cellStyle name="Hiperligação Visitada" xfId="186" builtinId="9" hidden="1"/>
    <cellStyle name="Hiperligação Visitada" xfId="188" builtinId="9" hidden="1"/>
    <cellStyle name="Hiperligação Visitada" xfId="190" builtinId="9" hidden="1"/>
    <cellStyle name="Hiperligação Visitada" xfId="192" builtinId="9" hidden="1"/>
    <cellStyle name="Hiperligação Visitada" xfId="194" builtinId="9" hidden="1"/>
    <cellStyle name="Hiperligação Visitada" xfId="196" builtinId="9" hidden="1"/>
    <cellStyle name="Normal" xfId="0" builtinId="0"/>
  </cellStyles>
  <dxfs count="0"/>
  <tableStyles count="0" defaultTableStyle="TableStyleMedium9" defaultPivotStyle="PivotStyleMedium4"/>
  <colors>
    <mruColors>
      <color rgb="FFFAFF70"/>
      <color rgb="FFFFFF66"/>
      <color rgb="FF7EBDC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44095</xdr:colOff>
      <xdr:row>21</xdr:row>
      <xdr:rowOff>38101</xdr:rowOff>
    </xdr:from>
    <xdr:ext cx="307777" cy="82766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 rot="16200000">
          <a:off x="12810948" y="9623248"/>
          <a:ext cx="8276672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PRODUTO FINAL: PACKAGING</a:t>
          </a:r>
          <a:r>
            <a:rPr lang="en-US" sz="1400" b="1" baseline="0"/>
            <a:t> PROJ FINAL + CRIAÇÃO E PREPARAÇÃO DO PROTÓTIPO E DEMONSTRADOR FINAL</a:t>
          </a:r>
          <a:endParaRPr lang="en-US" sz="1400" b="1"/>
        </a:p>
      </xdr:txBody>
    </xdr:sp>
    <xdr:clientData/>
  </xdr:oneCellAnchor>
  <xdr:oneCellAnchor>
    <xdr:from>
      <xdr:col>26</xdr:col>
      <xdr:colOff>69508</xdr:colOff>
      <xdr:row>21</xdr:row>
      <xdr:rowOff>45268</xdr:rowOff>
    </xdr:from>
    <xdr:ext cx="307777" cy="417293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6200000">
          <a:off x="11167128" y="7578548"/>
          <a:ext cx="4172937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DEMONSTRADOR EM LAB DO DEMONSTRADOR BETA</a:t>
          </a:r>
        </a:p>
      </xdr:txBody>
    </xdr:sp>
    <xdr:clientData/>
  </xdr:oneCellAnchor>
  <xdr:oneCellAnchor>
    <xdr:from>
      <xdr:col>17</xdr:col>
      <xdr:colOff>82208</xdr:colOff>
      <xdr:row>21</xdr:row>
      <xdr:rowOff>96068</xdr:rowOff>
    </xdr:from>
    <xdr:ext cx="307777" cy="417293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788928" y="7629348"/>
          <a:ext cx="4172937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DEMONSTRADOR EM LAB DO DEMONSTRADOR ALFA</a:t>
          </a:r>
        </a:p>
      </xdr:txBody>
    </xdr:sp>
    <xdr:clientData/>
  </xdr:oneCellAnchor>
  <xdr:oneCellAnchor>
    <xdr:from>
      <xdr:col>6</xdr:col>
      <xdr:colOff>69529</xdr:colOff>
      <xdr:row>21</xdr:row>
      <xdr:rowOff>138696</xdr:rowOff>
    </xdr:from>
    <xdr:ext cx="307777" cy="746588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2040377" y="9318448"/>
          <a:ext cx="7465881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DELIVERABLES DOCUMENTAIS: DOC.</a:t>
          </a:r>
          <a:r>
            <a:rPr lang="en-US" sz="1400" b="1" baseline="0"/>
            <a:t> </a:t>
          </a:r>
          <a:r>
            <a:rPr lang="en-US" sz="1400" b="1"/>
            <a:t>ESPECIFICAÇÃO + PLANEAMENTO REVISTO COM</a:t>
          </a:r>
          <a:r>
            <a:rPr lang="en-US" sz="1400" b="1" baseline="0"/>
            <a:t> VALDIAÇÃO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60"/>
  <sheetViews>
    <sheetView tabSelected="1" zoomScale="40" zoomScaleNormal="40" workbookViewId="0">
      <selection activeCell="B27" sqref="B27"/>
    </sheetView>
  </sheetViews>
  <sheetFormatPr defaultColWidth="11" defaultRowHeight="15.6" x14ac:dyDescent="0.3"/>
  <cols>
    <col min="2" max="2" width="42.59765625" customWidth="1"/>
    <col min="3" max="6" width="4.8984375" customWidth="1"/>
    <col min="7" max="7" width="5.3984375" customWidth="1"/>
    <col min="8" max="17" width="4.8984375" customWidth="1"/>
    <col min="18" max="18" width="5.8984375" customWidth="1"/>
    <col min="19" max="26" width="4.8984375" customWidth="1"/>
    <col min="27" max="27" width="5.3984375" customWidth="1"/>
    <col min="28" max="36" width="4.8984375" customWidth="1"/>
    <col min="37" max="37" width="5.09765625" customWidth="1"/>
    <col min="38" max="38" width="4.8984375" customWidth="1"/>
    <col min="39" max="40" width="5.5" customWidth="1"/>
    <col min="41" max="41" width="9" customWidth="1"/>
    <col min="43" max="50" width="5.3984375" customWidth="1"/>
  </cols>
  <sheetData>
    <row r="1" spans="1:42" ht="29.1" customHeight="1" thickBot="1" x14ac:dyDescent="0.55000000000000004">
      <c r="A1" s="126" t="s">
        <v>76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8"/>
    </row>
    <row r="2" spans="1:42" ht="21" customHeight="1" thickBot="1" x14ac:dyDescent="0.35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3"/>
    </row>
    <row r="3" spans="1:42" ht="30" customHeight="1" thickBot="1" x14ac:dyDescent="0.55000000000000004">
      <c r="A3" s="126" t="s">
        <v>24</v>
      </c>
      <c r="B3" s="127"/>
      <c r="C3" s="128"/>
      <c r="D3" s="145" t="s">
        <v>25</v>
      </c>
      <c r="E3" s="146"/>
      <c r="F3" s="146"/>
      <c r="G3" s="146"/>
      <c r="H3" s="146"/>
      <c r="I3" s="146"/>
      <c r="J3" s="146"/>
      <c r="K3" s="147"/>
      <c r="L3" s="13"/>
      <c r="M3" s="162" t="s">
        <v>55</v>
      </c>
      <c r="N3" s="163"/>
      <c r="O3" s="163"/>
      <c r="P3" s="163"/>
      <c r="Q3" s="164"/>
      <c r="R3" s="69"/>
      <c r="S3" s="120">
        <f>SUM(C43:AN43)</f>
        <v>1250</v>
      </c>
      <c r="T3" s="121"/>
      <c r="U3" s="121"/>
      <c r="V3" s="121"/>
      <c r="W3" s="173" t="s">
        <v>61</v>
      </c>
      <c r="X3" s="174"/>
      <c r="Y3" s="13"/>
      <c r="Z3" s="159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1"/>
      <c r="AO3" s="13"/>
      <c r="AP3" s="28"/>
    </row>
    <row r="4" spans="1:42" ht="20.100000000000001" customHeight="1" thickBot="1" x14ac:dyDescent="0.4">
      <c r="A4" s="129"/>
      <c r="B4" s="130"/>
      <c r="C4" s="131"/>
      <c r="D4" s="132" t="s">
        <v>26</v>
      </c>
      <c r="E4" s="133"/>
      <c r="F4" s="136" t="s">
        <v>27</v>
      </c>
      <c r="G4" s="137"/>
      <c r="H4" s="137"/>
      <c r="I4" s="137"/>
      <c r="J4" s="137"/>
      <c r="K4" s="138"/>
      <c r="L4" s="13"/>
      <c r="M4" s="165" t="s">
        <v>59</v>
      </c>
      <c r="N4" s="166"/>
      <c r="O4" s="166"/>
      <c r="P4" s="166"/>
      <c r="Q4" s="167"/>
      <c r="R4" s="70"/>
      <c r="S4" s="122">
        <f>AC4*AF4*AI4</f>
        <v>2520</v>
      </c>
      <c r="T4" s="123"/>
      <c r="U4" s="123"/>
      <c r="V4" s="123"/>
      <c r="W4" s="175" t="s">
        <v>61</v>
      </c>
      <c r="X4" s="176"/>
      <c r="Y4" s="13"/>
      <c r="Z4" s="156" t="s">
        <v>56</v>
      </c>
      <c r="AA4" s="157"/>
      <c r="AB4" s="158"/>
      <c r="AC4" s="26">
        <v>18</v>
      </c>
      <c r="AD4" s="156" t="s">
        <v>57</v>
      </c>
      <c r="AE4" s="158"/>
      <c r="AF4" s="27">
        <v>28</v>
      </c>
      <c r="AG4" s="156" t="s">
        <v>23</v>
      </c>
      <c r="AH4" s="158"/>
      <c r="AI4" s="27">
        <v>5</v>
      </c>
      <c r="AJ4" s="5"/>
      <c r="AK4" s="5"/>
      <c r="AL4" s="156" t="s">
        <v>58</v>
      </c>
      <c r="AM4" s="158"/>
      <c r="AN4" s="31">
        <v>0.32500000000000001</v>
      </c>
      <c r="AO4" s="13"/>
      <c r="AP4" s="28"/>
    </row>
    <row r="5" spans="1:42" ht="27" customHeight="1" thickBot="1" x14ac:dyDescent="0.35">
      <c r="A5" s="129"/>
      <c r="B5" s="130"/>
      <c r="C5" s="131"/>
      <c r="D5" s="134"/>
      <c r="E5" s="135"/>
      <c r="F5" s="134"/>
      <c r="G5" s="139"/>
      <c r="H5" s="139"/>
      <c r="I5" s="139"/>
      <c r="J5" s="139"/>
      <c r="K5" s="135"/>
      <c r="L5" s="13"/>
      <c r="M5" s="168" t="s">
        <v>60</v>
      </c>
      <c r="N5" s="169"/>
      <c r="O5" s="169"/>
      <c r="P5" s="169"/>
      <c r="Q5" s="170"/>
      <c r="R5" s="71"/>
      <c r="S5" s="124">
        <f>S4-(S4*AN4)</f>
        <v>1701</v>
      </c>
      <c r="T5" s="125"/>
      <c r="U5" s="125"/>
      <c r="V5" s="125"/>
      <c r="W5" s="177" t="s">
        <v>61</v>
      </c>
      <c r="X5" s="178"/>
      <c r="Y5" s="13"/>
      <c r="Z5" s="179" t="s">
        <v>97</v>
      </c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1"/>
      <c r="AO5" s="13"/>
      <c r="AP5" s="28"/>
    </row>
    <row r="6" spans="1:42" ht="20.100000000000001" customHeight="1" thickBot="1" x14ac:dyDescent="0.35">
      <c r="A6" s="154" t="s">
        <v>120</v>
      </c>
      <c r="B6" s="155"/>
      <c r="C6" s="155"/>
      <c r="D6" s="148">
        <v>47406</v>
      </c>
      <c r="E6" s="149"/>
      <c r="F6" s="140"/>
      <c r="G6" s="140"/>
      <c r="H6" s="140"/>
      <c r="I6" s="140"/>
      <c r="J6" s="140"/>
      <c r="K6" s="141"/>
      <c r="L6" s="13"/>
      <c r="M6" s="15" t="s">
        <v>65</v>
      </c>
      <c r="N6" s="16"/>
      <c r="O6" s="16"/>
      <c r="P6" s="16"/>
      <c r="Q6" s="16"/>
      <c r="R6" s="16"/>
      <c r="S6" s="16"/>
      <c r="T6" s="16"/>
      <c r="U6" s="16"/>
      <c r="V6" s="16"/>
      <c r="W6" s="171" t="s">
        <v>67</v>
      </c>
      <c r="X6" s="172"/>
      <c r="Y6" s="13"/>
      <c r="Z6" s="182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4"/>
      <c r="AO6" s="13"/>
      <c r="AP6" s="28"/>
    </row>
    <row r="7" spans="1:42" ht="20.100000000000001" customHeight="1" thickBot="1" x14ac:dyDescent="0.35">
      <c r="A7" s="263" t="s">
        <v>121</v>
      </c>
      <c r="B7" s="263"/>
      <c r="C7" s="263"/>
      <c r="D7" s="150">
        <v>46288</v>
      </c>
      <c r="E7" s="150"/>
      <c r="F7" s="142"/>
      <c r="G7" s="143"/>
      <c r="H7" s="143"/>
      <c r="I7" s="143"/>
      <c r="J7" s="143"/>
      <c r="K7" s="144"/>
      <c r="L7" s="13"/>
      <c r="M7" s="151" t="s">
        <v>70</v>
      </c>
      <c r="N7" s="152"/>
      <c r="O7" s="152"/>
      <c r="P7" s="152"/>
      <c r="Q7" s="152"/>
      <c r="R7" s="153"/>
      <c r="S7" s="114" t="s">
        <v>73</v>
      </c>
      <c r="T7" s="115"/>
      <c r="U7" s="116"/>
      <c r="V7" s="117">
        <v>1</v>
      </c>
      <c r="W7" s="118"/>
      <c r="X7" s="119"/>
      <c r="Y7" s="13"/>
      <c r="Z7" s="266" t="s">
        <v>75</v>
      </c>
      <c r="AA7" s="267"/>
      <c r="AB7" s="267"/>
      <c r="AC7" s="267"/>
      <c r="AD7" s="267"/>
      <c r="AE7" s="267"/>
      <c r="AF7" s="267"/>
      <c r="AG7" s="267"/>
      <c r="AH7" s="267"/>
      <c r="AI7" s="267"/>
      <c r="AJ7" s="267"/>
      <c r="AK7" s="267"/>
      <c r="AL7" s="267"/>
      <c r="AM7" s="267"/>
      <c r="AN7" s="268"/>
      <c r="AO7" s="13"/>
      <c r="AP7" s="28"/>
    </row>
    <row r="8" spans="1:42" ht="20.100000000000001" customHeight="1" thickBot="1" x14ac:dyDescent="0.45">
      <c r="A8" s="154" t="s">
        <v>122</v>
      </c>
      <c r="B8" s="155"/>
      <c r="C8" s="155"/>
      <c r="D8" s="205">
        <v>47982</v>
      </c>
      <c r="E8" s="150"/>
      <c r="F8" s="102"/>
      <c r="G8" s="102"/>
      <c r="H8" s="102"/>
      <c r="I8" s="102"/>
      <c r="J8" s="102"/>
      <c r="K8" s="103"/>
      <c r="L8" s="13"/>
      <c r="M8" s="97" t="s">
        <v>66</v>
      </c>
      <c r="N8" s="98"/>
      <c r="O8" s="98"/>
      <c r="P8" s="98"/>
      <c r="Q8" s="99"/>
      <c r="R8" s="68"/>
      <c r="S8" s="100">
        <f>AVERAGE(C43:AN43)</f>
        <v>73.529411764705884</v>
      </c>
      <c r="T8" s="101"/>
      <c r="U8" s="101"/>
      <c r="V8" s="23" t="s">
        <v>74</v>
      </c>
      <c r="W8" s="185">
        <f>S5/17</f>
        <v>100.05882352941177</v>
      </c>
      <c r="X8" s="186"/>
      <c r="Y8" s="13"/>
      <c r="Z8" s="200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2"/>
      <c r="AO8" s="13"/>
      <c r="AP8" s="28"/>
    </row>
    <row r="9" spans="1:42" ht="20.100000000000001" customHeight="1" thickBot="1" x14ac:dyDescent="0.45">
      <c r="A9" s="154" t="s">
        <v>123</v>
      </c>
      <c r="B9" s="155"/>
      <c r="C9" s="155"/>
      <c r="D9" s="205">
        <v>46093</v>
      </c>
      <c r="E9" s="150"/>
      <c r="F9" s="102"/>
      <c r="G9" s="102"/>
      <c r="H9" s="102"/>
      <c r="I9" s="102"/>
      <c r="J9" s="102"/>
      <c r="K9" s="103"/>
      <c r="L9" s="13"/>
      <c r="M9" s="18" t="s">
        <v>68</v>
      </c>
      <c r="N9" s="17"/>
      <c r="O9" s="17"/>
      <c r="P9" s="17"/>
      <c r="Q9" s="19"/>
      <c r="R9" s="17"/>
      <c r="S9" s="190">
        <f>SUM(C43:AN43)/S5</f>
        <v>0.73486184597295712</v>
      </c>
      <c r="T9" s="191"/>
      <c r="U9" s="191"/>
      <c r="V9" s="24" t="s">
        <v>71</v>
      </c>
      <c r="W9" s="187">
        <v>1</v>
      </c>
      <c r="X9" s="188"/>
      <c r="Y9" s="13"/>
      <c r="Z9" s="200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2"/>
      <c r="AO9" s="13"/>
      <c r="AP9" s="28"/>
    </row>
    <row r="10" spans="1:42" ht="20.100000000000001" customHeight="1" thickBot="1" x14ac:dyDescent="0.45">
      <c r="A10" s="198" t="s">
        <v>124</v>
      </c>
      <c r="B10" s="199"/>
      <c r="C10" s="199"/>
      <c r="D10" s="206">
        <v>45576</v>
      </c>
      <c r="E10" s="207"/>
      <c r="F10" s="203"/>
      <c r="G10" s="203"/>
      <c r="H10" s="203"/>
      <c r="I10" s="203"/>
      <c r="J10" s="203"/>
      <c r="K10" s="204"/>
      <c r="L10" s="13"/>
      <c r="M10" s="20" t="s">
        <v>69</v>
      </c>
      <c r="N10" s="21"/>
      <c r="O10" s="21"/>
      <c r="P10" s="21"/>
      <c r="Q10" s="22"/>
      <c r="R10" s="21"/>
      <c r="S10" s="100">
        <f>S5-SUM(C43:AN43)</f>
        <v>451</v>
      </c>
      <c r="T10" s="101"/>
      <c r="U10" s="101"/>
      <c r="V10" s="25" t="s">
        <v>61</v>
      </c>
      <c r="W10" s="189" t="s">
        <v>72</v>
      </c>
      <c r="X10" s="188"/>
      <c r="Y10" s="13"/>
      <c r="Z10" s="200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2"/>
      <c r="AO10" s="13"/>
      <c r="AP10" s="28"/>
    </row>
    <row r="11" spans="1:42" ht="20.100000000000001" customHeight="1" x14ac:dyDescent="0.3">
      <c r="A11" s="192" t="s">
        <v>62</v>
      </c>
      <c r="B11" s="193"/>
      <c r="C11" s="193"/>
      <c r="D11" s="193"/>
      <c r="E11" s="193"/>
      <c r="F11" s="193"/>
      <c r="G11" s="193"/>
      <c r="H11" s="193"/>
      <c r="I11" s="193"/>
      <c r="J11" s="193"/>
      <c r="K11" s="194"/>
      <c r="L11" s="13"/>
      <c r="M11" s="200" t="s">
        <v>75</v>
      </c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2"/>
      <c r="Y11" s="13"/>
      <c r="Z11" s="200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1"/>
      <c r="AN11" s="202"/>
      <c r="AO11" s="13"/>
      <c r="AP11" s="28"/>
    </row>
    <row r="12" spans="1:42" ht="20.100000000000001" customHeight="1" x14ac:dyDescent="0.3">
      <c r="A12" s="195"/>
      <c r="B12" s="196"/>
      <c r="C12" s="196"/>
      <c r="D12" s="196"/>
      <c r="E12" s="196"/>
      <c r="F12" s="196"/>
      <c r="G12" s="196"/>
      <c r="H12" s="196"/>
      <c r="I12" s="196"/>
      <c r="J12" s="196"/>
      <c r="K12" s="197"/>
      <c r="L12" s="13"/>
      <c r="M12" s="200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2"/>
      <c r="Y12" s="13"/>
      <c r="Z12" s="200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1"/>
      <c r="AN12" s="202"/>
      <c r="AO12" s="13"/>
      <c r="AP12" s="28"/>
    </row>
    <row r="13" spans="1:42" ht="20.100000000000001" customHeight="1" thickBot="1" x14ac:dyDescent="0.35">
      <c r="A13" s="195"/>
      <c r="B13" s="196"/>
      <c r="C13" s="196"/>
      <c r="D13" s="196"/>
      <c r="E13" s="196"/>
      <c r="F13" s="196"/>
      <c r="G13" s="196"/>
      <c r="H13" s="196"/>
      <c r="I13" s="196"/>
      <c r="J13" s="196"/>
      <c r="K13" s="197"/>
      <c r="L13" s="13"/>
      <c r="M13" s="200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2"/>
      <c r="Y13" s="13"/>
      <c r="Z13" s="200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1"/>
      <c r="AN13" s="202"/>
      <c r="AO13" s="13"/>
      <c r="AP13" s="28"/>
    </row>
    <row r="14" spans="1:42" ht="20.100000000000001" customHeight="1" x14ac:dyDescent="0.3">
      <c r="A14" s="210"/>
      <c r="B14" s="211"/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42"/>
      <c r="AP14" s="43"/>
    </row>
    <row r="15" spans="1:42" ht="16.2" thickBot="1" x14ac:dyDescent="0.35">
      <c r="A15" s="212"/>
      <c r="B15" s="213"/>
      <c r="C15" s="213"/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14"/>
      <c r="AP15" s="29"/>
    </row>
    <row r="16" spans="1:42" ht="21.6" thickBot="1" x14ac:dyDescent="0.45">
      <c r="A16" s="221" t="s">
        <v>22</v>
      </c>
      <c r="B16" s="222"/>
      <c r="C16" s="109" t="s">
        <v>1</v>
      </c>
      <c r="D16" s="110"/>
      <c r="E16" s="92" t="s">
        <v>2</v>
      </c>
      <c r="F16" s="93"/>
      <c r="G16" s="111"/>
      <c r="H16" s="111"/>
      <c r="I16" s="111"/>
      <c r="J16" s="111"/>
      <c r="K16" s="111"/>
      <c r="L16" s="111"/>
      <c r="M16" s="112"/>
      <c r="N16" s="92" t="s">
        <v>3</v>
      </c>
      <c r="O16" s="93"/>
      <c r="P16" s="93"/>
      <c r="Q16" s="93"/>
      <c r="R16" s="93"/>
      <c r="S16" s="93"/>
      <c r="T16" s="93"/>
      <c r="U16" s="93"/>
      <c r="V16" s="93"/>
      <c r="W16" s="113"/>
      <c r="X16" s="92" t="s">
        <v>4</v>
      </c>
      <c r="Y16" s="93"/>
      <c r="Z16" s="93"/>
      <c r="AA16" s="93"/>
      <c r="AB16" s="93"/>
      <c r="AC16" s="93"/>
      <c r="AD16" s="93"/>
      <c r="AE16" s="93"/>
      <c r="AF16" s="93"/>
      <c r="AG16" s="113"/>
      <c r="AH16" s="92" t="s">
        <v>5</v>
      </c>
      <c r="AI16" s="93"/>
      <c r="AJ16" s="93"/>
      <c r="AK16" s="93"/>
      <c r="AL16" s="93"/>
      <c r="AM16" s="93"/>
      <c r="AN16" s="93"/>
      <c r="AO16" s="34" t="s">
        <v>96</v>
      </c>
      <c r="AP16" s="34" t="s">
        <v>96</v>
      </c>
    </row>
    <row r="17" spans="1:42" ht="18.899999999999999" customHeight="1" thickBot="1" x14ac:dyDescent="0.4">
      <c r="A17" s="223"/>
      <c r="B17" s="224"/>
      <c r="C17" s="94" t="s">
        <v>0</v>
      </c>
      <c r="D17" s="95"/>
      <c r="E17" s="94" t="s">
        <v>6</v>
      </c>
      <c r="F17" s="96"/>
      <c r="G17" s="104" t="s">
        <v>99</v>
      </c>
      <c r="H17" s="96" t="s">
        <v>7</v>
      </c>
      <c r="I17" s="95"/>
      <c r="J17" s="94" t="s">
        <v>8</v>
      </c>
      <c r="K17" s="95"/>
      <c r="L17" s="94" t="s">
        <v>9</v>
      </c>
      <c r="M17" s="95"/>
      <c r="N17" s="94" t="s">
        <v>10</v>
      </c>
      <c r="O17" s="95"/>
      <c r="P17" s="94" t="s">
        <v>11</v>
      </c>
      <c r="Q17" s="95"/>
      <c r="R17" s="104" t="s">
        <v>100</v>
      </c>
      <c r="S17" s="94" t="s">
        <v>12</v>
      </c>
      <c r="T17" s="95"/>
      <c r="U17" s="94" t="s">
        <v>21</v>
      </c>
      <c r="V17" s="95"/>
      <c r="W17" s="94" t="s">
        <v>13</v>
      </c>
      <c r="X17" s="95"/>
      <c r="Y17" s="94" t="s">
        <v>14</v>
      </c>
      <c r="Z17" s="95"/>
      <c r="AA17" s="104" t="s">
        <v>101</v>
      </c>
      <c r="AB17" s="94" t="s">
        <v>15</v>
      </c>
      <c r="AC17" s="95"/>
      <c r="AD17" s="94" t="s">
        <v>16</v>
      </c>
      <c r="AE17" s="95"/>
      <c r="AF17" s="94" t="s">
        <v>17</v>
      </c>
      <c r="AG17" s="95"/>
      <c r="AH17" s="94" t="s">
        <v>18</v>
      </c>
      <c r="AI17" s="95"/>
      <c r="AJ17" s="94" t="s">
        <v>19</v>
      </c>
      <c r="AK17" s="234"/>
      <c r="AL17" s="235"/>
      <c r="AM17" s="236" t="s">
        <v>20</v>
      </c>
      <c r="AN17" s="234"/>
      <c r="AO17" s="37" t="s">
        <v>72</v>
      </c>
      <c r="AP17" s="37" t="s">
        <v>71</v>
      </c>
    </row>
    <row r="18" spans="1:42" ht="15.9" customHeight="1" thickBot="1" x14ac:dyDescent="0.35">
      <c r="A18" s="223"/>
      <c r="B18" s="224"/>
      <c r="C18" s="78"/>
      <c r="D18" s="78"/>
      <c r="E18" s="78"/>
      <c r="F18" s="78"/>
      <c r="G18" s="105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105"/>
      <c r="S18" s="78"/>
      <c r="T18" s="78"/>
      <c r="U18" s="78"/>
      <c r="V18" s="78"/>
      <c r="W18" s="78"/>
      <c r="X18" s="78"/>
      <c r="Y18" s="78"/>
      <c r="Z18" s="78"/>
      <c r="AA18" s="105"/>
      <c r="AB18" s="78"/>
      <c r="AC18" s="78"/>
      <c r="AD18" s="78"/>
      <c r="AE18" s="78"/>
      <c r="AF18" s="78"/>
      <c r="AG18" s="78"/>
      <c r="AH18" s="78"/>
      <c r="AI18" s="78"/>
      <c r="AJ18" s="78"/>
      <c r="AK18" s="77"/>
      <c r="AL18" s="78"/>
      <c r="AM18" s="107"/>
      <c r="AN18" s="108"/>
      <c r="AO18" s="33"/>
      <c r="AP18" s="33"/>
    </row>
    <row r="19" spans="1:42" ht="15.9" customHeight="1" thickBot="1" x14ac:dyDescent="0.35">
      <c r="A19" s="225"/>
      <c r="B19" s="226"/>
      <c r="C19" s="79">
        <v>27</v>
      </c>
      <c r="D19" s="80">
        <v>31</v>
      </c>
      <c r="E19" s="80">
        <v>3</v>
      </c>
      <c r="F19" s="81">
        <v>7</v>
      </c>
      <c r="G19" s="106"/>
      <c r="H19" s="79">
        <v>10</v>
      </c>
      <c r="I19" s="80">
        <v>14</v>
      </c>
      <c r="J19" s="80">
        <v>16</v>
      </c>
      <c r="K19" s="80">
        <v>21</v>
      </c>
      <c r="L19" s="80">
        <v>24</v>
      </c>
      <c r="M19" s="80">
        <v>28</v>
      </c>
      <c r="N19" s="80">
        <v>1</v>
      </c>
      <c r="O19" s="80">
        <v>5</v>
      </c>
      <c r="P19" s="80">
        <v>8</v>
      </c>
      <c r="Q19" s="80">
        <v>12</v>
      </c>
      <c r="R19" s="106"/>
      <c r="S19" s="80">
        <v>15</v>
      </c>
      <c r="T19" s="80">
        <v>19</v>
      </c>
      <c r="U19" s="80">
        <v>22</v>
      </c>
      <c r="V19" s="80">
        <v>26</v>
      </c>
      <c r="W19" s="80">
        <v>29</v>
      </c>
      <c r="X19" s="80">
        <v>2</v>
      </c>
      <c r="Y19" s="80">
        <v>5</v>
      </c>
      <c r="Z19" s="80">
        <v>9</v>
      </c>
      <c r="AA19" s="106"/>
      <c r="AB19" s="80">
        <v>12</v>
      </c>
      <c r="AC19" s="80">
        <v>16</v>
      </c>
      <c r="AD19" s="80">
        <v>19</v>
      </c>
      <c r="AE19" s="80">
        <v>23</v>
      </c>
      <c r="AF19" s="80">
        <v>26</v>
      </c>
      <c r="AG19" s="80">
        <v>30</v>
      </c>
      <c r="AH19" s="80">
        <v>3</v>
      </c>
      <c r="AI19" s="80">
        <v>7</v>
      </c>
      <c r="AJ19" s="80">
        <v>10</v>
      </c>
      <c r="AK19" s="80" t="s">
        <v>102</v>
      </c>
      <c r="AL19" s="80">
        <v>14</v>
      </c>
      <c r="AM19" s="80">
        <v>17</v>
      </c>
      <c r="AN19" s="81">
        <v>21</v>
      </c>
      <c r="AO19" s="36"/>
      <c r="AP19" s="36"/>
    </row>
    <row r="20" spans="1:42" ht="23.1" customHeight="1" x14ac:dyDescent="0.3">
      <c r="A20" s="208" t="s">
        <v>28</v>
      </c>
      <c r="B20" s="208" t="s">
        <v>29</v>
      </c>
      <c r="C20" s="42"/>
      <c r="D20" s="42"/>
      <c r="E20" s="42"/>
      <c r="F20" s="42"/>
      <c r="G20" s="253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253"/>
      <c r="S20" s="42"/>
      <c r="T20" s="42"/>
      <c r="U20" s="42"/>
      <c r="V20" s="42"/>
      <c r="W20" s="42"/>
      <c r="X20" s="42"/>
      <c r="Y20" s="42"/>
      <c r="Z20" s="42"/>
      <c r="AA20" s="253"/>
      <c r="AB20" s="42"/>
      <c r="AC20" s="42"/>
      <c r="AD20" s="42"/>
      <c r="AE20" s="42"/>
      <c r="AF20" s="42"/>
      <c r="AG20" s="42"/>
      <c r="AH20" s="42"/>
      <c r="AI20" s="42"/>
      <c r="AJ20" s="42"/>
      <c r="AK20" s="270" t="s">
        <v>103</v>
      </c>
      <c r="AL20" s="42"/>
      <c r="AM20" s="272" t="s">
        <v>104</v>
      </c>
      <c r="AN20" s="273"/>
      <c r="AO20" s="35"/>
      <c r="AP20" s="53"/>
    </row>
    <row r="21" spans="1:42" ht="23.1" customHeight="1" thickBot="1" x14ac:dyDescent="0.35">
      <c r="A21" s="209"/>
      <c r="B21" s="209"/>
      <c r="C21" s="14"/>
      <c r="D21" s="14"/>
      <c r="E21" s="14"/>
      <c r="F21" s="14"/>
      <c r="G21" s="25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54"/>
      <c r="S21" s="14"/>
      <c r="T21" s="14"/>
      <c r="U21" s="14"/>
      <c r="V21" s="14"/>
      <c r="W21" s="14"/>
      <c r="X21" s="14"/>
      <c r="Y21" s="14"/>
      <c r="Z21" s="14"/>
      <c r="AA21" s="254"/>
      <c r="AB21" s="14"/>
      <c r="AC21" s="14"/>
      <c r="AD21" s="14"/>
      <c r="AE21" s="14"/>
      <c r="AF21" s="14"/>
      <c r="AG21" s="14"/>
      <c r="AH21" s="14"/>
      <c r="AI21" s="14"/>
      <c r="AJ21" s="14"/>
      <c r="AK21" s="271"/>
      <c r="AL21" s="14"/>
      <c r="AM21" s="274"/>
      <c r="AN21" s="275"/>
      <c r="AO21" s="35"/>
      <c r="AP21" s="53"/>
    </row>
    <row r="22" spans="1:42" ht="18.899999999999999" customHeight="1" thickBot="1" x14ac:dyDescent="0.35">
      <c r="A22" s="2" t="s">
        <v>30</v>
      </c>
      <c r="B22" s="8" t="s">
        <v>107</v>
      </c>
      <c r="C22" s="134"/>
      <c r="D22" s="135"/>
      <c r="E22" s="240"/>
      <c r="F22" s="241"/>
      <c r="G22" s="254"/>
      <c r="H22" s="231"/>
      <c r="I22" s="232"/>
      <c r="J22" s="233"/>
      <c r="K22" s="232"/>
      <c r="L22" s="233"/>
      <c r="M22" s="232"/>
      <c r="N22" s="233"/>
      <c r="O22" s="232"/>
      <c r="P22" s="233"/>
      <c r="Q22" s="231"/>
      <c r="R22" s="254"/>
      <c r="S22" s="231"/>
      <c r="T22" s="232"/>
      <c r="U22" s="233"/>
      <c r="V22" s="232"/>
      <c r="W22" s="233"/>
      <c r="X22" s="232"/>
      <c r="Y22" s="233"/>
      <c r="Z22" s="231"/>
      <c r="AA22" s="254"/>
      <c r="AB22" s="231"/>
      <c r="AC22" s="232"/>
      <c r="AD22" s="233"/>
      <c r="AE22" s="232"/>
      <c r="AF22" s="233"/>
      <c r="AG22" s="232"/>
      <c r="AH22" s="233"/>
      <c r="AI22" s="232"/>
      <c r="AJ22" s="66"/>
      <c r="AK22" s="271"/>
      <c r="AL22" s="67"/>
      <c r="AM22" s="233"/>
      <c r="AN22" s="243"/>
      <c r="AO22" s="51">
        <f t="shared" ref="AO22:AO41" si="0">SUM(C22:AN22)</f>
        <v>0</v>
      </c>
      <c r="AP22" s="44">
        <f>AO22/$S$5</f>
        <v>0</v>
      </c>
    </row>
    <row r="23" spans="1:42" ht="18.899999999999999" customHeight="1" thickBot="1" x14ac:dyDescent="0.35">
      <c r="A23" s="3" t="s">
        <v>38</v>
      </c>
      <c r="B23" s="9" t="s">
        <v>105</v>
      </c>
      <c r="C23" s="134">
        <v>25</v>
      </c>
      <c r="D23" s="135"/>
      <c r="E23" s="233"/>
      <c r="F23" s="231"/>
      <c r="G23" s="254"/>
      <c r="H23" s="231"/>
      <c r="I23" s="232"/>
      <c r="J23" s="233"/>
      <c r="K23" s="232"/>
      <c r="L23" s="233"/>
      <c r="M23" s="232"/>
      <c r="N23" s="233"/>
      <c r="O23" s="232"/>
      <c r="P23" s="233"/>
      <c r="Q23" s="231"/>
      <c r="R23" s="254"/>
      <c r="S23" s="231"/>
      <c r="T23" s="232"/>
      <c r="U23" s="233"/>
      <c r="V23" s="232"/>
      <c r="W23" s="233"/>
      <c r="X23" s="232"/>
      <c r="Y23" s="233"/>
      <c r="Z23" s="231"/>
      <c r="AA23" s="254"/>
      <c r="AB23" s="231"/>
      <c r="AC23" s="232"/>
      <c r="AD23" s="233"/>
      <c r="AE23" s="232"/>
      <c r="AF23" s="233"/>
      <c r="AG23" s="232"/>
      <c r="AH23" s="233"/>
      <c r="AI23" s="232"/>
      <c r="AJ23" s="66"/>
      <c r="AK23" s="271"/>
      <c r="AL23" s="67"/>
      <c r="AM23" s="233"/>
      <c r="AN23" s="243"/>
      <c r="AO23" s="52">
        <f t="shared" si="0"/>
        <v>25</v>
      </c>
      <c r="AP23" s="40">
        <f t="shared" ref="AP23:AP41" si="1">AO23/$S$5</f>
        <v>1.4697236919459141E-2</v>
      </c>
    </row>
    <row r="24" spans="1:42" ht="18.899999999999999" customHeight="1" thickBot="1" x14ac:dyDescent="0.35">
      <c r="A24" s="3" t="s">
        <v>39</v>
      </c>
      <c r="B24" s="9" t="s">
        <v>106</v>
      </c>
      <c r="C24" s="134"/>
      <c r="D24" s="135"/>
      <c r="E24" s="240">
        <v>55</v>
      </c>
      <c r="F24" s="241"/>
      <c r="G24" s="254"/>
      <c r="H24" s="241"/>
      <c r="I24" s="242"/>
      <c r="J24" s="240"/>
      <c r="K24" s="242"/>
      <c r="L24" s="240"/>
      <c r="M24" s="242"/>
      <c r="N24" s="240"/>
      <c r="O24" s="242"/>
      <c r="P24" s="240"/>
      <c r="Q24" s="241"/>
      <c r="R24" s="254"/>
      <c r="S24" s="231"/>
      <c r="T24" s="232"/>
      <c r="U24" s="233"/>
      <c r="V24" s="232"/>
      <c r="W24" s="233"/>
      <c r="X24" s="232"/>
      <c r="Y24" s="233"/>
      <c r="Z24" s="231"/>
      <c r="AA24" s="254"/>
      <c r="AB24" s="231"/>
      <c r="AC24" s="232"/>
      <c r="AD24" s="233"/>
      <c r="AE24" s="232"/>
      <c r="AF24" s="233"/>
      <c r="AG24" s="232"/>
      <c r="AH24" s="233"/>
      <c r="AI24" s="232"/>
      <c r="AJ24" s="66"/>
      <c r="AK24" s="271"/>
      <c r="AL24" s="67"/>
      <c r="AM24" s="233"/>
      <c r="AN24" s="243"/>
      <c r="AO24" s="52">
        <f t="shared" si="0"/>
        <v>55</v>
      </c>
      <c r="AP24" s="40">
        <f t="shared" si="1"/>
        <v>3.2333921222810112E-2</v>
      </c>
    </row>
    <row r="25" spans="1:42" ht="18.899999999999999" customHeight="1" thickBot="1" x14ac:dyDescent="0.35">
      <c r="A25" s="4" t="s">
        <v>31</v>
      </c>
      <c r="B25" s="9" t="s">
        <v>108</v>
      </c>
      <c r="C25" s="151"/>
      <c r="D25" s="153"/>
      <c r="E25" s="233"/>
      <c r="F25" s="231"/>
      <c r="G25" s="254"/>
      <c r="H25" s="241"/>
      <c r="I25" s="242"/>
      <c r="J25" s="240"/>
      <c r="K25" s="242"/>
      <c r="L25" s="240"/>
      <c r="M25" s="242"/>
      <c r="N25" s="240"/>
      <c r="O25" s="242"/>
      <c r="P25" s="240"/>
      <c r="Q25" s="241"/>
      <c r="R25" s="254"/>
      <c r="S25" s="231"/>
      <c r="T25" s="232"/>
      <c r="U25" s="233"/>
      <c r="V25" s="232"/>
      <c r="W25" s="233"/>
      <c r="X25" s="232"/>
      <c r="Y25" s="233"/>
      <c r="Z25" s="231"/>
      <c r="AA25" s="254"/>
      <c r="AB25" s="231"/>
      <c r="AC25" s="232"/>
      <c r="AD25" s="233"/>
      <c r="AE25" s="232"/>
      <c r="AF25" s="233"/>
      <c r="AG25" s="232"/>
      <c r="AH25" s="233"/>
      <c r="AI25" s="232"/>
      <c r="AJ25" s="66"/>
      <c r="AK25" s="271"/>
      <c r="AL25" s="67"/>
      <c r="AM25" s="233"/>
      <c r="AN25" s="243"/>
      <c r="AO25" s="52">
        <f t="shared" si="0"/>
        <v>0</v>
      </c>
      <c r="AP25" s="40">
        <f t="shared" si="1"/>
        <v>0</v>
      </c>
    </row>
    <row r="26" spans="1:42" ht="18.899999999999999" customHeight="1" thickBot="1" x14ac:dyDescent="0.35">
      <c r="A26" s="3" t="s">
        <v>40</v>
      </c>
      <c r="B26" s="9" t="s">
        <v>119</v>
      </c>
      <c r="C26" s="151"/>
      <c r="D26" s="153"/>
      <c r="E26" s="233"/>
      <c r="F26" s="231"/>
      <c r="G26" s="254"/>
      <c r="H26" s="241">
        <v>80</v>
      </c>
      <c r="I26" s="242"/>
      <c r="J26" s="240">
        <v>80</v>
      </c>
      <c r="K26" s="242"/>
      <c r="L26" s="240">
        <v>30</v>
      </c>
      <c r="M26" s="242"/>
      <c r="N26" s="240"/>
      <c r="O26" s="242"/>
      <c r="P26" s="240"/>
      <c r="Q26" s="241"/>
      <c r="R26" s="254"/>
      <c r="S26" s="231"/>
      <c r="T26" s="232"/>
      <c r="U26" s="233"/>
      <c r="V26" s="232"/>
      <c r="W26" s="233"/>
      <c r="X26" s="232"/>
      <c r="Y26" s="233"/>
      <c r="Z26" s="231"/>
      <c r="AA26" s="254"/>
      <c r="AB26" s="231"/>
      <c r="AC26" s="232"/>
      <c r="AD26" s="233"/>
      <c r="AE26" s="232"/>
      <c r="AF26" s="233"/>
      <c r="AG26" s="232"/>
      <c r="AH26" s="233"/>
      <c r="AI26" s="232"/>
      <c r="AJ26" s="66"/>
      <c r="AK26" s="271"/>
      <c r="AL26" s="67"/>
      <c r="AM26" s="233"/>
      <c r="AN26" s="243"/>
      <c r="AO26" s="52">
        <f t="shared" si="0"/>
        <v>190</v>
      </c>
      <c r="AP26" s="40">
        <f t="shared" si="1"/>
        <v>0.11169900058788948</v>
      </c>
    </row>
    <row r="27" spans="1:42" ht="18.899999999999999" customHeight="1" thickBot="1" x14ac:dyDescent="0.35">
      <c r="A27" s="4" t="s">
        <v>32</v>
      </c>
      <c r="B27" s="9" t="s">
        <v>111</v>
      </c>
      <c r="C27" s="151"/>
      <c r="D27" s="153"/>
      <c r="E27" s="233"/>
      <c r="F27" s="231"/>
      <c r="G27" s="254"/>
      <c r="H27" s="241"/>
      <c r="I27" s="242"/>
      <c r="J27" s="240"/>
      <c r="K27" s="242"/>
      <c r="L27" s="240"/>
      <c r="M27" s="242"/>
      <c r="N27" s="240"/>
      <c r="O27" s="242"/>
      <c r="P27" s="240"/>
      <c r="Q27" s="241"/>
      <c r="R27" s="254"/>
      <c r="S27" s="241"/>
      <c r="T27" s="242"/>
      <c r="U27" s="241"/>
      <c r="V27" s="242"/>
      <c r="W27" s="241"/>
      <c r="X27" s="242"/>
      <c r="Y27" s="240"/>
      <c r="Z27" s="241"/>
      <c r="AA27" s="254"/>
      <c r="AB27" s="231"/>
      <c r="AC27" s="232"/>
      <c r="AD27" s="233"/>
      <c r="AE27" s="232"/>
      <c r="AF27" s="233"/>
      <c r="AG27" s="232"/>
      <c r="AH27" s="233"/>
      <c r="AI27" s="232"/>
      <c r="AJ27" s="66"/>
      <c r="AK27" s="271"/>
      <c r="AL27" s="67"/>
      <c r="AM27" s="233"/>
      <c r="AN27" s="243"/>
      <c r="AO27" s="52">
        <f t="shared" si="0"/>
        <v>0</v>
      </c>
      <c r="AP27" s="40">
        <f t="shared" si="1"/>
        <v>0</v>
      </c>
    </row>
    <row r="28" spans="1:42" ht="18.899999999999999" customHeight="1" thickBot="1" x14ac:dyDescent="0.35">
      <c r="A28" s="3" t="s">
        <v>41</v>
      </c>
      <c r="B28" s="9" t="s">
        <v>110</v>
      </c>
      <c r="C28" s="151"/>
      <c r="D28" s="153"/>
      <c r="E28" s="233"/>
      <c r="F28" s="231"/>
      <c r="G28" s="254"/>
      <c r="H28" s="241"/>
      <c r="I28" s="242"/>
      <c r="J28" s="240"/>
      <c r="K28" s="242"/>
      <c r="L28" s="240">
        <v>20</v>
      </c>
      <c r="M28" s="242"/>
      <c r="N28" s="240">
        <v>25</v>
      </c>
      <c r="O28" s="242"/>
      <c r="P28" s="240">
        <v>25</v>
      </c>
      <c r="Q28" s="241"/>
      <c r="R28" s="254"/>
      <c r="S28" s="241">
        <v>25</v>
      </c>
      <c r="T28" s="242"/>
      <c r="U28" s="241">
        <v>25</v>
      </c>
      <c r="V28" s="242"/>
      <c r="W28" s="241">
        <v>25</v>
      </c>
      <c r="X28" s="242"/>
      <c r="Y28" s="240">
        <v>20</v>
      </c>
      <c r="Z28" s="241"/>
      <c r="AA28" s="254"/>
      <c r="AB28" s="231">
        <v>20</v>
      </c>
      <c r="AC28" s="232"/>
      <c r="AD28" s="231">
        <v>20</v>
      </c>
      <c r="AE28" s="232"/>
      <c r="AF28" s="231">
        <v>20</v>
      </c>
      <c r="AG28" s="232"/>
      <c r="AH28" s="231">
        <v>20</v>
      </c>
      <c r="AI28" s="232"/>
      <c r="AJ28" s="66"/>
      <c r="AK28" s="271"/>
      <c r="AL28" s="67"/>
      <c r="AM28" s="233"/>
      <c r="AN28" s="243"/>
      <c r="AO28" s="52">
        <f t="shared" si="0"/>
        <v>245</v>
      </c>
      <c r="AP28" s="40">
        <f t="shared" si="1"/>
        <v>0.1440329218106996</v>
      </c>
    </row>
    <row r="29" spans="1:42" ht="18.899999999999999" customHeight="1" thickBot="1" x14ac:dyDescent="0.35">
      <c r="A29" s="3" t="s">
        <v>42</v>
      </c>
      <c r="B29" s="9" t="s">
        <v>109</v>
      </c>
      <c r="C29" s="151"/>
      <c r="D29" s="153"/>
      <c r="E29" s="233"/>
      <c r="F29" s="231"/>
      <c r="G29" s="254"/>
      <c r="H29" s="241"/>
      <c r="I29" s="242"/>
      <c r="J29" s="240"/>
      <c r="K29" s="242"/>
      <c r="L29" s="240">
        <v>20</v>
      </c>
      <c r="M29" s="242"/>
      <c r="N29" s="240">
        <v>25</v>
      </c>
      <c r="O29" s="242"/>
      <c r="P29" s="240">
        <v>25</v>
      </c>
      <c r="Q29" s="241"/>
      <c r="R29" s="254"/>
      <c r="S29" s="241">
        <v>20</v>
      </c>
      <c r="T29" s="242"/>
      <c r="U29" s="241">
        <v>20</v>
      </c>
      <c r="V29" s="242"/>
      <c r="W29" s="241">
        <v>20</v>
      </c>
      <c r="X29" s="242"/>
      <c r="Y29" s="240">
        <v>15</v>
      </c>
      <c r="Z29" s="241"/>
      <c r="AA29" s="254"/>
      <c r="AB29" s="231">
        <v>20</v>
      </c>
      <c r="AC29" s="232"/>
      <c r="AD29" s="231">
        <v>20</v>
      </c>
      <c r="AE29" s="232"/>
      <c r="AF29" s="231">
        <v>20</v>
      </c>
      <c r="AG29" s="232"/>
      <c r="AH29" s="231">
        <v>20</v>
      </c>
      <c r="AI29" s="232"/>
      <c r="AJ29" s="66"/>
      <c r="AK29" s="271"/>
      <c r="AL29" s="67"/>
      <c r="AM29" s="233"/>
      <c r="AN29" s="243"/>
      <c r="AO29" s="52">
        <f t="shared" si="0"/>
        <v>225</v>
      </c>
      <c r="AP29" s="40">
        <f t="shared" si="1"/>
        <v>0.13227513227513227</v>
      </c>
    </row>
    <row r="30" spans="1:42" ht="18.899999999999999" customHeight="1" thickBot="1" x14ac:dyDescent="0.35">
      <c r="A30" s="91" t="s">
        <v>125</v>
      </c>
      <c r="B30" s="9" t="s">
        <v>126</v>
      </c>
      <c r="C30" s="86"/>
      <c r="D30" s="87"/>
      <c r="E30" s="84"/>
      <c r="F30" s="82"/>
      <c r="G30" s="254"/>
      <c r="H30" s="90"/>
      <c r="I30" s="89"/>
      <c r="J30" s="88"/>
      <c r="K30" s="89"/>
      <c r="L30" s="88"/>
      <c r="M30" s="89"/>
      <c r="N30" s="88"/>
      <c r="O30" s="89"/>
      <c r="P30" s="88"/>
      <c r="Q30" s="90"/>
      <c r="R30" s="254"/>
      <c r="S30" s="90"/>
      <c r="T30" s="89"/>
      <c r="U30" s="90"/>
      <c r="V30" s="89"/>
      <c r="W30" s="90"/>
      <c r="X30" s="89"/>
      <c r="Y30" s="88"/>
      <c r="Z30" s="90"/>
      <c r="AA30" s="254"/>
      <c r="AB30" s="82"/>
      <c r="AC30" s="83"/>
      <c r="AD30" s="82"/>
      <c r="AE30" s="83"/>
      <c r="AF30" s="82"/>
      <c r="AG30" s="83"/>
      <c r="AH30" s="82"/>
      <c r="AI30" s="83"/>
      <c r="AJ30" s="84"/>
      <c r="AK30" s="271"/>
      <c r="AL30" s="83"/>
      <c r="AM30" s="84"/>
      <c r="AN30" s="85"/>
      <c r="AO30" s="52">
        <f>SUM(C30:AN30)</f>
        <v>0</v>
      </c>
      <c r="AP30" s="40">
        <f t="shared" si="1"/>
        <v>0</v>
      </c>
    </row>
    <row r="31" spans="1:42" ht="18.899999999999999" customHeight="1" thickBot="1" x14ac:dyDescent="0.35">
      <c r="A31" s="3" t="s">
        <v>43</v>
      </c>
      <c r="B31" s="9" t="s">
        <v>110</v>
      </c>
      <c r="C31" s="151"/>
      <c r="D31" s="153"/>
      <c r="E31" s="233"/>
      <c r="F31" s="231"/>
      <c r="G31" s="254"/>
      <c r="H31" s="231"/>
      <c r="I31" s="232"/>
      <c r="J31" s="233"/>
      <c r="K31" s="232"/>
      <c r="L31" s="233">
        <v>15</v>
      </c>
      <c r="M31" s="232"/>
      <c r="N31" s="240">
        <v>25</v>
      </c>
      <c r="O31" s="242"/>
      <c r="P31" s="240">
        <v>25</v>
      </c>
      <c r="Q31" s="241"/>
      <c r="R31" s="254"/>
      <c r="S31" s="241">
        <v>25</v>
      </c>
      <c r="T31" s="242"/>
      <c r="U31" s="241">
        <v>25</v>
      </c>
      <c r="V31" s="242"/>
      <c r="W31" s="241">
        <v>25</v>
      </c>
      <c r="X31" s="242"/>
      <c r="Y31" s="240">
        <v>20</v>
      </c>
      <c r="Z31" s="241"/>
      <c r="AA31" s="254"/>
      <c r="AB31" s="231">
        <v>20</v>
      </c>
      <c r="AC31" s="232"/>
      <c r="AD31" s="231">
        <v>20</v>
      </c>
      <c r="AE31" s="232"/>
      <c r="AF31" s="231">
        <v>20</v>
      </c>
      <c r="AG31" s="232"/>
      <c r="AH31" s="231">
        <v>20</v>
      </c>
      <c r="AI31" s="232"/>
      <c r="AJ31" s="66"/>
      <c r="AK31" s="271"/>
      <c r="AL31" s="67"/>
      <c r="AM31" s="233"/>
      <c r="AN31" s="243"/>
      <c r="AO31" s="52">
        <f t="shared" si="0"/>
        <v>240</v>
      </c>
      <c r="AP31" s="40">
        <f t="shared" si="1"/>
        <v>0.14109347442680775</v>
      </c>
    </row>
    <row r="32" spans="1:42" ht="18.899999999999999" customHeight="1" thickBot="1" x14ac:dyDescent="0.35">
      <c r="A32" s="3" t="s">
        <v>44</v>
      </c>
      <c r="B32" s="9" t="s">
        <v>109</v>
      </c>
      <c r="C32" s="151"/>
      <c r="D32" s="153"/>
      <c r="E32" s="233"/>
      <c r="F32" s="231"/>
      <c r="G32" s="254"/>
      <c r="H32" s="231"/>
      <c r="I32" s="232"/>
      <c r="J32" s="233"/>
      <c r="K32" s="232"/>
      <c r="L32" s="233">
        <v>15</v>
      </c>
      <c r="M32" s="232"/>
      <c r="N32" s="240">
        <v>25</v>
      </c>
      <c r="O32" s="242"/>
      <c r="P32" s="240">
        <v>25</v>
      </c>
      <c r="Q32" s="241"/>
      <c r="R32" s="254"/>
      <c r="S32" s="241">
        <v>20</v>
      </c>
      <c r="T32" s="242"/>
      <c r="U32" s="241">
        <v>20</v>
      </c>
      <c r="V32" s="242"/>
      <c r="W32" s="241">
        <v>20</v>
      </c>
      <c r="X32" s="242"/>
      <c r="Y32" s="240">
        <v>15</v>
      </c>
      <c r="Z32" s="241"/>
      <c r="AA32" s="254"/>
      <c r="AB32" s="231">
        <v>20</v>
      </c>
      <c r="AC32" s="232"/>
      <c r="AD32" s="231">
        <v>20</v>
      </c>
      <c r="AE32" s="232"/>
      <c r="AF32" s="231">
        <v>20</v>
      </c>
      <c r="AG32" s="232"/>
      <c r="AH32" s="231">
        <v>20</v>
      </c>
      <c r="AI32" s="232"/>
      <c r="AJ32" s="66"/>
      <c r="AK32" s="271"/>
      <c r="AL32" s="67"/>
      <c r="AM32" s="233"/>
      <c r="AN32" s="243"/>
      <c r="AO32" s="52">
        <f t="shared" si="0"/>
        <v>220</v>
      </c>
      <c r="AP32" s="40">
        <f t="shared" si="1"/>
        <v>0.12933568489124045</v>
      </c>
    </row>
    <row r="33" spans="1:42" ht="18.899999999999999" customHeight="1" thickBot="1" x14ac:dyDescent="0.35">
      <c r="A33" s="4" t="s">
        <v>33</v>
      </c>
      <c r="B33" s="9" t="s">
        <v>112</v>
      </c>
      <c r="C33" s="151"/>
      <c r="D33" s="153"/>
      <c r="E33" s="233"/>
      <c r="F33" s="231"/>
      <c r="G33" s="254"/>
      <c r="H33" s="231"/>
      <c r="I33" s="232"/>
      <c r="J33" s="233"/>
      <c r="K33" s="232"/>
      <c r="L33" s="233"/>
      <c r="M33" s="232"/>
      <c r="N33" s="240"/>
      <c r="O33" s="242"/>
      <c r="P33" s="240"/>
      <c r="Q33" s="241"/>
      <c r="R33" s="254"/>
      <c r="S33" s="241"/>
      <c r="T33" s="242"/>
      <c r="U33" s="240"/>
      <c r="V33" s="242"/>
      <c r="W33" s="240"/>
      <c r="X33" s="242"/>
      <c r="Y33" s="240"/>
      <c r="Z33" s="241"/>
      <c r="AA33" s="254"/>
      <c r="AB33" s="231"/>
      <c r="AC33" s="232"/>
      <c r="AD33" s="233"/>
      <c r="AE33" s="232"/>
      <c r="AF33" s="233"/>
      <c r="AG33" s="232"/>
      <c r="AH33" s="233"/>
      <c r="AI33" s="232"/>
      <c r="AJ33" s="66"/>
      <c r="AK33" s="271"/>
      <c r="AL33" s="67"/>
      <c r="AM33" s="233"/>
      <c r="AN33" s="243"/>
      <c r="AO33" s="52">
        <f t="shared" si="0"/>
        <v>0</v>
      </c>
      <c r="AP33" s="40">
        <f t="shared" si="1"/>
        <v>0</v>
      </c>
    </row>
    <row r="34" spans="1:42" ht="18.899999999999999" customHeight="1" thickBot="1" x14ac:dyDescent="0.35">
      <c r="A34" s="3" t="s">
        <v>45</v>
      </c>
      <c r="B34" s="9" t="s">
        <v>114</v>
      </c>
      <c r="C34" s="151"/>
      <c r="D34" s="153"/>
      <c r="E34" s="233"/>
      <c r="F34" s="231"/>
      <c r="G34" s="254"/>
      <c r="H34" s="231"/>
      <c r="I34" s="232"/>
      <c r="J34" s="233"/>
      <c r="K34" s="232"/>
      <c r="L34" s="233"/>
      <c r="M34" s="232"/>
      <c r="N34" s="240"/>
      <c r="O34" s="242"/>
      <c r="P34" s="240">
        <v>10</v>
      </c>
      <c r="Q34" s="241"/>
      <c r="R34" s="254"/>
      <c r="S34" s="241"/>
      <c r="T34" s="242"/>
      <c r="U34" s="240"/>
      <c r="V34" s="242"/>
      <c r="W34" s="240"/>
      <c r="X34" s="242"/>
      <c r="Y34" s="240"/>
      <c r="Z34" s="241"/>
      <c r="AA34" s="254"/>
      <c r="AB34" s="231"/>
      <c r="AC34" s="232"/>
      <c r="AD34" s="233"/>
      <c r="AE34" s="232"/>
      <c r="AF34" s="233"/>
      <c r="AG34" s="232"/>
      <c r="AH34" s="233"/>
      <c r="AI34" s="232"/>
      <c r="AJ34" s="66"/>
      <c r="AK34" s="271"/>
      <c r="AL34" s="67"/>
      <c r="AM34" s="233"/>
      <c r="AN34" s="243"/>
      <c r="AO34" s="52">
        <f t="shared" si="0"/>
        <v>10</v>
      </c>
      <c r="AP34" s="40">
        <f t="shared" si="1"/>
        <v>5.8788947677836569E-3</v>
      </c>
    </row>
    <row r="35" spans="1:42" ht="18.899999999999999" customHeight="1" thickBot="1" x14ac:dyDescent="0.35">
      <c r="A35" s="4" t="s">
        <v>34</v>
      </c>
      <c r="B35" s="9" t="s">
        <v>113</v>
      </c>
      <c r="C35" s="151"/>
      <c r="D35" s="153"/>
      <c r="E35" s="233"/>
      <c r="F35" s="231"/>
      <c r="G35" s="254"/>
      <c r="H35" s="231"/>
      <c r="I35" s="232"/>
      <c r="J35" s="233"/>
      <c r="K35" s="232"/>
      <c r="L35" s="233"/>
      <c r="M35" s="232"/>
      <c r="N35" s="240"/>
      <c r="O35" s="242"/>
      <c r="P35" s="240"/>
      <c r="Q35" s="241"/>
      <c r="R35" s="254"/>
      <c r="S35" s="241"/>
      <c r="T35" s="242"/>
      <c r="U35" s="240"/>
      <c r="V35" s="242"/>
      <c r="W35" s="240"/>
      <c r="X35" s="242"/>
      <c r="Y35" s="240"/>
      <c r="Z35" s="241"/>
      <c r="AA35" s="254"/>
      <c r="AB35" s="231"/>
      <c r="AC35" s="232"/>
      <c r="AD35" s="233"/>
      <c r="AE35" s="232"/>
      <c r="AF35" s="233"/>
      <c r="AG35" s="232"/>
      <c r="AH35" s="233"/>
      <c r="AI35" s="232"/>
      <c r="AJ35" s="66"/>
      <c r="AK35" s="271"/>
      <c r="AL35" s="67"/>
      <c r="AM35" s="233"/>
      <c r="AN35" s="243"/>
      <c r="AO35" s="52">
        <f t="shared" si="0"/>
        <v>0</v>
      </c>
      <c r="AP35" s="40">
        <f t="shared" si="1"/>
        <v>0</v>
      </c>
    </row>
    <row r="36" spans="1:42" ht="18.899999999999999" customHeight="1" thickBot="1" x14ac:dyDescent="0.35">
      <c r="A36" s="3" t="s">
        <v>46</v>
      </c>
      <c r="B36" s="9" t="s">
        <v>114</v>
      </c>
      <c r="C36" s="151"/>
      <c r="D36" s="153"/>
      <c r="E36" s="233"/>
      <c r="F36" s="231"/>
      <c r="G36" s="254"/>
      <c r="H36" s="231"/>
      <c r="I36" s="232"/>
      <c r="J36" s="233"/>
      <c r="K36" s="232"/>
      <c r="L36" s="233"/>
      <c r="M36" s="232"/>
      <c r="N36" s="233"/>
      <c r="O36" s="232"/>
      <c r="P36" s="233"/>
      <c r="Q36" s="231"/>
      <c r="R36" s="254"/>
      <c r="S36" s="241"/>
      <c r="T36" s="242"/>
      <c r="U36" s="240"/>
      <c r="V36" s="242"/>
      <c r="W36" s="240"/>
      <c r="X36" s="242"/>
      <c r="Y36" s="240">
        <v>10</v>
      </c>
      <c r="Z36" s="241"/>
      <c r="AA36" s="254"/>
      <c r="AB36" s="231"/>
      <c r="AC36" s="232"/>
      <c r="AD36" s="233"/>
      <c r="AE36" s="232"/>
      <c r="AF36" s="233"/>
      <c r="AG36" s="232"/>
      <c r="AH36" s="233"/>
      <c r="AI36" s="232"/>
      <c r="AJ36" s="66"/>
      <c r="AK36" s="271"/>
      <c r="AL36" s="67"/>
      <c r="AM36" s="233"/>
      <c r="AN36" s="243"/>
      <c r="AO36" s="52">
        <f t="shared" si="0"/>
        <v>10</v>
      </c>
      <c r="AP36" s="40">
        <f t="shared" si="1"/>
        <v>5.8788947677836569E-3</v>
      </c>
    </row>
    <row r="37" spans="1:42" ht="18.899999999999999" customHeight="1" thickBot="1" x14ac:dyDescent="0.35">
      <c r="A37" s="4" t="s">
        <v>35</v>
      </c>
      <c r="B37" s="9" t="s">
        <v>114</v>
      </c>
      <c r="C37" s="151"/>
      <c r="D37" s="153"/>
      <c r="E37" s="233"/>
      <c r="F37" s="231"/>
      <c r="G37" s="254"/>
      <c r="H37" s="231"/>
      <c r="I37" s="232"/>
      <c r="J37" s="233"/>
      <c r="K37" s="232"/>
      <c r="L37" s="233"/>
      <c r="M37" s="232"/>
      <c r="N37" s="233"/>
      <c r="O37" s="232"/>
      <c r="P37" s="233"/>
      <c r="Q37" s="231"/>
      <c r="R37" s="254"/>
      <c r="S37" s="241"/>
      <c r="T37" s="242"/>
      <c r="U37" s="240"/>
      <c r="V37" s="242"/>
      <c r="W37" s="240"/>
      <c r="X37" s="242"/>
      <c r="Y37" s="240"/>
      <c r="Z37" s="241"/>
      <c r="AA37" s="254"/>
      <c r="AB37" s="231"/>
      <c r="AC37" s="232"/>
      <c r="AD37" s="233"/>
      <c r="AE37" s="232"/>
      <c r="AF37" s="233"/>
      <c r="AG37" s="232"/>
      <c r="AH37" s="233"/>
      <c r="AI37" s="232"/>
      <c r="AJ37" s="66"/>
      <c r="AK37" s="271"/>
      <c r="AL37" s="67"/>
      <c r="AM37" s="233"/>
      <c r="AN37" s="243"/>
      <c r="AO37" s="52">
        <f t="shared" si="0"/>
        <v>0</v>
      </c>
      <c r="AP37" s="40">
        <f t="shared" si="1"/>
        <v>0</v>
      </c>
    </row>
    <row r="38" spans="1:42" ht="18.899999999999999" customHeight="1" thickBot="1" x14ac:dyDescent="0.35">
      <c r="A38" s="3" t="s">
        <v>47</v>
      </c>
      <c r="B38" s="9" t="s">
        <v>118</v>
      </c>
      <c r="C38" s="151"/>
      <c r="D38" s="153"/>
      <c r="E38" s="233"/>
      <c r="F38" s="231"/>
      <c r="G38" s="254"/>
      <c r="H38" s="231"/>
      <c r="I38" s="232"/>
      <c r="J38" s="233"/>
      <c r="K38" s="232"/>
      <c r="L38" s="233"/>
      <c r="M38" s="232"/>
      <c r="N38" s="233"/>
      <c r="O38" s="232"/>
      <c r="P38" s="233"/>
      <c r="Q38" s="231"/>
      <c r="R38" s="254"/>
      <c r="S38" s="241"/>
      <c r="T38" s="242"/>
      <c r="U38" s="240"/>
      <c r="V38" s="242"/>
      <c r="W38" s="240"/>
      <c r="X38" s="242"/>
      <c r="Y38" s="240"/>
      <c r="Z38" s="241"/>
      <c r="AA38" s="254"/>
      <c r="AB38" s="231">
        <v>10</v>
      </c>
      <c r="AC38" s="232"/>
      <c r="AD38" s="233"/>
      <c r="AE38" s="232"/>
      <c r="AF38" s="233"/>
      <c r="AG38" s="232"/>
      <c r="AH38" s="233"/>
      <c r="AI38" s="232"/>
      <c r="AJ38" s="66"/>
      <c r="AK38" s="271"/>
      <c r="AL38" s="67"/>
      <c r="AM38" s="233"/>
      <c r="AN38" s="243"/>
      <c r="AO38" s="52">
        <f t="shared" si="0"/>
        <v>10</v>
      </c>
      <c r="AP38" s="40">
        <f t="shared" si="1"/>
        <v>5.8788947677836569E-3</v>
      </c>
    </row>
    <row r="39" spans="1:42" ht="18.899999999999999" customHeight="1" thickBot="1" x14ac:dyDescent="0.35">
      <c r="A39" s="3" t="s">
        <v>48</v>
      </c>
      <c r="B39" s="9" t="s">
        <v>117</v>
      </c>
      <c r="C39" s="151"/>
      <c r="D39" s="153"/>
      <c r="E39" s="233"/>
      <c r="F39" s="231"/>
      <c r="G39" s="254"/>
      <c r="H39" s="231"/>
      <c r="I39" s="232"/>
      <c r="J39" s="233"/>
      <c r="K39" s="232"/>
      <c r="L39" s="233"/>
      <c r="M39" s="232"/>
      <c r="N39" s="233"/>
      <c r="O39" s="232"/>
      <c r="P39" s="233"/>
      <c r="Q39" s="231"/>
      <c r="R39" s="254"/>
      <c r="S39" s="241"/>
      <c r="T39" s="242"/>
      <c r="U39" s="240"/>
      <c r="V39" s="242"/>
      <c r="W39" s="240"/>
      <c r="X39" s="242"/>
      <c r="Y39" s="240"/>
      <c r="Z39" s="241"/>
      <c r="AA39" s="254"/>
      <c r="AB39" s="231">
        <v>10</v>
      </c>
      <c r="AC39" s="232"/>
      <c r="AD39" s="233"/>
      <c r="AE39" s="232"/>
      <c r="AF39" s="233"/>
      <c r="AG39" s="232"/>
      <c r="AH39" s="233"/>
      <c r="AI39" s="232"/>
      <c r="AJ39" s="66"/>
      <c r="AK39" s="271"/>
      <c r="AL39" s="67"/>
      <c r="AM39" s="233"/>
      <c r="AN39" s="243"/>
      <c r="AO39" s="52">
        <f t="shared" si="0"/>
        <v>10</v>
      </c>
      <c r="AP39" s="40">
        <f t="shared" si="1"/>
        <v>5.8788947677836569E-3</v>
      </c>
    </row>
    <row r="40" spans="1:42" ht="18.899999999999999" customHeight="1" thickBot="1" x14ac:dyDescent="0.35">
      <c r="A40" s="4" t="s">
        <v>36</v>
      </c>
      <c r="B40" s="9" t="s">
        <v>115</v>
      </c>
      <c r="C40" s="151"/>
      <c r="D40" s="153"/>
      <c r="E40" s="233"/>
      <c r="F40" s="231"/>
      <c r="G40" s="254"/>
      <c r="H40" s="231"/>
      <c r="I40" s="232"/>
      <c r="J40" s="233"/>
      <c r="K40" s="232"/>
      <c r="L40" s="233"/>
      <c r="M40" s="232"/>
      <c r="N40" s="233"/>
      <c r="O40" s="232"/>
      <c r="P40" s="233"/>
      <c r="Q40" s="231"/>
      <c r="R40" s="254"/>
      <c r="S40" s="241"/>
      <c r="T40" s="242"/>
      <c r="U40" s="240"/>
      <c r="V40" s="242"/>
      <c r="W40" s="240"/>
      <c r="X40" s="242"/>
      <c r="Y40" s="240"/>
      <c r="Z40" s="241"/>
      <c r="AA40" s="254"/>
      <c r="AB40" s="231"/>
      <c r="AC40" s="232"/>
      <c r="AD40" s="233"/>
      <c r="AE40" s="232"/>
      <c r="AF40" s="233"/>
      <c r="AG40" s="232"/>
      <c r="AH40" s="233"/>
      <c r="AI40" s="232"/>
      <c r="AJ40" s="66">
        <v>10</v>
      </c>
      <c r="AK40" s="271"/>
      <c r="AL40" s="67"/>
      <c r="AM40" s="233"/>
      <c r="AN40" s="243"/>
      <c r="AO40" s="52">
        <f t="shared" si="0"/>
        <v>10</v>
      </c>
      <c r="AP40" s="40">
        <f t="shared" si="1"/>
        <v>5.8788947677836569E-3</v>
      </c>
    </row>
    <row r="41" spans="1:42" ht="18.600000000000001" thickBot="1" x14ac:dyDescent="0.35">
      <c r="A41" s="4" t="s">
        <v>37</v>
      </c>
      <c r="B41" s="9" t="s">
        <v>116</v>
      </c>
      <c r="C41" s="151"/>
      <c r="D41" s="153"/>
      <c r="E41" s="233"/>
      <c r="F41" s="231"/>
      <c r="G41" s="254"/>
      <c r="H41" s="231"/>
      <c r="I41" s="232"/>
      <c r="J41" s="233"/>
      <c r="K41" s="232"/>
      <c r="L41" s="233"/>
      <c r="M41" s="232"/>
      <c r="N41" s="233"/>
      <c r="O41" s="232"/>
      <c r="P41" s="233"/>
      <c r="Q41" s="231"/>
      <c r="R41" s="254"/>
      <c r="S41" s="231"/>
      <c r="T41" s="232"/>
      <c r="U41" s="233"/>
      <c r="V41" s="232"/>
      <c r="W41" s="233"/>
      <c r="X41" s="232"/>
      <c r="Y41" s="233"/>
      <c r="Z41" s="231"/>
      <c r="AA41" s="254"/>
      <c r="AB41" s="231"/>
      <c r="AC41" s="232"/>
      <c r="AD41" s="233"/>
      <c r="AE41" s="232"/>
      <c r="AF41" s="233"/>
      <c r="AG41" s="232"/>
      <c r="AH41" s="233"/>
      <c r="AI41" s="232"/>
      <c r="AJ41" s="66"/>
      <c r="AK41" s="271"/>
      <c r="AL41" s="67">
        <v>15</v>
      </c>
      <c r="AM41" s="233"/>
      <c r="AN41" s="243"/>
      <c r="AO41" s="52">
        <f t="shared" si="0"/>
        <v>15</v>
      </c>
      <c r="AP41" s="40">
        <f t="shared" si="1"/>
        <v>8.8183421516754845E-3</v>
      </c>
    </row>
    <row r="42" spans="1:42" ht="16.2" thickBot="1" x14ac:dyDescent="0.35">
      <c r="A42" s="55"/>
      <c r="B42" s="6"/>
      <c r="C42" s="6"/>
      <c r="D42" s="6"/>
      <c r="E42" s="6"/>
      <c r="F42" s="6"/>
      <c r="G42" s="253"/>
      <c r="H42" s="6"/>
      <c r="I42" s="6"/>
      <c r="J42" s="6"/>
      <c r="K42" s="6"/>
      <c r="L42" s="6"/>
      <c r="M42" s="6"/>
      <c r="N42" s="6"/>
      <c r="O42" s="6"/>
      <c r="P42" s="6"/>
      <c r="Q42" s="6"/>
      <c r="R42" s="254"/>
      <c r="S42" s="6"/>
      <c r="T42" s="6"/>
      <c r="U42" s="6"/>
      <c r="V42" s="6"/>
      <c r="W42" s="6"/>
      <c r="X42" s="6"/>
      <c r="Y42" s="6"/>
      <c r="Z42" s="6"/>
      <c r="AA42" s="254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7"/>
    </row>
    <row r="43" spans="1:42" ht="21.9" customHeight="1" thickBot="1" x14ac:dyDescent="0.35">
      <c r="A43" s="227" t="s">
        <v>98</v>
      </c>
      <c r="B43" s="228"/>
      <c r="C43" s="114">
        <f>SUM(C22:C41)</f>
        <v>25</v>
      </c>
      <c r="D43" s="216"/>
      <c r="E43" s="217">
        <f>SUM(E22:E41)</f>
        <v>55</v>
      </c>
      <c r="F43" s="218"/>
      <c r="G43" s="254"/>
      <c r="H43" s="216">
        <f>SUM(H22:H41)</f>
        <v>80</v>
      </c>
      <c r="I43" s="217"/>
      <c r="J43" s="217">
        <f>SUM(J22:J41)</f>
        <v>80</v>
      </c>
      <c r="K43" s="217"/>
      <c r="L43" s="217">
        <f>SUM(L22:L41)</f>
        <v>100</v>
      </c>
      <c r="M43" s="217"/>
      <c r="N43" s="217">
        <f>SUM(N22:N41)</f>
        <v>100</v>
      </c>
      <c r="O43" s="217"/>
      <c r="P43" s="217">
        <f>SUM(P22:P41)</f>
        <v>110</v>
      </c>
      <c r="Q43" s="218"/>
      <c r="R43" s="254"/>
      <c r="S43" s="216">
        <f>SUM(S22:S41)</f>
        <v>90</v>
      </c>
      <c r="T43" s="217"/>
      <c r="U43" s="217">
        <f>SUM(U22:U41)</f>
        <v>90</v>
      </c>
      <c r="V43" s="217"/>
      <c r="W43" s="217">
        <f>SUM(W22:W41)</f>
        <v>90</v>
      </c>
      <c r="X43" s="217"/>
      <c r="Y43" s="217">
        <f>SUM(Y22:Y41)</f>
        <v>80</v>
      </c>
      <c r="Z43" s="218"/>
      <c r="AA43" s="254"/>
      <c r="AB43" s="216">
        <f>SUM(AB22:AB41)</f>
        <v>100</v>
      </c>
      <c r="AC43" s="217"/>
      <c r="AD43" s="217">
        <f>SUM(AD22:AD41)</f>
        <v>80</v>
      </c>
      <c r="AE43" s="217"/>
      <c r="AF43" s="217">
        <f>SUM(AF22:AF41)</f>
        <v>80</v>
      </c>
      <c r="AG43" s="217"/>
      <c r="AH43" s="217">
        <f>SUM(AH22:AH41)</f>
        <v>80</v>
      </c>
      <c r="AI43" s="217"/>
      <c r="AJ43" s="217">
        <f>SUM(AJ22:AJ41)</f>
        <v>10</v>
      </c>
      <c r="AK43" s="217"/>
      <c r="AL43" s="217"/>
      <c r="AM43" s="217">
        <f>SUM(AM22:AM41)</f>
        <v>0</v>
      </c>
      <c r="AN43" s="269"/>
      <c r="AO43" s="59">
        <f>SUM(C43:AN43)</f>
        <v>1250</v>
      </c>
      <c r="AP43" s="60">
        <f>AO43/AO44</f>
        <v>0.73529411764705888</v>
      </c>
    </row>
    <row r="44" spans="1:42" ht="21.9" customHeight="1" thickBot="1" x14ac:dyDescent="0.35">
      <c r="A44" s="229" t="s">
        <v>95</v>
      </c>
      <c r="B44" s="230"/>
      <c r="C44" s="264">
        <v>100</v>
      </c>
      <c r="D44" s="265"/>
      <c r="E44" s="237">
        <v>100</v>
      </c>
      <c r="F44" s="238"/>
      <c r="G44" s="254"/>
      <c r="H44" s="239">
        <v>100</v>
      </c>
      <c r="I44" s="237"/>
      <c r="J44" s="237">
        <v>100</v>
      </c>
      <c r="K44" s="237"/>
      <c r="L44" s="237">
        <v>100</v>
      </c>
      <c r="M44" s="237"/>
      <c r="N44" s="237">
        <v>100</v>
      </c>
      <c r="O44" s="237"/>
      <c r="P44" s="237">
        <v>100</v>
      </c>
      <c r="Q44" s="238"/>
      <c r="R44" s="254"/>
      <c r="S44" s="239">
        <v>100</v>
      </c>
      <c r="T44" s="237"/>
      <c r="U44" s="237">
        <v>100</v>
      </c>
      <c r="V44" s="237"/>
      <c r="W44" s="237">
        <v>100</v>
      </c>
      <c r="X44" s="237"/>
      <c r="Y44" s="237">
        <v>100</v>
      </c>
      <c r="Z44" s="238"/>
      <c r="AA44" s="254"/>
      <c r="AB44" s="239">
        <v>100</v>
      </c>
      <c r="AC44" s="237"/>
      <c r="AD44" s="237">
        <v>100</v>
      </c>
      <c r="AE44" s="237"/>
      <c r="AF44" s="237">
        <v>100</v>
      </c>
      <c r="AG44" s="237"/>
      <c r="AH44" s="237">
        <v>100</v>
      </c>
      <c r="AI44" s="237"/>
      <c r="AJ44" s="237">
        <v>100</v>
      </c>
      <c r="AK44" s="237"/>
      <c r="AL44" s="237"/>
      <c r="AM44" s="237">
        <v>100</v>
      </c>
      <c r="AN44" s="238"/>
      <c r="AO44" s="48">
        <f>SUM(C44:AN44)</f>
        <v>1700</v>
      </c>
      <c r="AP44" s="58">
        <f>AO44/AO44</f>
        <v>1</v>
      </c>
    </row>
    <row r="45" spans="1:42" ht="21.9" customHeight="1" thickBot="1" x14ac:dyDescent="0.35">
      <c r="A45" s="45"/>
      <c r="B45" s="46" t="s">
        <v>94</v>
      </c>
      <c r="C45" s="244">
        <v>120</v>
      </c>
      <c r="D45" s="246"/>
      <c r="E45" s="244">
        <v>120</v>
      </c>
      <c r="F45" s="245"/>
      <c r="G45" s="254"/>
      <c r="H45" s="245">
        <v>120</v>
      </c>
      <c r="I45" s="246"/>
      <c r="J45" s="244">
        <v>120</v>
      </c>
      <c r="K45" s="246"/>
      <c r="L45" s="244">
        <v>120</v>
      </c>
      <c r="M45" s="246"/>
      <c r="N45" s="244">
        <v>120</v>
      </c>
      <c r="O45" s="246"/>
      <c r="P45" s="244">
        <v>120</v>
      </c>
      <c r="Q45" s="245"/>
      <c r="R45" s="254"/>
      <c r="S45" s="245">
        <v>120</v>
      </c>
      <c r="T45" s="246"/>
      <c r="U45" s="244">
        <v>120</v>
      </c>
      <c r="V45" s="246"/>
      <c r="W45" s="244">
        <v>120</v>
      </c>
      <c r="X45" s="246"/>
      <c r="Y45" s="244">
        <v>120</v>
      </c>
      <c r="Z45" s="245"/>
      <c r="AA45" s="254"/>
      <c r="AB45" s="245">
        <v>120</v>
      </c>
      <c r="AC45" s="246"/>
      <c r="AD45" s="244">
        <v>120</v>
      </c>
      <c r="AE45" s="246"/>
      <c r="AF45" s="244">
        <v>120</v>
      </c>
      <c r="AG45" s="246"/>
      <c r="AH45" s="244">
        <v>120</v>
      </c>
      <c r="AI45" s="246"/>
      <c r="AJ45" s="244">
        <v>120</v>
      </c>
      <c r="AK45" s="245"/>
      <c r="AL45" s="246"/>
      <c r="AM45" s="244">
        <v>120</v>
      </c>
      <c r="AN45" s="245"/>
      <c r="AO45" s="49">
        <f>SUM(C45:AN45)</f>
        <v>2040</v>
      </c>
      <c r="AP45" s="50">
        <f>AO45/AO44</f>
        <v>1.2</v>
      </c>
    </row>
    <row r="46" spans="1:42" ht="16.2" thickBot="1" x14ac:dyDescent="0.35">
      <c r="A46" s="219" t="s">
        <v>64</v>
      </c>
      <c r="B46" s="220"/>
      <c r="C46" s="6"/>
      <c r="D46" s="6"/>
      <c r="E46" s="6"/>
      <c r="F46" s="6"/>
      <c r="G46" s="254"/>
      <c r="H46" s="6"/>
      <c r="I46" s="6"/>
      <c r="J46" s="6"/>
      <c r="K46" s="6"/>
      <c r="L46" s="6"/>
      <c r="M46" s="6"/>
      <c r="N46" s="6"/>
      <c r="O46" s="6"/>
      <c r="P46" s="6"/>
      <c r="Q46" s="6"/>
      <c r="R46" s="254"/>
      <c r="S46" s="6"/>
      <c r="T46" s="6"/>
      <c r="U46" s="6"/>
      <c r="V46" s="6"/>
      <c r="W46" s="6"/>
      <c r="X46" s="6"/>
      <c r="Y46" s="6"/>
      <c r="Z46" s="6"/>
      <c r="AA46" s="254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7"/>
      <c r="AO46" s="56"/>
      <c r="AP46" s="57"/>
    </row>
    <row r="47" spans="1:42" x14ac:dyDescent="0.3">
      <c r="A47" s="10" t="s">
        <v>49</v>
      </c>
      <c r="B47" s="61" t="s">
        <v>77</v>
      </c>
      <c r="C47" s="248"/>
      <c r="D47" s="232"/>
      <c r="E47" s="247"/>
      <c r="F47" s="248"/>
      <c r="G47" s="254"/>
      <c r="H47" s="232"/>
      <c r="I47" s="247"/>
      <c r="J47" s="247"/>
      <c r="K47" s="247"/>
      <c r="L47" s="247"/>
      <c r="M47" s="247"/>
      <c r="N47" s="247"/>
      <c r="O47" s="247"/>
      <c r="P47" s="247"/>
      <c r="Q47" s="248"/>
      <c r="R47" s="254"/>
      <c r="S47" s="232"/>
      <c r="T47" s="247"/>
      <c r="U47" s="247"/>
      <c r="V47" s="247"/>
      <c r="W47" s="247"/>
      <c r="X47" s="247"/>
      <c r="Y47" s="247"/>
      <c r="Z47" s="248"/>
      <c r="AA47" s="254"/>
      <c r="AB47" s="232"/>
      <c r="AC47" s="247"/>
      <c r="AD47" s="247"/>
      <c r="AE47" s="247"/>
      <c r="AF47" s="247"/>
      <c r="AG47" s="247"/>
      <c r="AH47" s="247"/>
      <c r="AI47" s="247"/>
      <c r="AJ47" s="72"/>
      <c r="AK47" s="253"/>
      <c r="AL47" s="67"/>
      <c r="AM47" s="247"/>
      <c r="AN47" s="249"/>
      <c r="AO47" s="38">
        <f t="shared" ref="AO47:AO58" si="2">SUM(C47:AN47)</f>
        <v>0</v>
      </c>
      <c r="AP47" s="44">
        <f t="shared" ref="AP47:AP58" si="3">AO47/$S$5</f>
        <v>0</v>
      </c>
    </row>
    <row r="48" spans="1:42" x14ac:dyDescent="0.3">
      <c r="A48" s="11" t="s">
        <v>50</v>
      </c>
      <c r="B48" s="1" t="s">
        <v>82</v>
      </c>
      <c r="C48" s="250"/>
      <c r="D48" s="251"/>
      <c r="E48" s="155"/>
      <c r="F48" s="250"/>
      <c r="G48" s="254"/>
      <c r="H48" s="251"/>
      <c r="I48" s="155"/>
      <c r="J48" s="155"/>
      <c r="K48" s="155"/>
      <c r="L48" s="155"/>
      <c r="M48" s="155"/>
      <c r="N48" s="155"/>
      <c r="O48" s="155"/>
      <c r="P48" s="155"/>
      <c r="Q48" s="250"/>
      <c r="R48" s="254"/>
      <c r="S48" s="251"/>
      <c r="T48" s="155"/>
      <c r="U48" s="155"/>
      <c r="V48" s="155"/>
      <c r="W48" s="155"/>
      <c r="X48" s="155"/>
      <c r="Y48" s="155"/>
      <c r="Z48" s="250"/>
      <c r="AA48" s="254"/>
      <c r="AB48" s="251"/>
      <c r="AC48" s="155"/>
      <c r="AD48" s="155"/>
      <c r="AE48" s="155"/>
      <c r="AF48" s="155"/>
      <c r="AG48" s="155"/>
      <c r="AH48" s="155"/>
      <c r="AI48" s="155"/>
      <c r="AJ48" s="73"/>
      <c r="AK48" s="254"/>
      <c r="AL48" s="75"/>
      <c r="AM48" s="155"/>
      <c r="AN48" s="252"/>
      <c r="AO48" s="39">
        <f t="shared" si="2"/>
        <v>0</v>
      </c>
      <c r="AP48" s="40">
        <f t="shared" si="3"/>
        <v>0</v>
      </c>
    </row>
    <row r="49" spans="1:42" x14ac:dyDescent="0.3">
      <c r="A49" s="11" t="s">
        <v>51</v>
      </c>
      <c r="B49" s="1" t="s">
        <v>85</v>
      </c>
      <c r="C49" s="250"/>
      <c r="D49" s="251"/>
      <c r="E49" s="155"/>
      <c r="F49" s="250"/>
      <c r="G49" s="254"/>
      <c r="H49" s="251"/>
      <c r="I49" s="155"/>
      <c r="J49" s="155"/>
      <c r="K49" s="155"/>
      <c r="L49" s="155"/>
      <c r="M49" s="155"/>
      <c r="N49" s="155"/>
      <c r="O49" s="155"/>
      <c r="P49" s="155"/>
      <c r="Q49" s="250"/>
      <c r="R49" s="254"/>
      <c r="S49" s="251"/>
      <c r="T49" s="155"/>
      <c r="U49" s="155"/>
      <c r="V49" s="155"/>
      <c r="W49" s="155"/>
      <c r="X49" s="155"/>
      <c r="Y49" s="155"/>
      <c r="Z49" s="250"/>
      <c r="AA49" s="254"/>
      <c r="AB49" s="251"/>
      <c r="AC49" s="155"/>
      <c r="AD49" s="155"/>
      <c r="AE49" s="155"/>
      <c r="AF49" s="155"/>
      <c r="AG49" s="155"/>
      <c r="AH49" s="155"/>
      <c r="AI49" s="155"/>
      <c r="AJ49" s="73"/>
      <c r="AK49" s="254"/>
      <c r="AL49" s="75"/>
      <c r="AM49" s="155"/>
      <c r="AN49" s="252"/>
      <c r="AO49" s="39">
        <f t="shared" si="2"/>
        <v>0</v>
      </c>
      <c r="AP49" s="40">
        <f t="shared" si="3"/>
        <v>0</v>
      </c>
    </row>
    <row r="50" spans="1:42" x14ac:dyDescent="0.3">
      <c r="A50" s="11" t="s">
        <v>52</v>
      </c>
      <c r="B50" s="1" t="s">
        <v>90</v>
      </c>
      <c r="C50" s="250"/>
      <c r="D50" s="251"/>
      <c r="E50" s="155"/>
      <c r="F50" s="250"/>
      <c r="G50" s="254"/>
      <c r="H50" s="251"/>
      <c r="I50" s="155"/>
      <c r="J50" s="155"/>
      <c r="K50" s="155"/>
      <c r="L50" s="155"/>
      <c r="M50" s="155"/>
      <c r="N50" s="155"/>
      <c r="O50" s="155"/>
      <c r="P50" s="155"/>
      <c r="Q50" s="250"/>
      <c r="R50" s="254"/>
      <c r="S50" s="251"/>
      <c r="T50" s="155"/>
      <c r="U50" s="155"/>
      <c r="V50" s="155"/>
      <c r="W50" s="155"/>
      <c r="X50" s="155"/>
      <c r="Y50" s="155"/>
      <c r="Z50" s="250"/>
      <c r="AA50" s="254"/>
      <c r="AB50" s="251"/>
      <c r="AC50" s="155"/>
      <c r="AD50" s="155"/>
      <c r="AE50" s="155"/>
      <c r="AF50" s="155"/>
      <c r="AG50" s="155"/>
      <c r="AH50" s="155"/>
      <c r="AI50" s="155"/>
      <c r="AJ50" s="73"/>
      <c r="AK50" s="254"/>
      <c r="AL50" s="75"/>
      <c r="AM50" s="155"/>
      <c r="AN50" s="252"/>
      <c r="AO50" s="39">
        <f t="shared" si="2"/>
        <v>0</v>
      </c>
      <c r="AP50" s="40">
        <f t="shared" si="3"/>
        <v>0</v>
      </c>
    </row>
    <row r="51" spans="1:42" x14ac:dyDescent="0.3">
      <c r="A51" s="11" t="s">
        <v>53</v>
      </c>
      <c r="B51" s="1" t="s">
        <v>89</v>
      </c>
      <c r="C51" s="250"/>
      <c r="D51" s="251"/>
      <c r="E51" s="155"/>
      <c r="F51" s="250"/>
      <c r="G51" s="254"/>
      <c r="H51" s="251"/>
      <c r="I51" s="155"/>
      <c r="J51" s="155"/>
      <c r="K51" s="155"/>
      <c r="L51" s="155"/>
      <c r="M51" s="155"/>
      <c r="N51" s="155"/>
      <c r="O51" s="155"/>
      <c r="P51" s="155"/>
      <c r="Q51" s="250"/>
      <c r="R51" s="254"/>
      <c r="S51" s="251"/>
      <c r="T51" s="155"/>
      <c r="U51" s="155"/>
      <c r="V51" s="155"/>
      <c r="W51" s="155"/>
      <c r="X51" s="155"/>
      <c r="Y51" s="155"/>
      <c r="Z51" s="250"/>
      <c r="AA51" s="254"/>
      <c r="AB51" s="251"/>
      <c r="AC51" s="155"/>
      <c r="AD51" s="155"/>
      <c r="AE51" s="155"/>
      <c r="AF51" s="155"/>
      <c r="AG51" s="155"/>
      <c r="AH51" s="155"/>
      <c r="AI51" s="155"/>
      <c r="AJ51" s="73"/>
      <c r="AK51" s="254"/>
      <c r="AL51" s="75"/>
      <c r="AM51" s="155"/>
      <c r="AN51" s="252"/>
      <c r="AO51" s="39">
        <f t="shared" si="2"/>
        <v>0</v>
      </c>
      <c r="AP51" s="40">
        <f t="shared" si="3"/>
        <v>0</v>
      </c>
    </row>
    <row r="52" spans="1:42" x14ac:dyDescent="0.3">
      <c r="A52" s="11" t="s">
        <v>54</v>
      </c>
      <c r="B52" s="1" t="s">
        <v>78</v>
      </c>
      <c r="C52" s="250"/>
      <c r="D52" s="251"/>
      <c r="E52" s="155"/>
      <c r="F52" s="250"/>
      <c r="G52" s="254"/>
      <c r="H52" s="251"/>
      <c r="I52" s="155"/>
      <c r="J52" s="155"/>
      <c r="K52" s="155"/>
      <c r="L52" s="155"/>
      <c r="M52" s="155"/>
      <c r="N52" s="155"/>
      <c r="O52" s="155"/>
      <c r="P52" s="155"/>
      <c r="Q52" s="250"/>
      <c r="R52" s="254"/>
      <c r="S52" s="251"/>
      <c r="T52" s="155"/>
      <c r="U52" s="155"/>
      <c r="V52" s="155"/>
      <c r="W52" s="155"/>
      <c r="X52" s="155"/>
      <c r="Y52" s="155"/>
      <c r="Z52" s="250"/>
      <c r="AA52" s="254"/>
      <c r="AB52" s="251"/>
      <c r="AC52" s="155"/>
      <c r="AD52" s="155"/>
      <c r="AE52" s="155"/>
      <c r="AF52" s="155"/>
      <c r="AG52" s="155"/>
      <c r="AH52" s="155"/>
      <c r="AI52" s="155"/>
      <c r="AJ52" s="73"/>
      <c r="AK52" s="254"/>
      <c r="AL52" s="75"/>
      <c r="AM52" s="155"/>
      <c r="AN52" s="252"/>
      <c r="AO52" s="39">
        <f t="shared" si="2"/>
        <v>0</v>
      </c>
      <c r="AP52" s="40">
        <f t="shared" si="3"/>
        <v>0</v>
      </c>
    </row>
    <row r="53" spans="1:42" x14ac:dyDescent="0.3">
      <c r="A53" s="11" t="s">
        <v>63</v>
      </c>
      <c r="B53" s="1" t="s">
        <v>79</v>
      </c>
      <c r="C53" s="250"/>
      <c r="D53" s="251"/>
      <c r="E53" s="155"/>
      <c r="F53" s="250"/>
      <c r="G53" s="254"/>
      <c r="H53" s="251"/>
      <c r="I53" s="155"/>
      <c r="J53" s="155"/>
      <c r="K53" s="155"/>
      <c r="L53" s="155"/>
      <c r="M53" s="155"/>
      <c r="N53" s="155"/>
      <c r="O53" s="155"/>
      <c r="P53" s="155"/>
      <c r="Q53" s="250"/>
      <c r="R53" s="254"/>
      <c r="S53" s="251"/>
      <c r="T53" s="155"/>
      <c r="U53" s="155"/>
      <c r="V53" s="155"/>
      <c r="W53" s="155"/>
      <c r="X53" s="155"/>
      <c r="Y53" s="155"/>
      <c r="Z53" s="250"/>
      <c r="AA53" s="254"/>
      <c r="AB53" s="251"/>
      <c r="AC53" s="155"/>
      <c r="AD53" s="155"/>
      <c r="AE53" s="155"/>
      <c r="AF53" s="155"/>
      <c r="AG53" s="155"/>
      <c r="AH53" s="155"/>
      <c r="AI53" s="155"/>
      <c r="AJ53" s="73"/>
      <c r="AK53" s="254"/>
      <c r="AL53" s="75"/>
      <c r="AM53" s="155"/>
      <c r="AN53" s="252"/>
      <c r="AO53" s="39">
        <f t="shared" si="2"/>
        <v>0</v>
      </c>
      <c r="AP53" s="40">
        <f t="shared" si="3"/>
        <v>0</v>
      </c>
    </row>
    <row r="54" spans="1:42" x14ac:dyDescent="0.3">
      <c r="A54" s="11" t="s">
        <v>81</v>
      </c>
      <c r="B54" s="1" t="s">
        <v>80</v>
      </c>
      <c r="C54" s="250"/>
      <c r="D54" s="251"/>
      <c r="E54" s="155"/>
      <c r="F54" s="250"/>
      <c r="G54" s="254"/>
      <c r="H54" s="251"/>
      <c r="I54" s="155"/>
      <c r="J54" s="155"/>
      <c r="K54" s="155"/>
      <c r="L54" s="155"/>
      <c r="M54" s="155"/>
      <c r="N54" s="155"/>
      <c r="O54" s="155"/>
      <c r="P54" s="155"/>
      <c r="Q54" s="250"/>
      <c r="R54" s="254"/>
      <c r="S54" s="251"/>
      <c r="T54" s="155"/>
      <c r="U54" s="155"/>
      <c r="V54" s="155"/>
      <c r="W54" s="155"/>
      <c r="X54" s="155"/>
      <c r="Y54" s="155"/>
      <c r="Z54" s="250"/>
      <c r="AA54" s="254"/>
      <c r="AB54" s="251"/>
      <c r="AC54" s="155"/>
      <c r="AD54" s="155"/>
      <c r="AE54" s="155"/>
      <c r="AF54" s="155"/>
      <c r="AG54" s="155"/>
      <c r="AH54" s="155"/>
      <c r="AI54" s="155"/>
      <c r="AJ54" s="73"/>
      <c r="AK54" s="254"/>
      <c r="AL54" s="75"/>
      <c r="AM54" s="155"/>
      <c r="AN54" s="252"/>
      <c r="AO54" s="39">
        <f t="shared" si="2"/>
        <v>0</v>
      </c>
      <c r="AP54" s="40">
        <f t="shared" si="3"/>
        <v>0</v>
      </c>
    </row>
    <row r="55" spans="1:42" x14ac:dyDescent="0.3">
      <c r="A55" s="11" t="s">
        <v>86</v>
      </c>
      <c r="B55" s="1" t="s">
        <v>84</v>
      </c>
      <c r="C55" s="250"/>
      <c r="D55" s="251"/>
      <c r="E55" s="155"/>
      <c r="F55" s="250"/>
      <c r="G55" s="254"/>
      <c r="H55" s="251"/>
      <c r="I55" s="155"/>
      <c r="J55" s="155"/>
      <c r="K55" s="155"/>
      <c r="L55" s="155"/>
      <c r="M55" s="155"/>
      <c r="N55" s="155"/>
      <c r="O55" s="155"/>
      <c r="P55" s="155"/>
      <c r="Q55" s="250"/>
      <c r="R55" s="254"/>
      <c r="S55" s="251"/>
      <c r="T55" s="155"/>
      <c r="U55" s="155"/>
      <c r="V55" s="155"/>
      <c r="W55" s="155"/>
      <c r="X55" s="155"/>
      <c r="Y55" s="155"/>
      <c r="Z55" s="250"/>
      <c r="AA55" s="254"/>
      <c r="AB55" s="251"/>
      <c r="AC55" s="155"/>
      <c r="AD55" s="155"/>
      <c r="AE55" s="155"/>
      <c r="AF55" s="155"/>
      <c r="AG55" s="155"/>
      <c r="AH55" s="155"/>
      <c r="AI55" s="155"/>
      <c r="AJ55" s="73"/>
      <c r="AK55" s="254"/>
      <c r="AL55" s="75"/>
      <c r="AM55" s="155"/>
      <c r="AN55" s="252"/>
      <c r="AO55" s="39">
        <f t="shared" si="2"/>
        <v>0</v>
      </c>
      <c r="AP55" s="40">
        <f t="shared" si="3"/>
        <v>0</v>
      </c>
    </row>
    <row r="56" spans="1:42" x14ac:dyDescent="0.3">
      <c r="A56" s="11" t="s">
        <v>87</v>
      </c>
      <c r="B56" s="30" t="s">
        <v>83</v>
      </c>
      <c r="C56" s="250"/>
      <c r="D56" s="251"/>
      <c r="E56" s="155"/>
      <c r="F56" s="250"/>
      <c r="G56" s="254"/>
      <c r="H56" s="251"/>
      <c r="I56" s="155"/>
      <c r="J56" s="155"/>
      <c r="K56" s="155"/>
      <c r="L56" s="155"/>
      <c r="M56" s="155"/>
      <c r="N56" s="155"/>
      <c r="O56" s="155"/>
      <c r="P56" s="155"/>
      <c r="Q56" s="250"/>
      <c r="R56" s="254"/>
      <c r="S56" s="251"/>
      <c r="T56" s="155"/>
      <c r="U56" s="155"/>
      <c r="V56" s="155"/>
      <c r="W56" s="155"/>
      <c r="X56" s="155"/>
      <c r="Y56" s="155"/>
      <c r="Z56" s="250"/>
      <c r="AA56" s="254"/>
      <c r="AB56" s="251"/>
      <c r="AC56" s="155"/>
      <c r="AD56" s="155"/>
      <c r="AE56" s="155"/>
      <c r="AF56" s="155"/>
      <c r="AG56" s="155"/>
      <c r="AH56" s="155"/>
      <c r="AI56" s="155"/>
      <c r="AJ56" s="73"/>
      <c r="AK56" s="254"/>
      <c r="AL56" s="75"/>
      <c r="AM56" s="155"/>
      <c r="AN56" s="252"/>
      <c r="AO56" s="39">
        <f t="shared" si="2"/>
        <v>0</v>
      </c>
      <c r="AP56" s="40">
        <f t="shared" si="3"/>
        <v>0</v>
      </c>
    </row>
    <row r="57" spans="1:42" x14ac:dyDescent="0.3">
      <c r="A57" s="11" t="s">
        <v>88</v>
      </c>
      <c r="B57" s="30" t="s">
        <v>91</v>
      </c>
      <c r="C57" s="250"/>
      <c r="D57" s="251"/>
      <c r="E57" s="155"/>
      <c r="F57" s="250"/>
      <c r="G57" s="254"/>
      <c r="H57" s="251"/>
      <c r="I57" s="155"/>
      <c r="J57" s="155"/>
      <c r="K57" s="155"/>
      <c r="L57" s="155"/>
      <c r="M57" s="155"/>
      <c r="N57" s="155"/>
      <c r="O57" s="155"/>
      <c r="P57" s="155"/>
      <c r="Q57" s="250"/>
      <c r="R57" s="254"/>
      <c r="S57" s="251"/>
      <c r="T57" s="155"/>
      <c r="U57" s="155"/>
      <c r="V57" s="155"/>
      <c r="W57" s="155"/>
      <c r="X57" s="155"/>
      <c r="Y57" s="155"/>
      <c r="Z57" s="250"/>
      <c r="AA57" s="254"/>
      <c r="AB57" s="251"/>
      <c r="AC57" s="155"/>
      <c r="AD57" s="155"/>
      <c r="AE57" s="155"/>
      <c r="AF57" s="155"/>
      <c r="AG57" s="155"/>
      <c r="AH57" s="155"/>
      <c r="AI57" s="155"/>
      <c r="AJ57" s="73"/>
      <c r="AK57" s="254"/>
      <c r="AL57" s="75"/>
      <c r="AM57" s="155"/>
      <c r="AN57" s="252"/>
      <c r="AO57" s="39">
        <f t="shared" si="2"/>
        <v>0</v>
      </c>
      <c r="AP57" s="40">
        <f t="shared" si="3"/>
        <v>0</v>
      </c>
    </row>
    <row r="58" spans="1:42" ht="16.2" thickBot="1" x14ac:dyDescent="0.35">
      <c r="A58" s="12" t="s">
        <v>93</v>
      </c>
      <c r="B58" s="32" t="s">
        <v>92</v>
      </c>
      <c r="C58" s="257"/>
      <c r="D58" s="258"/>
      <c r="E58" s="199"/>
      <c r="F58" s="257"/>
      <c r="G58" s="254"/>
      <c r="H58" s="258"/>
      <c r="I58" s="199"/>
      <c r="J58" s="199"/>
      <c r="K58" s="199"/>
      <c r="L58" s="199"/>
      <c r="M58" s="199"/>
      <c r="N58" s="199"/>
      <c r="O58" s="199"/>
      <c r="P58" s="199"/>
      <c r="Q58" s="257"/>
      <c r="R58" s="254"/>
      <c r="S58" s="258"/>
      <c r="T58" s="199"/>
      <c r="U58" s="199"/>
      <c r="V58" s="199"/>
      <c r="W58" s="199"/>
      <c r="X58" s="199"/>
      <c r="Y58" s="199"/>
      <c r="Z58" s="257"/>
      <c r="AA58" s="254"/>
      <c r="AB58" s="258"/>
      <c r="AC58" s="199"/>
      <c r="AD58" s="199"/>
      <c r="AE58" s="199"/>
      <c r="AF58" s="199"/>
      <c r="AG58" s="199"/>
      <c r="AH58" s="199"/>
      <c r="AI58" s="199"/>
      <c r="AJ58" s="74"/>
      <c r="AK58" s="254"/>
      <c r="AL58" s="76"/>
      <c r="AM58" s="199"/>
      <c r="AN58" s="256"/>
      <c r="AO58" s="47">
        <f t="shared" si="2"/>
        <v>0</v>
      </c>
      <c r="AP58" s="54">
        <f t="shared" si="3"/>
        <v>0</v>
      </c>
    </row>
    <row r="59" spans="1:42" ht="16.2" thickBot="1" x14ac:dyDescent="0.35">
      <c r="A59" s="62"/>
      <c r="B59" s="5"/>
      <c r="C59" s="152"/>
      <c r="D59" s="152"/>
      <c r="E59" s="260"/>
      <c r="F59" s="260"/>
      <c r="G59" s="254"/>
      <c r="H59" s="260"/>
      <c r="I59" s="260"/>
      <c r="J59" s="260"/>
      <c r="K59" s="260"/>
      <c r="L59" s="260"/>
      <c r="M59" s="260"/>
      <c r="N59" s="260"/>
      <c r="O59" s="260"/>
      <c r="P59" s="260"/>
      <c r="Q59" s="260"/>
      <c r="R59" s="254"/>
      <c r="S59" s="260"/>
      <c r="T59" s="260"/>
      <c r="U59" s="260"/>
      <c r="V59" s="260"/>
      <c r="W59" s="260"/>
      <c r="X59" s="260"/>
      <c r="Y59" s="260"/>
      <c r="Z59" s="260"/>
      <c r="AA59" s="254"/>
      <c r="AB59" s="260"/>
      <c r="AC59" s="260"/>
      <c r="AD59" s="260"/>
      <c r="AE59" s="260"/>
      <c r="AF59" s="260"/>
      <c r="AG59" s="260"/>
      <c r="AH59" s="260"/>
      <c r="AI59" s="260"/>
      <c r="AJ59" s="65"/>
      <c r="AK59" s="255"/>
      <c r="AL59" s="65"/>
      <c r="AM59" s="260"/>
      <c r="AN59" s="260"/>
      <c r="AO59" s="35"/>
      <c r="AP59" s="35"/>
    </row>
    <row r="60" spans="1:42" ht="16.2" thickBot="1" x14ac:dyDescent="0.35">
      <c r="A60" s="214" t="s">
        <v>55</v>
      </c>
      <c r="B60" s="215"/>
      <c r="C60" s="261">
        <f>SUM(C47:D59)</f>
        <v>0</v>
      </c>
      <c r="D60" s="262"/>
      <c r="E60" s="259">
        <f>SUM(E47:F59)</f>
        <v>0</v>
      </c>
      <c r="F60" s="261"/>
      <c r="G60" s="255"/>
      <c r="H60" s="262">
        <f>SUM(H47:I59)</f>
        <v>0</v>
      </c>
      <c r="I60" s="259"/>
      <c r="J60" s="259">
        <f>SUM(J47:K59)</f>
        <v>0</v>
      </c>
      <c r="K60" s="259"/>
      <c r="L60" s="259">
        <f>SUM(L47:M59)</f>
        <v>0</v>
      </c>
      <c r="M60" s="259"/>
      <c r="N60" s="259">
        <f>SUM(N47:O59)</f>
        <v>0</v>
      </c>
      <c r="O60" s="259"/>
      <c r="P60" s="259">
        <f>SUM(P47:Q59)</f>
        <v>0</v>
      </c>
      <c r="Q60" s="261"/>
      <c r="R60" s="255"/>
      <c r="S60" s="262">
        <f>SUM(S47:T59)</f>
        <v>0</v>
      </c>
      <c r="T60" s="259"/>
      <c r="U60" s="259">
        <f>SUM(U47:V59)</f>
        <v>0</v>
      </c>
      <c r="V60" s="259"/>
      <c r="W60" s="259">
        <f>SUM(W47:X59)</f>
        <v>0</v>
      </c>
      <c r="X60" s="259"/>
      <c r="Y60" s="259">
        <f>SUM(Y47:Z59)</f>
        <v>0</v>
      </c>
      <c r="Z60" s="261"/>
      <c r="AA60" s="255"/>
      <c r="AB60" s="262">
        <f>SUM(AB47:AC59)</f>
        <v>0</v>
      </c>
      <c r="AC60" s="259"/>
      <c r="AD60" s="259">
        <f>SUM(AD47:AE59)</f>
        <v>0</v>
      </c>
      <c r="AE60" s="259"/>
      <c r="AF60" s="259">
        <f>SUM(AF47:AG59)</f>
        <v>0</v>
      </c>
      <c r="AG60" s="259"/>
      <c r="AH60" s="259">
        <f>SUM(AH47:AI59)</f>
        <v>0</v>
      </c>
      <c r="AI60" s="259"/>
      <c r="AJ60" s="259">
        <f>SUM(AJ47:AL59)</f>
        <v>0</v>
      </c>
      <c r="AK60" s="259"/>
      <c r="AL60" s="259"/>
      <c r="AM60" s="259">
        <f>SUM(AM47:AN59)</f>
        <v>0</v>
      </c>
      <c r="AN60" s="261"/>
      <c r="AO60" s="63">
        <f>SUM(C60:AN60)</f>
        <v>0</v>
      </c>
      <c r="AP60" s="64">
        <f>AO60/$S$5</f>
        <v>0</v>
      </c>
    </row>
  </sheetData>
  <mergeCells count="673">
    <mergeCell ref="C23:D23"/>
    <mergeCell ref="C22:D22"/>
    <mergeCell ref="A7:C7"/>
    <mergeCell ref="C44:D44"/>
    <mergeCell ref="C37:D37"/>
    <mergeCell ref="C36:D36"/>
    <mergeCell ref="C33:D33"/>
    <mergeCell ref="A1:AP1"/>
    <mergeCell ref="Z7:AN13"/>
    <mergeCell ref="G17:G19"/>
    <mergeCell ref="AH44:AI44"/>
    <mergeCell ref="AJ44:AL44"/>
    <mergeCell ref="AM44:AN44"/>
    <mergeCell ref="AM43:AN43"/>
    <mergeCell ref="AK20:AK41"/>
    <mergeCell ref="AM20:AN21"/>
    <mergeCell ref="C41:D41"/>
    <mergeCell ref="C32:D32"/>
    <mergeCell ref="C31:D31"/>
    <mergeCell ref="C29:D29"/>
    <mergeCell ref="C28:D28"/>
    <mergeCell ref="C27:D27"/>
    <mergeCell ref="C26:D26"/>
    <mergeCell ref="C25:D25"/>
    <mergeCell ref="C24:D24"/>
    <mergeCell ref="AH60:AI60"/>
    <mergeCell ref="AJ60:AL60"/>
    <mergeCell ref="AM60:AN60"/>
    <mergeCell ref="N60:O60"/>
    <mergeCell ref="P60:Q60"/>
    <mergeCell ref="S60:T60"/>
    <mergeCell ref="U60:V60"/>
    <mergeCell ref="W60:X60"/>
    <mergeCell ref="Y60:Z60"/>
    <mergeCell ref="AD59:AE59"/>
    <mergeCell ref="AF59:AG59"/>
    <mergeCell ref="AH59:AI59"/>
    <mergeCell ref="AM59:AN59"/>
    <mergeCell ref="C60:D60"/>
    <mergeCell ref="E60:F60"/>
    <mergeCell ref="H60:I60"/>
    <mergeCell ref="C59:D59"/>
    <mergeCell ref="C58:D58"/>
    <mergeCell ref="L60:M60"/>
    <mergeCell ref="P59:Q59"/>
    <mergeCell ref="S59:T59"/>
    <mergeCell ref="U59:V59"/>
    <mergeCell ref="W59:X59"/>
    <mergeCell ref="Y59:Z59"/>
    <mergeCell ref="AB59:AC59"/>
    <mergeCell ref="L59:M59"/>
    <mergeCell ref="N59:O59"/>
    <mergeCell ref="AB58:AC58"/>
    <mergeCell ref="AD58:AE58"/>
    <mergeCell ref="L58:M58"/>
    <mergeCell ref="AB60:AC60"/>
    <mergeCell ref="AD60:AE60"/>
    <mergeCell ref="AF60:AG60"/>
    <mergeCell ref="C57:D57"/>
    <mergeCell ref="C56:D56"/>
    <mergeCell ref="C55:D55"/>
    <mergeCell ref="C50:D50"/>
    <mergeCell ref="C49:D49"/>
    <mergeCell ref="C48:D48"/>
    <mergeCell ref="C47:D47"/>
    <mergeCell ref="C45:D45"/>
    <mergeCell ref="J60:K60"/>
    <mergeCell ref="E59:F59"/>
    <mergeCell ref="H59:I59"/>
    <mergeCell ref="J59:K59"/>
    <mergeCell ref="E58:F58"/>
    <mergeCell ref="H58:I58"/>
    <mergeCell ref="J58:K58"/>
    <mergeCell ref="E57:F57"/>
    <mergeCell ref="H57:I57"/>
    <mergeCell ref="J57:K57"/>
    <mergeCell ref="C51:D51"/>
    <mergeCell ref="E51:F51"/>
    <mergeCell ref="C54:D54"/>
    <mergeCell ref="E54:F54"/>
    <mergeCell ref="H54:I54"/>
    <mergeCell ref="J54:K54"/>
    <mergeCell ref="E56:F56"/>
    <mergeCell ref="H56:I56"/>
    <mergeCell ref="J56:K56"/>
    <mergeCell ref="L56:M56"/>
    <mergeCell ref="E55:F55"/>
    <mergeCell ref="H55:I55"/>
    <mergeCell ref="J55:K55"/>
    <mergeCell ref="L55:M55"/>
    <mergeCell ref="AB55:AC55"/>
    <mergeCell ref="N55:O55"/>
    <mergeCell ref="AB56:AC56"/>
    <mergeCell ref="P57:Q57"/>
    <mergeCell ref="S57:T57"/>
    <mergeCell ref="U57:V57"/>
    <mergeCell ref="W57:X57"/>
    <mergeCell ref="Y57:Z57"/>
    <mergeCell ref="AB57:AC57"/>
    <mergeCell ref="AM56:AN56"/>
    <mergeCell ref="AM55:AN55"/>
    <mergeCell ref="AM57:AN57"/>
    <mergeCell ref="W55:X55"/>
    <mergeCell ref="Y55:Z55"/>
    <mergeCell ref="AD56:AE56"/>
    <mergeCell ref="AF58:AG58"/>
    <mergeCell ref="AH58:AI58"/>
    <mergeCell ref="AM58:AN58"/>
    <mergeCell ref="N58:O58"/>
    <mergeCell ref="P58:Q58"/>
    <mergeCell ref="S58:T58"/>
    <mergeCell ref="U58:V58"/>
    <mergeCell ref="W58:X58"/>
    <mergeCell ref="Y58:Z58"/>
    <mergeCell ref="L57:M57"/>
    <mergeCell ref="N57:O57"/>
    <mergeCell ref="G42:G60"/>
    <mergeCell ref="AK47:AK59"/>
    <mergeCell ref="R20:R60"/>
    <mergeCell ref="G20:G41"/>
    <mergeCell ref="AA20:AA60"/>
    <mergeCell ref="AF56:AG56"/>
    <mergeCell ref="AH56:AI56"/>
    <mergeCell ref="N56:O56"/>
    <mergeCell ref="P56:Q56"/>
    <mergeCell ref="S56:T56"/>
    <mergeCell ref="U56:V56"/>
    <mergeCell ref="W56:X56"/>
    <mergeCell ref="Y56:Z56"/>
    <mergeCell ref="AD55:AE55"/>
    <mergeCell ref="AF55:AG55"/>
    <mergeCell ref="AH55:AI55"/>
    <mergeCell ref="AD57:AE57"/>
    <mergeCell ref="AF57:AG57"/>
    <mergeCell ref="AH57:AI57"/>
    <mergeCell ref="P55:Q55"/>
    <mergeCell ref="S55:T55"/>
    <mergeCell ref="U55:V55"/>
    <mergeCell ref="AF54:AG54"/>
    <mergeCell ref="AH54:AI54"/>
    <mergeCell ref="AM54:AN54"/>
    <mergeCell ref="N54:O54"/>
    <mergeCell ref="P54:Q54"/>
    <mergeCell ref="S54:T54"/>
    <mergeCell ref="U54:V54"/>
    <mergeCell ref="W54:X54"/>
    <mergeCell ref="Y54:Z54"/>
    <mergeCell ref="AB54:AC54"/>
    <mergeCell ref="AD54:AE54"/>
    <mergeCell ref="AD53:AE53"/>
    <mergeCell ref="AF53:AG53"/>
    <mergeCell ref="AH53:AI53"/>
    <mergeCell ref="AM53:AN53"/>
    <mergeCell ref="AD52:AE52"/>
    <mergeCell ref="AF52:AG52"/>
    <mergeCell ref="AH52:AI52"/>
    <mergeCell ref="AM52:AN52"/>
    <mergeCell ref="N52:O52"/>
    <mergeCell ref="P52:Q52"/>
    <mergeCell ref="S52:T52"/>
    <mergeCell ref="U52:V52"/>
    <mergeCell ref="W52:X52"/>
    <mergeCell ref="Y52:Z52"/>
    <mergeCell ref="AB52:AC52"/>
    <mergeCell ref="N53:O53"/>
    <mergeCell ref="L54:M54"/>
    <mergeCell ref="P53:Q53"/>
    <mergeCell ref="S53:T53"/>
    <mergeCell ref="U53:V53"/>
    <mergeCell ref="W53:X53"/>
    <mergeCell ref="Y53:Z53"/>
    <mergeCell ref="AB53:AC53"/>
    <mergeCell ref="C53:D53"/>
    <mergeCell ref="E53:F53"/>
    <mergeCell ref="H53:I53"/>
    <mergeCell ref="J53:K53"/>
    <mergeCell ref="L53:M53"/>
    <mergeCell ref="C52:D52"/>
    <mergeCell ref="E52:F52"/>
    <mergeCell ref="H52:I52"/>
    <mergeCell ref="J52:K52"/>
    <mergeCell ref="L52:M52"/>
    <mergeCell ref="H51:I51"/>
    <mergeCell ref="J51:K51"/>
    <mergeCell ref="L51:M51"/>
    <mergeCell ref="N51:O51"/>
    <mergeCell ref="N49:O49"/>
    <mergeCell ref="AB50:AC50"/>
    <mergeCell ref="AD50:AE50"/>
    <mergeCell ref="AF50:AG50"/>
    <mergeCell ref="AH50:AI50"/>
    <mergeCell ref="AM50:AN50"/>
    <mergeCell ref="N50:O50"/>
    <mergeCell ref="P50:Q50"/>
    <mergeCell ref="S50:T50"/>
    <mergeCell ref="U50:V50"/>
    <mergeCell ref="W50:X50"/>
    <mergeCell ref="Y50:Z50"/>
    <mergeCell ref="AD49:AE49"/>
    <mergeCell ref="AF49:AG49"/>
    <mergeCell ref="AH49:AI49"/>
    <mergeCell ref="AM49:AN49"/>
    <mergeCell ref="AF51:AG51"/>
    <mergeCell ref="AH51:AI51"/>
    <mergeCell ref="AM51:AN51"/>
    <mergeCell ref="P51:Q51"/>
    <mergeCell ref="S51:T51"/>
    <mergeCell ref="U51:V51"/>
    <mergeCell ref="W51:X51"/>
    <mergeCell ref="Y51:Z51"/>
    <mergeCell ref="AB51:AC51"/>
    <mergeCell ref="AD51:AE51"/>
    <mergeCell ref="AD48:AE48"/>
    <mergeCell ref="AF48:AG48"/>
    <mergeCell ref="AH48:AI48"/>
    <mergeCell ref="AM48:AN48"/>
    <mergeCell ref="N48:O48"/>
    <mergeCell ref="P48:Q48"/>
    <mergeCell ref="S48:T48"/>
    <mergeCell ref="U48:V48"/>
    <mergeCell ref="W48:X48"/>
    <mergeCell ref="Y48:Z48"/>
    <mergeCell ref="AB48:AC48"/>
    <mergeCell ref="AD47:AE47"/>
    <mergeCell ref="AF47:AG47"/>
    <mergeCell ref="AH47:AI47"/>
    <mergeCell ref="AM47:AN47"/>
    <mergeCell ref="E50:F50"/>
    <mergeCell ref="H50:I50"/>
    <mergeCell ref="J50:K50"/>
    <mergeCell ref="L50:M50"/>
    <mergeCell ref="P49:Q49"/>
    <mergeCell ref="S49:T49"/>
    <mergeCell ref="U49:V49"/>
    <mergeCell ref="W49:X49"/>
    <mergeCell ref="Y49:Z49"/>
    <mergeCell ref="AB49:AC49"/>
    <mergeCell ref="E49:F49"/>
    <mergeCell ref="H49:I49"/>
    <mergeCell ref="J49:K49"/>
    <mergeCell ref="L49:M49"/>
    <mergeCell ref="E48:F48"/>
    <mergeCell ref="H48:I48"/>
    <mergeCell ref="J48:K48"/>
    <mergeCell ref="L48:M48"/>
    <mergeCell ref="P47:Q47"/>
    <mergeCell ref="S47:T47"/>
    <mergeCell ref="U47:V47"/>
    <mergeCell ref="W47:X47"/>
    <mergeCell ref="Y47:Z47"/>
    <mergeCell ref="AB47:AC47"/>
    <mergeCell ref="E47:F47"/>
    <mergeCell ref="H47:I47"/>
    <mergeCell ref="J47:K47"/>
    <mergeCell ref="L47:M47"/>
    <mergeCell ref="N47:O47"/>
    <mergeCell ref="AD45:AE45"/>
    <mergeCell ref="AF45:AG45"/>
    <mergeCell ref="AH45:AI45"/>
    <mergeCell ref="AJ45:AL45"/>
    <mergeCell ref="AM45:AN45"/>
    <mergeCell ref="N45:O45"/>
    <mergeCell ref="P45:Q45"/>
    <mergeCell ref="S45:T45"/>
    <mergeCell ref="U45:V45"/>
    <mergeCell ref="W45:X45"/>
    <mergeCell ref="Y45:Z45"/>
    <mergeCell ref="AD41:AE41"/>
    <mergeCell ref="AF41:AG41"/>
    <mergeCell ref="AH41:AI41"/>
    <mergeCell ref="AM41:AN41"/>
    <mergeCell ref="N41:O41"/>
    <mergeCell ref="P41:Q41"/>
    <mergeCell ref="S41:T41"/>
    <mergeCell ref="U41:V41"/>
    <mergeCell ref="W41:X41"/>
    <mergeCell ref="Y41:Z41"/>
    <mergeCell ref="C40:D40"/>
    <mergeCell ref="E40:F40"/>
    <mergeCell ref="H40:I40"/>
    <mergeCell ref="AB40:AC40"/>
    <mergeCell ref="J40:K40"/>
    <mergeCell ref="L40:M40"/>
    <mergeCell ref="E45:F45"/>
    <mergeCell ref="H45:I45"/>
    <mergeCell ref="J45:K45"/>
    <mergeCell ref="L45:M45"/>
    <mergeCell ref="AB41:AC41"/>
    <mergeCell ref="E41:F41"/>
    <mergeCell ref="H41:I41"/>
    <mergeCell ref="J41:K41"/>
    <mergeCell ref="L41:M41"/>
    <mergeCell ref="U44:V44"/>
    <mergeCell ref="W44:X44"/>
    <mergeCell ref="Y44:Z44"/>
    <mergeCell ref="AB44:AC44"/>
    <mergeCell ref="AB45:AC45"/>
    <mergeCell ref="AF39:AG39"/>
    <mergeCell ref="AH39:AI39"/>
    <mergeCell ref="AM39:AN39"/>
    <mergeCell ref="N39:O39"/>
    <mergeCell ref="P39:Q39"/>
    <mergeCell ref="S39:T39"/>
    <mergeCell ref="U39:V39"/>
    <mergeCell ref="W39:X39"/>
    <mergeCell ref="Y39:Z39"/>
    <mergeCell ref="AD40:AE40"/>
    <mergeCell ref="AF40:AG40"/>
    <mergeCell ref="AH40:AI40"/>
    <mergeCell ref="AM40:AN40"/>
    <mergeCell ref="N40:O40"/>
    <mergeCell ref="P40:Q40"/>
    <mergeCell ref="S40:T40"/>
    <mergeCell ref="U40:V40"/>
    <mergeCell ref="W40:X40"/>
    <mergeCell ref="Y40:Z40"/>
    <mergeCell ref="C39:D39"/>
    <mergeCell ref="E39:F39"/>
    <mergeCell ref="H39:I39"/>
    <mergeCell ref="J39:K39"/>
    <mergeCell ref="L39:M39"/>
    <mergeCell ref="E38:F38"/>
    <mergeCell ref="H38:I38"/>
    <mergeCell ref="J38:K38"/>
    <mergeCell ref="L38:M38"/>
    <mergeCell ref="C38:D38"/>
    <mergeCell ref="N38:O38"/>
    <mergeCell ref="AB39:AC39"/>
    <mergeCell ref="AB37:AC37"/>
    <mergeCell ref="AD37:AE37"/>
    <mergeCell ref="AF37:AG37"/>
    <mergeCell ref="AH37:AI37"/>
    <mergeCell ref="AM37:AN37"/>
    <mergeCell ref="N37:O37"/>
    <mergeCell ref="P37:Q37"/>
    <mergeCell ref="S37:T37"/>
    <mergeCell ref="U37:V37"/>
    <mergeCell ref="W37:X37"/>
    <mergeCell ref="Y37:Z37"/>
    <mergeCell ref="AD38:AE38"/>
    <mergeCell ref="AF38:AG38"/>
    <mergeCell ref="AH38:AI38"/>
    <mergeCell ref="AM38:AN38"/>
    <mergeCell ref="P38:Q38"/>
    <mergeCell ref="S38:T38"/>
    <mergeCell ref="U38:V38"/>
    <mergeCell ref="W38:X38"/>
    <mergeCell ref="Y38:Z38"/>
    <mergeCell ref="AB38:AC38"/>
    <mergeCell ref="AD39:AE39"/>
    <mergeCell ref="AD36:AE36"/>
    <mergeCell ref="AF36:AG36"/>
    <mergeCell ref="AH36:AI36"/>
    <mergeCell ref="AM36:AN36"/>
    <mergeCell ref="E37:F37"/>
    <mergeCell ref="H37:I37"/>
    <mergeCell ref="J37:K37"/>
    <mergeCell ref="L37:M37"/>
    <mergeCell ref="P36:Q36"/>
    <mergeCell ref="S36:T36"/>
    <mergeCell ref="U36:V36"/>
    <mergeCell ref="W36:X36"/>
    <mergeCell ref="Y36:Z36"/>
    <mergeCell ref="AB36:AC36"/>
    <mergeCell ref="E36:F36"/>
    <mergeCell ref="H36:I36"/>
    <mergeCell ref="J36:K36"/>
    <mergeCell ref="L36:M36"/>
    <mergeCell ref="N36:O36"/>
    <mergeCell ref="AM35:AN35"/>
    <mergeCell ref="N35:O35"/>
    <mergeCell ref="P35:Q35"/>
    <mergeCell ref="S35:T35"/>
    <mergeCell ref="U35:V35"/>
    <mergeCell ref="W35:X35"/>
    <mergeCell ref="Y35:Z35"/>
    <mergeCell ref="C35:D35"/>
    <mergeCell ref="E35:F35"/>
    <mergeCell ref="H35:I35"/>
    <mergeCell ref="J35:K35"/>
    <mergeCell ref="L35:M35"/>
    <mergeCell ref="S33:T33"/>
    <mergeCell ref="U33:V33"/>
    <mergeCell ref="W33:X33"/>
    <mergeCell ref="Y33:Z33"/>
    <mergeCell ref="AB35:AC35"/>
    <mergeCell ref="C34:D34"/>
    <mergeCell ref="AD35:AE35"/>
    <mergeCell ref="AF35:AG35"/>
    <mergeCell ref="AH35:AI35"/>
    <mergeCell ref="E34:F34"/>
    <mergeCell ref="H34:I34"/>
    <mergeCell ref="J34:K34"/>
    <mergeCell ref="L34:M34"/>
    <mergeCell ref="N34:O34"/>
    <mergeCell ref="AD34:AE34"/>
    <mergeCell ref="AF34:AG34"/>
    <mergeCell ref="AB32:AC32"/>
    <mergeCell ref="AH34:AI34"/>
    <mergeCell ref="AM34:AN34"/>
    <mergeCell ref="P34:Q34"/>
    <mergeCell ref="S34:T34"/>
    <mergeCell ref="U34:V34"/>
    <mergeCell ref="W34:X34"/>
    <mergeCell ref="Y34:Z34"/>
    <mergeCell ref="AB34:AC34"/>
    <mergeCell ref="P32:Q32"/>
    <mergeCell ref="S32:T32"/>
    <mergeCell ref="U32:V32"/>
    <mergeCell ref="W32:X32"/>
    <mergeCell ref="Y32:Z32"/>
    <mergeCell ref="AD32:AE32"/>
    <mergeCell ref="AF32:AG32"/>
    <mergeCell ref="AH32:AI32"/>
    <mergeCell ref="AM32:AN32"/>
    <mergeCell ref="AB33:AC33"/>
    <mergeCell ref="AD33:AE33"/>
    <mergeCell ref="AF33:AG33"/>
    <mergeCell ref="AH33:AI33"/>
    <mergeCell ref="AM33:AN33"/>
    <mergeCell ref="P33:Q33"/>
    <mergeCell ref="E33:F33"/>
    <mergeCell ref="H33:I33"/>
    <mergeCell ref="J33:K33"/>
    <mergeCell ref="L33:M33"/>
    <mergeCell ref="E32:F32"/>
    <mergeCell ref="H32:I32"/>
    <mergeCell ref="J32:K32"/>
    <mergeCell ref="L32:M32"/>
    <mergeCell ref="P31:Q31"/>
    <mergeCell ref="E31:F31"/>
    <mergeCell ref="H31:I31"/>
    <mergeCell ref="J31:K31"/>
    <mergeCell ref="L31:M31"/>
    <mergeCell ref="N31:O31"/>
    <mergeCell ref="N33:O33"/>
    <mergeCell ref="N32:O32"/>
    <mergeCell ref="S29:T29"/>
    <mergeCell ref="U29:V29"/>
    <mergeCell ref="W29:X29"/>
    <mergeCell ref="Y29:Z29"/>
    <mergeCell ref="AD28:AE28"/>
    <mergeCell ref="AF28:AG28"/>
    <mergeCell ref="AH28:AI28"/>
    <mergeCell ref="AM28:AN28"/>
    <mergeCell ref="AB28:AC28"/>
    <mergeCell ref="AB29:AC29"/>
    <mergeCell ref="AD29:AE29"/>
    <mergeCell ref="AF29:AG29"/>
    <mergeCell ref="AH29:AI29"/>
    <mergeCell ref="AM29:AN29"/>
    <mergeCell ref="AD31:AE31"/>
    <mergeCell ref="AF31:AG31"/>
    <mergeCell ref="AH31:AI31"/>
    <mergeCell ref="AM31:AN31"/>
    <mergeCell ref="S31:T31"/>
    <mergeCell ref="U31:V31"/>
    <mergeCell ref="W31:X31"/>
    <mergeCell ref="Y31:Z31"/>
    <mergeCell ref="AB31:AC31"/>
    <mergeCell ref="E29:F29"/>
    <mergeCell ref="H29:I29"/>
    <mergeCell ref="J29:K29"/>
    <mergeCell ref="L29:M29"/>
    <mergeCell ref="P28:Q28"/>
    <mergeCell ref="S28:T28"/>
    <mergeCell ref="U28:V28"/>
    <mergeCell ref="W28:X28"/>
    <mergeCell ref="Y28:Z28"/>
    <mergeCell ref="N29:O29"/>
    <mergeCell ref="P29:Q29"/>
    <mergeCell ref="AF27:AG27"/>
    <mergeCell ref="AH27:AI27"/>
    <mergeCell ref="AM27:AN27"/>
    <mergeCell ref="E28:F28"/>
    <mergeCell ref="H28:I28"/>
    <mergeCell ref="J28:K28"/>
    <mergeCell ref="L28:M28"/>
    <mergeCell ref="N28:O28"/>
    <mergeCell ref="S27:T27"/>
    <mergeCell ref="U27:V27"/>
    <mergeCell ref="W27:X27"/>
    <mergeCell ref="Y27:Z27"/>
    <mergeCell ref="AB27:AC27"/>
    <mergeCell ref="AD27:AE27"/>
    <mergeCell ref="E27:F27"/>
    <mergeCell ref="H27:I27"/>
    <mergeCell ref="J27:K27"/>
    <mergeCell ref="L27:M27"/>
    <mergeCell ref="N27:O27"/>
    <mergeCell ref="P27:Q27"/>
    <mergeCell ref="AH26:AI26"/>
    <mergeCell ref="AM26:AN26"/>
    <mergeCell ref="U26:V26"/>
    <mergeCell ref="W26:X26"/>
    <mergeCell ref="Y26:Z26"/>
    <mergeCell ref="AB26:AC26"/>
    <mergeCell ref="AD26:AE26"/>
    <mergeCell ref="AF26:AG26"/>
    <mergeCell ref="AH25:AI25"/>
    <mergeCell ref="AM25:AN25"/>
    <mergeCell ref="AB25:AC25"/>
    <mergeCell ref="AD25:AE25"/>
    <mergeCell ref="AF25:AG25"/>
    <mergeCell ref="J26:K26"/>
    <mergeCell ref="L26:M26"/>
    <mergeCell ref="N26:O26"/>
    <mergeCell ref="P26:Q26"/>
    <mergeCell ref="U25:V25"/>
    <mergeCell ref="W25:X25"/>
    <mergeCell ref="Y25:Z25"/>
    <mergeCell ref="E25:F25"/>
    <mergeCell ref="L25:M25"/>
    <mergeCell ref="N25:O25"/>
    <mergeCell ref="P25:Q25"/>
    <mergeCell ref="S25:T25"/>
    <mergeCell ref="AM24:AN24"/>
    <mergeCell ref="W24:X24"/>
    <mergeCell ref="Y24:Z24"/>
    <mergeCell ref="AB24:AC24"/>
    <mergeCell ref="AD24:AE24"/>
    <mergeCell ref="AF24:AG24"/>
    <mergeCell ref="AH24:AI24"/>
    <mergeCell ref="AM22:AN22"/>
    <mergeCell ref="E23:F23"/>
    <mergeCell ref="H23:I23"/>
    <mergeCell ref="J23:K23"/>
    <mergeCell ref="L23:M23"/>
    <mergeCell ref="N23:O23"/>
    <mergeCell ref="P23:Q23"/>
    <mergeCell ref="S23:T23"/>
    <mergeCell ref="W22:X22"/>
    <mergeCell ref="Y22:Z22"/>
    <mergeCell ref="AB22:AC22"/>
    <mergeCell ref="AD22:AE22"/>
    <mergeCell ref="AF22:AG22"/>
    <mergeCell ref="AH22:AI22"/>
    <mergeCell ref="U23:V23"/>
    <mergeCell ref="U24:V24"/>
    <mergeCell ref="AM23:AN23"/>
    <mergeCell ref="AB23:AC23"/>
    <mergeCell ref="AD23:AE23"/>
    <mergeCell ref="AF23:AG23"/>
    <mergeCell ref="U43:V43"/>
    <mergeCell ref="E22:F22"/>
    <mergeCell ref="H22:I22"/>
    <mergeCell ref="J22:K22"/>
    <mergeCell ref="L22:M22"/>
    <mergeCell ref="N22:O22"/>
    <mergeCell ref="P22:Q22"/>
    <mergeCell ref="U22:V22"/>
    <mergeCell ref="H25:I25"/>
    <mergeCell ref="J25:K25"/>
    <mergeCell ref="E24:F24"/>
    <mergeCell ref="H24:I24"/>
    <mergeCell ref="J24:K24"/>
    <mergeCell ref="L24:M24"/>
    <mergeCell ref="N24:O24"/>
    <mergeCell ref="P24:Q24"/>
    <mergeCell ref="S24:T24"/>
    <mergeCell ref="W23:X23"/>
    <mergeCell ref="Y23:Z23"/>
    <mergeCell ref="E26:F26"/>
    <mergeCell ref="H26:I26"/>
    <mergeCell ref="AF44:AG44"/>
    <mergeCell ref="AJ43:AL43"/>
    <mergeCell ref="E44:F44"/>
    <mergeCell ref="H44:I44"/>
    <mergeCell ref="J44:K44"/>
    <mergeCell ref="L44:M44"/>
    <mergeCell ref="N44:O44"/>
    <mergeCell ref="P44:Q44"/>
    <mergeCell ref="S44:T44"/>
    <mergeCell ref="W43:X43"/>
    <mergeCell ref="Y43:Z43"/>
    <mergeCell ref="AB43:AC43"/>
    <mergeCell ref="AD43:AE43"/>
    <mergeCell ref="AF43:AG43"/>
    <mergeCell ref="AH43:AI43"/>
    <mergeCell ref="AD44:AE44"/>
    <mergeCell ref="B20:B21"/>
    <mergeCell ref="A20:A21"/>
    <mergeCell ref="A14:AN15"/>
    <mergeCell ref="A60:B60"/>
    <mergeCell ref="C43:D43"/>
    <mergeCell ref="E43:F43"/>
    <mergeCell ref="H43:I43"/>
    <mergeCell ref="J43:K43"/>
    <mergeCell ref="L43:M43"/>
    <mergeCell ref="A46:B46"/>
    <mergeCell ref="A16:B19"/>
    <mergeCell ref="A43:B43"/>
    <mergeCell ref="A44:B44"/>
    <mergeCell ref="N43:O43"/>
    <mergeCell ref="P43:Q43"/>
    <mergeCell ref="S43:T43"/>
    <mergeCell ref="S22:T22"/>
    <mergeCell ref="S26:T26"/>
    <mergeCell ref="AH23:AI23"/>
    <mergeCell ref="AD17:AE17"/>
    <mergeCell ref="AF17:AG17"/>
    <mergeCell ref="AH17:AI17"/>
    <mergeCell ref="AJ17:AL17"/>
    <mergeCell ref="AM17:AN17"/>
    <mergeCell ref="W8:X8"/>
    <mergeCell ref="W9:X9"/>
    <mergeCell ref="W10:X10"/>
    <mergeCell ref="S8:U8"/>
    <mergeCell ref="S9:U9"/>
    <mergeCell ref="A11:K13"/>
    <mergeCell ref="A8:C8"/>
    <mergeCell ref="A9:C9"/>
    <mergeCell ref="A10:C10"/>
    <mergeCell ref="M11:X13"/>
    <mergeCell ref="F10:K10"/>
    <mergeCell ref="D8:E8"/>
    <mergeCell ref="D9:E9"/>
    <mergeCell ref="D10:E10"/>
    <mergeCell ref="Z4:AB4"/>
    <mergeCell ref="AD4:AE4"/>
    <mergeCell ref="AG4:AH4"/>
    <mergeCell ref="AL4:AM4"/>
    <mergeCell ref="Z3:AN3"/>
    <mergeCell ref="M3:Q3"/>
    <mergeCell ref="M4:Q4"/>
    <mergeCell ref="M5:Q5"/>
    <mergeCell ref="W6:X6"/>
    <mergeCell ref="W3:X3"/>
    <mergeCell ref="W4:X4"/>
    <mergeCell ref="W5:X5"/>
    <mergeCell ref="Z5:AN6"/>
    <mergeCell ref="S7:U7"/>
    <mergeCell ref="V7:X7"/>
    <mergeCell ref="S3:V3"/>
    <mergeCell ref="S4:V4"/>
    <mergeCell ref="S5:V5"/>
    <mergeCell ref="A3:C3"/>
    <mergeCell ref="A4:C5"/>
    <mergeCell ref="D4:E4"/>
    <mergeCell ref="D5:E5"/>
    <mergeCell ref="F4:K4"/>
    <mergeCell ref="F5:K5"/>
    <mergeCell ref="F6:K6"/>
    <mergeCell ref="F7:K7"/>
    <mergeCell ref="D3:K3"/>
    <mergeCell ref="D6:E6"/>
    <mergeCell ref="D7:E7"/>
    <mergeCell ref="M7:R7"/>
    <mergeCell ref="A6:C6"/>
    <mergeCell ref="AH16:AN16"/>
    <mergeCell ref="C17:D17"/>
    <mergeCell ref="E17:F17"/>
    <mergeCell ref="H17:I17"/>
    <mergeCell ref="J17:K17"/>
    <mergeCell ref="L17:M17"/>
    <mergeCell ref="N17:O17"/>
    <mergeCell ref="M8:Q8"/>
    <mergeCell ref="S10:U10"/>
    <mergeCell ref="F8:K8"/>
    <mergeCell ref="F9:K9"/>
    <mergeCell ref="R17:R19"/>
    <mergeCell ref="AA17:AA19"/>
    <mergeCell ref="AM18:AN18"/>
    <mergeCell ref="C16:D16"/>
    <mergeCell ref="P17:Q17"/>
    <mergeCell ref="S17:T17"/>
    <mergeCell ref="U17:V17"/>
    <mergeCell ref="W17:X17"/>
    <mergeCell ref="Y17:Z17"/>
    <mergeCell ref="AB17:AC17"/>
    <mergeCell ref="E16:M16"/>
    <mergeCell ref="N16:W16"/>
    <mergeCell ref="X16:AG16"/>
  </mergeCells>
  <phoneticPr fontId="9" type="noConversion"/>
  <pageMargins left="0.75000000000000011" right="0.75000000000000011" top="1" bottom="1" header="0.5" footer="0.5"/>
  <pageSetup paperSize="9" scale="51" fitToHeight="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DI FCT UNL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Domingos</dc:creator>
  <cp:lastModifiedBy>Ana Margarida Sousa</cp:lastModifiedBy>
  <cp:lastPrinted>2017-03-24T12:57:02Z</cp:lastPrinted>
  <dcterms:created xsi:type="dcterms:W3CDTF">2017-03-24T10:11:26Z</dcterms:created>
  <dcterms:modified xsi:type="dcterms:W3CDTF">2018-05-09T14:10:34Z</dcterms:modified>
</cp:coreProperties>
</file>