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840" yWindow="3940" windowWidth="45680" windowHeight="22680" tabRatio="500"/>
  </bookViews>
  <sheets>
    <sheet name="bom 1.1" sheetId="1" r:id="rId1"/>
    <sheet name="alternativ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H10" i="1"/>
  <c r="F5" i="1"/>
  <c r="H5" i="1"/>
  <c r="H6" i="1"/>
  <c r="F7" i="1"/>
  <c r="H7" i="1"/>
  <c r="F8" i="1"/>
  <c r="H8" i="1"/>
  <c r="F9" i="1"/>
  <c r="H9" i="1"/>
  <c r="F11" i="1"/>
  <c r="H11" i="1"/>
  <c r="K11" i="1"/>
  <c r="H3" i="1"/>
  <c r="H4" i="1"/>
  <c r="K4" i="1"/>
  <c r="H12" i="1"/>
  <c r="H13" i="1"/>
  <c r="H14" i="1"/>
  <c r="H15" i="1"/>
  <c r="H16" i="1"/>
  <c r="K16" i="1"/>
  <c r="K19" i="1"/>
  <c r="F7" i="2"/>
  <c r="H7" i="2"/>
  <c r="H4" i="2"/>
  <c r="K4" i="2"/>
  <c r="H17" i="1"/>
  <c r="F4" i="1"/>
  <c r="F3" i="1"/>
  <c r="H19" i="1"/>
</calcChain>
</file>

<file path=xl/sharedStrings.xml><?xml version="1.0" encoding="utf-8"?>
<sst xmlns="http://schemas.openxmlformats.org/spreadsheetml/2006/main" count="98" uniqueCount="67">
  <si>
    <t>LED strip 9 LED</t>
  </si>
  <si>
    <t>https://www.plexiglas-shop.com/IT/it/xt-allround-8ny276huqre/plexiglas-xt-allround-bianco-wn297-gt-cfy07wjb25z~p.html</t>
  </si>
  <si>
    <t>WN297 GT</t>
  </si>
  <si>
    <t>1050x820</t>
  </si>
  <si>
    <t>420x297</t>
  </si>
  <si>
    <t>Arduino donation</t>
  </si>
  <si>
    <t>PIR Sensor</t>
  </si>
  <si>
    <t>USB Cable</t>
  </si>
  <si>
    <t>USB Power supply 1A</t>
  </si>
  <si>
    <t>Plexiglass white 3mm</t>
  </si>
  <si>
    <t>Plexiglass white 1mm</t>
  </si>
  <si>
    <t>connecting wires</t>
  </si>
  <si>
    <t>99532 GT</t>
  </si>
  <si>
    <t>https://www.plexiglas-shop.com/IT/it/foglio-7amim86q5ps/plexiglas-foglio-bianco-99532-gt-1-0-mm-iqq6a1wurpd~p.html</t>
  </si>
  <si>
    <t>Price Piece</t>
  </si>
  <si>
    <t>Parts</t>
  </si>
  <si>
    <t>B2X25/BN330</t>
  </si>
  <si>
    <t>http://www.tme.eu/it/details/b2x25_bn330/bulloni/bossard/1122886/</t>
  </si>
  <si>
    <t>B2/BN628</t>
  </si>
  <si>
    <t>http://www.tme.eu/it/details/b2_bn628/dadi/bossard/m2bn628/</t>
  </si>
  <si>
    <t>AK-CH-03W</t>
  </si>
  <si>
    <t>http://www.tme.eu/it/details/ak-ch-03w/alimentatori-a-presa-di-corrente/akyga/ccabkeyaky-07309/</t>
  </si>
  <si>
    <t>HC-SR501</t>
  </si>
  <si>
    <t xml:space="preserve">ESP8266 </t>
  </si>
  <si>
    <t>NodeMCU 1.0</t>
  </si>
  <si>
    <t>http://it.aliexpress.com/item/1m-4m-5m-WS2812B-Smart-led-pixel-strip-Black-White-PCB-30-60-144-leds-m/2036819167.html?spm=2114.010208.3.1.WeGWPB&amp;ws_ab_test=searchweb201556_9,searchweb201644_3_505_506_503_504_10032_10020_502_10001_10002_10017_10005_10006_10003_10021_10004_10022_10018_10019,searchweb201560_2,searchweb1451318400_-1,searchweb1451318411_-1&amp;btsid=61284000-e116-4a69-8081-95e3a20c2009</t>
  </si>
  <si>
    <t>White 5m 30 IP30</t>
  </si>
  <si>
    <t>Price parts</t>
  </si>
  <si>
    <t>Price lot</t>
  </si>
  <si>
    <t>Pieces lot</t>
  </si>
  <si>
    <t>Product code</t>
  </si>
  <si>
    <t>WS2812B</t>
  </si>
  <si>
    <t>Details</t>
  </si>
  <si>
    <t>TOTAL €</t>
  </si>
  <si>
    <t>Origin</t>
  </si>
  <si>
    <t>Shipping cost</t>
  </si>
  <si>
    <t>CN</t>
  </si>
  <si>
    <t>PL</t>
  </si>
  <si>
    <t>bolt 2ma</t>
  </si>
  <si>
    <t>DE</t>
  </si>
  <si>
    <t>20CM</t>
  </si>
  <si>
    <t>https://www.arduino.cc/en/Main/Donate</t>
  </si>
  <si>
    <t>(NA)</t>
  </si>
  <si>
    <t>WeMake Colors Bill of materials</t>
  </si>
  <si>
    <t>screw 2x10</t>
  </si>
  <si>
    <t>screw 2x25</t>
  </si>
  <si>
    <t>B2X10/BN341</t>
  </si>
  <si>
    <t>TFM-M2X15/DR221</t>
  </si>
  <si>
    <t>http://www.tme.eu/it/details/tfm-m2x15_dr221/distanziali-in-metallo/dremec/221x15/</t>
  </si>
  <si>
    <t>http://www.tme.eu/it/details/b2x10_bn341/bulloni/bossard/1127799/</t>
  </si>
  <si>
    <t>spacer 2x15</t>
  </si>
  <si>
    <t>Price cathegory</t>
  </si>
  <si>
    <t>Link</t>
  </si>
  <si>
    <t>FIX-TP2-15</t>
  </si>
  <si>
    <t>plastic discontinued</t>
  </si>
  <si>
    <t>screw 2x6</t>
  </si>
  <si>
    <t>B2X6/BN341</t>
  </si>
  <si>
    <t>http://www.tme.eu/it/details/b2x6_bn341/bulloni/bossard/1127772/</t>
  </si>
  <si>
    <t>http://it.aliexpress.com/item/10Pcs-lot-Original-Quality-5V-1A-A1400-White-Flat-EU-AC-USB-Wall-Charger-Travel-Adapter/32624571534.html</t>
  </si>
  <si>
    <t>a1400 clone</t>
  </si>
  <si>
    <t>White 3M flat</t>
  </si>
  <si>
    <t>http://it.aliexpress.com/item/Fedex-shipping-100pcs-lot-3M-Noodle-flat-color-USB-Micro-cable-for-HTC-Samsung-Galaxy-S3/1472726264.html</t>
  </si>
  <si>
    <t>http://it.aliexpress.com/item/New-Wireless-module-NodeMcu-Lua-WIFI-Internet-of-Things-development-board-based-ESP8266-with-pcb-Antenna/32299982691.html</t>
  </si>
  <si>
    <t>http://it.aliexpress.com/item/Free-Shipping-5PCS-HC-SR501-Adjust-IR-Pyroelectric-Infrared-PIR-module-Motion-Sensor-Detector-Module/1766530570.html</t>
  </si>
  <si>
    <t>10CM</t>
  </si>
  <si>
    <t>http://it.aliexpress.com/item/40pcs-lot-10cm-2-54mm-1pin-feMale-to-feMale-jumper-wire-Dupont-cable/32226515120.html</t>
  </si>
  <si>
    <t>http://it.aliexpress.com/item/Free-Shipping-400pcs-dupont-cable-jumper-wire-dupont-line-female-to-female-dupont-line-20cm-1P/1727878715.html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</si>
</sst>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12"/>
      <color rgb="FF333333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0" fillId="2" borderId="0" xfId="0" applyFill="1"/>
    <xf numFmtId="0" fontId="1" fillId="2" borderId="0" xfId="5" applyFill="1" applyAlignment="1"/>
    <xf numFmtId="0" fontId="4" fillId="2" borderId="0" xfId="0" applyFont="1" applyFill="1"/>
    <xf numFmtId="0" fontId="0" fillId="3" borderId="0" xfId="0" applyFill="1"/>
    <xf numFmtId="0" fontId="1" fillId="3" borderId="0" xfId="5" applyFill="1" applyAlignment="1"/>
    <xf numFmtId="0" fontId="0" fillId="4" borderId="0" xfId="0" applyFill="1"/>
    <xf numFmtId="0" fontId="0" fillId="4" borderId="0" xfId="0" applyFill="1" applyAlignment="1"/>
    <xf numFmtId="0" fontId="1" fillId="4" borderId="0" xfId="5" applyFill="1" applyAlignment="1"/>
    <xf numFmtId="0" fontId="0" fillId="5" borderId="0" xfId="0" applyFill="1"/>
    <xf numFmtId="0" fontId="5" fillId="5" borderId="0" xfId="0" applyFont="1" applyFill="1"/>
    <xf numFmtId="0" fontId="0" fillId="5" borderId="0" xfId="0" applyFill="1" applyAlignment="1"/>
    <xf numFmtId="0" fontId="1" fillId="5" borderId="0" xfId="5" applyFill="1" applyAlignment="1"/>
    <xf numFmtId="0" fontId="0" fillId="6" borderId="0" xfId="0" applyFill="1"/>
    <xf numFmtId="0" fontId="1" fillId="6" borderId="0" xfId="5" applyFill="1" applyAlignment="1"/>
    <xf numFmtId="2" fontId="0" fillId="5" borderId="0" xfId="0" applyNumberFormat="1" applyFill="1"/>
    <xf numFmtId="164" fontId="0" fillId="6" borderId="0" xfId="0" applyNumberFormat="1" applyFill="1"/>
    <xf numFmtId="2" fontId="0" fillId="6" borderId="0" xfId="0" applyNumberFormat="1" applyFill="1"/>
    <xf numFmtId="2" fontId="0" fillId="2" borderId="0" xfId="0" applyNumberFormat="1" applyFill="1"/>
    <xf numFmtId="164" fontId="0" fillId="5" borderId="0" xfId="0" applyNumberFormat="1" applyFill="1"/>
    <xf numFmtId="164" fontId="0" fillId="4" borderId="0" xfId="0" applyNumberFormat="1" applyFill="1"/>
    <xf numFmtId="164" fontId="0" fillId="2" borderId="0" xfId="0" applyNumberFormat="1" applyFill="1"/>
    <xf numFmtId="2" fontId="0" fillId="4" borderId="0" xfId="0" applyNumberFormat="1" applyFill="1"/>
    <xf numFmtId="0" fontId="0" fillId="0" borderId="0" xfId="0" applyFill="1"/>
    <xf numFmtId="0" fontId="4" fillId="0" borderId="0" xfId="0" applyFont="1" applyFill="1"/>
    <xf numFmtId="164" fontId="0" fillId="0" borderId="0" xfId="0" applyNumberFormat="1" applyFill="1"/>
    <xf numFmtId="2" fontId="0" fillId="0" borderId="0" xfId="0" applyNumberFormat="1" applyFill="1"/>
    <xf numFmtId="0" fontId="1" fillId="0" borderId="0" xfId="5" applyFill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me.eu/it/details/b2x25_bn330/bulloni/bossard/1122886/" TargetMode="External"/><Relationship Id="rId4" Type="http://schemas.openxmlformats.org/officeDocument/2006/relationships/hyperlink" Target="https://www.arduino.cc/en/Main/Donate" TargetMode="External"/><Relationship Id="rId5" Type="http://schemas.openxmlformats.org/officeDocument/2006/relationships/hyperlink" Target="http://www.tme.eu/it/details/tfm-m2x15_dr221/distanziali-in-metallo/dremec/221x15/" TargetMode="External"/><Relationship Id="rId6" Type="http://schemas.openxmlformats.org/officeDocument/2006/relationships/hyperlink" Target="http://www.tme.eu/it/details/b2x10_bn341/bulloni/bossard/1127799/" TargetMode="External"/><Relationship Id="rId7" Type="http://schemas.openxmlformats.org/officeDocument/2006/relationships/hyperlink" Target="http://www.tme.eu/it/details/b2_bn628/dadi/bossard/m2bn628/" TargetMode="External"/><Relationship Id="rId8" Type="http://schemas.openxmlformats.org/officeDocument/2006/relationships/hyperlink" Target="http://it.aliexpress.com/item/Free-Shipping-400pcs-dupont-cable-jumper-wire-dupont-line-female-to-female-dupont-line-20cm-1P/1727878715.html" TargetMode="External"/><Relationship Id="rId9" Type="http://schemas.openxmlformats.org/officeDocument/2006/relationships/hyperlink" Target="http://it.aliexpress.com/item/40pcs-lot-10cm-2-54mm-1pin-feMale-to-feMale-jumper-wire-Dupont-cable/32226515120.html" TargetMode="External"/><Relationship Id="rId10" Type="http://schemas.openxmlformats.org/officeDocument/2006/relationships/hyperlink" Target="http://it.aliexpress.com/item/Fedex-shipping-100pcs-lot-3M-Noodle-flat-color-USB-Micro-cable-for-HTC-Samsung-Galaxy-S3/1472726264.html" TargetMode="External"/><Relationship Id="rId1" Type="http://schemas.openxmlformats.org/officeDocument/2006/relationships/hyperlink" Target="https://www.plexiglas-shop.com/IT/it/foglio-7amim86q5ps/plexiglas-foglio-bianco-99532-gt-1-0-mm-iqq6a1wurpd~p.html" TargetMode="External"/><Relationship Id="rId2" Type="http://schemas.openxmlformats.org/officeDocument/2006/relationships/hyperlink" Target="https://www.plexiglas-shop.com/IT/it/xt-allround-8ny276huqre/plexiglas-xt-allround-bianco-wn297-gt-cfy07wjb25z~p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me.eu/it/details/ak-ch-03w/alimentatori-a-presa-di-corrente/akyga/ccabkeyaky-073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200" zoomScaleNormal="200" zoomScalePageLayoutView="200" workbookViewId="0">
      <selection activeCell="L11" sqref="L11"/>
    </sheetView>
  </sheetViews>
  <sheetFormatPr baseColWidth="10" defaultRowHeight="17" customHeight="1" x14ac:dyDescent="0"/>
  <cols>
    <col min="1" max="1" width="19.1640625" customWidth="1"/>
    <col min="2" max="2" width="17" customWidth="1"/>
    <col min="3" max="3" width="9" customWidth="1"/>
    <col min="4" max="4" width="8.5" customWidth="1"/>
    <col min="5" max="5" width="8.83203125" customWidth="1"/>
    <col min="6" max="6" width="9.6640625" customWidth="1"/>
    <col min="7" max="7" width="5" customWidth="1"/>
    <col min="9" max="9" width="5.6640625" customWidth="1"/>
    <col min="10" max="10" width="11.83203125" customWidth="1"/>
    <col min="11" max="11" width="13.5" customWidth="1"/>
    <col min="12" max="12" width="39.1640625" style="1" customWidth="1"/>
  </cols>
  <sheetData>
    <row r="1" spans="1:12" ht="17" customHeight="1">
      <c r="A1" s="2" t="s">
        <v>43</v>
      </c>
    </row>
    <row r="2" spans="1:12" s="2" customFormat="1" ht="17" customHeight="1">
      <c r="B2" s="2" t="s">
        <v>30</v>
      </c>
      <c r="C2" s="2" t="s">
        <v>32</v>
      </c>
      <c r="D2" s="2" t="s">
        <v>29</v>
      </c>
      <c r="E2" s="2" t="s">
        <v>28</v>
      </c>
      <c r="F2" s="2" t="s">
        <v>14</v>
      </c>
      <c r="G2" s="2" t="s">
        <v>15</v>
      </c>
      <c r="H2" s="2" t="s">
        <v>27</v>
      </c>
      <c r="I2" s="2" t="s">
        <v>34</v>
      </c>
      <c r="J2" s="2" t="s">
        <v>35</v>
      </c>
      <c r="K2" s="2" t="s">
        <v>51</v>
      </c>
      <c r="L2" s="3" t="s">
        <v>52</v>
      </c>
    </row>
    <row r="3" spans="1:12" s="17" customFormat="1" ht="17" customHeight="1">
      <c r="A3" s="17" t="s">
        <v>9</v>
      </c>
      <c r="B3" s="17" t="s">
        <v>2</v>
      </c>
      <c r="C3" s="17" t="s">
        <v>3</v>
      </c>
      <c r="D3" s="17">
        <v>6</v>
      </c>
      <c r="E3" s="21">
        <v>35.630000000000003</v>
      </c>
      <c r="F3" s="20">
        <f>E3/D3</f>
        <v>5.9383333333333335</v>
      </c>
      <c r="G3" s="17">
        <v>1</v>
      </c>
      <c r="H3" s="21">
        <f>E3/D3</f>
        <v>5.9383333333333335</v>
      </c>
      <c r="I3" s="17" t="s">
        <v>39</v>
      </c>
      <c r="J3" s="17">
        <v>15</v>
      </c>
      <c r="L3" s="18" t="s">
        <v>1</v>
      </c>
    </row>
    <row r="4" spans="1:12" s="17" customFormat="1" ht="17" customHeight="1">
      <c r="A4" s="17" t="s">
        <v>10</v>
      </c>
      <c r="B4" s="17" t="s">
        <v>12</v>
      </c>
      <c r="C4" s="17" t="s">
        <v>4</v>
      </c>
      <c r="D4" s="17">
        <v>7</v>
      </c>
      <c r="E4" s="21">
        <v>8</v>
      </c>
      <c r="F4" s="20">
        <f>E4/D4</f>
        <v>1.1428571428571428</v>
      </c>
      <c r="G4" s="17">
        <v>1</v>
      </c>
      <c r="H4" s="21">
        <f>E4/D4</f>
        <v>1.1428571428571428</v>
      </c>
      <c r="I4" s="17" t="s">
        <v>39</v>
      </c>
      <c r="K4" s="21">
        <f>H3+H4</f>
        <v>7.0811904761904767</v>
      </c>
      <c r="L4" s="18" t="s">
        <v>13</v>
      </c>
    </row>
    <row r="5" spans="1:12" s="13" customFormat="1" ht="17" customHeight="1">
      <c r="A5" s="13" t="s">
        <v>0</v>
      </c>
      <c r="B5" s="14" t="s">
        <v>26</v>
      </c>
      <c r="C5" s="13" t="s">
        <v>31</v>
      </c>
      <c r="D5" s="13">
        <v>150</v>
      </c>
      <c r="E5" s="19">
        <v>16.100000000000001</v>
      </c>
      <c r="F5" s="23">
        <f>E5/D5</f>
        <v>0.10733333333333334</v>
      </c>
      <c r="G5" s="13">
        <v>9</v>
      </c>
      <c r="H5" s="19">
        <f>F5*G5</f>
        <v>0.96599999999999997</v>
      </c>
      <c r="I5" s="13" t="s">
        <v>36</v>
      </c>
      <c r="J5" s="13">
        <v>0</v>
      </c>
      <c r="L5" s="15" t="s">
        <v>25</v>
      </c>
    </row>
    <row r="6" spans="1:12" s="13" customFormat="1" ht="17" customHeight="1">
      <c r="A6" s="13" t="s">
        <v>23</v>
      </c>
      <c r="B6" s="13" t="s">
        <v>24</v>
      </c>
      <c r="E6" s="19"/>
      <c r="F6" s="23">
        <v>3.16</v>
      </c>
      <c r="G6" s="13">
        <v>1</v>
      </c>
      <c r="H6" s="19">
        <f>F6*G6</f>
        <v>3.16</v>
      </c>
      <c r="I6" s="13" t="s">
        <v>36</v>
      </c>
      <c r="J6" s="13">
        <v>0</v>
      </c>
      <c r="L6" s="16" t="s">
        <v>62</v>
      </c>
    </row>
    <row r="7" spans="1:12" s="13" customFormat="1" ht="17" customHeight="1">
      <c r="A7" s="13" t="s">
        <v>6</v>
      </c>
      <c r="B7" s="13" t="s">
        <v>22</v>
      </c>
      <c r="D7" s="13">
        <v>5</v>
      </c>
      <c r="E7" s="19">
        <v>3.88</v>
      </c>
      <c r="F7" s="23">
        <f>E7/D7</f>
        <v>0.77600000000000002</v>
      </c>
      <c r="G7" s="13">
        <v>1</v>
      </c>
      <c r="H7" s="19">
        <f>F7*G7</f>
        <v>0.77600000000000002</v>
      </c>
      <c r="I7" s="13" t="s">
        <v>36</v>
      </c>
      <c r="J7" s="13">
        <v>0</v>
      </c>
      <c r="L7" s="16" t="s">
        <v>63</v>
      </c>
    </row>
    <row r="8" spans="1:12" s="13" customFormat="1" ht="17" customHeight="1">
      <c r="A8" s="13" t="s">
        <v>11</v>
      </c>
      <c r="B8" s="13" t="s">
        <v>40</v>
      </c>
      <c r="D8" s="13">
        <v>400</v>
      </c>
      <c r="E8" s="19">
        <v>10.02</v>
      </c>
      <c r="F8" s="23">
        <f>E8/D8</f>
        <v>2.5049999999999999E-2</v>
      </c>
      <c r="G8" s="13">
        <v>3</v>
      </c>
      <c r="H8" s="19">
        <f>F8*G8</f>
        <v>7.5149999999999995E-2</v>
      </c>
      <c r="I8" s="13" t="s">
        <v>36</v>
      </c>
      <c r="J8" s="13">
        <v>0</v>
      </c>
      <c r="K8" s="19"/>
      <c r="L8" s="16" t="s">
        <v>66</v>
      </c>
    </row>
    <row r="9" spans="1:12" s="13" customFormat="1" ht="17" customHeight="1">
      <c r="A9" s="13" t="s">
        <v>11</v>
      </c>
      <c r="B9" s="13" t="s">
        <v>64</v>
      </c>
      <c r="D9" s="13">
        <v>40</v>
      </c>
      <c r="E9" s="19">
        <v>0.64</v>
      </c>
      <c r="F9" s="23">
        <f>E9/D9</f>
        <v>1.6E-2</v>
      </c>
      <c r="G9" s="13">
        <v>1</v>
      </c>
      <c r="H9" s="19">
        <f>F9*G9</f>
        <v>1.6E-2</v>
      </c>
      <c r="I9" s="13" t="s">
        <v>36</v>
      </c>
      <c r="J9" s="13">
        <v>0</v>
      </c>
      <c r="K9" s="19"/>
      <c r="L9" s="16" t="s">
        <v>65</v>
      </c>
    </row>
    <row r="10" spans="1:12" s="10" customFormat="1" ht="17" customHeight="1">
      <c r="A10" s="10" t="s">
        <v>7</v>
      </c>
      <c r="B10" s="10" t="s">
        <v>60</v>
      </c>
      <c r="D10" s="10">
        <v>10</v>
      </c>
      <c r="E10" s="10">
        <v>10.47</v>
      </c>
      <c r="F10" s="23">
        <f>E10/D10</f>
        <v>1.0470000000000002</v>
      </c>
      <c r="G10" s="10">
        <v>1</v>
      </c>
      <c r="H10" s="26">
        <f>F10*G10</f>
        <v>1.0470000000000002</v>
      </c>
      <c r="I10" s="10" t="s">
        <v>36</v>
      </c>
      <c r="J10" s="10">
        <v>0</v>
      </c>
      <c r="L10" s="12" t="s">
        <v>61</v>
      </c>
    </row>
    <row r="11" spans="1:12" s="10" customFormat="1" ht="17" customHeight="1">
      <c r="A11" s="10" t="s">
        <v>8</v>
      </c>
      <c r="B11" s="10" t="s">
        <v>59</v>
      </c>
      <c r="D11" s="10">
        <v>10</v>
      </c>
      <c r="E11" s="10">
        <v>13</v>
      </c>
      <c r="F11" s="24">
        <f>E11/D11</f>
        <v>1.3</v>
      </c>
      <c r="G11" s="10">
        <v>1</v>
      </c>
      <c r="H11" s="26">
        <f>F11*G11</f>
        <v>1.3</v>
      </c>
      <c r="I11" s="10" t="s">
        <v>36</v>
      </c>
      <c r="J11" s="10">
        <v>7.9</v>
      </c>
      <c r="K11" s="26">
        <f>SUM(H5:H11)</f>
        <v>7.3401500000000004</v>
      </c>
      <c r="L11" s="12" t="s">
        <v>58</v>
      </c>
    </row>
    <row r="12" spans="1:12" s="5" customFormat="1" ht="17" customHeight="1">
      <c r="A12" s="5" t="s">
        <v>45</v>
      </c>
      <c r="B12" s="5" t="s">
        <v>16</v>
      </c>
      <c r="E12" s="7"/>
      <c r="F12" s="25">
        <v>2.64E-2</v>
      </c>
      <c r="G12" s="5">
        <v>10</v>
      </c>
      <c r="H12" s="22">
        <f>F12*G12</f>
        <v>0.26400000000000001</v>
      </c>
      <c r="I12" s="5" t="s">
        <v>37</v>
      </c>
      <c r="L12" s="6" t="s">
        <v>17</v>
      </c>
    </row>
    <row r="13" spans="1:12" s="5" customFormat="1" ht="17" customHeight="1">
      <c r="A13" s="5" t="s">
        <v>44</v>
      </c>
      <c r="B13" s="5" t="s">
        <v>46</v>
      </c>
      <c r="F13" s="25">
        <v>1.26E-2</v>
      </c>
      <c r="G13" s="5">
        <v>2</v>
      </c>
      <c r="H13" s="22">
        <f>F13*G13</f>
        <v>2.52E-2</v>
      </c>
      <c r="I13" s="5" t="s">
        <v>37</v>
      </c>
      <c r="L13" s="6" t="s">
        <v>49</v>
      </c>
    </row>
    <row r="14" spans="1:12" s="5" customFormat="1" ht="17" customHeight="1">
      <c r="A14" s="5" t="s">
        <v>55</v>
      </c>
      <c r="B14" s="5" t="s">
        <v>56</v>
      </c>
      <c r="F14" s="25">
        <v>1.9400000000000001E-2</v>
      </c>
      <c r="G14" s="5">
        <v>2</v>
      </c>
      <c r="H14" s="22">
        <f>F14*G14</f>
        <v>3.8800000000000001E-2</v>
      </c>
      <c r="I14" s="5" t="s">
        <v>37</v>
      </c>
      <c r="L14" s="6" t="s">
        <v>57</v>
      </c>
    </row>
    <row r="15" spans="1:12" s="5" customFormat="1" ht="17" customHeight="1">
      <c r="A15" s="5" t="s">
        <v>50</v>
      </c>
      <c r="B15" s="5" t="s">
        <v>47</v>
      </c>
      <c r="E15" s="7"/>
      <c r="F15" s="25">
        <v>0.11119999999999999</v>
      </c>
      <c r="G15" s="5">
        <v>2</v>
      </c>
      <c r="H15" s="22">
        <f>F15*G15</f>
        <v>0.22239999999999999</v>
      </c>
      <c r="I15" s="5" t="s">
        <v>37</v>
      </c>
      <c r="L15" s="6" t="s">
        <v>48</v>
      </c>
    </row>
    <row r="16" spans="1:12" s="5" customFormat="1" ht="17" customHeight="1">
      <c r="A16" s="5" t="s">
        <v>38</v>
      </c>
      <c r="B16" s="5" t="s">
        <v>18</v>
      </c>
      <c r="F16" s="25">
        <v>1.2500000000000001E-2</v>
      </c>
      <c r="G16" s="5">
        <v>20</v>
      </c>
      <c r="H16" s="22">
        <f>F16*G16</f>
        <v>0.25</v>
      </c>
      <c r="I16" s="5" t="s">
        <v>37</v>
      </c>
      <c r="K16" s="22">
        <f>SUM(H12:H16)</f>
        <v>0.8004</v>
      </c>
      <c r="L16" s="6" t="s">
        <v>19</v>
      </c>
    </row>
    <row r="17" spans="1:12" s="8" customFormat="1" ht="17" customHeight="1">
      <c r="A17" s="8" t="s">
        <v>5</v>
      </c>
      <c r="F17" s="8">
        <v>2.7</v>
      </c>
      <c r="G17" s="8">
        <v>1</v>
      </c>
      <c r="H17" s="8">
        <f>F17*G17</f>
        <v>2.7</v>
      </c>
      <c r="I17" s="8" t="s">
        <v>42</v>
      </c>
      <c r="L17" s="9" t="s">
        <v>41</v>
      </c>
    </row>
    <row r="19" spans="1:12" ht="17" customHeight="1">
      <c r="G19" s="4" t="s">
        <v>33</v>
      </c>
      <c r="H19" s="2">
        <f>SUM(H3:H17)</f>
        <v>17.921740476190479</v>
      </c>
      <c r="J19" s="2"/>
      <c r="K19">
        <f>SUM(K3:K17)</f>
        <v>15.221740476190476</v>
      </c>
    </row>
  </sheetData>
  <conditionalFormatting sqref="H3:H8 H10:H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8 K10:K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8 H10:H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8 K10:K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L4" r:id="rId1"/>
    <hyperlink ref="L3" r:id="rId2"/>
    <hyperlink ref="L12" r:id="rId3"/>
    <hyperlink ref="L17" r:id="rId4"/>
    <hyperlink ref="L15" r:id="rId5"/>
    <hyperlink ref="L13" r:id="rId6"/>
    <hyperlink ref="L16" r:id="rId7"/>
    <hyperlink ref="L8" r:id="rId8"/>
    <hyperlink ref="L9" r:id="rId9"/>
    <hyperlink ref="L10" r:id="rId1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12" sqref="B12"/>
    </sheetView>
  </sheetViews>
  <sheetFormatPr baseColWidth="10" defaultRowHeight="15" x14ac:dyDescent="0"/>
  <cols>
    <col min="1" max="1" width="18.5" bestFit="1" customWidth="1"/>
    <col min="2" max="2" width="12.5" bestFit="1" customWidth="1"/>
  </cols>
  <sheetData>
    <row r="1" spans="1:12" ht="17" customHeight="1">
      <c r="A1" s="2" t="s">
        <v>43</v>
      </c>
      <c r="L1" s="1"/>
    </row>
    <row r="2" spans="1:12" s="2" customFormat="1" ht="17" customHeight="1">
      <c r="B2" s="2" t="s">
        <v>30</v>
      </c>
      <c r="C2" s="2" t="s">
        <v>32</v>
      </c>
      <c r="D2" s="2" t="s">
        <v>29</v>
      </c>
      <c r="E2" s="2" t="s">
        <v>28</v>
      </c>
      <c r="F2" s="2" t="s">
        <v>14</v>
      </c>
      <c r="G2" s="2" t="s">
        <v>15</v>
      </c>
      <c r="H2" s="2" t="s">
        <v>27</v>
      </c>
      <c r="I2" s="2" t="s">
        <v>34</v>
      </c>
      <c r="J2" s="2" t="s">
        <v>35</v>
      </c>
      <c r="K2" s="2" t="s">
        <v>51</v>
      </c>
      <c r="L2" s="3" t="s">
        <v>52</v>
      </c>
    </row>
    <row r="4" spans="1:12" s="10" customFormat="1" ht="17" customHeight="1">
      <c r="A4" s="10" t="s">
        <v>8</v>
      </c>
      <c r="B4" s="10" t="s">
        <v>20</v>
      </c>
      <c r="F4" s="24">
        <v>2.2799999999999998</v>
      </c>
      <c r="G4" s="10">
        <v>1</v>
      </c>
      <c r="H4" s="26">
        <f t="shared" ref="H4" si="0">F4*G4</f>
        <v>2.2799999999999998</v>
      </c>
      <c r="I4" s="10" t="s">
        <v>37</v>
      </c>
      <c r="J4" s="10">
        <v>7.9</v>
      </c>
      <c r="K4" s="10">
        <f>SUM(H3:H4)</f>
        <v>2.2799999999999998</v>
      </c>
      <c r="L4" s="12" t="s">
        <v>21</v>
      </c>
    </row>
    <row r="7" spans="1:12" s="10" customFormat="1" ht="17" customHeight="1">
      <c r="A7" s="10" t="s">
        <v>7</v>
      </c>
      <c r="B7" s="10" t="s">
        <v>60</v>
      </c>
      <c r="D7" s="10">
        <v>10</v>
      </c>
      <c r="E7" s="10">
        <v>10.47</v>
      </c>
      <c r="F7" s="24">
        <f>E7/D7</f>
        <v>1.0470000000000002</v>
      </c>
      <c r="G7" s="10">
        <v>1</v>
      </c>
      <c r="H7" s="26">
        <f t="shared" ref="H7" si="1">F7*G7</f>
        <v>1.0470000000000002</v>
      </c>
      <c r="I7" s="10" t="s">
        <v>36</v>
      </c>
      <c r="J7" s="10">
        <v>0</v>
      </c>
      <c r="L7" s="11" t="s">
        <v>61</v>
      </c>
    </row>
    <row r="9" spans="1:12" s="27" customFormat="1" ht="17" customHeight="1">
      <c r="A9" s="27" t="s">
        <v>50</v>
      </c>
      <c r="B9" s="27" t="s">
        <v>53</v>
      </c>
      <c r="C9" s="27" t="s">
        <v>54</v>
      </c>
      <c r="E9" s="28"/>
      <c r="F9" s="29"/>
      <c r="H9" s="30"/>
      <c r="L9" s="31"/>
    </row>
  </sheetData>
  <conditionalFormatting sqref="H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L4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1.1</vt:lpstr>
      <vt:lpstr>alternatives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2016-03-04T12:05:55Z</dcterms:created>
  <dcterms:modified xsi:type="dcterms:W3CDTF">2016-06-04T17:07:49Z</dcterms:modified>
</cp:coreProperties>
</file>