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21194_isep_ipp_pt/Documents/"/>
    </mc:Choice>
  </mc:AlternateContent>
  <xr:revisionPtr revIDLastSave="0" documentId="8_{4DDCC6B7-A228-4145-8C3C-1F1455F22B1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G8" i="1"/>
  <c r="H8" i="1"/>
  <c r="H9" i="1" s="1"/>
  <c r="I8" i="1"/>
  <c r="I9" i="1" s="1"/>
  <c r="J8" i="1"/>
  <c r="J9" i="1" s="1"/>
  <c r="K8" i="1"/>
  <c r="K9" i="1" s="1"/>
  <c r="L8" i="1"/>
  <c r="M8" i="1"/>
  <c r="N8" i="1"/>
  <c r="O8" i="1"/>
  <c r="P8" i="1"/>
  <c r="Q8" i="1"/>
  <c r="Q9" i="1" s="1"/>
  <c r="G9" i="1"/>
  <c r="L9" i="1"/>
  <c r="M9" i="1"/>
  <c r="N9" i="1"/>
  <c r="O9" i="1"/>
  <c r="P9" i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H11" i="2"/>
  <c r="H12" i="2"/>
  <c r="H13" i="2"/>
  <c r="R4" i="1"/>
  <c r="R5" i="1"/>
  <c r="R6" i="1"/>
  <c r="R7" i="1"/>
  <c r="X3" i="1"/>
  <c r="W3" i="1"/>
  <c r="V3" i="1"/>
  <c r="U3" i="1"/>
  <c r="T3" i="1"/>
  <c r="S3" i="1"/>
  <c r="B8" i="1"/>
  <c r="F3" i="1"/>
  <c r="E3" i="1"/>
  <c r="D3" i="1"/>
  <c r="C3" i="1"/>
  <c r="H10" i="2"/>
  <c r="E14" i="2"/>
  <c r="F14" i="2"/>
  <c r="G14" i="2"/>
  <c r="D14" i="2"/>
  <c r="G9" i="2"/>
  <c r="F9" i="2"/>
  <c r="E9" i="2"/>
  <c r="D9" i="2"/>
  <c r="F8" i="1" l="1"/>
  <c r="F9" i="1" s="1"/>
  <c r="E8" i="1"/>
  <c r="E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<sst xmlns="http://schemas.openxmlformats.org/spreadsheetml/2006/main" count="359" uniqueCount="158">
  <si>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</si>
  <si>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</si>
  <si>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</si>
  <si>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</si>
  <si>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</si>
  <si>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</si>
  <si>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</si>
  <si>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</si>
  <si>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</si>
  <si>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</si>
  <si>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</si>
  <si>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</si>
  <si>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</si>
  <si>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</si>
  <si>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</si>
  <si>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</si>
  <si>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</si>
  <si>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</si>
  <si>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</si>
  <si>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</si>
  <si>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</si>
  <si>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</si>
  <si>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</si>
  <si>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</si>
  <si>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</si>
  <si>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</si>
  <si>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</si>
  <si>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</si>
  <si>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</si>
  <si>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</si>
  <si>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</si>
  <si>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</si>
  <si>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</si>
  <si>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</si>
  <si>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</si>
  <si>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</si>
  <si>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</si>
  <si>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</si>
  <si>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</si>
  <si>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</si>
  <si>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</si>
  <si>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</si>
  <si>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</si>
  <si>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</si>
  <si>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</si>
  <si>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</si>
  <si>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</si>
  <si>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</si>
  <si>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</si>
  <si>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</si>
  <si>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</si>
  <si>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</si>
  <si>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</si>
  <si>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</si>
  <si>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</si>
  <si>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</si>
  <si>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</si>
  <si>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</si>
  <si>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</si>
  <si>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</si>
  <si>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</si>
  <si>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</si>
  <si>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</si>
  <si>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</si>
  <si>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</si>
  <si>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</si>
  <si>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</si>
  <si>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</si>
  <si>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</si>
  <si>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</si>
  <si>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</si>
  <si>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</si>
  <si>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</si>
  <si>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</si>
  <si>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</si>
  <si>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</si>
  <si>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</si>
  <si>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</si>
  <si>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</si>
  <si>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</si>
  <si>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</si>
  <si>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</si>
  <si>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</si>
  <si>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</si>
  <si>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</si>
  <si>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</si>
  <si>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</si>
  <si>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</si>
  <si>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</si>
  <si>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</si>
  <si>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</si>
  <si>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</si>
  <si>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</si>
  <si>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</si>
  <si>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</si>
  <si>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</si>
  <si>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</si>
  <si>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</si>
  <si>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</si>
  <si>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</si>
  <si>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</si>
  <si>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</si>
  <si>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</si>
  <si>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</si>
  <si>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</si>
  <si>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</si>
  <si>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</si>
  <si>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</si>
  <si>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</si>
  <si>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</si>
  <si>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</si>
  <si>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</si>
  <si>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</si>
  <si>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</si>
  <si>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</si>
  <si>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</si>
  <si>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</si>
  <si>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</si>
  <si>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</si>
  <si>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</si>
  <si>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</si>
  <si>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</si>
  <si>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</si>
  <si>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</si>
  <si>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</si>
  <si>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</si>
  <si>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</si>
  <si>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</si>
  <si>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BD25</t>
  </si>
  <si>
    <t>BD26</t>
  </si>
  <si>
    <t>BD27</t>
  </si>
  <si>
    <t>BD28</t>
  </si>
  <si>
    <t>BD29</t>
  </si>
  <si>
    <t>BD30</t>
  </si>
  <si>
    <t>BD32</t>
  </si>
  <si>
    <t>BD33</t>
  </si>
  <si>
    <t>BD34</t>
  </si>
  <si>
    <t>EI06</t>
  </si>
  <si>
    <t>EI07</t>
  </si>
  <si>
    <t>EI08</t>
  </si>
  <si>
    <t>EI09</t>
  </si>
  <si>
    <t>EI11</t>
  </si>
  <si>
    <t>LP10</t>
  </si>
  <si>
    <t>LP11</t>
  </si>
  <si>
    <t>AC06</t>
  </si>
  <si>
    <t>AC07</t>
  </si>
  <si>
    <t>AC08</t>
  </si>
  <si>
    <t>AC09</t>
  </si>
  <si>
    <t>AC10</t>
  </si>
  <si>
    <t>AC11</t>
  </si>
  <si>
    <t>AC12</t>
  </si>
  <si>
    <t>AC13</t>
  </si>
  <si>
    <t>FA04</t>
  </si>
  <si>
    <t>FA05</t>
  </si>
  <si>
    <t>FA06</t>
  </si>
  <si>
    <t>FA07</t>
  </si>
  <si>
    <t>FA08</t>
  </si>
  <si>
    <t>1221194, 1220917, 1221330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</si>
</sst>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4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16</xdr:row>
      <xdr:rowOff>0</xdr:rowOff>
    </xdr:from>
    <xdr:to>
      <xdr:col>20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6"/>
  <sheetViews>
    <sheetView workbookViewId="0">
      <selection activeCell="C33" sqref="C33"/>
    </sheetView>
  </sheetViews>
  <sheetFormatPr baseColWidth="10" defaultColWidth="11" defaultRowHeight="16" x14ac:dyDescent="0.2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3" t="s">
        <v>127</v>
      </c>
      <c r="B1" s="1"/>
      <c r="C1" s="1"/>
    </row>
    <row r="2" spans="1:20" x14ac:dyDescent="0.2">
      <c r="A2" s="33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>
        <v>44</v>
      </c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1"/>
      <c r="E8" s="57" t="s">
        <v>4</v>
      </c>
      <c r="F8" s="58"/>
      <c r="G8" s="58"/>
      <c r="H8" s="58"/>
      <c r="I8" s="60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ht="106" customHeight="1" thickBot="1" x14ac:dyDescent="0.25">
      <c r="B9" s="1"/>
      <c r="C9" s="1"/>
      <c r="D9" s="38">
        <f>C10</f>
        <v>1221194</v>
      </c>
      <c r="E9" s="39">
        <f>C11</f>
        <v>1220917</v>
      </c>
      <c r="F9" s="39">
        <f>C12</f>
        <v>1220913</v>
      </c>
      <c r="G9" s="39">
        <f>C13</f>
        <v>1221330</v>
      </c>
      <c r="H9" s="40" t="s">
        <v>5</v>
      </c>
    </row>
    <row r="10" spans="1:20" ht="17" customHeight="1" thickBot="1" x14ac:dyDescent="0.25">
      <c r="B10" s="64" t="s">
        <v>6</v>
      </c>
      <c r="C10" s="61">
        <v>1221194</v>
      </c>
      <c r="D10" s="35">
        <v>4</v>
      </c>
      <c r="E10" s="36">
        <v>4</v>
      </c>
      <c r="F10" s="37">
        <v>4</v>
      </c>
      <c r="G10" s="37">
        <v>4</v>
      </c>
      <c r="H10" s="42">
        <f>AVERAGE(D10:G10)</f>
        <v>4</v>
      </c>
    </row>
    <row r="11" spans="1:20" ht="17" thickBot="1" x14ac:dyDescent="0.25">
      <c r="B11" s="65"/>
      <c r="C11" s="62">
        <v>1220917</v>
      </c>
      <c r="D11" s="9">
        <v>4</v>
      </c>
      <c r="E11" s="35">
        <v>4</v>
      </c>
      <c r="F11" s="34">
        <v>4</v>
      </c>
      <c r="G11" s="8">
        <v>4</v>
      </c>
      <c r="H11" s="43">
        <f>AVERAGE(D11:G11)</f>
        <v>4</v>
      </c>
    </row>
    <row r="12" spans="1:20" ht="17" thickBot="1" x14ac:dyDescent="0.25">
      <c r="B12" s="65"/>
      <c r="C12" s="62">
        <v>1220913</v>
      </c>
      <c r="D12" s="8">
        <v>4</v>
      </c>
      <c r="E12" s="9">
        <v>4</v>
      </c>
      <c r="F12" s="35">
        <v>4</v>
      </c>
      <c r="G12" s="34">
        <v>4</v>
      </c>
      <c r="H12" s="43">
        <f>AVERAGE(D12:G12)</f>
        <v>4</v>
      </c>
    </row>
    <row r="13" spans="1:20" ht="17" thickBot="1" x14ac:dyDescent="0.25">
      <c r="B13" s="65"/>
      <c r="C13" s="62">
        <v>1221330</v>
      </c>
      <c r="D13" s="8">
        <v>4</v>
      </c>
      <c r="E13" s="8">
        <v>4</v>
      </c>
      <c r="F13" s="9">
        <v>4</v>
      </c>
      <c r="G13" s="35">
        <v>4</v>
      </c>
      <c r="H13" s="43">
        <f>AVERAGE(D13:G13)</f>
        <v>4</v>
      </c>
    </row>
    <row r="14" spans="1:20" ht="18" thickBot="1" x14ac:dyDescent="0.25">
      <c r="B14" s="66"/>
      <c r="C14" s="63" t="s">
        <v>5</v>
      </c>
      <c r="D14" s="41">
        <f>AVERAGE(D10:D13)</f>
        <v>4</v>
      </c>
      <c r="E14" s="41">
        <f>AVERAGE(E10:E13)</f>
        <v>4</v>
      </c>
      <c r="F14" s="41">
        <f>AVERAGE(F10:F13)</f>
        <v>4</v>
      </c>
      <c r="G14" s="41">
        <f>AVERAGE(G10:G13)</f>
        <v>4</v>
      </c>
      <c r="H14" s="44"/>
    </row>
    <row r="15" spans="1:20" x14ac:dyDescent="0.2">
      <c r="B15" s="59"/>
    </row>
    <row r="16" spans="1:20" x14ac:dyDescent="0.2">
      <c r="B16" s="59"/>
    </row>
    <row r="17" spans="1:2" x14ac:dyDescent="0.2">
      <c r="A17" s="4" t="s">
        <v>7</v>
      </c>
    </row>
    <row r="18" spans="1:2" x14ac:dyDescent="0.2">
      <c r="A18" t="s">
        <v>8</v>
      </c>
    </row>
    <row r="19" spans="1:2" x14ac:dyDescent="0.2">
      <c r="A19" s="3" t="s">
        <v>9</v>
      </c>
    </row>
    <row r="20" spans="1:2" x14ac:dyDescent="0.2">
      <c r="A20" t="s">
        <v>10</v>
      </c>
    </row>
    <row r="21" spans="1:2" x14ac:dyDescent="0.2">
      <c r="A21">
        <v>0</v>
      </c>
      <c r="B21" t="s">
        <v>11</v>
      </c>
    </row>
    <row r="22" spans="1:2" x14ac:dyDescent="0.2">
      <c r="A22">
        <v>1</v>
      </c>
      <c r="B22" t="s">
        <v>12</v>
      </c>
    </row>
    <row r="23" spans="1:2" x14ac:dyDescent="0.2">
      <c r="A23">
        <v>2</v>
      </c>
      <c r="B23" t="s">
        <v>13</v>
      </c>
    </row>
    <row r="24" spans="1:2" x14ac:dyDescent="0.2">
      <c r="A24">
        <v>3</v>
      </c>
      <c r="B24" t="s">
        <v>14</v>
      </c>
    </row>
    <row r="25" spans="1:2" x14ac:dyDescent="0.2">
      <c r="A25">
        <v>4</v>
      </c>
      <c r="B25" t="s">
        <v>15</v>
      </c>
    </row>
    <row r="26" spans="1:2" x14ac:dyDescent="0.2">
      <c r="A26">
        <v>5</v>
      </c>
      <c r="B26" t="s">
        <v>16</v>
      </c>
    </row>
  </sheetData>
  <mergeCells count="2">
    <mergeCell ref="E8:I8"/>
    <mergeCell ref="B10:B14"/>
  </mergeCells>
  <dataValidations count="1">
    <dataValidation type="list" allowBlank="1" showInputMessage="1" showErrorMessage="1" sqref="D10:G13" xr:uid="{00000000-0002-0000-0000-000000000000}">
      <formula1>$A$21:$A$26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tabSelected="1" workbookViewId="0">
      <selection activeCell="D23" sqref="D23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29" t="s">
        <v>17</v>
      </c>
    </row>
    <row r="2" spans="1:10" ht="17" thickBot="1" x14ac:dyDescent="0.25"/>
    <row r="3" spans="1:10" x14ac:dyDescent="0.2">
      <c r="A3" s="51" t="s">
        <v>18</v>
      </c>
      <c r="B3" s="55" t="s">
        <v>19</v>
      </c>
      <c r="C3" s="55" t="s">
        <v>20</v>
      </c>
      <c r="D3" s="53" t="s">
        <v>21</v>
      </c>
      <c r="E3" s="10">
        <v>0</v>
      </c>
      <c r="F3" s="20">
        <v>1</v>
      </c>
      <c r="G3" s="20">
        <v>2</v>
      </c>
      <c r="H3" s="20">
        <v>3</v>
      </c>
      <c r="I3" s="20">
        <v>4</v>
      </c>
      <c r="J3" s="11">
        <v>5</v>
      </c>
    </row>
    <row r="4" spans="1:10" ht="34" x14ac:dyDescent="0.2">
      <c r="A4" s="52"/>
      <c r="B4" s="56"/>
      <c r="C4" s="56"/>
      <c r="D4" s="54"/>
      <c r="E4" s="13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14" t="s">
        <v>27</v>
      </c>
    </row>
    <row r="5" spans="1:10" ht="52" thickBot="1" x14ac:dyDescent="0.25">
      <c r="A5" s="52"/>
      <c r="B5" s="56"/>
      <c r="C5" s="56"/>
      <c r="D5" s="54"/>
      <c r="E5" s="21" t="s">
        <v>28</v>
      </c>
      <c r="F5" s="22" t="s">
        <v>29</v>
      </c>
      <c r="G5" s="22" t="s">
        <v>30</v>
      </c>
      <c r="H5" s="22" t="s">
        <v>31</v>
      </c>
      <c r="I5" s="22" t="s">
        <v>32</v>
      </c>
      <c r="J5" s="15" t="s">
        <v>33</v>
      </c>
    </row>
    <row r="6" spans="1:10" ht="51" x14ac:dyDescent="0.2">
      <c r="A6" s="13" t="s">
        <v>128</v>
      </c>
      <c r="B6" s="28">
        <v>1221194</v>
      </c>
      <c r="C6" s="28">
        <v>5</v>
      </c>
      <c r="D6" s="50"/>
      <c r="E6" s="30" t="s">
        <v>28</v>
      </c>
      <c r="F6" s="31" t="s">
        <v>29</v>
      </c>
      <c r="G6" s="31" t="s">
        <v>30</v>
      </c>
      <c r="H6" s="31" t="s">
        <v>31</v>
      </c>
      <c r="I6" s="31" t="s">
        <v>32</v>
      </c>
      <c r="J6" s="32" t="s">
        <v>34</v>
      </c>
    </row>
    <row r="7" spans="1:10" ht="51" x14ac:dyDescent="0.2">
      <c r="A7" s="13" t="s">
        <v>129</v>
      </c>
      <c r="B7" s="28">
        <v>1220917</v>
      </c>
      <c r="C7" s="28">
        <v>5</v>
      </c>
      <c r="D7" s="50"/>
      <c r="E7" s="13" t="s">
        <v>28</v>
      </c>
      <c r="F7" s="7" t="s">
        <v>29</v>
      </c>
      <c r="G7" s="7" t="s">
        <v>30</v>
      </c>
      <c r="H7" s="7" t="s">
        <v>31</v>
      </c>
      <c r="I7" s="7" t="s">
        <v>32</v>
      </c>
      <c r="J7" s="32" t="s">
        <v>34</v>
      </c>
    </row>
    <row r="8" spans="1:10" ht="51" x14ac:dyDescent="0.2">
      <c r="A8" s="13" t="s">
        <v>130</v>
      </c>
      <c r="B8" s="28">
        <v>1221330</v>
      </c>
      <c r="C8" s="28">
        <v>5</v>
      </c>
      <c r="D8" s="50"/>
      <c r="E8" s="13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32" t="s">
        <v>34</v>
      </c>
    </row>
    <row r="9" spans="1:10" ht="51" x14ac:dyDescent="0.2">
      <c r="A9" s="13" t="s">
        <v>131</v>
      </c>
      <c r="B9" s="28">
        <v>1220913</v>
      </c>
      <c r="C9" s="28">
        <v>5</v>
      </c>
      <c r="D9" s="50"/>
      <c r="E9" s="13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32" t="s">
        <v>34</v>
      </c>
    </row>
    <row r="10" spans="1:10" ht="51" x14ac:dyDescent="0.2">
      <c r="A10" s="13" t="s">
        <v>132</v>
      </c>
      <c r="B10" s="28">
        <v>1221194</v>
      </c>
      <c r="C10" s="28">
        <v>5</v>
      </c>
      <c r="D10" s="50">
        <v>1221330</v>
      </c>
      <c r="E10" s="13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32" t="s">
        <v>34</v>
      </c>
    </row>
    <row r="11" spans="1:10" ht="51" x14ac:dyDescent="0.2">
      <c r="A11" s="13" t="s">
        <v>133</v>
      </c>
      <c r="B11" s="28">
        <v>1221194</v>
      </c>
      <c r="C11" s="28">
        <v>5</v>
      </c>
      <c r="D11" s="50"/>
      <c r="E11" s="13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32" t="s">
        <v>34</v>
      </c>
    </row>
    <row r="12" spans="1:10" ht="51" x14ac:dyDescent="0.2">
      <c r="A12" s="13" t="s">
        <v>134</v>
      </c>
      <c r="B12" s="28">
        <v>1221330</v>
      </c>
      <c r="C12" s="28">
        <v>5</v>
      </c>
      <c r="D12" s="50"/>
      <c r="E12" s="13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32" t="s">
        <v>34</v>
      </c>
    </row>
    <row r="13" spans="1:10" ht="51" x14ac:dyDescent="0.2">
      <c r="A13" s="13" t="s">
        <v>135</v>
      </c>
      <c r="B13" s="28">
        <v>1220917</v>
      </c>
      <c r="C13" s="28">
        <v>5</v>
      </c>
      <c r="D13" s="50"/>
      <c r="E13" s="13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32" t="s">
        <v>34</v>
      </c>
    </row>
    <row r="14" spans="1:10" ht="51" x14ac:dyDescent="0.2">
      <c r="A14" s="13" t="s">
        <v>136</v>
      </c>
      <c r="B14" s="28">
        <v>1220913</v>
      </c>
      <c r="C14" s="28">
        <v>4</v>
      </c>
      <c r="D14" s="50"/>
      <c r="E14" s="13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32" t="s">
        <v>34</v>
      </c>
    </row>
    <row r="15" spans="1:10" ht="51" x14ac:dyDescent="0.2">
      <c r="A15" s="13" t="s">
        <v>137</v>
      </c>
      <c r="B15" s="28">
        <v>1220913</v>
      </c>
      <c r="C15" s="28">
        <v>4</v>
      </c>
      <c r="D15" s="50"/>
      <c r="E15" s="13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32" t="s">
        <v>34</v>
      </c>
    </row>
    <row r="16" spans="1:10" ht="51" x14ac:dyDescent="0.2">
      <c r="A16" s="13" t="s">
        <v>138</v>
      </c>
      <c r="B16" s="28">
        <v>1221330</v>
      </c>
      <c r="C16" s="28">
        <v>4</v>
      </c>
      <c r="D16" s="50"/>
      <c r="E16" s="13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32" t="s">
        <v>34</v>
      </c>
    </row>
    <row r="17" spans="1:10" ht="51" x14ac:dyDescent="0.2">
      <c r="A17" s="13" t="s">
        <v>139</v>
      </c>
      <c r="B17" s="28">
        <v>1221194</v>
      </c>
      <c r="C17" s="28">
        <v>4</v>
      </c>
      <c r="D17" s="50"/>
      <c r="E17" s="13" t="s">
        <v>28</v>
      </c>
      <c r="F17" s="7" t="s">
        <v>29</v>
      </c>
      <c r="G17" s="7" t="s">
        <v>30</v>
      </c>
      <c r="H17" s="7" t="s">
        <v>31</v>
      </c>
      <c r="I17" s="7" t="s">
        <v>32</v>
      </c>
      <c r="J17" s="32" t="s">
        <v>34</v>
      </c>
    </row>
    <row r="18" spans="1:10" ht="51" x14ac:dyDescent="0.2">
      <c r="A18" s="13" t="s">
        <v>140</v>
      </c>
      <c r="B18" s="28">
        <v>1220917</v>
      </c>
      <c r="C18" s="28">
        <v>4</v>
      </c>
      <c r="D18" s="50"/>
      <c r="E18" s="13" t="s">
        <v>28</v>
      </c>
      <c r="F18" s="7" t="s">
        <v>29</v>
      </c>
      <c r="G18" s="7" t="s">
        <v>30</v>
      </c>
      <c r="H18" s="7" t="s">
        <v>31</v>
      </c>
      <c r="I18" s="7" t="s">
        <v>32</v>
      </c>
      <c r="J18" s="32" t="s">
        <v>34</v>
      </c>
    </row>
    <row r="19" spans="1:10" ht="51" x14ac:dyDescent="0.2">
      <c r="A19" s="13" t="s">
        <v>141</v>
      </c>
      <c r="B19" s="28">
        <v>1220913</v>
      </c>
      <c r="C19" s="28">
        <v>4</v>
      </c>
      <c r="D19" s="50" t="s">
        <v>157</v>
      </c>
      <c r="E19" s="13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32" t="s">
        <v>34</v>
      </c>
    </row>
    <row r="20" spans="1:10" ht="51" x14ac:dyDescent="0.2">
      <c r="A20" s="13" t="s">
        <v>142</v>
      </c>
      <c r="B20" s="28">
        <v>1220917</v>
      </c>
      <c r="C20" s="28">
        <v>4</v>
      </c>
      <c r="D20" s="50">
        <v>1221194</v>
      </c>
      <c r="E20" s="13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32" t="s">
        <v>34</v>
      </c>
    </row>
    <row r="21" spans="1:10" ht="51" x14ac:dyDescent="0.2">
      <c r="A21" s="13" t="s">
        <v>143</v>
      </c>
      <c r="B21" s="28">
        <v>1220913</v>
      </c>
      <c r="C21" s="28">
        <v>4</v>
      </c>
      <c r="D21" s="50">
        <v>1221330</v>
      </c>
      <c r="E21" s="13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32" t="s">
        <v>34</v>
      </c>
    </row>
    <row r="22" spans="1:10" ht="51" x14ac:dyDescent="0.2">
      <c r="A22" s="13" t="s">
        <v>144</v>
      </c>
      <c r="B22" s="28">
        <v>1221330</v>
      </c>
      <c r="C22" s="28">
        <v>3</v>
      </c>
      <c r="D22" s="50"/>
      <c r="E22" s="13" t="s">
        <v>28</v>
      </c>
      <c r="F22" s="7" t="s">
        <v>29</v>
      </c>
      <c r="G22" s="7" t="s">
        <v>30</v>
      </c>
      <c r="H22" s="7" t="s">
        <v>31</v>
      </c>
      <c r="I22" s="7" t="s">
        <v>32</v>
      </c>
      <c r="J22" s="32" t="s">
        <v>34</v>
      </c>
    </row>
    <row r="23" spans="1:10" ht="51" x14ac:dyDescent="0.2">
      <c r="A23" s="13" t="s">
        <v>145</v>
      </c>
      <c r="B23" s="28">
        <v>1221194</v>
      </c>
      <c r="C23" s="28">
        <v>3</v>
      </c>
      <c r="D23" s="50"/>
      <c r="E23" s="13" t="s">
        <v>28</v>
      </c>
      <c r="F23" s="7" t="s">
        <v>29</v>
      </c>
      <c r="G23" s="7" t="s">
        <v>30</v>
      </c>
      <c r="H23" s="7" t="s">
        <v>31</v>
      </c>
      <c r="I23" s="7" t="s">
        <v>32</v>
      </c>
      <c r="J23" s="32" t="s">
        <v>34</v>
      </c>
    </row>
    <row r="24" spans="1:10" ht="51" x14ac:dyDescent="0.2">
      <c r="A24" s="13" t="s">
        <v>146</v>
      </c>
      <c r="B24" s="28">
        <v>1220913</v>
      </c>
      <c r="C24" s="28">
        <v>3</v>
      </c>
      <c r="D24" s="50"/>
      <c r="E24" s="13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32" t="s">
        <v>34</v>
      </c>
    </row>
    <row r="25" spans="1:10" ht="51" x14ac:dyDescent="0.2">
      <c r="A25" s="13" t="s">
        <v>147</v>
      </c>
      <c r="B25" s="28">
        <v>1220917</v>
      </c>
      <c r="C25" s="28">
        <v>3</v>
      </c>
      <c r="D25" s="50"/>
      <c r="E25" s="13" t="s">
        <v>28</v>
      </c>
      <c r="F25" s="7" t="s">
        <v>29</v>
      </c>
      <c r="G25" s="7" t="s">
        <v>30</v>
      </c>
      <c r="H25" s="7" t="s">
        <v>31</v>
      </c>
      <c r="I25" s="7" t="s">
        <v>32</v>
      </c>
      <c r="J25" s="32" t="s">
        <v>34</v>
      </c>
    </row>
    <row r="26" spans="1:10" ht="51" x14ac:dyDescent="0.2">
      <c r="A26" s="13" t="s">
        <v>148</v>
      </c>
      <c r="B26" s="28">
        <v>1221330</v>
      </c>
      <c r="C26" s="28">
        <v>3</v>
      </c>
      <c r="D26" s="50"/>
      <c r="E26" s="13" t="s">
        <v>28</v>
      </c>
      <c r="F26" s="7" t="s">
        <v>29</v>
      </c>
      <c r="G26" s="7" t="s">
        <v>30</v>
      </c>
      <c r="H26" s="7" t="s">
        <v>31</v>
      </c>
      <c r="I26" s="7" t="s">
        <v>32</v>
      </c>
      <c r="J26" s="32" t="s">
        <v>34</v>
      </c>
    </row>
    <row r="27" spans="1:10" ht="51" x14ac:dyDescent="0.2">
      <c r="A27" s="13" t="s">
        <v>149</v>
      </c>
      <c r="B27" s="28">
        <v>1220917</v>
      </c>
      <c r="C27" s="28">
        <v>3</v>
      </c>
      <c r="D27" s="50"/>
      <c r="E27" s="13" t="s">
        <v>28</v>
      </c>
      <c r="F27" s="7" t="s">
        <v>29</v>
      </c>
      <c r="G27" s="7" t="s">
        <v>30</v>
      </c>
      <c r="H27" s="7" t="s">
        <v>31</v>
      </c>
      <c r="I27" s="7" t="s">
        <v>32</v>
      </c>
      <c r="J27" s="32" t="s">
        <v>34</v>
      </c>
    </row>
    <row r="28" spans="1:10" ht="51" x14ac:dyDescent="0.2">
      <c r="A28" s="13" t="s">
        <v>150</v>
      </c>
      <c r="B28" s="28">
        <v>1221194</v>
      </c>
      <c r="C28" s="28">
        <v>4</v>
      </c>
      <c r="D28" s="50"/>
      <c r="E28" s="13" t="s">
        <v>28</v>
      </c>
      <c r="F28" s="7" t="s">
        <v>29</v>
      </c>
      <c r="G28" s="7" t="s">
        <v>30</v>
      </c>
      <c r="H28" s="7" t="s">
        <v>31</v>
      </c>
      <c r="I28" s="7" t="s">
        <v>32</v>
      </c>
      <c r="J28" s="32" t="s">
        <v>34</v>
      </c>
    </row>
    <row r="29" spans="1:10" ht="51" x14ac:dyDescent="0.2">
      <c r="A29" s="13" t="s">
        <v>151</v>
      </c>
      <c r="B29" s="28">
        <v>1220913</v>
      </c>
      <c r="C29" s="28">
        <v>4</v>
      </c>
      <c r="D29" s="50"/>
      <c r="E29" s="13" t="s">
        <v>28</v>
      </c>
      <c r="F29" s="7" t="s">
        <v>29</v>
      </c>
      <c r="G29" s="7" t="s">
        <v>30</v>
      </c>
      <c r="H29" s="7" t="s">
        <v>31</v>
      </c>
      <c r="I29" s="7" t="s">
        <v>32</v>
      </c>
      <c r="J29" s="32" t="s">
        <v>34</v>
      </c>
    </row>
    <row r="30" spans="1:10" ht="51" x14ac:dyDescent="0.2">
      <c r="A30" s="13" t="s">
        <v>152</v>
      </c>
      <c r="B30" s="28">
        <v>1220913</v>
      </c>
      <c r="C30" s="28">
        <v>4</v>
      </c>
      <c r="D30" s="50"/>
      <c r="E30" s="13" t="s">
        <v>28</v>
      </c>
      <c r="F30" s="7" t="s">
        <v>29</v>
      </c>
      <c r="G30" s="7" t="s">
        <v>30</v>
      </c>
      <c r="H30" s="7" t="s">
        <v>31</v>
      </c>
      <c r="I30" s="7" t="s">
        <v>32</v>
      </c>
      <c r="J30" s="32" t="s">
        <v>34</v>
      </c>
    </row>
    <row r="31" spans="1:10" ht="51" x14ac:dyDescent="0.2">
      <c r="A31" s="13" t="s">
        <v>153</v>
      </c>
      <c r="B31" s="28">
        <v>1221194</v>
      </c>
      <c r="C31" s="28">
        <v>4</v>
      </c>
      <c r="D31" s="50"/>
      <c r="E31" s="13" t="s">
        <v>28</v>
      </c>
      <c r="F31" s="7" t="s">
        <v>29</v>
      </c>
      <c r="G31" s="7" t="s">
        <v>30</v>
      </c>
      <c r="H31" s="7" t="s">
        <v>31</v>
      </c>
      <c r="I31" s="7" t="s">
        <v>32</v>
      </c>
      <c r="J31" s="32" t="s">
        <v>34</v>
      </c>
    </row>
    <row r="32" spans="1:10" ht="51" x14ac:dyDescent="0.2">
      <c r="A32" s="13" t="s">
        <v>154</v>
      </c>
      <c r="B32" s="28">
        <v>1220917</v>
      </c>
      <c r="C32" s="28">
        <v>4</v>
      </c>
      <c r="D32" s="50"/>
      <c r="E32" s="13" t="s">
        <v>28</v>
      </c>
      <c r="F32" s="7" t="s">
        <v>29</v>
      </c>
      <c r="G32" s="7" t="s">
        <v>30</v>
      </c>
      <c r="H32" s="7" t="s">
        <v>31</v>
      </c>
      <c r="I32" s="7" t="s">
        <v>32</v>
      </c>
      <c r="J32" s="32" t="s">
        <v>34</v>
      </c>
    </row>
    <row r="33" spans="1:10" ht="51" x14ac:dyDescent="0.2">
      <c r="A33" s="13" t="s">
        <v>155</v>
      </c>
      <c r="B33" s="28">
        <v>1221330</v>
      </c>
      <c r="C33" s="28">
        <v>4</v>
      </c>
      <c r="D33" s="50"/>
      <c r="E33" s="13" t="s">
        <v>28</v>
      </c>
      <c r="F33" s="7" t="s">
        <v>29</v>
      </c>
      <c r="G33" s="7" t="s">
        <v>30</v>
      </c>
      <c r="H33" s="7" t="s">
        <v>31</v>
      </c>
      <c r="I33" s="7" t="s">
        <v>32</v>
      </c>
      <c r="J33" s="32" t="s">
        <v>34</v>
      </c>
    </row>
    <row r="34" spans="1:10" ht="51" x14ac:dyDescent="0.2">
      <c r="A34" s="13" t="s">
        <v>156</v>
      </c>
      <c r="B34" s="28">
        <v>1220913</v>
      </c>
      <c r="C34" s="28">
        <v>4</v>
      </c>
      <c r="D34" s="50"/>
      <c r="E34" s="13" t="s">
        <v>28</v>
      </c>
      <c r="F34" s="7" t="s">
        <v>29</v>
      </c>
      <c r="G34" s="7" t="s">
        <v>30</v>
      </c>
      <c r="H34" s="7" t="s">
        <v>31</v>
      </c>
      <c r="I34" s="7" t="s">
        <v>32</v>
      </c>
      <c r="J34" s="32" t="s">
        <v>34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34">
    <cfRule type="expression" dxfId="0" priority="1" stopIfTrue="1">
      <formula>$C6=E$3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Assessment'!$C$10:$C$13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G9" sqref="G9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3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6" ht="17" thickBot="1" x14ac:dyDescent="0.25"/>
    <row r="3" spans="1:26" ht="53" x14ac:dyDescent="0.2">
      <c r="A3" s="18" t="s">
        <v>38</v>
      </c>
      <c r="B3" s="19" t="s">
        <v>35</v>
      </c>
      <c r="C3" s="19">
        <f>'Group and Self Assessment'!C10</f>
        <v>1221194</v>
      </c>
      <c r="D3" s="19">
        <f>'Group and Self Assessment'!C11</f>
        <v>1220917</v>
      </c>
      <c r="E3" s="19">
        <f>'Group and Self Assessment'!C12</f>
        <v>1220913</v>
      </c>
      <c r="F3" s="19">
        <f>'Group and Self Assessment'!C13</f>
        <v>1221330</v>
      </c>
      <c r="G3" s="19" t="e">
        <f>'Group and Self Assessment'!#REF!</f>
        <v>#REF!</v>
      </c>
      <c r="H3" s="19" t="e">
        <f>'Group and Self Assessment'!#REF!</f>
        <v>#REF!</v>
      </c>
      <c r="I3" s="19" t="e">
        <f>'Group and Self Assessment'!#REF!</f>
        <v>#REF!</v>
      </c>
      <c r="J3" s="19" t="e">
        <f>'Group and Self Assessment'!#REF!</f>
        <v>#REF!</v>
      </c>
      <c r="K3" s="19" t="e">
        <f>'Group and Self Assessment'!#REF!</f>
        <v>#REF!</v>
      </c>
      <c r="L3" s="19" t="e">
        <f>'Group and Self Assessment'!#REF!</f>
        <v>#REF!</v>
      </c>
      <c r="M3" s="19" t="e">
        <f>'Group and Self Assessment'!#REF!</f>
        <v>#REF!</v>
      </c>
      <c r="N3" s="19" t="e">
        <f>'Group and Self Assessment'!#REF!</f>
        <v>#REF!</v>
      </c>
      <c r="O3" s="19" t="e">
        <f>'Group and Self Assessment'!#REF!</f>
        <v>#REF!</v>
      </c>
      <c r="P3" s="19" t="e">
        <f>'Group and Self Assessment'!#REF!</f>
        <v>#REF!</v>
      </c>
      <c r="Q3" s="19" t="e">
        <f>'Group and Self Assessment'!#REF!</f>
        <v>#REF!</v>
      </c>
      <c r="R3" s="19" t="s">
        <v>5</v>
      </c>
      <c r="S3" s="25">
        <f>0</f>
        <v>0</v>
      </c>
      <c r="T3" s="20">
        <f>1</f>
        <v>1</v>
      </c>
      <c r="U3" s="20">
        <f>2</f>
        <v>2</v>
      </c>
      <c r="V3" s="25">
        <f>3</f>
        <v>3</v>
      </c>
      <c r="W3" s="25">
        <f>4</f>
        <v>4</v>
      </c>
      <c r="X3" s="25">
        <f>5</f>
        <v>5</v>
      </c>
      <c r="Y3" s="20" t="s">
        <v>39</v>
      </c>
      <c r="Z3" s="11" t="s">
        <v>21</v>
      </c>
    </row>
    <row r="4" spans="1:26" ht="68" x14ac:dyDescent="0.2">
      <c r="A4" s="13" t="s">
        <v>40</v>
      </c>
      <c r="B4" s="16">
        <v>0.1</v>
      </c>
      <c r="C4" s="24">
        <v>5</v>
      </c>
      <c r="D4" s="24">
        <v>5</v>
      </c>
      <c r="E4" s="24">
        <v>5</v>
      </c>
      <c r="F4" s="24">
        <v>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6">
        <f>AVERAGE(C4:Q4)</f>
        <v>5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/>
      <c r="Z4" s="14"/>
    </row>
    <row r="5" spans="1:26" ht="119" x14ac:dyDescent="0.2">
      <c r="A5" s="13" t="s">
        <v>47</v>
      </c>
      <c r="B5" s="16">
        <v>0.2</v>
      </c>
      <c r="C5" s="24">
        <v>4</v>
      </c>
      <c r="D5" s="24">
        <v>4</v>
      </c>
      <c r="E5" s="24">
        <v>4</v>
      </c>
      <c r="F5" s="24">
        <v>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6">
        <f>AVERAGE(C5:Q5)</f>
        <v>4</v>
      </c>
      <c r="S5" s="7" t="s">
        <v>48</v>
      </c>
      <c r="T5" s="7" t="s">
        <v>49</v>
      </c>
      <c r="U5" s="7" t="s">
        <v>50</v>
      </c>
      <c r="V5" s="7" t="s">
        <v>51</v>
      </c>
      <c r="W5" s="7" t="s">
        <v>52</v>
      </c>
      <c r="X5" s="7" t="s">
        <v>53</v>
      </c>
      <c r="Y5" s="7"/>
      <c r="Z5" s="14"/>
    </row>
    <row r="6" spans="1:26" ht="85" x14ac:dyDescent="0.2">
      <c r="A6" s="13" t="s">
        <v>54</v>
      </c>
      <c r="B6" s="16">
        <v>0.5</v>
      </c>
      <c r="C6" s="24">
        <v>4</v>
      </c>
      <c r="D6" s="24">
        <v>4</v>
      </c>
      <c r="E6" s="24">
        <v>4</v>
      </c>
      <c r="F6" s="24">
        <v>4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6">
        <f>AVERAGE(C6:Q6)</f>
        <v>4</v>
      </c>
      <c r="S6" s="7" t="s">
        <v>55</v>
      </c>
      <c r="T6" s="7" t="s">
        <v>56</v>
      </c>
      <c r="U6" s="7" t="s">
        <v>57</v>
      </c>
      <c r="V6" s="7" t="s">
        <v>58</v>
      </c>
      <c r="W6" s="7" t="s">
        <v>59</v>
      </c>
      <c r="X6" s="7" t="s">
        <v>53</v>
      </c>
      <c r="Y6" s="7"/>
      <c r="Z6" s="14"/>
    </row>
    <row r="7" spans="1:26" ht="102" x14ac:dyDescent="0.2">
      <c r="A7" s="13" t="s">
        <v>60</v>
      </c>
      <c r="B7" s="16">
        <v>0.2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6" t="e">
        <f>AVERAGE(C7:Q7)</f>
        <v>#DIV/0!</v>
      </c>
      <c r="S7" s="7" t="s">
        <v>61</v>
      </c>
      <c r="T7" s="7" t="s">
        <v>62</v>
      </c>
      <c r="U7" s="7" t="s">
        <v>63</v>
      </c>
      <c r="V7" s="7" t="s">
        <v>64</v>
      </c>
      <c r="W7" s="7" t="s">
        <v>65</v>
      </c>
      <c r="X7" s="7" t="s">
        <v>53</v>
      </c>
      <c r="Y7" s="7"/>
      <c r="Z7" s="14"/>
    </row>
    <row r="8" spans="1:26" ht="17" x14ac:dyDescent="0.2">
      <c r="A8" s="13" t="s">
        <v>36</v>
      </c>
      <c r="B8" s="17">
        <f>SUM(B4:B7)</f>
        <v>1</v>
      </c>
      <c r="C8" s="7">
        <f t="shared" ref="C8:Q8" si="0">SUMPRODUCT(C4:C7,$B$4:$B$7)</f>
        <v>3.3</v>
      </c>
      <c r="D8" s="7">
        <f t="shared" si="0"/>
        <v>3.3</v>
      </c>
      <c r="E8" s="7">
        <f t="shared" si="0"/>
        <v>3.3</v>
      </c>
      <c r="F8" s="7">
        <f t="shared" si="0"/>
        <v>3.3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26"/>
      <c r="S8" s="7"/>
      <c r="T8" s="7"/>
      <c r="U8" s="7"/>
      <c r="V8" s="7"/>
      <c r="W8" s="7"/>
      <c r="X8" s="7"/>
      <c r="Y8" s="7"/>
      <c r="Z8" s="14"/>
    </row>
    <row r="9" spans="1:26" ht="18" thickBot="1" x14ac:dyDescent="0.25">
      <c r="A9" s="21" t="s">
        <v>66</v>
      </c>
      <c r="B9" s="22"/>
      <c r="C9" s="22">
        <f>C8/5*20</f>
        <v>13.2</v>
      </c>
      <c r="D9" s="22">
        <f t="shared" ref="D9:Q9" si="1">D8/5*20</f>
        <v>13.2</v>
      </c>
      <c r="E9" s="22">
        <f t="shared" si="1"/>
        <v>13.2</v>
      </c>
      <c r="F9" s="22">
        <f t="shared" si="1"/>
        <v>13.2</v>
      </c>
      <c r="G9" s="22">
        <f t="shared" si="1"/>
        <v>0</v>
      </c>
      <c r="H9" s="22">
        <f t="shared" si="1"/>
        <v>0</v>
      </c>
      <c r="I9" s="22">
        <f t="shared" si="1"/>
        <v>0</v>
      </c>
      <c r="J9" s="22">
        <f t="shared" si="1"/>
        <v>0</v>
      </c>
      <c r="K9" s="22">
        <f t="shared" si="1"/>
        <v>0</v>
      </c>
      <c r="L9" s="22">
        <f t="shared" si="1"/>
        <v>0</v>
      </c>
      <c r="M9" s="22">
        <f t="shared" si="1"/>
        <v>0</v>
      </c>
      <c r="N9" s="22">
        <f t="shared" si="1"/>
        <v>0</v>
      </c>
      <c r="O9" s="22">
        <f t="shared" si="1"/>
        <v>0</v>
      </c>
      <c r="P9" s="22">
        <f t="shared" si="1"/>
        <v>0</v>
      </c>
      <c r="Q9" s="22">
        <f t="shared" si="1"/>
        <v>0</v>
      </c>
      <c r="R9" s="27"/>
      <c r="S9" s="22"/>
      <c r="T9" s="22"/>
      <c r="U9" s="22"/>
      <c r="V9" s="22"/>
      <c r="W9" s="22"/>
      <c r="X9" s="22"/>
      <c r="Y9" s="22"/>
      <c r="Z9" s="15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5" workbookViewId="0">
      <selection activeCell="H8" sqref="H8"/>
    </sheetView>
  </sheetViews>
  <sheetFormatPr baseColWidth="10" defaultColWidth="10.83203125" defaultRowHeight="16" x14ac:dyDescent="0.2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3" t="s">
        <v>67</v>
      </c>
      <c r="B1" s="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26" ht="57" x14ac:dyDescent="0.2">
      <c r="A3" s="18" t="s">
        <v>38</v>
      </c>
      <c r="B3" s="19" t="s">
        <v>35</v>
      </c>
      <c r="C3" s="19">
        <f>'Group and Self Assessment'!C10</f>
        <v>1221194</v>
      </c>
      <c r="D3" s="19">
        <f>'Group and Self Assessment'!C11</f>
        <v>1220917</v>
      </c>
      <c r="E3" s="19">
        <f>'Group and Self Assessment'!C12</f>
        <v>1220913</v>
      </c>
      <c r="F3" s="19">
        <f>'Group and Self Assessment'!C13</f>
        <v>1221330</v>
      </c>
      <c r="G3" s="19" t="e">
        <f>'Group and Self Assessment'!#REF!</f>
        <v>#REF!</v>
      </c>
      <c r="H3" s="19" t="e">
        <f>'Group and Self Assessment'!#REF!</f>
        <v>#REF!</v>
      </c>
      <c r="I3" s="19" t="e">
        <f>'Group and Self Assessment'!#REF!</f>
        <v>#REF!</v>
      </c>
      <c r="J3" s="19" t="e">
        <f>'Group and Self Assessment'!#REF!</f>
        <v>#REF!</v>
      </c>
      <c r="K3" s="19" t="e">
        <f>'Group and Self Assessment'!#REF!</f>
        <v>#REF!</v>
      </c>
      <c r="L3" s="19" t="e">
        <f>'Group and Self Assessment'!#REF!</f>
        <v>#REF!</v>
      </c>
      <c r="M3" s="19" t="e">
        <f>'Group and Self Assessment'!#REF!</f>
        <v>#REF!</v>
      </c>
      <c r="N3" s="19" t="e">
        <f>'Group and Self Assessment'!#REF!</f>
        <v>#REF!</v>
      </c>
      <c r="O3" s="19" t="e">
        <f>'Group and Self Assessment'!#REF!</f>
        <v>#REF!</v>
      </c>
      <c r="P3" s="19" t="e">
        <f>'Group and Self Assessment'!#REF!</f>
        <v>#REF!</v>
      </c>
      <c r="Q3" s="19" t="e">
        <f>'Group and Self Assessment'!#REF!</f>
        <v>#REF!</v>
      </c>
      <c r="R3" s="19" t="s">
        <v>5</v>
      </c>
      <c r="S3" s="47">
        <f>0</f>
        <v>0</v>
      </c>
      <c r="T3" s="48">
        <f>1</f>
        <v>1</v>
      </c>
      <c r="U3" s="48">
        <f>2</f>
        <v>2</v>
      </c>
      <c r="V3" s="47">
        <f>3</f>
        <v>3</v>
      </c>
      <c r="W3" s="47">
        <f>4</f>
        <v>4</v>
      </c>
      <c r="X3" s="47">
        <f>5</f>
        <v>5</v>
      </c>
      <c r="Y3" s="20" t="s">
        <v>39</v>
      </c>
      <c r="Z3" s="11" t="s">
        <v>21</v>
      </c>
    </row>
    <row r="4" spans="1:26" ht="144.75" customHeight="1" x14ac:dyDescent="0.2">
      <c r="A4" s="13" t="s">
        <v>68</v>
      </c>
      <c r="B4" s="16">
        <v>0.1</v>
      </c>
      <c r="C4" s="24">
        <v>5</v>
      </c>
      <c r="D4" s="24">
        <v>5</v>
      </c>
      <c r="E4" s="24">
        <v>5</v>
      </c>
      <c r="F4" s="24">
        <v>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45">
        <f t="shared" ref="R4:R14" si="0">AVERAGE(C4:Q4)</f>
        <v>5</v>
      </c>
      <c r="S4" s="49" t="s">
        <v>69</v>
      </c>
      <c r="T4" s="49" t="s">
        <v>70</v>
      </c>
      <c r="U4" s="49" t="s">
        <v>71</v>
      </c>
      <c r="V4" s="49" t="s">
        <v>72</v>
      </c>
      <c r="W4" s="49" t="s">
        <v>73</v>
      </c>
      <c r="X4" s="49" t="s">
        <v>74</v>
      </c>
      <c r="Y4" s="46"/>
      <c r="Z4" s="14"/>
    </row>
    <row r="5" spans="1:26" ht="101.25" customHeight="1" x14ac:dyDescent="0.2">
      <c r="A5" s="13" t="s">
        <v>75</v>
      </c>
      <c r="B5" s="16">
        <v>0.1</v>
      </c>
      <c r="C5" s="24">
        <v>5</v>
      </c>
      <c r="D5" s="24">
        <v>5</v>
      </c>
      <c r="E5" s="24">
        <v>5</v>
      </c>
      <c r="F5" s="24">
        <v>5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45">
        <f t="shared" si="0"/>
        <v>5</v>
      </c>
      <c r="S5" s="49" t="s">
        <v>76</v>
      </c>
      <c r="T5" s="49" t="s">
        <v>77</v>
      </c>
      <c r="U5" s="49" t="s">
        <v>78</v>
      </c>
      <c r="V5" s="49" t="s">
        <v>79</v>
      </c>
      <c r="W5" s="49" t="s">
        <v>80</v>
      </c>
      <c r="X5" s="49" t="s">
        <v>81</v>
      </c>
      <c r="Y5" s="46"/>
      <c r="Z5" s="14"/>
    </row>
    <row r="6" spans="1:26" ht="51" x14ac:dyDescent="0.2">
      <c r="A6" s="13" t="s">
        <v>82</v>
      </c>
      <c r="B6" s="16">
        <v>0.05</v>
      </c>
      <c r="C6" s="24">
        <v>5</v>
      </c>
      <c r="D6" s="24">
        <v>5</v>
      </c>
      <c r="E6" s="24">
        <v>5</v>
      </c>
      <c r="F6" s="24">
        <v>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45">
        <f t="shared" si="0"/>
        <v>5</v>
      </c>
      <c r="S6" s="49" t="s">
        <v>83</v>
      </c>
      <c r="T6" s="49" t="s">
        <v>84</v>
      </c>
      <c r="U6" s="49" t="s">
        <v>85</v>
      </c>
      <c r="V6" s="49" t="s">
        <v>86</v>
      </c>
      <c r="W6" s="49" t="s">
        <v>87</v>
      </c>
      <c r="X6" s="49" t="s">
        <v>88</v>
      </c>
      <c r="Y6" s="46"/>
      <c r="Z6" s="14"/>
    </row>
    <row r="7" spans="1:26" ht="51" x14ac:dyDescent="0.2">
      <c r="A7" s="13" t="s">
        <v>89</v>
      </c>
      <c r="B7" s="16">
        <v>0.05</v>
      </c>
      <c r="C7" s="24">
        <v>4</v>
      </c>
      <c r="D7" s="24">
        <v>4</v>
      </c>
      <c r="E7" s="24">
        <v>4</v>
      </c>
      <c r="F7" s="24">
        <v>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45">
        <f t="shared" si="0"/>
        <v>4</v>
      </c>
      <c r="S7" s="49" t="s">
        <v>83</v>
      </c>
      <c r="T7" s="49" t="s">
        <v>90</v>
      </c>
      <c r="U7" s="49" t="s">
        <v>91</v>
      </c>
      <c r="V7" s="49" t="s">
        <v>92</v>
      </c>
      <c r="W7" s="49" t="s">
        <v>93</v>
      </c>
      <c r="X7" s="49" t="s">
        <v>94</v>
      </c>
      <c r="Y7" s="46"/>
      <c r="Z7" s="14"/>
    </row>
    <row r="8" spans="1:26" ht="68" x14ac:dyDescent="0.2">
      <c r="A8" s="13" t="s">
        <v>95</v>
      </c>
      <c r="B8" s="16">
        <v>0.1</v>
      </c>
      <c r="C8" s="24">
        <v>3</v>
      </c>
      <c r="D8" s="24">
        <v>3</v>
      </c>
      <c r="E8" s="24">
        <v>3</v>
      </c>
      <c r="F8" s="24">
        <v>3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45">
        <f t="shared" si="0"/>
        <v>3</v>
      </c>
      <c r="S8" s="49" t="s">
        <v>83</v>
      </c>
      <c r="T8" s="49" t="s">
        <v>96</v>
      </c>
      <c r="U8" s="49" t="s">
        <v>97</v>
      </c>
      <c r="V8" s="49" t="s">
        <v>98</v>
      </c>
      <c r="W8" s="49" t="s">
        <v>99</v>
      </c>
      <c r="X8" s="49" t="s">
        <v>100</v>
      </c>
      <c r="Y8" s="46"/>
      <c r="Z8" s="14"/>
    </row>
    <row r="9" spans="1:26" ht="68" x14ac:dyDescent="0.2">
      <c r="A9" s="13" t="s">
        <v>101</v>
      </c>
      <c r="B9" s="16">
        <v>0.05</v>
      </c>
      <c r="C9" s="24">
        <v>5</v>
      </c>
      <c r="D9" s="24">
        <v>5</v>
      </c>
      <c r="E9" s="24">
        <v>5</v>
      </c>
      <c r="F9" s="24">
        <v>5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5">
        <f t="shared" si="0"/>
        <v>5</v>
      </c>
      <c r="S9" s="49" t="s">
        <v>102</v>
      </c>
      <c r="T9" s="49" t="s">
        <v>103</v>
      </c>
      <c r="U9" s="49"/>
      <c r="V9" s="49" t="s">
        <v>104</v>
      </c>
      <c r="W9" s="49"/>
      <c r="X9" s="49" t="s">
        <v>105</v>
      </c>
      <c r="Y9" s="46"/>
      <c r="Z9" s="14"/>
    </row>
    <row r="10" spans="1:26" ht="102" x14ac:dyDescent="0.2">
      <c r="A10" s="13" t="s">
        <v>106</v>
      </c>
      <c r="B10" s="16">
        <v>0.1</v>
      </c>
      <c r="C10" s="24">
        <v>4</v>
      </c>
      <c r="D10" s="24">
        <v>4</v>
      </c>
      <c r="E10" s="24">
        <v>4</v>
      </c>
      <c r="F10" s="24">
        <v>4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45">
        <f t="shared" si="0"/>
        <v>4</v>
      </c>
      <c r="S10" s="49" t="s">
        <v>102</v>
      </c>
      <c r="T10" s="49" t="s">
        <v>107</v>
      </c>
      <c r="U10" s="49" t="s">
        <v>108</v>
      </c>
      <c r="V10" s="49" t="s">
        <v>109</v>
      </c>
      <c r="W10" s="49" t="s">
        <v>110</v>
      </c>
      <c r="X10" s="49" t="s">
        <v>111</v>
      </c>
      <c r="Y10" s="46"/>
      <c r="Z10" s="14"/>
    </row>
    <row r="11" spans="1:26" ht="34" x14ac:dyDescent="0.2">
      <c r="A11" s="13" t="s">
        <v>112</v>
      </c>
      <c r="B11" s="16">
        <v>0.1</v>
      </c>
      <c r="C11" s="24">
        <v>4</v>
      </c>
      <c r="D11" s="24">
        <v>4</v>
      </c>
      <c r="E11" s="24">
        <v>4</v>
      </c>
      <c r="F11" s="24">
        <v>4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45">
        <f t="shared" si="0"/>
        <v>4</v>
      </c>
      <c r="S11" s="49" t="s">
        <v>102</v>
      </c>
      <c r="T11" s="49" t="s">
        <v>113</v>
      </c>
      <c r="U11" s="49" t="s">
        <v>114</v>
      </c>
      <c r="V11" s="49" t="s">
        <v>115</v>
      </c>
      <c r="W11" s="49" t="s">
        <v>116</v>
      </c>
      <c r="X11" s="49" t="s">
        <v>117</v>
      </c>
      <c r="Y11" s="46"/>
      <c r="Z11" s="14"/>
    </row>
    <row r="12" spans="1:26" ht="34" x14ac:dyDescent="0.2">
      <c r="A12" s="13" t="s">
        <v>118</v>
      </c>
      <c r="B12" s="16">
        <v>0.1</v>
      </c>
      <c r="C12" s="24">
        <v>4</v>
      </c>
      <c r="D12" s="24">
        <v>4</v>
      </c>
      <c r="E12" s="24">
        <v>4</v>
      </c>
      <c r="F12" s="24">
        <v>4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45">
        <f t="shared" si="0"/>
        <v>4</v>
      </c>
      <c r="S12" s="49" t="s">
        <v>102</v>
      </c>
      <c r="T12" s="49" t="s">
        <v>113</v>
      </c>
      <c r="U12" s="49" t="s">
        <v>114</v>
      </c>
      <c r="V12" s="49" t="s">
        <v>115</v>
      </c>
      <c r="W12" s="49" t="s">
        <v>116</v>
      </c>
      <c r="X12" s="49" t="s">
        <v>117</v>
      </c>
      <c r="Y12" s="46"/>
      <c r="Z12" s="14"/>
    </row>
    <row r="13" spans="1:26" ht="51" x14ac:dyDescent="0.2">
      <c r="A13" s="13" t="s">
        <v>119</v>
      </c>
      <c r="B13" s="16">
        <v>0.1</v>
      </c>
      <c r="C13" s="24">
        <v>5</v>
      </c>
      <c r="D13" s="24">
        <v>5</v>
      </c>
      <c r="E13" s="24">
        <v>5</v>
      </c>
      <c r="F13" s="24">
        <v>5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45">
        <f t="shared" si="0"/>
        <v>5</v>
      </c>
      <c r="S13" s="49" t="s">
        <v>120</v>
      </c>
      <c r="T13" s="49" t="s">
        <v>121</v>
      </c>
      <c r="U13" s="49" t="s">
        <v>122</v>
      </c>
      <c r="V13" s="49" t="s">
        <v>123</v>
      </c>
      <c r="W13" s="49" t="s">
        <v>124</v>
      </c>
      <c r="X13" s="49" t="s">
        <v>125</v>
      </c>
      <c r="Y13" s="46"/>
      <c r="Z13" s="14"/>
    </row>
    <row r="14" spans="1:26" ht="34" x14ac:dyDescent="0.2">
      <c r="A14" s="13" t="s">
        <v>126</v>
      </c>
      <c r="B14" s="16">
        <v>0.15</v>
      </c>
      <c r="C14" s="24">
        <v>4</v>
      </c>
      <c r="D14" s="24">
        <v>4</v>
      </c>
      <c r="E14" s="24">
        <v>4</v>
      </c>
      <c r="F14" s="24">
        <v>4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45">
        <f t="shared" si="0"/>
        <v>4</v>
      </c>
      <c r="S14" s="49" t="s">
        <v>102</v>
      </c>
      <c r="T14" s="49" t="s">
        <v>113</v>
      </c>
      <c r="U14" s="49" t="s">
        <v>114</v>
      </c>
      <c r="V14" s="49" t="s">
        <v>115</v>
      </c>
      <c r="W14" s="49" t="s">
        <v>116</v>
      </c>
      <c r="X14" s="49" t="s">
        <v>117</v>
      </c>
      <c r="Y14" s="46"/>
      <c r="Z14" s="14"/>
    </row>
    <row r="15" spans="1:26" ht="17" x14ac:dyDescent="0.2">
      <c r="A15" s="13" t="s">
        <v>36</v>
      </c>
      <c r="B15" s="17">
        <f>SUM(B4:B14)</f>
        <v>1</v>
      </c>
      <c r="C15" s="7">
        <f>SUMPRODUCT(C4:C14,$B$4:$B$14)</f>
        <v>4.3</v>
      </c>
      <c r="D15" s="7">
        <f t="shared" ref="D15:Q15" si="1">SUMPRODUCT(D4:D14,$B$4:$B$14)</f>
        <v>4.3</v>
      </c>
      <c r="E15" s="7">
        <f t="shared" si="1"/>
        <v>4.3</v>
      </c>
      <c r="F15" s="7">
        <f t="shared" si="1"/>
        <v>4.3</v>
      </c>
      <c r="G15" s="7">
        <f t="shared" si="1"/>
        <v>0</v>
      </c>
      <c r="H15" s="7">
        <f t="shared" si="1"/>
        <v>0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 s="7">
        <f t="shared" si="1"/>
        <v>0</v>
      </c>
      <c r="M15" s="7">
        <f t="shared" si="1"/>
        <v>0</v>
      </c>
      <c r="N15" s="7">
        <f t="shared" si="1"/>
        <v>0</v>
      </c>
      <c r="O15" s="7">
        <f t="shared" si="1"/>
        <v>0</v>
      </c>
      <c r="P15" s="7">
        <f t="shared" si="1"/>
        <v>0</v>
      </c>
      <c r="Q15" s="7">
        <f t="shared" si="1"/>
        <v>0</v>
      </c>
      <c r="R15" s="26"/>
      <c r="S15" s="31"/>
      <c r="T15" s="31"/>
      <c r="U15" s="31"/>
      <c r="V15" s="31"/>
      <c r="W15" s="31"/>
      <c r="X15" s="31"/>
      <c r="Y15" s="7"/>
      <c r="Z15" s="14"/>
    </row>
    <row r="16" spans="1:26" ht="17" x14ac:dyDescent="0.2">
      <c r="A16" s="21" t="s">
        <v>66</v>
      </c>
      <c r="B16" s="22"/>
      <c r="C16" s="22">
        <f>C15/5*20</f>
        <v>17.2</v>
      </c>
      <c r="D16" s="22">
        <f t="shared" ref="D16:Q16" si="2">D15/5*20</f>
        <v>17.2</v>
      </c>
      <c r="E16" s="22">
        <f t="shared" si="2"/>
        <v>17.2</v>
      </c>
      <c r="F16" s="22">
        <f t="shared" si="2"/>
        <v>17.2</v>
      </c>
      <c r="G16" s="22">
        <f t="shared" si="2"/>
        <v>0</v>
      </c>
      <c r="H16" s="22">
        <f t="shared" si="2"/>
        <v>0</v>
      </c>
      <c r="I16" s="22">
        <f t="shared" si="2"/>
        <v>0</v>
      </c>
      <c r="J16" s="22">
        <f t="shared" si="2"/>
        <v>0</v>
      </c>
      <c r="K16" s="22">
        <f t="shared" si="2"/>
        <v>0</v>
      </c>
      <c r="L16" s="22">
        <f t="shared" si="2"/>
        <v>0</v>
      </c>
      <c r="M16" s="22">
        <f t="shared" si="2"/>
        <v>0</v>
      </c>
      <c r="N16" s="22">
        <f t="shared" si="2"/>
        <v>0</v>
      </c>
      <c r="O16" s="22">
        <f t="shared" si="2"/>
        <v>0</v>
      </c>
      <c r="P16" s="22">
        <f t="shared" si="2"/>
        <v>0</v>
      </c>
      <c r="Q16" s="22">
        <f t="shared" si="2"/>
        <v>0</v>
      </c>
      <c r="R16" s="27"/>
      <c r="S16" s="22"/>
      <c r="T16" s="22"/>
      <c r="U16" s="22"/>
      <c r="V16" s="22"/>
      <c r="W16" s="22"/>
      <c r="X16" s="22"/>
      <c r="Y16" s="22"/>
      <c r="Z16" s="15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Diana Isabel Rosas Da Silva Neves</cp:lastModifiedBy>
  <cp:revision/>
  <dcterms:created xsi:type="dcterms:W3CDTF">2021-10-23T17:18:59Z</dcterms:created>
  <dcterms:modified xsi:type="dcterms:W3CDTF">2024-01-03T22:10:21Z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