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cohidalgo/Documents/INFO31179/"/>
    </mc:Choice>
  </mc:AlternateContent>
  <xr:revisionPtr revIDLastSave="0" documentId="13_ncr:1_{DB929E6C-AD9E-3243-866D-2FD92A371FEC}" xr6:coauthVersionLast="45" xr6:coauthVersionMax="45" xr10:uidLastSave="{00000000-0000-0000-0000-000000000000}"/>
  <bookViews>
    <workbookView xWindow="0" yWindow="460" windowWidth="33600" windowHeight="19580" tabRatio="502" xr2:uid="{00000000-000D-0000-FFFF-FFFF00000000}"/>
  </bookViews>
  <sheets>
    <sheet name="Competitor Demographics" sheetId="2" r:id="rId1"/>
    <sheet name="Competitor Analysis" sheetId="4" r:id="rId2"/>
  </sheets>
  <definedNames>
    <definedName name="Competitors">Demographics[APP NAME]</definedName>
    <definedName name="_xlnm.Print_Titles" localSheetId="1">'Competitor Analysis'!$4:$5</definedName>
    <definedName name="_xlnm.Print_Titles" localSheetId="0">'Competitor Demographics'!$4:$4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O6" i="4" l="1"/>
  <c r="O7" i="4"/>
  <c r="O8" i="4"/>
  <c r="O9" i="4"/>
  <c r="O10" i="4"/>
  <c r="N11" i="4"/>
  <c r="M11" i="4"/>
  <c r="L11" i="4"/>
  <c r="K11" i="4"/>
  <c r="J11" i="4"/>
  <c r="I11" i="4"/>
  <c r="H11" i="4"/>
  <c r="G11" i="4"/>
  <c r="F11" i="4"/>
  <c r="E11" i="4"/>
  <c r="D11" i="4"/>
  <c r="C11" i="4"/>
  <c r="O11" i="4" l="1"/>
</calcChain>
</file>

<file path=xl/sharedStrings.xml><?xml version="1.0" encoding="utf-8"?>
<sst xmlns="http://schemas.openxmlformats.org/spreadsheetml/2006/main" count="83" uniqueCount="49">
  <si>
    <t>Competitor 2</t>
  </si>
  <si>
    <t>Competitor 3</t>
  </si>
  <si>
    <t>Competitor 4</t>
  </si>
  <si>
    <t>Competitor 5</t>
  </si>
  <si>
    <t>COMPETITOR NAME</t>
  </si>
  <si>
    <t>ANNUAL SALES</t>
  </si>
  <si>
    <t>PRODUCT COMPARISON</t>
  </si>
  <si>
    <t>PRODUCT PRICE</t>
  </si>
  <si>
    <t>MARKETING</t>
  </si>
  <si>
    <t>PRODUCTION COST</t>
  </si>
  <si>
    <t>EXPANSION RATE</t>
  </si>
  <si>
    <t>LEADERSHIP</t>
  </si>
  <si>
    <t>SUPPLIERS</t>
  </si>
  <si>
    <t>VENTURE CAPITAL</t>
  </si>
  <si>
    <t>MARKET NEEDS</t>
  </si>
  <si>
    <t>TOTALS</t>
  </si>
  <si>
    <t>DISTRIBUTION</t>
  </si>
  <si>
    <t>AVERAGES</t>
  </si>
  <si>
    <t>RETAIL LOCATIONS</t>
  </si>
  <si>
    <t>Competitor Demographics</t>
  </si>
  <si>
    <t>Competitor Analysis</t>
  </si>
  <si>
    <r>
      <t xml:space="preserve">     </t>
    </r>
    <r>
      <rPr>
        <sz val="9"/>
        <color theme="1" tint="0.14999847407452621"/>
        <rFont val="Franklin Gothic Medium"/>
        <family val="2"/>
        <scheme val="major"/>
      </rPr>
      <t xml:space="preserve">Use this scale to rate each competitor: </t>
    </r>
    <r>
      <rPr>
        <sz val="9"/>
        <color theme="1" tint="0.249977111117893"/>
        <rFont val="Franklin Gothic Medium"/>
        <family val="2"/>
        <scheme val="major"/>
      </rPr>
      <t xml:space="preserve">    </t>
    </r>
  </si>
  <si>
    <t xml:space="preserve">0  Does Not Apply </t>
  </si>
  <si>
    <t>1  Minimally Applies</t>
  </si>
  <si>
    <t>2  Somewhat Applies</t>
  </si>
  <si>
    <t>3  Moderately Applies</t>
  </si>
  <si>
    <t>4  Maximally Applies</t>
  </si>
  <si>
    <t>Competitor 1</t>
  </si>
  <si>
    <t>My COVID-19 App</t>
  </si>
  <si>
    <t>COVID Alert</t>
  </si>
  <si>
    <t>Canada COVID-19</t>
  </si>
  <si>
    <t>COVID Alert NY</t>
  </si>
  <si>
    <t>COVID Alert NJ</t>
  </si>
  <si>
    <t>COVID Alert PA</t>
  </si>
  <si>
    <t>NOTIFICATIONS</t>
  </si>
  <si>
    <t>APP NAME</t>
  </si>
  <si>
    <t>P</t>
  </si>
  <si>
    <t>O</t>
  </si>
  <si>
    <t>MARCO HIDALGO ROMERO | COMPETITOR ANALYIS MATRIX</t>
  </si>
  <si>
    <t>BLUETOOTH</t>
  </si>
  <si>
    <t>LOCATION</t>
  </si>
  <si>
    <t>VALIDATION</t>
  </si>
  <si>
    <t>NAME</t>
  </si>
  <si>
    <t>ADDRESS/POSTAL CODE</t>
  </si>
  <si>
    <t>SCORE</t>
  </si>
  <si>
    <t>Column1</t>
  </si>
  <si>
    <t>Column2</t>
  </si>
  <si>
    <t>Lowest score = 0</t>
  </si>
  <si>
    <t>Highest score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</si>
</sst>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11" x14ac:knownFonts="1">
    <font>
      <sz val="10"/>
      <color theme="1" tint="0.34998626667073579"/>
      <name val="Tahoma"/>
      <family val="2"/>
      <scheme val="minor"/>
    </font>
    <font>
      <sz val="9"/>
      <color theme="1" tint="0.34998626667073579"/>
      <name val="Tahoma"/>
      <family val="2"/>
      <scheme val="minor"/>
    </font>
    <font>
      <sz val="24"/>
      <color theme="4"/>
      <name val="Franklin Gothic Medium"/>
      <family val="2"/>
      <scheme val="major"/>
    </font>
    <font>
      <b/>
      <sz val="10"/>
      <color theme="4"/>
      <name val="Franklin Gothic Medium"/>
      <family val="2"/>
      <scheme val="major"/>
    </font>
    <font>
      <sz val="9"/>
      <color theme="1" tint="0.249977111117893"/>
      <name val="Tahoma"/>
      <family val="2"/>
      <scheme val="minor"/>
    </font>
    <font>
      <sz val="9"/>
      <color theme="1" tint="0.249977111117893"/>
      <name val="Franklin Gothic Medium"/>
      <family val="2"/>
      <scheme val="major"/>
    </font>
    <font>
      <sz val="9"/>
      <color theme="1" tint="0.14999847407452621"/>
      <name val="Franklin Gothic Medium"/>
      <family val="2"/>
      <scheme val="major"/>
    </font>
    <font>
      <u/>
      <sz val="9"/>
      <color theme="10"/>
      <name val="Tahoma"/>
      <family val="2"/>
      <scheme val="minor"/>
    </font>
    <font>
      <b/>
      <sz val="10"/>
      <color theme="1" tint="0.34998626667073579"/>
      <name val="Tahoma"/>
      <family val="2"/>
      <scheme val="minor"/>
    </font>
    <font>
      <b/>
      <sz val="10"/>
      <color theme="1" tint="0.34998626667073579"/>
      <name val="Wingdings 2"/>
      <charset val="2"/>
    </font>
    <font>
      <b/>
      <sz val="10"/>
      <color rgb="FF595959"/>
      <name val="Wingdings 2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lightUp">
        <fgColor theme="0" tint="-0.14993743705557422"/>
        <bgColor theme="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5">
    <xf numFmtId="0" fontId="0" fillId="0" borderId="0">
      <alignment vertical="center" wrapText="1"/>
    </xf>
    <xf numFmtId="0" fontId="1" fillId="3" borderId="0" applyNumberFormat="0" applyFont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wrapText="1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 wrapText="1"/>
    </xf>
    <xf numFmtId="0" fontId="0" fillId="0" borderId="0" xfId="0" applyFont="1" applyBorder="1" applyAlignment="1">
      <alignment horizontal="left" vertical="center" indent="1"/>
    </xf>
    <xf numFmtId="0" fontId="0" fillId="3" borderId="0" xfId="1" applyFont="1">
      <alignment vertical="center"/>
    </xf>
    <xf numFmtId="0" fontId="0" fillId="0" borderId="0" xfId="0" applyAlignment="1">
      <alignment vertical="center"/>
    </xf>
    <xf numFmtId="0" fontId="2" fillId="2" borderId="0" xfId="2" applyFill="1" applyAlignment="1">
      <alignment vertical="center"/>
    </xf>
    <xf numFmtId="0" fontId="2" fillId="0" borderId="0" xfId="2" applyAlignment="1">
      <alignment vertical="center"/>
    </xf>
    <xf numFmtId="0" fontId="4" fillId="4" borderId="0" xfId="0" applyFont="1" applyFill="1">
      <alignment vertical="center" wrapText="1"/>
    </xf>
    <xf numFmtId="0" fontId="3" fillId="0" borderId="0" xfId="3">
      <alignment wrapText="1"/>
    </xf>
    <xf numFmtId="1" fontId="0" fillId="0" borderId="0" xfId="0" applyNumberFormat="1" applyFont="1" applyBorder="1" applyAlignment="1">
      <alignment horizontal="right" vertical="center" indent="2"/>
    </xf>
    <xf numFmtId="164" fontId="0" fillId="0" borderId="0" xfId="0" applyNumberFormat="1" applyFont="1" applyBorder="1" applyAlignment="1">
      <alignment horizontal="right" vertical="center" indent="3"/>
    </xf>
    <xf numFmtId="164" fontId="0" fillId="0" borderId="0" xfId="0" applyNumberFormat="1" applyFont="1" applyBorder="1" applyAlignment="1">
      <alignment horizontal="right" vertical="center" indent="4"/>
    </xf>
    <xf numFmtId="165" fontId="0" fillId="0" borderId="0" xfId="0" applyNumberFormat="1" applyFont="1" applyBorder="1" applyAlignment="1">
      <alignment horizontal="right" vertical="center" indent="2"/>
    </xf>
    <xf numFmtId="0" fontId="3" fillId="0" borderId="0" xfId="3" applyBorder="1">
      <alignment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ill="1">
      <alignment vertical="center" wrapText="1"/>
    </xf>
    <xf numFmtId="0" fontId="7" fillId="3" borderId="0" xfId="4" applyFill="1" applyAlignment="1">
      <alignment horizontal="left" vertical="center"/>
    </xf>
    <xf numFmtId="0" fontId="7" fillId="3" borderId="0" xfId="4" applyFill="1" applyAlignment="1">
      <alignment horizontal="center" vertical="center"/>
    </xf>
    <xf numFmtId="0" fontId="5" fillId="4" borderId="0" xfId="0" applyFont="1" applyFill="1">
      <alignment vertical="center" wrapText="1"/>
    </xf>
    <xf numFmtId="0" fontId="9" fillId="0" borderId="0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 indent="1"/>
    </xf>
    <xf numFmtId="0" fontId="8" fillId="3" borderId="0" xfId="1" applyFont="1">
      <alignment vertical="center"/>
    </xf>
  </cellXfs>
  <cellStyles count="5">
    <cellStyle name="Banner" xfId="1" xr:uid="{00000000-0005-0000-0000-000000000000}"/>
    <cellStyle name="Heading 1" xfId="2" builtinId="16" customBuiltin="1"/>
    <cellStyle name="Heading 2" xfId="3" builtinId="17" customBuiltin="1"/>
    <cellStyle name="Hyperlink" xfId="4" builtinId="8"/>
    <cellStyle name="Normal" xfId="0" builtinId="0" customBuiltin="1"/>
  </cellStyles>
  <dxfs count="41">
    <dxf>
      <font>
        <b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</font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1" tint="0.34998626667073579"/>
        <name val="Tahoma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1" tint="0.34998626667073579"/>
        <name val="Tahoma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1" tint="0.34998626667073579"/>
        <name val="Tahoma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1" tint="0.34998626667073579"/>
        <name val="Tahoma"/>
        <scheme val="minor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 tint="0.34998626667073579"/>
        <name val="Wingdings 2"/>
        <charset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5" formatCode="0.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alignment horizontal="right" vertical="center" textRotation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3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3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4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4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4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4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4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3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3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4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3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numFmt numFmtId="164" formatCode="#,##0.0"/>
      <alignment horizontal="right" vertical="center" textRotation="0" wrapText="0" indent="3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Tahoma"/>
        <family val="2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 val="0"/>
        <i val="0"/>
      </font>
    </dxf>
    <dxf>
      <font>
        <b/>
        <i val="0"/>
        <color theme="1" tint="0.34998626667073579"/>
      </font>
    </dxf>
    <dxf>
      <font>
        <b/>
        <i val="0"/>
        <color theme="4"/>
      </font>
    </dxf>
    <dxf>
      <font>
        <color theme="4"/>
      </font>
      <border>
        <right style="thin">
          <color theme="0" tint="-0.14996795556505021"/>
        </right>
        <bottom style="medium">
          <color theme="1" tint="0.14996795556505021"/>
        </bottom>
        <vertical style="thin">
          <color theme="0" tint="-0.14996795556505021"/>
        </vertical>
      </border>
    </dxf>
    <dxf>
      <font>
        <b val="0"/>
        <i val="0"/>
      </font>
      <border>
        <horizontal style="thin">
          <color theme="0" tint="-0.14996795556505021"/>
        </horizontal>
      </border>
    </dxf>
  </dxfs>
  <tableStyles count="1" defaultTableStyle="Competitor Analysis" defaultPivotStyle="PivotStyleLight2">
    <tableStyle name="Competitor Analysis" pivot="0" count="5" xr9:uid="{00000000-0011-0000-FFFF-FFFF00000000}">
      <tableStyleElement type="wholeTable" dxfId="40"/>
      <tableStyleElement type="headerRow" dxfId="39"/>
      <tableStyleElement type="totalRow" dxfId="38"/>
      <tableStyleElement type="firstColumn" dxfId="37"/>
      <tableStyleElement type="firstHeader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Competitor Analysi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ompetitor Demographics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19051</xdr:colOff>
      <xdr:row>2</xdr:row>
      <xdr:rowOff>85725</xdr:rowOff>
    </xdr:from>
    <xdr:ext cx="1866900" cy="237757"/>
    <xdr:sp macro="" textlink="">
      <xdr:nvSpPr>
        <xdr:cNvPr id="2" name="Enter Competitor Analysis" descr="Navigation button to Competitor Analysis worksheet">
          <a:hlinkClick xmlns:r="http://schemas.openxmlformats.org/officeDocument/2006/relationships" r:id="rId1" tooltip="Select to navigate to Competitor Analysis worksheet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1451" y="866775"/>
          <a:ext cx="1866900" cy="23775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 spc="2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</a:rPr>
            <a:t>Enter Competitor Analysis </a:t>
          </a:r>
          <a:r>
            <a:rPr lang="en-US" sz="1000" spc="20" baseline="0">
              <a:solidFill>
                <a:schemeClr val="accent1"/>
              </a:solidFill>
              <a:latin typeface="+mj-lt"/>
            </a:rPr>
            <a:t>&gt;&gt;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23246</xdr:colOff>
      <xdr:row>2</xdr:row>
      <xdr:rowOff>95250</xdr:rowOff>
    </xdr:from>
    <xdr:ext cx="2213939" cy="237757"/>
    <xdr:sp macro="" textlink="">
      <xdr:nvSpPr>
        <xdr:cNvPr id="2" name="View Competitor Demographics" descr="Navigation button to Competitor Demographics worksheet">
          <a:hlinkClick xmlns:r="http://schemas.openxmlformats.org/officeDocument/2006/relationships" r:id="rId1" tooltip="Select to navigate to Competitor Demographics worksheet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75646" y="876300"/>
          <a:ext cx="2213939" cy="23775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000" spc="20" baseline="0">
              <a:solidFill>
                <a:schemeClr val="accent1"/>
              </a:solidFill>
              <a:latin typeface="+mj-lt"/>
              <a:ea typeface="+mn-ea"/>
              <a:cs typeface="+mn-cs"/>
            </a:rPr>
            <a:t>&lt;&lt;</a:t>
          </a:r>
          <a:r>
            <a:rPr lang="en-US" sz="1000" spc="2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n-ea"/>
              <a:cs typeface="+mn-cs"/>
            </a:rPr>
            <a:t> View Competitor Demographics 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mographics" displayName="Demographics" ref="B4:K10" headerRowCellStyle="Heading 2">
  <tableColumns count="10">
    <tableColumn id="1" xr3:uid="{00000000-0010-0000-0000-000001000000}" name="APP NAME" totalsRowLabel="Averages" dataCellStyle="Normal"/>
    <tableColumn id="2" xr3:uid="{00000000-0010-0000-0000-000002000000}" name="NOTIFICATIONS" dataDxfId="7"/>
    <tableColumn id="3" xr3:uid="{00000000-0010-0000-0000-000003000000}" name="BLUETOOTH" dataDxfId="6"/>
    <tableColumn id="4" xr3:uid="{00000000-0010-0000-0000-000004000000}" name="LOCATION" dataDxfId="5"/>
    <tableColumn id="5" xr3:uid="{00000000-0010-0000-0000-000005000000}" name="VALIDATION" dataDxfId="4"/>
    <tableColumn id="6" xr3:uid="{00000000-0010-0000-0000-000006000000}" name="NAME" dataDxfId="3"/>
    <tableColumn id="7" xr3:uid="{00000000-0010-0000-0000-000007000000}" name="ADDRESS/POSTAL CODE" dataDxfId="2"/>
    <tableColumn id="8" xr3:uid="{00000000-0010-0000-0000-000008000000}" name="SCORE" dataDxfId="0"/>
    <tableColumn id="9" xr3:uid="{00000000-0010-0000-0000-000009000000}" name="Column1" dataDxfId="1"/>
    <tableColumn id="23" xr3:uid="{00000000-0010-0000-0000-000017000000}" name="Column2" dataDxfId="35"/>
  </tableColumns>
  <tableStyleInfo name="Competitor Analysis" showFirstColumn="1" showLastColumn="0" showRowStripes="1" showColumnStripes="0"/>
  <extLst>
    <ext xmlns:x14="http://schemas.microsoft.com/office/spreadsheetml/2009/9/main" uri="{504A1905-F514-4f6f-8877-14C23A59335A}">
      <x14:table altTextSummary="Enter Competitor Name, Company Size, number of Business Years, Employees, Plants, Retail Outlets, Ownership type, Corporate Governance status, Structure, and No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nalysis" displayName="Analysis" ref="B5:O11" totalsRowCount="1" headerRowCellStyle="Heading 2">
  <tableColumns count="14">
    <tableColumn id="1" xr3:uid="{00000000-0010-0000-0100-000001000000}" name="COMPETITOR NAME" totalsRowLabel="AVERAGES" totalsRowDxfId="34" dataCellStyle="Normal"/>
    <tableColumn id="10" xr3:uid="{00000000-0010-0000-0100-00000A000000}" name="RETAIL LOCATIONS" totalsRowFunction="custom" dataDxfId="33" totalsRowDxfId="32">
      <totalsRowFormula>IFERROR(SUBTOTAL(101,Analysis[RETAIL LOCATIONS]),"")</totalsRowFormula>
    </tableColumn>
    <tableColumn id="11" xr3:uid="{00000000-0010-0000-0100-00000B000000}" name="ANNUAL SALES" totalsRowFunction="custom" dataDxfId="31" totalsRowDxfId="30">
      <totalsRowFormula>IFERROR(SUBTOTAL(101,Analysis[ANNUAL SALES]),"")</totalsRowFormula>
    </tableColumn>
    <tableColumn id="12" xr3:uid="{00000000-0010-0000-0100-00000C000000}" name="PRODUCT COMPARISON" totalsRowFunction="custom" dataDxfId="29" totalsRowDxfId="28">
      <totalsRowFormula>IFERROR(SUBTOTAL(101,Analysis[PRODUCT COMPARISON]),"")</totalsRowFormula>
    </tableColumn>
    <tableColumn id="13" xr3:uid="{00000000-0010-0000-0100-00000D000000}" name="PRODUCT PRICE" totalsRowFunction="custom" dataDxfId="27" totalsRowDxfId="26">
      <totalsRowFormula>IFERROR(SUBTOTAL(101,Analysis[PRODUCT PRICE]),"")</totalsRowFormula>
    </tableColumn>
    <tableColumn id="14" xr3:uid="{00000000-0010-0000-0100-00000E000000}" name="MARKETING" totalsRowFunction="custom" dataDxfId="25" totalsRowDxfId="24">
      <totalsRowFormula>IFERROR(SUBTOTAL(101,Analysis[MARKETING]),"")</totalsRowFormula>
    </tableColumn>
    <tableColumn id="15" xr3:uid="{00000000-0010-0000-0100-00000F000000}" name="PRODUCTION COST" totalsRowFunction="custom" dataDxfId="23" totalsRowDxfId="22">
      <totalsRowFormula>IFERROR(SUBTOTAL(101,Analysis[PRODUCTION COST]),"")</totalsRowFormula>
    </tableColumn>
    <tableColumn id="16" xr3:uid="{00000000-0010-0000-0100-000010000000}" name="EXPANSION RATE" totalsRowFunction="custom" dataDxfId="21" totalsRowDxfId="20">
      <totalsRowFormula>IFERROR(SUBTOTAL(101,Analysis[EXPANSION RATE]),"")</totalsRowFormula>
    </tableColumn>
    <tableColumn id="17" xr3:uid="{00000000-0010-0000-0100-000011000000}" name="LEADERSHIP" totalsRowFunction="custom" dataDxfId="19" totalsRowDxfId="18">
      <totalsRowFormula>IFERROR(SUBTOTAL(101,Analysis[LEADERSHIP]),"")</totalsRowFormula>
    </tableColumn>
    <tableColumn id="18" xr3:uid="{00000000-0010-0000-0100-000012000000}" name="DISTRIBUTION" totalsRowFunction="custom" dataDxfId="17" totalsRowDxfId="16">
      <totalsRowFormula>IFERROR(SUBTOTAL(101,Analysis[DISTRIBUTION]),"")</totalsRowFormula>
    </tableColumn>
    <tableColumn id="19" xr3:uid="{00000000-0010-0000-0100-000013000000}" name="SUPPLIERS" totalsRowFunction="custom" dataDxfId="15" totalsRowDxfId="14">
      <totalsRowFormula>IFERROR(SUBTOTAL(101,Analysis[SUPPLIERS]),"")</totalsRowFormula>
    </tableColumn>
    <tableColumn id="20" xr3:uid="{00000000-0010-0000-0100-000014000000}" name="VENTURE CAPITAL" totalsRowFunction="custom" dataDxfId="13" totalsRowDxfId="12">
      <totalsRowFormula>IFERROR(SUBTOTAL(101,Analysis[VENTURE CAPITAL]),"")</totalsRowFormula>
    </tableColumn>
    <tableColumn id="21" xr3:uid="{00000000-0010-0000-0100-000015000000}" name="MARKET NEEDS" totalsRowFunction="custom" dataDxfId="11" totalsRowDxfId="10">
      <totalsRowFormula>IFERROR(SUBTOTAL(101,Analysis[MARKET NEEDS]),"")</totalsRowFormula>
    </tableColumn>
    <tableColumn id="22" xr3:uid="{00000000-0010-0000-0100-000016000000}" name="TOTALS" totalsRowFunction="average" dataDxfId="9" totalsRowDxfId="8">
      <calculatedColumnFormula>SUM(Analysis[[#This Row],[RETAIL LOCATIONS]:[MARKET NEEDS]])</calculatedColumnFormula>
    </tableColumn>
  </tableColumns>
  <tableStyleInfo name="Competitor Analysis" showFirstColumn="1" showLastColumn="0" showRowStripes="1" showColumnStripes="0"/>
  <extLst>
    <ext xmlns:x14="http://schemas.microsoft.com/office/spreadsheetml/2009/9/main" uri="{504A1905-F514-4f6f-8877-14C23A59335A}">
      <x14:table altTextSummary="Rate each competitor’s Retail Locations, Annual Sales, Product Comparison, etc. on a scale of 0 to 4 in this table. Totals are auto calculated, and bar charts updated"/>
    </ext>
  </extLst>
</table>
</file>

<file path=xl/theme/theme1.xml><?xml version="1.0" encoding="utf-8"?>
<a:theme xmlns:a="http://schemas.openxmlformats.org/drawingml/2006/main" name="Office Theme">
  <a:themeElements>
    <a:clrScheme name="Competitor Analysis">
      <a:dk1>
        <a:sysClr val="windowText" lastClr="000000"/>
      </a:dk1>
      <a:lt1>
        <a:sysClr val="window" lastClr="FFFFFF"/>
      </a:lt1>
      <a:dk2>
        <a:srgbClr val="442633"/>
      </a:dk2>
      <a:lt2>
        <a:srgbClr val="F8F3EE"/>
      </a:lt2>
      <a:accent1>
        <a:srgbClr val="942B47"/>
      </a:accent1>
      <a:accent2>
        <a:srgbClr val="399DB3"/>
      </a:accent2>
      <a:accent3>
        <a:srgbClr val="DE821C"/>
      </a:accent3>
      <a:accent4>
        <a:srgbClr val="43968B"/>
      </a:accent4>
      <a:accent5>
        <a:srgbClr val="E8B438"/>
      </a:accent5>
      <a:accent6>
        <a:srgbClr val="C94A47"/>
      </a:accent6>
      <a:hlink>
        <a:srgbClr val="399DB3"/>
      </a:hlink>
      <a:folHlink>
        <a:srgbClr val="942B47"/>
      </a:folHlink>
    </a:clrScheme>
    <a:fontScheme name="Competitor Analysis">
      <a:majorFont>
        <a:latin typeface="Franklin Gothic Medium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accent1"/>
        </a:solidFill>
      </a:spPr>
      <a:bodyPr vertOverflow="clip" horzOverflow="clip" wrap="square" rtlCol="0" anchor="t">
        <a:noAutofit/>
      </a:bodyPr>
      <a:lstStyle>
        <a:defPPr algn="l">
          <a:defRPr sz="1100">
            <a:solidFill>
              <a:schemeClr val="bg1"/>
            </a:solidFill>
            <a:latin typeface="+mj-lt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K10"/>
  <sheetViews>
    <sheetView showGridLines="0" tabSelected="1" zoomScale="150" zoomScaleNormal="150" workbookViewId="0">
      <selection activeCell="D3" sqref="D3:E3"/>
    </sheetView>
  </sheetViews>
  <sheetFormatPr baseColWidth="10" defaultColWidth="9" defaultRowHeight="30" customHeight="1" x14ac:dyDescent="0.15"/>
  <cols>
    <col min="1" max="1" width="2.19921875" customWidth="1"/>
    <col min="2" max="2" width="24.3984375" customWidth="1"/>
    <col min="3" max="3" width="18.19921875" customWidth="1"/>
    <col min="4" max="4" width="19.59765625" customWidth="1"/>
    <col min="5" max="5" width="15.59765625" customWidth="1"/>
    <col min="6" max="6" width="11.59765625" customWidth="1"/>
    <col min="7" max="7" width="19.796875" customWidth="1"/>
    <col min="8" max="8" width="15.59765625" customWidth="1"/>
    <col min="9" max="9" width="28.3984375" customWidth="1"/>
    <col min="10" max="10" width="17.59765625" customWidth="1"/>
    <col min="11" max="11" width="31.796875" customWidth="1"/>
  </cols>
  <sheetData>
    <row r="1" spans="2:11" s="2" customFormat="1" ht="15.75" customHeight="1" x14ac:dyDescent="0.15"/>
    <row r="2" spans="2:11" s="2" customFormat="1" ht="45.75" customHeight="1" x14ac:dyDescent="0.15">
      <c r="B2" s="4" t="s">
        <v>38</v>
      </c>
      <c r="C2" s="3"/>
      <c r="D2" s="3"/>
      <c r="E2" s="3"/>
      <c r="F2" s="3"/>
      <c r="G2" s="3"/>
    </row>
    <row r="3" spans="2:11" s="2" customFormat="1" ht="31.5" customHeight="1" x14ac:dyDescent="0.15">
      <c r="B3" s="15" t="s">
        <v>20</v>
      </c>
      <c r="C3" s="15"/>
      <c r="D3" s="21" t="s">
        <v>47</v>
      </c>
      <c r="E3" s="21" t="s">
        <v>48</v>
      </c>
    </row>
    <row r="4" spans="2:11" ht="42" customHeight="1" x14ac:dyDescent="0.15">
      <c r="B4" s="7" t="s">
        <v>35</v>
      </c>
      <c r="C4" s="7" t="s">
        <v>34</v>
      </c>
      <c r="D4" s="7" t="s">
        <v>39</v>
      </c>
      <c r="E4" s="7" t="s">
        <v>40</v>
      </c>
      <c r="F4" s="7" t="s">
        <v>41</v>
      </c>
      <c r="G4" s="7" t="s">
        <v>42</v>
      </c>
      <c r="H4" s="7" t="s">
        <v>43</v>
      </c>
      <c r="I4" s="7" t="s">
        <v>44</v>
      </c>
      <c r="J4" s="7" t="s">
        <v>45</v>
      </c>
      <c r="K4" s="7" t="s">
        <v>46</v>
      </c>
    </row>
    <row r="5" spans="2:11" ht="30" customHeight="1" x14ac:dyDescent="0.15">
      <c r="B5" t="s">
        <v>28</v>
      </c>
      <c r="C5" s="18" t="s">
        <v>37</v>
      </c>
      <c r="D5" s="19" t="s">
        <v>37</v>
      </c>
      <c r="E5" s="19" t="s">
        <v>37</v>
      </c>
      <c r="F5" s="19" t="s">
        <v>37</v>
      </c>
      <c r="G5" s="19" t="s">
        <v>37</v>
      </c>
      <c r="H5" s="19" t="s">
        <v>37</v>
      </c>
      <c r="I5" s="20">
        <v>0</v>
      </c>
      <c r="J5" s="1"/>
      <c r="K5" s="1"/>
    </row>
    <row r="6" spans="2:11" ht="30" customHeight="1" x14ac:dyDescent="0.15">
      <c r="B6" t="s">
        <v>29</v>
      </c>
      <c r="C6" s="18" t="s">
        <v>36</v>
      </c>
      <c r="D6" s="19" t="s">
        <v>36</v>
      </c>
      <c r="E6" s="19" t="s">
        <v>36</v>
      </c>
      <c r="F6" s="19" t="s">
        <v>36</v>
      </c>
      <c r="G6" s="19" t="s">
        <v>36</v>
      </c>
      <c r="H6" s="19" t="s">
        <v>36</v>
      </c>
      <c r="I6" s="20">
        <v>6</v>
      </c>
      <c r="J6" s="1"/>
      <c r="K6" s="1"/>
    </row>
    <row r="7" spans="2:11" ht="30" customHeight="1" x14ac:dyDescent="0.15">
      <c r="B7" t="s">
        <v>30</v>
      </c>
      <c r="C7" s="18" t="s">
        <v>36</v>
      </c>
      <c r="D7" s="19" t="s">
        <v>37</v>
      </c>
      <c r="E7" s="19" t="s">
        <v>36</v>
      </c>
      <c r="F7" s="19" t="s">
        <v>37</v>
      </c>
      <c r="G7" s="19" t="s">
        <v>37</v>
      </c>
      <c r="H7" s="19" t="s">
        <v>36</v>
      </c>
      <c r="I7" s="20">
        <v>3</v>
      </c>
      <c r="J7" s="1"/>
      <c r="K7" s="1"/>
    </row>
    <row r="8" spans="2:11" ht="30" customHeight="1" x14ac:dyDescent="0.15">
      <c r="B8" t="s">
        <v>31</v>
      </c>
      <c r="C8" s="18" t="s">
        <v>36</v>
      </c>
      <c r="D8" s="19" t="s">
        <v>36</v>
      </c>
      <c r="E8" s="19" t="s">
        <v>36</v>
      </c>
      <c r="F8" s="19" t="s">
        <v>36</v>
      </c>
      <c r="G8" s="19" t="s">
        <v>37</v>
      </c>
      <c r="H8" s="19" t="s">
        <v>37</v>
      </c>
      <c r="I8" s="20">
        <v>4</v>
      </c>
      <c r="J8" s="1"/>
      <c r="K8" s="1"/>
    </row>
    <row r="9" spans="2:11" ht="30" customHeight="1" x14ac:dyDescent="0.15">
      <c r="B9" t="s">
        <v>32</v>
      </c>
      <c r="C9" s="18" t="s">
        <v>36</v>
      </c>
      <c r="D9" s="19" t="s">
        <v>36</v>
      </c>
      <c r="E9" s="19" t="s">
        <v>36</v>
      </c>
      <c r="F9" s="19" t="s">
        <v>36</v>
      </c>
      <c r="G9" s="19" t="s">
        <v>37</v>
      </c>
      <c r="H9" s="19" t="s">
        <v>37</v>
      </c>
      <c r="I9" s="20">
        <v>4</v>
      </c>
      <c r="J9" s="1"/>
      <c r="K9" s="1"/>
    </row>
    <row r="10" spans="2:11" ht="30" customHeight="1" x14ac:dyDescent="0.15">
      <c r="B10" s="14" t="s">
        <v>33</v>
      </c>
      <c r="C10" s="18" t="s">
        <v>36</v>
      </c>
      <c r="D10" s="19" t="s">
        <v>36</v>
      </c>
      <c r="E10" s="19" t="s">
        <v>36</v>
      </c>
      <c r="F10" s="19" t="s">
        <v>36</v>
      </c>
      <c r="G10" s="19" t="s">
        <v>37</v>
      </c>
      <c r="H10" s="19" t="s">
        <v>37</v>
      </c>
      <c r="I10" s="20">
        <v>4</v>
      </c>
      <c r="J10" s="1"/>
      <c r="K10" s="1"/>
    </row>
  </sheetData>
  <mergeCells count="1">
    <mergeCell ref="B3:C3"/>
  </mergeCells>
  <dataValidations xWindow="643" yWindow="624" count="12">
    <dataValidation allowBlank="1" showInputMessage="1" showErrorMessage="1" prompt="Analyze competitors in this workbook. Enter details in Demographic table starting in cell B4 in this worksheet. Select cell B3 to navigate to Competitor Analysis worksheet" sqref="A1" xr:uid="{00000000-0002-0000-0000-000000000000}"/>
    <dataValidation allowBlank="1" showInputMessage="1" showErrorMessage="1" prompt="Title of this worksheet is in this cell. Prepend Company Name to customize the title" sqref="B2" xr:uid="{00000000-0002-0000-0000-000001000000}"/>
    <dataValidation allowBlank="1" showInputMessage="1" showErrorMessage="1" prompt="Navigation link to Competitor Analysis worksheet is in this cell" sqref="B3:C3" xr:uid="{00000000-0002-0000-0000-000002000000}"/>
    <dataValidation allowBlank="1" showInputMessage="1" showErrorMessage="1" prompt="Enter Competitor Name in this column under this heading. These names will be used in the Competitor Analysis worksheet" sqref="B4" xr:uid="{00000000-0002-0000-0000-000003000000}"/>
    <dataValidation allowBlank="1" showInputMessage="1" showErrorMessage="1" prompt="Enter Company Size in this column under this heading" sqref="C4:D4" xr:uid="{00000000-0002-0000-0000-000004000000}"/>
    <dataValidation allowBlank="1" showInputMessage="1" showErrorMessage="1" prompt="Enter number of Employees in this column under this heading" sqref="E4" xr:uid="{00000000-0002-0000-0000-000006000000}"/>
    <dataValidation allowBlank="1" showInputMessage="1" showErrorMessage="1" prompt="Enter number of Plants or factories owned by this company in this column under this heading" sqref="F4" xr:uid="{00000000-0002-0000-0000-000007000000}"/>
    <dataValidation allowBlank="1" showInputMessage="1" showErrorMessage="1" prompt="Enter number of Retail Outlets in this column under this heading" sqref="G4" xr:uid="{00000000-0002-0000-0000-000008000000}"/>
    <dataValidation allowBlank="1" showInputMessage="1" showErrorMessage="1" prompt="Enter wether the company is a private or publicly owned business in this column under this heading" sqref="H4" xr:uid="{00000000-0002-0000-0000-000009000000}"/>
    <dataValidation allowBlank="1" showInputMessage="1" showErrorMessage="1" prompt="Does this business comply with Corporate Governance? Enter yes or no in this column under this heading" sqref="I4" xr:uid="{00000000-0002-0000-0000-00000A000000}"/>
    <dataValidation allowBlank="1" showInputMessage="1" showErrorMessage="1" prompt="Enter organization Structure, such as sole proprieter, LLC, S-Corp, etc. in this column under this heading" sqref="J4" xr:uid="{00000000-0002-0000-0000-00000B000000}"/>
    <dataValidation allowBlank="1" showInputMessage="1" showErrorMessage="1" prompt="Enter Notes in this column under this heading" sqref="K4" xr:uid="{00000000-0002-0000-0000-00000C000000}"/>
  </dataValidations>
  <hyperlinks>
    <hyperlink ref="B3:C3" location="'Competitor Analysis'!A1" tooltip="Select to navigate to Competitor Analysis worksheet" display="Competitor Analysis" xr:uid="{00000000-0004-0000-0000-000000000000}"/>
  </hyperlinks>
  <printOptions horizontalCentered="1"/>
  <pageMargins left="0.25" right="0.25" top="0.75" bottom="0.75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499984740745262"/>
    <pageSetUpPr autoPageBreaks="0" fitToPage="1"/>
  </sheetPr>
  <dimension ref="B1:O11"/>
  <sheetViews>
    <sheetView showGridLines="0" topLeftCell="A2" zoomScale="150" zoomScaleNormal="150" workbookViewId="0">
      <selection activeCell="B4" sqref="B4:C4"/>
    </sheetView>
  </sheetViews>
  <sheetFormatPr baseColWidth="10" defaultColWidth="9" defaultRowHeight="30" customHeight="1" x14ac:dyDescent="0.15"/>
  <cols>
    <col min="1" max="1" width="2.19921875" customWidth="1"/>
    <col min="2" max="2" width="22.59765625" customWidth="1"/>
    <col min="3" max="3" width="12.59765625" customWidth="1"/>
    <col min="4" max="4" width="16.59765625" customWidth="1"/>
    <col min="5" max="5" width="17.3984375" customWidth="1"/>
    <col min="6" max="7" width="18.59765625" customWidth="1"/>
    <col min="8" max="8" width="16.19921875" customWidth="1"/>
    <col min="9" max="9" width="14.59765625" customWidth="1"/>
    <col min="10" max="10" width="15.796875" customWidth="1"/>
    <col min="11" max="11" width="16.3984375" customWidth="1"/>
    <col min="12" max="12" width="13.796875" customWidth="1"/>
    <col min="13" max="14" width="11.59765625" customWidth="1"/>
    <col min="15" max="15" width="14.796875" customWidth="1"/>
  </cols>
  <sheetData>
    <row r="1" spans="2:15" s="2" customFormat="1" ht="15.75" customHeight="1" x14ac:dyDescent="0.15"/>
    <row r="2" spans="2:15" s="2" customFormat="1" ht="45.75" customHeight="1" x14ac:dyDescent="0.15">
      <c r="B2" s="5" t="str">
        <f>LEFT('Competitor Demographics'!B2,FIND("|",'Competitor Demographics'!B2))&amp;" COMPETITOR ANALYSIS"</f>
        <v>MARCO HIDALGO ROMERO | COMPETITOR ANALYSIS</v>
      </c>
      <c r="C2" s="3"/>
      <c r="D2" s="3"/>
      <c r="E2" s="3"/>
      <c r="F2" s="3"/>
      <c r="G2" s="3"/>
      <c r="H2" s="3"/>
    </row>
    <row r="3" spans="2:15" s="2" customFormat="1" ht="31.5" customHeight="1" x14ac:dyDescent="0.15">
      <c r="B3" s="16" t="s">
        <v>19</v>
      </c>
      <c r="C3" s="16"/>
    </row>
    <row r="4" spans="2:15" ht="42" customHeight="1" x14ac:dyDescent="0.15">
      <c r="B4" s="17" t="s">
        <v>21</v>
      </c>
      <c r="C4" s="17"/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/>
    </row>
    <row r="5" spans="2:15" ht="42" customHeight="1" x14ac:dyDescent="0.15">
      <c r="B5" s="12" t="s">
        <v>4</v>
      </c>
      <c r="C5" s="12" t="s">
        <v>18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16</v>
      </c>
      <c r="L5" s="12" t="s">
        <v>12</v>
      </c>
      <c r="M5" s="12" t="s">
        <v>13</v>
      </c>
      <c r="N5" s="12" t="s">
        <v>14</v>
      </c>
      <c r="O5" s="12" t="s">
        <v>15</v>
      </c>
    </row>
    <row r="6" spans="2:15" ht="30" customHeight="1" x14ac:dyDescent="0.15">
      <c r="B6" t="s">
        <v>27</v>
      </c>
      <c r="C6" s="13">
        <v>2</v>
      </c>
      <c r="D6" s="13">
        <v>3</v>
      </c>
      <c r="E6" s="13">
        <v>1</v>
      </c>
      <c r="F6" s="13">
        <v>2</v>
      </c>
      <c r="G6" s="13">
        <v>3</v>
      </c>
      <c r="H6" s="13">
        <v>1</v>
      </c>
      <c r="I6" s="13">
        <v>0</v>
      </c>
      <c r="J6" s="13">
        <v>3</v>
      </c>
      <c r="K6" s="13">
        <v>3</v>
      </c>
      <c r="L6" s="13">
        <v>3</v>
      </c>
      <c r="M6" s="13">
        <v>0</v>
      </c>
      <c r="N6" s="13">
        <v>2</v>
      </c>
      <c r="O6" s="8">
        <f>SUM(Analysis[[#This Row],[RETAIL LOCATIONS]:[MARKET NEEDS]])</f>
        <v>23</v>
      </c>
    </row>
    <row r="7" spans="2:15" ht="30" customHeight="1" x14ac:dyDescent="0.15">
      <c r="B7" t="s">
        <v>0</v>
      </c>
      <c r="C7" s="13">
        <v>1</v>
      </c>
      <c r="D7" s="13">
        <v>4</v>
      </c>
      <c r="E7" s="13">
        <v>3</v>
      </c>
      <c r="F7" s="13">
        <v>3</v>
      </c>
      <c r="G7" s="13">
        <v>2</v>
      </c>
      <c r="H7" s="13">
        <v>0</v>
      </c>
      <c r="I7" s="13">
        <v>3</v>
      </c>
      <c r="J7" s="13">
        <v>1</v>
      </c>
      <c r="K7" s="13">
        <v>0</v>
      </c>
      <c r="L7" s="13">
        <v>0</v>
      </c>
      <c r="M7" s="13">
        <v>4</v>
      </c>
      <c r="N7" s="13">
        <v>1</v>
      </c>
      <c r="O7" s="8">
        <f>SUM(Analysis[[#This Row],[RETAIL LOCATIONS]:[MARKET NEEDS]])</f>
        <v>22</v>
      </c>
    </row>
    <row r="8" spans="2:15" ht="30" customHeight="1" x14ac:dyDescent="0.15">
      <c r="B8" t="s">
        <v>1</v>
      </c>
      <c r="C8" s="13">
        <v>2</v>
      </c>
      <c r="D8" s="13">
        <v>3</v>
      </c>
      <c r="E8" s="13">
        <v>2</v>
      </c>
      <c r="F8" s="13">
        <v>1</v>
      </c>
      <c r="G8" s="13">
        <v>4</v>
      </c>
      <c r="H8" s="13">
        <v>4</v>
      </c>
      <c r="I8" s="13">
        <v>3</v>
      </c>
      <c r="J8" s="13">
        <v>2</v>
      </c>
      <c r="K8" s="13">
        <v>2</v>
      </c>
      <c r="L8" s="13">
        <v>1</v>
      </c>
      <c r="M8" s="13">
        <v>1</v>
      </c>
      <c r="N8" s="13">
        <v>2</v>
      </c>
      <c r="O8" s="8">
        <f>SUM(Analysis[[#This Row],[RETAIL LOCATIONS]:[MARKET NEEDS]])</f>
        <v>27</v>
      </c>
    </row>
    <row r="9" spans="2:15" ht="30" customHeight="1" x14ac:dyDescent="0.15">
      <c r="B9" t="s">
        <v>2</v>
      </c>
      <c r="C9" s="13">
        <v>2</v>
      </c>
      <c r="D9" s="13">
        <v>4</v>
      </c>
      <c r="E9" s="13">
        <v>4</v>
      </c>
      <c r="F9" s="13">
        <v>0</v>
      </c>
      <c r="G9" s="13">
        <v>1</v>
      </c>
      <c r="H9" s="13">
        <v>1</v>
      </c>
      <c r="I9" s="13">
        <v>2</v>
      </c>
      <c r="J9" s="13">
        <v>1</v>
      </c>
      <c r="K9" s="13">
        <v>4</v>
      </c>
      <c r="L9" s="13">
        <v>4</v>
      </c>
      <c r="M9" s="13">
        <v>3</v>
      </c>
      <c r="N9" s="13">
        <v>4</v>
      </c>
      <c r="O9" s="8">
        <f>SUM(Analysis[[#This Row],[RETAIL LOCATIONS]:[MARKET NEEDS]])</f>
        <v>30</v>
      </c>
    </row>
    <row r="10" spans="2:15" ht="30" customHeight="1" x14ac:dyDescent="0.15">
      <c r="B10" t="s">
        <v>3</v>
      </c>
      <c r="C10" s="13">
        <v>4</v>
      </c>
      <c r="D10" s="13">
        <v>0</v>
      </c>
      <c r="E10" s="13">
        <v>4</v>
      </c>
      <c r="F10" s="13">
        <v>2</v>
      </c>
      <c r="G10" s="13">
        <v>4</v>
      </c>
      <c r="H10" s="13">
        <v>2</v>
      </c>
      <c r="I10" s="13">
        <v>1</v>
      </c>
      <c r="J10" s="13">
        <v>3</v>
      </c>
      <c r="K10" s="13">
        <v>4</v>
      </c>
      <c r="L10" s="13">
        <v>4</v>
      </c>
      <c r="M10" s="13">
        <v>2</v>
      </c>
      <c r="N10" s="13">
        <v>3</v>
      </c>
      <c r="O10" s="8">
        <f>SUM(Analysis[[#This Row],[RETAIL LOCATIONS]:[MARKET NEEDS]])</f>
        <v>33</v>
      </c>
    </row>
    <row r="11" spans="2:15" ht="30" customHeight="1" x14ac:dyDescent="0.15">
      <c r="B11" s="1" t="s">
        <v>17</v>
      </c>
      <c r="C11" s="9">
        <f>IFERROR(SUBTOTAL(101,Analysis[RETAIL LOCATIONS]),"")</f>
        <v>2.2000000000000002</v>
      </c>
      <c r="D11" s="9">
        <f>IFERROR(SUBTOTAL(101,Analysis[ANNUAL SALES]),"")</f>
        <v>2.8</v>
      </c>
      <c r="E11" s="10">
        <f>IFERROR(SUBTOTAL(101,Analysis[PRODUCT COMPARISON]),"")</f>
        <v>2.8</v>
      </c>
      <c r="F11" s="9">
        <f>IFERROR(SUBTOTAL(101,Analysis[PRODUCT PRICE]),"")</f>
        <v>1.6</v>
      </c>
      <c r="G11" s="9">
        <f>IFERROR(SUBTOTAL(101,Analysis[MARKETING]),"")</f>
        <v>2.8</v>
      </c>
      <c r="H11" s="10">
        <f>IFERROR(SUBTOTAL(101,Analysis[PRODUCTION COST]),"")</f>
        <v>1.6</v>
      </c>
      <c r="I11" s="10">
        <f>IFERROR(SUBTOTAL(101,Analysis[EXPANSION RATE]),"")</f>
        <v>1.8</v>
      </c>
      <c r="J11" s="10">
        <f>IFERROR(SUBTOTAL(101,Analysis[LEADERSHIP]),"")</f>
        <v>2</v>
      </c>
      <c r="K11" s="10">
        <f>IFERROR(SUBTOTAL(101,Analysis[DISTRIBUTION]),"")</f>
        <v>2.6</v>
      </c>
      <c r="L11" s="10">
        <f>IFERROR(SUBTOTAL(101,Analysis[SUPPLIERS]),"")</f>
        <v>2.4</v>
      </c>
      <c r="M11" s="9">
        <f>IFERROR(SUBTOTAL(101,Analysis[VENTURE CAPITAL]),"")</f>
        <v>2</v>
      </c>
      <c r="N11" s="9">
        <f>IFERROR(SUBTOTAL(101,Analysis[MARKET NEEDS]),"")</f>
        <v>2.4</v>
      </c>
      <c r="O11" s="11">
        <f>SUBTOTAL(101,Analysis[TOTALS])</f>
        <v>27</v>
      </c>
    </row>
  </sheetData>
  <dataConsolidate/>
  <mergeCells count="2">
    <mergeCell ref="B3:C3"/>
    <mergeCell ref="B4:C4"/>
  </mergeCells>
  <conditionalFormatting sqref="O6:O10">
    <cfRule type="iconSet" priority="1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9">
    <dataValidation allowBlank="1" showInputMessage="1" showErrorMessage="1" prompt="Enter details in Analysis table starting in cell B5 in this worksheet. Select cell B3 to navigate back to Competitor Demographics worksheet" sqref="A1" xr:uid="{00000000-0002-0000-0100-000000000000}"/>
    <dataValidation allowBlank="1" showInputMessage="1" showErrorMessage="1" prompt="Title of this worksheet is in this cell. Company Name is auto updated based on entry in Cell B2 of Competitor Demographics worksheet" sqref="B2" xr:uid="{00000000-0002-0000-0100-000001000000}"/>
    <dataValidation allowBlank="1" showInputMessage="1" showErrorMessage="1" prompt="Select Competitor Name in this column under this heading. Press ALT+DOWN ARROW for options, then DOWN ARROW and ENTER to make selection" sqref="B5" xr:uid="{00000000-0002-0000-0100-000002000000}"/>
    <dataValidation allowBlank="1" showInputMessage="1" showErrorMessage="1" prompt="Using the legend in row 4, rate Retail Locations on a scale of 0 to 4 in this column under this heading" sqref="C5" xr:uid="{00000000-0002-0000-0100-000003000000}"/>
    <dataValidation allowBlank="1" showInputMessage="1" showErrorMessage="1" prompt="Using the legend in row 4, rate Annual Sales on a scale of 0 to 4 in this column under this heading" sqref="D5" xr:uid="{00000000-0002-0000-0100-000004000000}"/>
    <dataValidation allowBlank="1" showInputMessage="1" showErrorMessage="1" prompt="Using the legend in row 4, rate Product Comparison on a scale of 0 to 4 in this column under this heading" sqref="E5" xr:uid="{00000000-0002-0000-0100-000005000000}"/>
    <dataValidation allowBlank="1" showInputMessage="1" showErrorMessage="1" prompt="Using the legend in row 4, rate Product Price on a scale of 0 to 4 in this column under this heading" sqref="F5" xr:uid="{00000000-0002-0000-0100-000006000000}"/>
    <dataValidation allowBlank="1" showInputMessage="1" showErrorMessage="1" prompt="Using the legend in row 4, rate Marketing on a scale of 0 to 4 in this column under this heading" sqref="G5" xr:uid="{00000000-0002-0000-0100-000007000000}"/>
    <dataValidation allowBlank="1" showInputMessage="1" showErrorMessage="1" prompt="Using the legend in row 4, rate Production Cost on a scale of 0 to 4 in this column under this heading" sqref="H5" xr:uid="{00000000-0002-0000-0100-000008000000}"/>
    <dataValidation allowBlank="1" showInputMessage="1" showErrorMessage="1" prompt="Using the legend in row 4, rate Expansion Rate on a scale of 0 to 4 in this column under this heading" sqref="I5" xr:uid="{00000000-0002-0000-0100-000009000000}"/>
    <dataValidation allowBlank="1" showInputMessage="1" showErrorMessage="1" prompt="Using the legend in row 4, rate Leadership on a scale of 0 to 4 in this column under this heading" sqref="J5" xr:uid="{00000000-0002-0000-0100-00000A000000}"/>
    <dataValidation allowBlank="1" showInputMessage="1" showErrorMessage="1" prompt="Using the legend in row 4, rate Distribution on a scale of 0 to 4 in this column under this heading" sqref="K5" xr:uid="{00000000-0002-0000-0100-00000B000000}"/>
    <dataValidation allowBlank="1" showInputMessage="1" showErrorMessage="1" prompt="Using the legend in row 4, rate Suppliers on a scale of 0 to 4 in this column under this heading" sqref="L5" xr:uid="{00000000-0002-0000-0100-00000C000000}"/>
    <dataValidation allowBlank="1" showInputMessage="1" showErrorMessage="1" prompt="Using the legend in row 4, rate Venture Capital on a scale of 0 to 4 in this column under this heading" sqref="M5" xr:uid="{00000000-0002-0000-0100-00000D000000}"/>
    <dataValidation allowBlank="1" showInputMessage="1" showErrorMessage="1" prompt="Using the legend in row 4, rate Market Needs on a scale of 0 to 4 in this column under this heading" sqref="N5" xr:uid="{00000000-0002-0000-0100-00000E000000}"/>
    <dataValidation allowBlank="1" showInputMessage="1" showErrorMessage="1" prompt="Each competitor’s Total ratings are auto calculated in this column under this heading. Higher scores indicate most competitive to your business" sqref="O5" xr:uid="{00000000-0002-0000-0100-00000F000000}"/>
    <dataValidation allowBlank="1" showInputMessage="1" showErrorMessage="1" prompt="Navigation link to Competitor Demographics worksheet is in this cell" sqref="B3:C3" xr:uid="{00000000-0002-0000-0100-000010000000}"/>
    <dataValidation allowBlank="1" showInputMessage="1" showErrorMessage="1" prompt="Using the legend at right, rate various business criteria on a scale of 0 to 4 in the table below" sqref="B4:C4" xr:uid="{00000000-0002-0000-0100-000011000000}"/>
    <dataValidation type="list" errorStyle="warning" allowBlank="1" showInputMessage="1" showErrorMessage="1" error="Select an option from the list. Select CANCEL, press ALT+DOWN ARROW for options, then DOWN ARROW and ENTER to make selection" sqref="B6:B10" xr:uid="{00000000-0002-0000-0100-000012000000}">
      <formula1>Competitors</formula1>
    </dataValidation>
  </dataValidations>
  <hyperlinks>
    <hyperlink ref="B3:C3" location="'Competitor Demographics'!A1" tooltip="Select to navigate to Competitor Demographics worksheet" display="Competitor Demographics" xr:uid="{00000000-0004-0000-0100-000000000000}"/>
  </hyperlinks>
  <printOptions horizontalCentered="1"/>
  <pageMargins left="0.25" right="0.25" top="0.75" bottom="0.75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646155A4-8DC0-4296-8CDB-07A92703B785}">
            <x14:iconSet iconSet="3Flags" custom="1">
              <x14:cfvo type="percent">
                <xm:f>0</xm:f>
              </x14:cfvo>
              <x14:cfvo type="percentile">
                <xm:f>50</xm:f>
              </x14:cfvo>
              <x14:cfvo type="percentile">
                <xm:f>90</xm:f>
              </x14:cfvo>
              <x14:cfIcon iconSet="NoIcons" iconId="0"/>
              <x14:cfIcon iconSet="NoIcons" iconId="0"/>
              <x14:cfIcon iconSet="3Flags" iconId="0"/>
            </x14:iconSet>
          </x14:cfRule>
          <xm:sqref>O6:O10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Competitor Demographics</vt:lpstr>
      <vt:lpstr>Competitor Analysis</vt:lpstr>
      <vt:lpstr>Competitors</vt:lpstr>
      <vt:lpstr>'Competitor Analysis'!Print_Titles</vt:lpstr>
      <vt:lpstr>'Competitor Demographics'!Print_Titles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 Hidalgo</dc:creator>
  <cp:lastModifiedBy>Marco Hidalgo</cp:lastModifiedBy>
  <dcterms:created xsi:type="dcterms:W3CDTF">2018-04-24T01:08:00Z</dcterms:created>
  <dcterms:modified xsi:type="dcterms:W3CDTF">2020-11-10T20:48:18Z</dcterms:modified>
</cp:coreProperties>
</file>