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Default ContentType="image/x-wmf" Extension="wmf"/>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90" windowHeight="13080" tabRatio="500" activeTab="4"/>
  </bookViews>
  <sheets>
    <sheet name="Bars" sheetId="1" r:id="rId1"/>
    <sheet name="BarFranchise" sheetId="2" r:id="rId2"/>
    <sheet name="BarCategories" sheetId="3" r:id="rId3"/>
    <sheet name="BarSchedules" sheetId="4" r:id="rId4"/>
    <sheet name="SQL" sheetId="5" r:id="rId5"/>
  </sheets>
  <calcPr calcId="144525" concurrentCalc="0"/>
  <extLst/>
</workbook>
</file>

<file path=xl/sharedStrings.xml><?xml version="1.0" encoding="utf-8"?>
<sst xmlns="http://schemas.openxmlformats.org/spreadsheetml/2006/main" count="287">
  <si>
    <t>id</t>
  </si>
  <si>
    <t>name</t>
  </si>
  <si>
    <t>slug</t>
  </si>
  <si>
    <t>c</t>
  </si>
  <si>
    <t>*c</t>
  </si>
  <si>
    <t>f</t>
  </si>
  <si>
    <t>*f</t>
  </si>
  <si>
    <t>city</t>
  </si>
  <si>
    <t>province</t>
  </si>
  <si>
    <t>address</t>
  </si>
  <si>
    <t>phones</t>
  </si>
  <si>
    <t>ex_image_url</t>
  </si>
  <si>
    <t>lng</t>
  </si>
  <si>
    <t>lat</t>
  </si>
  <si>
    <t>price</t>
  </si>
  <si>
    <t>color</t>
  </si>
  <si>
    <t>description</t>
  </si>
  <si>
    <t>BBC Andino</t>
  </si>
  <si>
    <t>bbc-andino</t>
  </si>
  <si>
    <t>Bogotá</t>
  </si>
  <si>
    <t>Cundinamarca</t>
  </si>
  <si>
    <t>Cra. 12 No. 83-33</t>
  </si>
  <si>
    <t>(1)7429292 ext. 311</t>
  </si>
  <si>
    <t>http://media-cdn.tripadvisor.com/media/photo-s/05/e1/76/20/bogota-beer-company.jpg</t>
  </si>
  <si>
    <t>CYAN</t>
  </si>
  <si>
    <t>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t>
  </si>
  <si>
    <t>BBC Cedritos</t>
  </si>
  <si>
    <t>bbc-cedritos</t>
  </si>
  <si>
    <t>Av. 19 No. 139 – 07</t>
  </si>
  <si>
    <t>(1)7429292 ext. 315</t>
  </si>
  <si>
    <t>http://bogotabeercompany.com/wp-content/uploads/2014/06/3.jpg</t>
  </si>
  <si>
    <t>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t>
  </si>
  <si>
    <t>BBC Salitre</t>
  </si>
  <si>
    <t>bbc-salitre</t>
  </si>
  <si>
    <t>Av. Cll. 26 No. 68B – 85</t>
  </si>
  <si>
    <t>(1)7429292 ext. 318</t>
  </si>
  <si>
    <t>http://photos.wikimapia.org/p/00/01/43/34/17_big.jpg</t>
  </si>
  <si>
    <t>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t>
  </si>
  <si>
    <t>Joshua Suramericana Salitre</t>
  </si>
  <si>
    <t>joshua-salitre</t>
  </si>
  <si>
    <t>Calle 25B #68B-26 Torre Suramericana Local 108</t>
  </si>
  <si>
    <t>https://www.google.com.co/search?q=Joshua+Salitre&amp;espv=2&amp;biw=1616&amp;bih=874&amp;source=lnms&amp;tbm=isch&amp;sa=X&amp;ei=FZ-UVbyQDobusAW61ICgAQ&amp;ved=0CAYQ_AUoAQ#tbs=isz:m&amp;tbm=isch&amp;q=Joshua+Salitre&amp;imgrc=t4qsvb5I7jBKTM%3A</t>
  </si>
  <si>
    <t>BROWN</t>
  </si>
  <si>
    <t>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t>
  </si>
  <si>
    <t>Joshua Centro Mayor</t>
  </si>
  <si>
    <t>joshua-cmayor</t>
  </si>
  <si>
    <t>Centro Mayor Centro Comercial Local 3055</t>
  </si>
  <si>
    <t>http://0.kekantoimg.com/7KxEZC43EQ3siJq8UyhzRmXspYo=/fit-in/600x600/s3.amazonaws.com/kekanto_pics/pics/32/785032.jpg</t>
  </si>
  <si>
    <t>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t>
  </si>
  <si>
    <t>Shamua</t>
  </si>
  <si>
    <t>shamua</t>
  </si>
  <si>
    <t>NULL</t>
  </si>
  <si>
    <t>Av 19 # 114 - 70</t>
  </si>
  <si>
    <t>2142691 - 2158530</t>
  </si>
  <si>
    <t>http://cdn0.matrimonio.com.co/emp/fotos/8/2/4/3/Imagen%2047.jpg</t>
  </si>
  <si>
    <t>BLUE</t>
  </si>
  <si>
    <t>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t>
  </si>
  <si>
    <t>BBC Parque 93</t>
  </si>
  <si>
    <t>bbc-prq93</t>
  </si>
  <si>
    <t>Cra. 11A No. 93A – 94 (Parque 93)</t>
  </si>
  <si>
    <t>(1)7429292 ext. 313</t>
  </si>
  <si>
    <t>http://photos.wikimapia.org/p/00/01/43/34/13_big.jpg</t>
  </si>
  <si>
    <t>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t>
  </si>
  <si>
    <t>BBC Calle 85</t>
  </si>
  <si>
    <t>bbc-c85</t>
  </si>
  <si>
    <t>Cll. 85 No. 13 – 06</t>
  </si>
  <si>
    <t>(1)7429292 ext. 316</t>
  </si>
  <si>
    <t>http://res.cloudinary.com/civico/image/upload/c_fill,h_500,w_500/v1/entity/image/file/057/000/52e694ea31e93c1b96000057.jpg</t>
  </si>
  <si>
    <t>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t>
  </si>
  <si>
    <t>BBC Usaquén</t>
  </si>
  <si>
    <t>bbc-usaquen</t>
  </si>
  <si>
    <t>Cra. 6 No. 119 – 24</t>
  </si>
  <si>
    <t>(1)7429292 ext. 314</t>
  </si>
  <si>
    <t>http://thecitypaperbogota.com/wp-content/uploads/2012/12/bbc-front-AndresRueda.jpg</t>
  </si>
  <si>
    <t>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t>
  </si>
  <si>
    <t>BBC Avenida 19</t>
  </si>
  <si>
    <t>bbc-av19</t>
  </si>
  <si>
    <t xml:space="preserve">Av. 19 No. 120 – 76 </t>
  </si>
  <si>
    <t>(1)7429292 ext. 312</t>
  </si>
  <si>
    <t>http://res.cloudinary.com/civico/image/upload/c_fill,h_628,w_1200/v1/entity/image/file/10f/000/5310ec59820c65cb4300010f.jpg</t>
  </si>
  <si>
    <t>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t>
  </si>
  <si>
    <t>BBC San Martín</t>
  </si>
  <si>
    <t>bbc-san-martin</t>
  </si>
  <si>
    <t>Cr 7 # 32-48</t>
  </si>
  <si>
    <t>(1)3509093</t>
  </si>
  <si>
    <t>http://res.cloudinary.com/civico/image/upload/v1408724011/entity/image/file/017/000/53f76c2ab9dd5d3361000017.jpg</t>
  </si>
  <si>
    <t>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t>
  </si>
  <si>
    <t>BBC La Macarena</t>
  </si>
  <si>
    <t>bbc-la-macarena</t>
  </si>
  <si>
    <t>Cra. 4A No. 27 – 04</t>
  </si>
  <si>
    <t>http://static.theculturetrip.com/images/56-262915-bbc1.jpg</t>
  </si>
  <si>
    <t>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t>
  </si>
  <si>
    <t>BBC Titan</t>
  </si>
  <si>
    <t>bbc-titan</t>
  </si>
  <si>
    <t>Av Calle 80 # 80-94 Centro Comercial Titán Plaza Local 3-58</t>
  </si>
  <si>
    <t>(1)7422733</t>
  </si>
  <si>
    <t>http://www.ospinas.com.co/wp-content/uploads/2013/03/bbc.jpg</t>
  </si>
  <si>
    <t>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t>
  </si>
  <si>
    <t>BBC Pepe Sierra</t>
  </si>
  <si>
    <t>bbc-pepe-sierra</t>
  </si>
  <si>
    <t>Cll. 116 No. 16 – 78</t>
  </si>
  <si>
    <t>(1)7429292 ext. 310</t>
  </si>
  <si>
    <t>http://bogotabeercompany.com/wp-content/uploads/2014/06/10.jpg</t>
  </si>
  <si>
    <t>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t>
  </si>
  <si>
    <t>BBC Galerias</t>
  </si>
  <si>
    <t>bbc-galerias</t>
  </si>
  <si>
    <t>Cr 24 # 53-66</t>
  </si>
  <si>
    <t>(1)3002729</t>
  </si>
  <si>
    <t>http://www.citybog.com/images/est_photo2_1671bbcusaquentwo.jpg</t>
  </si>
  <si>
    <t>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t>
  </si>
  <si>
    <t>BBC Centro Mayor</t>
  </si>
  <si>
    <t>bbc-cmayor</t>
  </si>
  <si>
    <t>Av NQS – 38A Sur Centro Comercial Centro Mayor Local 351-352</t>
  </si>
  <si>
    <t>http://bogotabeercompany.com/wp-content/uploads/2014/07/26.jpg</t>
  </si>
  <si>
    <t>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t>
  </si>
  <si>
    <t>BBC Rosales</t>
  </si>
  <si>
    <t>bbc-rosales</t>
  </si>
  <si>
    <t>Cra. 5 No. 71A – 75</t>
  </si>
  <si>
    <t>(1)7429292 ext. 317</t>
  </si>
  <si>
    <t>http://bogotabeercompany.com/wp-content/uploads/2014/06/20.jpg</t>
  </si>
  <si>
    <t>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t>
  </si>
  <si>
    <t>BBC La Candelaria</t>
  </si>
  <si>
    <t>bbc-candelaria</t>
  </si>
  <si>
    <t>Calle 12D No. 4-02</t>
  </si>
  <si>
    <t>http://bogotabeercompany.com/wp-content/uploads/2014/06/30.jpg</t>
  </si>
  <si>
    <t>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t>
  </si>
  <si>
    <t>BBC Plaza de las Americas</t>
  </si>
  <si>
    <t>bbc-plz-americas</t>
  </si>
  <si>
    <t>C.C. Plaza de las Américas Local 17-23</t>
  </si>
  <si>
    <t>(1)7429292 Ext. 319</t>
  </si>
  <si>
    <t>http://photos.wikimapia.org/p/00/01/43/34/21_big.jpg</t>
  </si>
  <si>
    <t>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t>
  </si>
  <si>
    <t>BBC Belaire</t>
  </si>
  <si>
    <t>bbc-belaire</t>
  </si>
  <si>
    <t>Calle 153 #6-65. Locales 5a-5b</t>
  </si>
  <si>
    <t>(1) 7429292 Ext: 323</t>
  </si>
  <si>
    <t>http://res.cloudinary.com/civico/image/upload/v1403899200/entity/image/file/009/000/53adcd33b9dd5d084e000009.jpg</t>
  </si>
  <si>
    <t>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t>
  </si>
  <si>
    <t>BBC Chia</t>
  </si>
  <si>
    <t>bbc-chia</t>
  </si>
  <si>
    <t>Chía</t>
  </si>
  <si>
    <t>Avenida Pradilla # 5-31. Local1-39 C.C Plaza Mayor Chía</t>
  </si>
  <si>
    <t>(1) 7429292 Ext: 321</t>
  </si>
  <si>
    <t>http://photos.wikimapia.org/p/00/01/43/34/23_big.jpg</t>
  </si>
  <si>
    <t>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t>
  </si>
  <si>
    <t>Joshua Portal 80</t>
  </si>
  <si>
    <t>joshua-portal80</t>
  </si>
  <si>
    <t>Centro Comercial Portal 80 Local N2 005</t>
  </si>
  <si>
    <t>http://res.cloudinary.com/civico/image/upload/v1/entity/image/file/764/000/52dd2cc031e93cbe82000764.jpg</t>
  </si>
  <si>
    <t>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t>
  </si>
  <si>
    <t>Joshua Gran Estación</t>
  </si>
  <si>
    <t>joshua-gran-estacion</t>
  </si>
  <si>
    <t>Centro Comercial Gran Estación Local 10-59</t>
  </si>
  <si>
    <t>http://res.cloudinary.com/civico/image/upload/c_fill,h_500,w_500/v1/entity/image/file/764/000/52dd2cc031e93cbe82000764.jpg</t>
  </si>
  <si>
    <t>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t>
  </si>
  <si>
    <t>Joshua Calima</t>
  </si>
  <si>
    <t>joshua-calima</t>
  </si>
  <si>
    <t>Calima Centro Comercial Local C-01 Tercer Piso</t>
  </si>
  <si>
    <t>https://s-media-cache-ak0.pinimg.com/736x/57/3d/80/573d8075ba935ee3474340146ee38704.jpg</t>
  </si>
  <si>
    <t>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t>
  </si>
  <si>
    <t>Joshua Titan Plaza</t>
  </si>
  <si>
    <t>joshua-titan</t>
  </si>
  <si>
    <t>Titán Plaza Centro Comercial Local 4-19 - 4-20 Terraza</t>
  </si>
  <si>
    <t>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t>
  </si>
  <si>
    <t>Chamois - Calle 85</t>
  </si>
  <si>
    <t>chamois-c85</t>
  </si>
  <si>
    <t>Calle 85 No. 11 - 69</t>
  </si>
  <si>
    <t>http://goguiadelocio.com.co/wordpress/wp-content/uploads/2014/03/KUKARAMAKARA-RUMBA.jpg</t>
  </si>
  <si>
    <t>RED</t>
  </si>
  <si>
    <t>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t>
  </si>
  <si>
    <t>Irish Pub - La Candelaria</t>
  </si>
  <si>
    <t>irish-pub-candelaria</t>
  </si>
  <si>
    <t>Carrera 3 # 12-37</t>
  </si>
  <si>
    <t>284-9351</t>
  </si>
  <si>
    <t>http://media-cdn.tripadvisor.com/media/photo-s/05/c3/48/85/en-la-zona-rosa.jpg</t>
  </si>
  <si>
    <t>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t>
  </si>
  <si>
    <t>Irish Pub - Zona T</t>
  </si>
  <si>
    <t>irish-pub-zona-t</t>
  </si>
  <si>
    <t>Carrera 12A No. 83-48</t>
  </si>
  <si>
    <t>691-8711</t>
  </si>
  <si>
    <t>http://res.cloudinary.com/civico/image/upload/v1/entity/image/file/06d/000/52e699ad31e93c1b9600006d.jpg</t>
  </si>
  <si>
    <t>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t>
  </si>
  <si>
    <t>Irish Pub - Usaquén</t>
  </si>
  <si>
    <t>irish-pub-usaquen</t>
  </si>
  <si>
    <t>Carrera 6A No. 117-45</t>
  </si>
  <si>
    <t>213-4157</t>
  </si>
  <si>
    <t>http://res.cloudinary.com/civico/image/upload/v1/entity/image/file/183/000/53179ae0820c659a84000183.jpg</t>
  </si>
  <si>
    <t>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t>
  </si>
  <si>
    <t>Irish Pub - Avenida 19</t>
  </si>
  <si>
    <t>irish-pub-av19</t>
  </si>
  <si>
    <t>Av 19 #120-50</t>
  </si>
  <si>
    <t>-</t>
  </si>
  <si>
    <t>http://www.dublin-pub.co/wp-content/uploads/2013/12/av19-2.jpg</t>
  </si>
  <si>
    <t>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t>
  </si>
  <si>
    <t>Gaira Café Cumbia House</t>
  </si>
  <si>
    <t>gaira</t>
  </si>
  <si>
    <t>Cra 13 #96 - 11</t>
  </si>
  <si>
    <t>746 2696</t>
  </si>
  <si>
    <t>http://www.elnuevosiglo.com.co/sites/default/files/imagecache/400xY/fOTOGAIRA.png</t>
  </si>
  <si>
    <t>ORANGE</t>
  </si>
  <si>
    <t>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t>
  </si>
  <si>
    <t>Milú Disco</t>
  </si>
  <si>
    <t>milu</t>
  </si>
  <si>
    <t>Carrera 27 No. 52-61</t>
  </si>
  <si>
    <t>3007433431-3013306289</t>
  </si>
  <si>
    <t>http://res.cloudinary.com/civico/image/upload/c_fill,h_628,w_1200/v1421855007/entity/image/file/067/003/5240520731e93c9b60003067.jpg</t>
  </si>
  <si>
    <t>GREEN</t>
  </si>
  <si>
    <t>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t>
  </si>
  <si>
    <t>Casino Caribe Centro</t>
  </si>
  <si>
    <t>casino-caribe-centro</t>
  </si>
  <si>
    <t>Cra. 7 No. 21-70</t>
  </si>
  <si>
    <t>http://res.cloudinary.com/civico/image/upload/v1422027195/entity/image/file/5e9/000/51cdf00531e93c9ce90005e9.jpg</t>
  </si>
  <si>
    <t>Casino Caribe Plaza</t>
  </si>
  <si>
    <t>casino-caribe-plaza</t>
  </si>
  <si>
    <t>CC Plaza de las Americas- Local 2925 y 2729 Entrada 2</t>
  </si>
  <si>
    <t>http://www.travelers.com.co/images/made/images/uploads/alianzas/casino_caribe_650_250_c1.jpg</t>
  </si>
  <si>
    <t>Casino Caribe Unicentro</t>
  </si>
  <si>
    <t>casino-caribe-unicentro</t>
  </si>
  <si>
    <t>CC Unicentro Local 2241</t>
  </si>
  <si>
    <t>http://www.unicentrobogota.com/wp-content/uploads/Casino_Caribe_Local_2-241_Unicentro_Bogota1.jpg</t>
  </si>
  <si>
    <t>Casino Broadway Centro</t>
  </si>
  <si>
    <t>casino-broadway-centro</t>
  </si>
  <si>
    <t>Cra.9 No.17-25</t>
  </si>
  <si>
    <t>http://www.winnergroup.com/images/casinos/casinos_3_1334277373.png</t>
  </si>
  <si>
    <t>Casino Broadway Jiménez</t>
  </si>
  <si>
    <t>casino-broadway-jimenez</t>
  </si>
  <si>
    <t>Av. Jiménez No.8 -71</t>
  </si>
  <si>
    <t>Casino Broadway Kennedy</t>
  </si>
  <si>
    <t>casino-broadway-kennedy</t>
  </si>
  <si>
    <t>Cra. 76 No. 35c-18 sur</t>
  </si>
  <si>
    <t>Casino Broadway Andino</t>
  </si>
  <si>
    <t>casino-broadway-andino</t>
  </si>
  <si>
    <t>Centro Comercial Andino- Local 301</t>
  </si>
  <si>
    <t>http://esphoto980x880.mnstatic.com/centro-comercial-andino_7367658.jpg</t>
  </si>
  <si>
    <t>Casino Broadway Unicentro</t>
  </si>
  <si>
    <t>casino-broadway-unicentro</t>
  </si>
  <si>
    <t>Centro Comercial Unicentro-Local 207</t>
  </si>
  <si>
    <t>Casino Broadway Metropolis</t>
  </si>
  <si>
    <t>casino-broadway-metropolis</t>
  </si>
  <si>
    <t>Centro Comercial Metropolis-Local 177</t>
  </si>
  <si>
    <t>http://res.cloudinary.com/civico/image/upload/v1401927818/entity/image/file/02c/000/538fb889b9dd5dc34900002c.jpg</t>
  </si>
  <si>
    <t>Casino Rio</t>
  </si>
  <si>
    <t>casino-rio</t>
  </si>
  <si>
    <t>Av.19 No.122-64</t>
  </si>
  <si>
    <t>http://bingueros.com/image.php/images/articulos/5735/1323964014.png?width=422&amp;cropratio=1.2:1&amp;image=/images/articulos/5735/1323964014.png</t>
  </si>
  <si>
    <t>Hollywood Casino</t>
  </si>
  <si>
    <t>hollywood-casino</t>
  </si>
  <si>
    <t>Centro Comercial Bulevar Niza – Local 181</t>
  </si>
  <si>
    <t>http://res.cloudinary.com/civico/image/upload/v1421793837/entity/image/file/5e5/000/51ce0c6c31e93c40670005e5.jpg</t>
  </si>
  <si>
    <t>La Villa</t>
  </si>
  <si>
    <t>la-villa</t>
  </si>
  <si>
    <t>Cra. 14a #83-56</t>
  </si>
  <si>
    <t>313 236 4413</t>
  </si>
  <si>
    <t>http://static.wixstatic.com/media/01b297_99c833ab1ece455c87e668306dc2bd1b.jpg_srb_p_1197_798_75_22_0.50_1.20_0.00_jpg_srb</t>
  </si>
  <si>
    <t>Simona</t>
  </si>
  <si>
    <t>simona</t>
  </si>
  <si>
    <t>Cll 84 No 14 - 60</t>
  </si>
  <si>
    <t>301 3717552</t>
  </si>
  <si>
    <t>https://fbcdn-sphotos-c-a.akamaihd.net/hphotos-ak-xta1/v/t1.0-9/10929159_830172950362478_5542276870089899145_n.jpg?oh=77fecdf4bfd0c86b1d58950f42dff495&amp;oe=5622A727&amp;__gda__=1444003502_0eb0951549b99f3692997202de02122f</t>
  </si>
  <si>
    <t>#</t>
  </si>
  <si>
    <t>null</t>
  </si>
  <si>
    <t>Bogotá Beer Company</t>
  </si>
  <si>
    <t>bbc</t>
  </si>
  <si>
    <t>Joshua</t>
  </si>
  <si>
    <t>joshua</t>
  </si>
  <si>
    <t>The Irish Pub</t>
  </si>
  <si>
    <t>irish-pub</t>
  </si>
  <si>
    <t>Casino Caribe</t>
  </si>
  <si>
    <t>casino-caribe</t>
  </si>
  <si>
    <t>Casino Broadway</t>
  </si>
  <si>
    <t>casino-broadway</t>
  </si>
  <si>
    <t>Bar</t>
  </si>
  <si>
    <t>bar</t>
  </si>
  <si>
    <t>Discoteca</t>
  </si>
  <si>
    <t>disco</t>
  </si>
  <si>
    <t>Restaurante</t>
  </si>
  <si>
    <t>restaurant</t>
  </si>
  <si>
    <t>Xxx</t>
  </si>
  <si>
    <t>xxx</t>
  </si>
  <si>
    <t>Discoteca Gay</t>
  </si>
  <si>
    <t>disco-gay</t>
  </si>
  <si>
    <t>Casino</t>
  </si>
  <si>
    <t>casino</t>
  </si>
  <si>
    <t>-- Bars</t>
  </si>
  <si>
    <t>INSERT INTO bars(id,name,slug,category_id,franchise_id,city,province,address,phones,ex_image_url,lat,lng,price,color,description,created) VALUES</t>
  </si>
  <si>
    <t>--BarFranchises</t>
  </si>
  <si>
    <t>INSERT INTO bars_franchises(id, name, slug) VALUES</t>
  </si>
</sst>
</file>

<file path=xl/styles.xml><?xml version="1.0" encoding="utf-8"?>
<styleSheet xmlns="http://schemas.openxmlformats.org/spreadsheetml/2006/main">
  <numFmts count="7">
    <numFmt numFmtId="42" formatCode="_(&quot;$&quot;* #,##0_);_(&quot;$&quot;* \(#,##0\);_(&quot;$&quot;* &quot;-&quot;_);_(@_)"/>
    <numFmt numFmtId="44" formatCode="_(&quot;$&quot;* #,##0.00_);_(&quot;$&quot;* \(#,##0.00\);_(&quot;$&quot;* &quot;-&quot;??_);_(@_)"/>
    <numFmt numFmtId="176" formatCode="&quot;$&quot;#,##0;[Red]\-&quot;$&quot;#,##0"/>
    <numFmt numFmtId="177" formatCode="&quot;$&quot;#,##0"/>
    <numFmt numFmtId="178" formatCode="#,##0.00000000"/>
    <numFmt numFmtId="179" formatCode="_ * #,##0_ ;_ * \-#,##0_ ;_ * &quot;-&quot;_ ;_ @_ "/>
    <numFmt numFmtId="180" formatCode="_ * #,##0.00_ ;_ * \-#,##0.00_ ;_ * &quot;-&quot;??_ ;_ @_ "/>
  </numFmts>
  <fonts count="7">
    <font>
      <sz val="12"/>
      <color indexed="8"/>
      <name val="Calibri"/>
      <family val="2"/>
      <charset val="134"/>
    </font>
    <font>
      <b/>
      <sz val="14"/>
      <color indexed="8"/>
      <name val="Calibri"/>
      <charset val="134"/>
    </font>
    <font>
      <sz val="11"/>
      <color indexed="8"/>
      <name val="Arial"/>
      <charset val="134"/>
    </font>
    <font>
      <sz val="12"/>
      <color indexed="62"/>
      <name val="Helvetica"/>
      <charset val="134"/>
    </font>
    <font>
      <sz val="12"/>
      <name val="Times New Roman"/>
      <charset val="134"/>
    </font>
    <font>
      <u/>
      <sz val="12"/>
      <color indexed="12"/>
      <name val="Calibri"/>
      <family val="2"/>
      <charset val="134"/>
    </font>
    <font>
      <u/>
      <sz val="12"/>
      <color indexed="20"/>
      <name val="Calibri"/>
      <family val="2"/>
      <charset val="134"/>
    </font>
  </fonts>
  <fills count="2">
    <fill>
      <patternFill patternType="none"/>
    </fill>
    <fill>
      <patternFill patternType="gray125"/>
    </fill>
  </fills>
  <borders count="1">
    <border>
      <left/>
      <right/>
      <top/>
      <bottom/>
      <diagonal/>
    </border>
  </borders>
  <cellStyleXfs count="8">
    <xf numFmtId="0" fontId="0" fillId="0" borderId="0">
      <alignment vertical="center"/>
    </xf>
    <xf numFmtId="180" fontId="4" fillId="0" borderId="0" applyFont="0" applyFill="0" applyBorder="0" applyAlignment="0" applyProtection="0">
      <alignment vertical="center"/>
    </xf>
    <xf numFmtId="44" fontId="4" fillId="0" borderId="0" applyFont="0" applyFill="0" applyBorder="0" applyAlignment="0" applyProtection="0">
      <alignment vertical="center"/>
    </xf>
    <xf numFmtId="179" fontId="4" fillId="0" borderId="0" applyFont="0" applyFill="0" applyBorder="0" applyAlignment="0" applyProtection="0">
      <alignment vertical="center"/>
    </xf>
    <xf numFmtId="9" fontId="4" fillId="0" borderId="0" applyFont="0" applyFill="0" applyBorder="0" applyAlignment="0" applyProtection="0">
      <alignment vertical="center"/>
    </xf>
    <xf numFmtId="0" fontId="6" fillId="0" borderId="0" applyNumberForma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cellStyleXfs>
  <cellXfs count="9">
    <xf numFmtId="0" fontId="0" fillId="0" borderId="0" xfId="0" applyAlignment="1"/>
    <xf numFmtId="0" fontId="1" fillId="0" borderId="0" xfId="0" applyFont="1" applyAlignment="1"/>
    <xf numFmtId="178" fontId="0" fillId="0" borderId="0" xfId="0" applyNumberFormat="1" applyAlignment="1"/>
    <xf numFmtId="177" fontId="0" fillId="0" borderId="0" xfId="0" applyNumberFormat="1" applyAlignment="1"/>
    <xf numFmtId="178" fontId="0" fillId="0" borderId="0" xfId="0" applyNumberFormat="1" applyFont="1" applyAlignment="1"/>
    <xf numFmtId="0" fontId="0" fillId="0" borderId="0" xfId="0" applyAlignment="1">
      <alignment wrapText="1"/>
    </xf>
    <xf numFmtId="176" fontId="0" fillId="0" borderId="0" xfId="0" applyNumberFormat="1" applyAlignment="1"/>
    <xf numFmtId="0" fontId="2" fillId="0" borderId="0" xfId="0" applyFont="1" applyAlignment="1"/>
    <xf numFmtId="0" fontId="3" fillId="0" borderId="0" xfId="0" applyFont="1" applyAlignment="1"/>
    <xf numFmtId="0" fontId="0" fillId="0" borderId="0" xfId="0" applyAlignment="1" quotePrefix="1"/>
  </cellXfs>
  <cellStyles count="8">
    <cellStyle name="Normal" xfId="0" builtinId="0"/>
    <cellStyle name="Comma" xfId="1" builtinId="3"/>
    <cellStyle name="Currency" xfId="2" builtinId="4"/>
    <cellStyle name="Comma[0]" xfId="3" builtinId="6"/>
    <cellStyle name="Percent" xfId="4" builtinId="5"/>
    <cellStyle name="Hipervínculo visitado" xfId="5"/>
    <cellStyle name="Currency[0]" xfId="6" builtinId="7"/>
    <cellStyle name="Hipervínculo" xf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46"/>
  <sheetViews>
    <sheetView topLeftCell="A16" workbookViewId="0">
      <selection activeCell="B47" sqref="B47"/>
    </sheetView>
  </sheetViews>
  <sheetFormatPr defaultColWidth="9" defaultRowHeight="15.75"/>
  <cols>
    <col min="1" max="1" width="5.16666666666667" customWidth="1"/>
    <col min="2" max="2" width="24" customWidth="1"/>
    <col min="3" max="3" width="24.5" customWidth="1"/>
    <col min="4" max="4" width="4.33333333333333" customWidth="1"/>
    <col min="5" max="5" width="13" customWidth="1"/>
    <col min="6" max="6" width="6.16666666666667" customWidth="1"/>
    <col min="7" max="7" width="20.1666666666667" customWidth="1"/>
    <col min="9" max="9" width="14.8333333333333" customWidth="1"/>
    <col min="10" max="10" width="34.6666666666667" customWidth="1"/>
    <col min="11" max="12" width="17.5" customWidth="1"/>
    <col min="13" max="13" width="10.8333333333333" customWidth="1"/>
    <col min="14" max="14" width="12.5" customWidth="1"/>
  </cols>
  <sheetData>
    <row r="1" s="1" customFormat="1" ht="18.75"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v>1</v>
      </c>
      <c r="B2" t="s">
        <v>17</v>
      </c>
      <c r="C2" t="s">
        <v>18</v>
      </c>
      <c r="D2">
        <v>1</v>
      </c>
      <c r="E2" t="str">
        <f>VLOOKUP(D2,BarCategories!$A$2:$C$7,2,TRUE)</f>
        <v>Bar</v>
      </c>
      <c r="F2">
        <v>1</v>
      </c>
      <c r="G2" t="str">
        <f>VLOOKUP(F2,BarFranchise!$A$2:$C$7,2,FALSE)</f>
        <v>Bogotá Beer Company</v>
      </c>
      <c r="H2" t="s">
        <v>19</v>
      </c>
      <c r="I2" t="s">
        <v>20</v>
      </c>
      <c r="J2" t="s">
        <v>21</v>
      </c>
      <c r="K2" t="s">
        <v>22</v>
      </c>
      <c r="L2" t="s">
        <v>23</v>
      </c>
      <c r="M2" s="2">
        <v>4.667483</v>
      </c>
      <c r="N2" s="2">
        <v>-74.053242</v>
      </c>
      <c r="O2" s="3">
        <v>22000</v>
      </c>
      <c r="P2" t="s">
        <v>24</v>
      </c>
      <c r="Q2" t="s">
        <v>25</v>
      </c>
    </row>
    <row r="3" spans="1:17">
      <c r="A3">
        <v>2</v>
      </c>
      <c r="B3" t="s">
        <v>26</v>
      </c>
      <c r="C3" t="s">
        <v>27</v>
      </c>
      <c r="D3">
        <v>1</v>
      </c>
      <c r="E3" t="str">
        <f>VLOOKUP(D3,BarCategories!$A$2:$C$7,2,TRUE)</f>
        <v>Bar</v>
      </c>
      <c r="F3">
        <v>1</v>
      </c>
      <c r="G3" t="str">
        <f>VLOOKUP(F3,BarFranchise!$A$2:$C$7,2,FALSE)</f>
        <v>Bogotá Beer Company</v>
      </c>
      <c r="H3" t="s">
        <v>19</v>
      </c>
      <c r="I3" t="s">
        <v>20</v>
      </c>
      <c r="J3" t="s">
        <v>28</v>
      </c>
      <c r="K3" t="s">
        <v>29</v>
      </c>
      <c r="L3" t="s">
        <v>30</v>
      </c>
      <c r="M3" s="2">
        <v>4.723106</v>
      </c>
      <c r="N3" s="2">
        <v>-74.046335</v>
      </c>
      <c r="O3" s="3">
        <v>22000</v>
      </c>
      <c r="P3" t="s">
        <v>24</v>
      </c>
      <c r="Q3" t="s">
        <v>31</v>
      </c>
    </row>
    <row r="4" spans="1:17">
      <c r="A4">
        <v>3</v>
      </c>
      <c r="B4" t="s">
        <v>32</v>
      </c>
      <c r="C4" t="s">
        <v>33</v>
      </c>
      <c r="D4">
        <v>1</v>
      </c>
      <c r="E4" t="str">
        <f>VLOOKUP(D4,BarCategories!$A$2:$C$7,2,TRUE)</f>
        <v>Bar</v>
      </c>
      <c r="F4">
        <v>1</v>
      </c>
      <c r="G4" t="str">
        <f>VLOOKUP(F4,BarFranchise!$A$2:$C$7,2,FALSE)</f>
        <v>Bogotá Beer Company</v>
      </c>
      <c r="H4" t="s">
        <v>19</v>
      </c>
      <c r="I4" t="s">
        <v>20</v>
      </c>
      <c r="J4" t="s">
        <v>34</v>
      </c>
      <c r="K4" t="s">
        <v>35</v>
      </c>
      <c r="L4" t="s">
        <v>36</v>
      </c>
      <c r="M4" s="2">
        <v>4.655589</v>
      </c>
      <c r="N4" s="2">
        <v>-74.106444</v>
      </c>
      <c r="O4" s="3">
        <v>22000</v>
      </c>
      <c r="P4" t="s">
        <v>24</v>
      </c>
      <c r="Q4" t="s">
        <v>37</v>
      </c>
    </row>
    <row r="5" spans="1:17">
      <c r="A5">
        <v>4</v>
      </c>
      <c r="B5" t="s">
        <v>38</v>
      </c>
      <c r="C5" t="s">
        <v>39</v>
      </c>
      <c r="D5">
        <v>1</v>
      </c>
      <c r="E5" t="str">
        <f>VLOOKUP(D5,BarCategories!$A$2:$C$7,2,TRUE)</f>
        <v>Bar</v>
      </c>
      <c r="F5">
        <v>2</v>
      </c>
      <c r="G5" t="str">
        <f>VLOOKUP(F5,BarFranchise!$A$2:$C$7,2,FALSE)</f>
        <v>Joshua</v>
      </c>
      <c r="H5" t="s">
        <v>19</v>
      </c>
      <c r="I5" t="s">
        <v>20</v>
      </c>
      <c r="J5" t="s">
        <v>40</v>
      </c>
      <c r="K5">
        <v>4272944</v>
      </c>
      <c r="L5" t="s">
        <v>41</v>
      </c>
      <c r="M5" s="2">
        <v>4.655441</v>
      </c>
      <c r="N5" s="2">
        <v>-74.10641</v>
      </c>
      <c r="O5" s="3">
        <v>25000</v>
      </c>
      <c r="P5" t="s">
        <v>42</v>
      </c>
      <c r="Q5" t="s">
        <v>43</v>
      </c>
    </row>
    <row r="6" spans="1:17">
      <c r="A6">
        <v>5</v>
      </c>
      <c r="B6" t="s">
        <v>44</v>
      </c>
      <c r="C6" t="s">
        <v>45</v>
      </c>
      <c r="D6">
        <v>1</v>
      </c>
      <c r="E6" t="str">
        <f>VLOOKUP(D6,BarCategories!$A$2:$C$7,2,TRUE)</f>
        <v>Bar</v>
      </c>
      <c r="F6">
        <v>2</v>
      </c>
      <c r="G6" t="str">
        <f>VLOOKUP(F6,BarFranchise!$A$2:$C$7,2,FALSE)</f>
        <v>Joshua</v>
      </c>
      <c r="H6" t="s">
        <v>19</v>
      </c>
      <c r="I6" t="s">
        <v>20</v>
      </c>
      <c r="J6" t="s">
        <v>46</v>
      </c>
      <c r="K6">
        <v>7383072</v>
      </c>
      <c r="L6" t="s">
        <v>47</v>
      </c>
      <c r="M6" s="2">
        <v>4.593426</v>
      </c>
      <c r="N6" s="2">
        <v>-74.124627</v>
      </c>
      <c r="O6" s="3">
        <v>25000</v>
      </c>
      <c r="P6" t="s">
        <v>42</v>
      </c>
      <c r="Q6" t="s">
        <v>48</v>
      </c>
    </row>
    <row r="7" spans="1:17">
      <c r="A7">
        <v>6</v>
      </c>
      <c r="B7" t="s">
        <v>49</v>
      </c>
      <c r="C7" t="s">
        <v>50</v>
      </c>
      <c r="D7">
        <v>3</v>
      </c>
      <c r="E7" t="str">
        <f>VLOOKUP(D7,BarCategories!$A$2:$C$7,2,TRUE)</f>
        <v>Restaurante</v>
      </c>
      <c r="F7" t="s">
        <v>51</v>
      </c>
      <c r="G7" t="str">
        <f>VLOOKUP(F7,BarFranchise!$A$2:$C$7,2,FALSE)</f>
        <v>NULL</v>
      </c>
      <c r="H7" t="s">
        <v>19</v>
      </c>
      <c r="I7" t="s">
        <v>20</v>
      </c>
      <c r="J7" t="s">
        <v>52</v>
      </c>
      <c r="K7" t="s">
        <v>53</v>
      </c>
      <c r="L7" t="s">
        <v>54</v>
      </c>
      <c r="M7" s="2">
        <v>4.697388</v>
      </c>
      <c r="N7" s="2">
        <v>-74.050008</v>
      </c>
      <c r="O7" s="3">
        <v>26000</v>
      </c>
      <c r="P7" t="s">
        <v>55</v>
      </c>
      <c r="Q7" t="s">
        <v>56</v>
      </c>
    </row>
    <row r="8" spans="1:17">
      <c r="A8">
        <v>7</v>
      </c>
      <c r="B8" t="s">
        <v>57</v>
      </c>
      <c r="C8" t="s">
        <v>58</v>
      </c>
      <c r="D8">
        <v>1</v>
      </c>
      <c r="E8" t="str">
        <f>VLOOKUP(D8,BarCategories!$A$2:$C$7,2,TRUE)</f>
        <v>Bar</v>
      </c>
      <c r="F8">
        <v>1</v>
      </c>
      <c r="G8" t="str">
        <f>VLOOKUP(F8,BarFranchise!$A$2:$C$7,2,FALSE)</f>
        <v>Bogotá Beer Company</v>
      </c>
      <c r="H8" t="s">
        <v>19</v>
      </c>
      <c r="I8" t="s">
        <v>20</v>
      </c>
      <c r="J8" t="s">
        <v>59</v>
      </c>
      <c r="K8" t="s">
        <v>60</v>
      </c>
      <c r="L8" t="s">
        <v>61</v>
      </c>
      <c r="M8" s="2">
        <v>4.675916</v>
      </c>
      <c r="N8" s="2">
        <v>-74.047699</v>
      </c>
      <c r="O8" s="3">
        <v>22000</v>
      </c>
      <c r="P8" t="s">
        <v>24</v>
      </c>
      <c r="Q8" t="s">
        <v>62</v>
      </c>
    </row>
    <row r="9" spans="1:17">
      <c r="A9">
        <v>8</v>
      </c>
      <c r="B9" t="s">
        <v>63</v>
      </c>
      <c r="C9" t="s">
        <v>64</v>
      </c>
      <c r="D9">
        <v>1</v>
      </c>
      <c r="E9" t="str">
        <f>VLOOKUP(D9,BarCategories!$A$2:$C$7,2,TRUE)</f>
        <v>Bar</v>
      </c>
      <c r="F9">
        <v>1</v>
      </c>
      <c r="G9" t="str">
        <f>VLOOKUP(F9,BarFranchise!$A$2:$C$7,2,FALSE)</f>
        <v>Bogotá Beer Company</v>
      </c>
      <c r="H9" t="s">
        <v>19</v>
      </c>
      <c r="I9" t="s">
        <v>20</v>
      </c>
      <c r="J9" t="s">
        <v>65</v>
      </c>
      <c r="K9" t="s">
        <v>66</v>
      </c>
      <c r="L9" t="s">
        <v>67</v>
      </c>
      <c r="M9" s="2">
        <v>4.669196</v>
      </c>
      <c r="N9" s="2">
        <v>-74.053702</v>
      </c>
      <c r="O9" s="3">
        <v>22000</v>
      </c>
      <c r="P9" t="s">
        <v>24</v>
      </c>
      <c r="Q9" t="s">
        <v>68</v>
      </c>
    </row>
    <row r="10" spans="1:17">
      <c r="A10">
        <v>9</v>
      </c>
      <c r="B10" t="s">
        <v>69</v>
      </c>
      <c r="C10" t="s">
        <v>70</v>
      </c>
      <c r="D10">
        <v>1</v>
      </c>
      <c r="E10" t="str">
        <f>VLOOKUP(D10,BarCategories!$A$2:$C$7,2,TRUE)</f>
        <v>Bar</v>
      </c>
      <c r="F10">
        <v>1</v>
      </c>
      <c r="G10" t="str">
        <f>VLOOKUP(F10,BarFranchise!$A$2:$C$7,2,FALSE)</f>
        <v>Bogotá Beer Company</v>
      </c>
      <c r="H10" t="s">
        <v>19</v>
      </c>
      <c r="I10" t="s">
        <v>20</v>
      </c>
      <c r="J10" t="s">
        <v>71</v>
      </c>
      <c r="K10" t="s">
        <v>72</v>
      </c>
      <c r="L10" t="s">
        <v>73</v>
      </c>
      <c r="M10" s="2">
        <v>4.69575</v>
      </c>
      <c r="N10" s="2">
        <v>-74.031067</v>
      </c>
      <c r="O10" s="3">
        <v>22000</v>
      </c>
      <c r="P10" t="s">
        <v>24</v>
      </c>
      <c r="Q10" t="s">
        <v>74</v>
      </c>
    </row>
    <row r="11" spans="1:17">
      <c r="A11">
        <v>10</v>
      </c>
      <c r="B11" t="s">
        <v>75</v>
      </c>
      <c r="C11" t="s">
        <v>76</v>
      </c>
      <c r="D11">
        <v>1</v>
      </c>
      <c r="E11" t="str">
        <f>VLOOKUP(D11,BarCategories!$A$2:$C$7,2,TRUE)</f>
        <v>Bar</v>
      </c>
      <c r="F11">
        <v>1</v>
      </c>
      <c r="G11" t="str">
        <f>VLOOKUP(F11,BarFranchise!$A$2:$C$7,2,FALSE)</f>
        <v>Bogotá Beer Company</v>
      </c>
      <c r="H11" t="s">
        <v>19</v>
      </c>
      <c r="I11" t="s">
        <v>20</v>
      </c>
      <c r="J11" t="s">
        <v>77</v>
      </c>
      <c r="K11" t="s">
        <v>78</v>
      </c>
      <c r="L11" t="s">
        <v>79</v>
      </c>
      <c r="M11" s="2">
        <v>4.700994</v>
      </c>
      <c r="N11" s="2">
        <v>-74.04935</v>
      </c>
      <c r="O11" s="3">
        <v>22000</v>
      </c>
      <c r="P11" t="s">
        <v>24</v>
      </c>
      <c r="Q11" t="s">
        <v>80</v>
      </c>
    </row>
    <row r="12" spans="1:17">
      <c r="A12">
        <v>11</v>
      </c>
      <c r="B12" t="s">
        <v>81</v>
      </c>
      <c r="C12" t="s">
        <v>82</v>
      </c>
      <c r="D12">
        <v>1</v>
      </c>
      <c r="E12" t="str">
        <f>VLOOKUP(D12,BarCategories!$A$2:$C$7,2,TRUE)</f>
        <v>Bar</v>
      </c>
      <c r="F12">
        <v>1</v>
      </c>
      <c r="G12" t="str">
        <f>VLOOKUP(F12,BarFranchise!$A$2:$C$7,2,FALSE)</f>
        <v>Bogotá Beer Company</v>
      </c>
      <c r="H12" t="s">
        <v>19</v>
      </c>
      <c r="I12" t="s">
        <v>20</v>
      </c>
      <c r="J12" t="s">
        <v>83</v>
      </c>
      <c r="K12" t="s">
        <v>84</v>
      </c>
      <c r="L12" t="s">
        <v>85</v>
      </c>
      <c r="M12" s="2">
        <v>4.618726</v>
      </c>
      <c r="N12" s="2">
        <v>-74.068065</v>
      </c>
      <c r="O12" s="3">
        <v>22000</v>
      </c>
      <c r="P12" t="s">
        <v>24</v>
      </c>
      <c r="Q12" t="s">
        <v>86</v>
      </c>
    </row>
    <row r="13" spans="1:17">
      <c r="A13">
        <v>12</v>
      </c>
      <c r="B13" t="s">
        <v>87</v>
      </c>
      <c r="C13" t="s">
        <v>88</v>
      </c>
      <c r="D13">
        <v>1</v>
      </c>
      <c r="E13" t="str">
        <f>VLOOKUP(D13,BarCategories!$A$2:$C$7,2,TRUE)</f>
        <v>Bar</v>
      </c>
      <c r="F13">
        <v>1</v>
      </c>
      <c r="G13" t="str">
        <f>VLOOKUP(F13,BarFranchise!$A$2:$C$7,2,FALSE)</f>
        <v>Bogotá Beer Company</v>
      </c>
      <c r="H13" t="s">
        <v>19</v>
      </c>
      <c r="I13" t="s">
        <v>20</v>
      </c>
      <c r="J13" t="s">
        <v>89</v>
      </c>
      <c r="K13" t="s">
        <v>22</v>
      </c>
      <c r="L13" t="s">
        <v>90</v>
      </c>
      <c r="M13" s="2">
        <v>4.613988</v>
      </c>
      <c r="N13" s="2">
        <v>-74.066372</v>
      </c>
      <c r="O13" s="3">
        <v>22000</v>
      </c>
      <c r="P13" t="s">
        <v>24</v>
      </c>
      <c r="Q13" t="s">
        <v>91</v>
      </c>
    </row>
    <row r="14" spans="1:17">
      <c r="A14">
        <v>13</v>
      </c>
      <c r="B14" t="s">
        <v>92</v>
      </c>
      <c r="C14" t="s">
        <v>93</v>
      </c>
      <c r="D14">
        <v>1</v>
      </c>
      <c r="E14" t="str">
        <f>VLOOKUP(D14,BarCategories!$A$2:$C$7,2,TRUE)</f>
        <v>Bar</v>
      </c>
      <c r="F14">
        <v>1</v>
      </c>
      <c r="G14" t="str">
        <f>VLOOKUP(F14,BarFranchise!$A$2:$C$7,2,FALSE)</f>
        <v>Bogotá Beer Company</v>
      </c>
      <c r="H14" t="s">
        <v>19</v>
      </c>
      <c r="I14" t="s">
        <v>20</v>
      </c>
      <c r="J14" t="s">
        <v>94</v>
      </c>
      <c r="K14" t="s">
        <v>95</v>
      </c>
      <c r="L14" t="s">
        <v>96</v>
      </c>
      <c r="M14" s="4">
        <v>4.694834</v>
      </c>
      <c r="N14" s="2">
        <v>-74.086766</v>
      </c>
      <c r="O14" s="3">
        <v>22000</v>
      </c>
      <c r="P14" t="s">
        <v>24</v>
      </c>
      <c r="Q14" t="s">
        <v>97</v>
      </c>
    </row>
    <row r="15" spans="1:17">
      <c r="A15">
        <v>14</v>
      </c>
      <c r="B15" t="s">
        <v>98</v>
      </c>
      <c r="C15" t="s">
        <v>99</v>
      </c>
      <c r="D15">
        <v>1</v>
      </c>
      <c r="E15" t="str">
        <f>VLOOKUP(D15,BarCategories!$A$2:$C$7,2,TRUE)</f>
        <v>Bar</v>
      </c>
      <c r="F15">
        <v>1</v>
      </c>
      <c r="G15" t="str">
        <f>VLOOKUP(F15,BarFranchise!$A$2:$C$7,2,FALSE)</f>
        <v>Bogotá Beer Company</v>
      </c>
      <c r="H15" t="s">
        <v>19</v>
      </c>
      <c r="I15" t="s">
        <v>20</v>
      </c>
      <c r="J15" t="s">
        <v>100</v>
      </c>
      <c r="K15" t="s">
        <v>101</v>
      </c>
      <c r="L15" t="s">
        <v>102</v>
      </c>
      <c r="M15" s="2">
        <v>4.697595</v>
      </c>
      <c r="N15" s="2">
        <v>-74.046083</v>
      </c>
      <c r="O15" s="3">
        <v>22000</v>
      </c>
      <c r="P15" t="s">
        <v>24</v>
      </c>
      <c r="Q15" t="s">
        <v>103</v>
      </c>
    </row>
    <row r="16" spans="1:17">
      <c r="A16">
        <v>15</v>
      </c>
      <c r="B16" t="s">
        <v>104</v>
      </c>
      <c r="C16" t="s">
        <v>105</v>
      </c>
      <c r="D16">
        <v>1</v>
      </c>
      <c r="E16" t="str">
        <f>VLOOKUP(D16,BarCategories!$A$2:$C$7,2,TRUE)</f>
        <v>Bar</v>
      </c>
      <c r="F16">
        <v>1</v>
      </c>
      <c r="G16" t="str">
        <f>VLOOKUP(F16,BarFranchise!$A$2:$C$7,2,FALSE)</f>
        <v>Bogotá Beer Company</v>
      </c>
      <c r="H16" t="s">
        <v>19</v>
      </c>
      <c r="I16" t="s">
        <v>20</v>
      </c>
      <c r="J16" t="s">
        <v>106</v>
      </c>
      <c r="K16" t="s">
        <v>107</v>
      </c>
      <c r="L16" t="s">
        <v>108</v>
      </c>
      <c r="M16" s="2">
        <v>4.642533</v>
      </c>
      <c r="N16" s="2">
        <v>-74.073827</v>
      </c>
      <c r="O16" s="3">
        <v>22000</v>
      </c>
      <c r="P16" t="s">
        <v>24</v>
      </c>
      <c r="Q16" t="s">
        <v>109</v>
      </c>
    </row>
    <row r="17" spans="1:17">
      <c r="A17">
        <v>16</v>
      </c>
      <c r="B17" t="s">
        <v>110</v>
      </c>
      <c r="C17" t="s">
        <v>111</v>
      </c>
      <c r="D17">
        <v>1</v>
      </c>
      <c r="E17" t="str">
        <f>VLOOKUP(D17,BarCategories!$A$2:$C$7,2,TRUE)</f>
        <v>Bar</v>
      </c>
      <c r="F17">
        <v>1</v>
      </c>
      <c r="G17" t="str">
        <f>VLOOKUP(F17,BarFranchise!$A$2:$C$7,2,FALSE)</f>
        <v>Bogotá Beer Company</v>
      </c>
      <c r="H17" t="s">
        <v>19</v>
      </c>
      <c r="I17" t="s">
        <v>20</v>
      </c>
      <c r="J17" t="s">
        <v>112</v>
      </c>
      <c r="K17" t="s">
        <v>107</v>
      </c>
      <c r="L17" t="s">
        <v>113</v>
      </c>
      <c r="M17" s="2">
        <v>4.592084</v>
      </c>
      <c r="N17" s="2">
        <v>-74.123785</v>
      </c>
      <c r="O17" s="3">
        <v>22000</v>
      </c>
      <c r="P17" t="s">
        <v>24</v>
      </c>
      <c r="Q17" t="s">
        <v>114</v>
      </c>
    </row>
    <row r="18" spans="1:17">
      <c r="A18">
        <v>17</v>
      </c>
      <c r="B18" t="s">
        <v>115</v>
      </c>
      <c r="C18" t="s">
        <v>116</v>
      </c>
      <c r="D18">
        <v>1</v>
      </c>
      <c r="E18" t="str">
        <f>VLOOKUP(D18,BarCategories!$A$2:$C$7,2,TRUE)</f>
        <v>Bar</v>
      </c>
      <c r="F18">
        <v>1</v>
      </c>
      <c r="G18" t="str">
        <f>VLOOKUP(F18,BarFranchise!$A$2:$C$7,2,FALSE)</f>
        <v>Bogotá Beer Company</v>
      </c>
      <c r="H18" t="s">
        <v>19</v>
      </c>
      <c r="I18" t="s">
        <v>20</v>
      </c>
      <c r="J18" t="s">
        <v>117</v>
      </c>
      <c r="K18" t="s">
        <v>118</v>
      </c>
      <c r="L18" t="s">
        <v>119</v>
      </c>
      <c r="M18" s="2">
        <v>4.654109</v>
      </c>
      <c r="N18" s="2">
        <v>-74.053742</v>
      </c>
      <c r="O18" s="3">
        <v>22000</v>
      </c>
      <c r="P18" t="s">
        <v>24</v>
      </c>
      <c r="Q18" t="s">
        <v>120</v>
      </c>
    </row>
    <row r="19" spans="1:17">
      <c r="A19">
        <v>18</v>
      </c>
      <c r="B19" t="s">
        <v>121</v>
      </c>
      <c r="C19" t="s">
        <v>122</v>
      </c>
      <c r="D19">
        <v>1</v>
      </c>
      <c r="E19" t="str">
        <f>VLOOKUP(D19,BarCategories!$A$2:$C$7,2,TRUE)</f>
        <v>Bar</v>
      </c>
      <c r="F19">
        <v>1</v>
      </c>
      <c r="G19" t="str">
        <f>VLOOKUP(F19,BarFranchise!$A$2:$C$7,2,FALSE)</f>
        <v>Bogotá Beer Company</v>
      </c>
      <c r="H19" t="s">
        <v>19</v>
      </c>
      <c r="I19" t="s">
        <v>20</v>
      </c>
      <c r="J19" t="s">
        <v>123</v>
      </c>
      <c r="K19" t="s">
        <v>78</v>
      </c>
      <c r="L19" t="s">
        <v>124</v>
      </c>
      <c r="M19" s="2">
        <v>4.600257</v>
      </c>
      <c r="N19" s="2">
        <v>-74.070481</v>
      </c>
      <c r="O19" s="3">
        <v>22000</v>
      </c>
      <c r="P19" t="s">
        <v>24</v>
      </c>
      <c r="Q19" t="s">
        <v>125</v>
      </c>
    </row>
    <row r="20" spans="1:17">
      <c r="A20">
        <v>19</v>
      </c>
      <c r="B20" t="s">
        <v>126</v>
      </c>
      <c r="C20" t="s">
        <v>127</v>
      </c>
      <c r="D20">
        <v>1</v>
      </c>
      <c r="E20" t="str">
        <f>VLOOKUP(D20,BarCategories!$A$2:$C$7,2,TRUE)</f>
        <v>Bar</v>
      </c>
      <c r="F20">
        <v>1</v>
      </c>
      <c r="G20" t="str">
        <f>VLOOKUP(F20,BarFranchise!$A$2:$C$7,2,FALSE)</f>
        <v>Bogotá Beer Company</v>
      </c>
      <c r="H20" t="s">
        <v>19</v>
      </c>
      <c r="I20" t="s">
        <v>20</v>
      </c>
      <c r="J20" t="s">
        <v>128</v>
      </c>
      <c r="K20" t="s">
        <v>129</v>
      </c>
      <c r="L20" t="s">
        <v>130</v>
      </c>
      <c r="M20" s="2">
        <v>4.618512</v>
      </c>
      <c r="N20" s="2">
        <v>-74.134443</v>
      </c>
      <c r="O20" s="3">
        <v>22000</v>
      </c>
      <c r="P20" t="s">
        <v>24</v>
      </c>
      <c r="Q20" t="s">
        <v>131</v>
      </c>
    </row>
    <row r="21" spans="1:17">
      <c r="A21">
        <v>20</v>
      </c>
      <c r="B21" t="s">
        <v>132</v>
      </c>
      <c r="C21" t="s">
        <v>133</v>
      </c>
      <c r="D21">
        <v>1</v>
      </c>
      <c r="E21" t="str">
        <f>VLOOKUP(D21,BarCategories!$A$2:$C$7,2,TRUE)</f>
        <v>Bar</v>
      </c>
      <c r="F21">
        <v>1</v>
      </c>
      <c r="G21" t="str">
        <f>VLOOKUP(F21,BarFranchise!$A$2:$C$7,2,FALSE)</f>
        <v>Bogotá Beer Company</v>
      </c>
      <c r="H21" t="s">
        <v>19</v>
      </c>
      <c r="I21" t="s">
        <v>20</v>
      </c>
      <c r="J21" t="s">
        <v>134</v>
      </c>
      <c r="K21" t="s">
        <v>135</v>
      </c>
      <c r="L21" t="s">
        <v>136</v>
      </c>
      <c r="M21" s="2">
        <v>4.727324</v>
      </c>
      <c r="N21" s="2">
        <v>-74.024496</v>
      </c>
      <c r="O21" s="3">
        <v>22000</v>
      </c>
      <c r="P21" t="s">
        <v>24</v>
      </c>
      <c r="Q21" t="s">
        <v>137</v>
      </c>
    </row>
    <row r="22" spans="1:17">
      <c r="A22">
        <v>21</v>
      </c>
      <c r="B22" t="s">
        <v>138</v>
      </c>
      <c r="C22" t="s">
        <v>139</v>
      </c>
      <c r="D22">
        <v>1</v>
      </c>
      <c r="E22" t="str">
        <f>VLOOKUP(D22,BarCategories!$A$2:$C$7,2,TRUE)</f>
        <v>Bar</v>
      </c>
      <c r="F22">
        <v>1</v>
      </c>
      <c r="G22" t="str">
        <f>VLOOKUP(F22,BarFranchise!$A$2:$C$7,2,FALSE)</f>
        <v>Bogotá Beer Company</v>
      </c>
      <c r="H22" t="s">
        <v>140</v>
      </c>
      <c r="I22" t="s">
        <v>20</v>
      </c>
      <c r="J22" t="s">
        <v>141</v>
      </c>
      <c r="K22" t="s">
        <v>142</v>
      </c>
      <c r="L22" t="s">
        <v>143</v>
      </c>
      <c r="M22" s="2">
        <v>4.865091</v>
      </c>
      <c r="N22" s="2">
        <v>-74.040017</v>
      </c>
      <c r="O22" s="3">
        <v>22000</v>
      </c>
      <c r="P22" t="s">
        <v>24</v>
      </c>
      <c r="Q22" t="s">
        <v>144</v>
      </c>
    </row>
    <row r="23" spans="1:17">
      <c r="A23">
        <v>22</v>
      </c>
      <c r="B23" t="s">
        <v>145</v>
      </c>
      <c r="C23" t="s">
        <v>146</v>
      </c>
      <c r="D23">
        <v>1</v>
      </c>
      <c r="E23" t="str">
        <f>VLOOKUP(D23,BarCategories!$A$2:$C$7,2,TRUE)</f>
        <v>Bar</v>
      </c>
      <c r="F23">
        <v>2</v>
      </c>
      <c r="G23" t="str">
        <f>VLOOKUP(F23,BarFranchise!$A$2:$C$7,2,FALSE)</f>
        <v>Joshua</v>
      </c>
      <c r="H23" t="s">
        <v>19</v>
      </c>
      <c r="I23" t="s">
        <v>20</v>
      </c>
      <c r="J23" s="5" t="s">
        <v>147</v>
      </c>
      <c r="K23">
        <v>4911172</v>
      </c>
      <c r="L23" t="s">
        <v>148</v>
      </c>
      <c r="M23" s="2">
        <v>4.711345</v>
      </c>
      <c r="N23" s="2">
        <v>-74.112951</v>
      </c>
      <c r="O23" s="3">
        <v>25000</v>
      </c>
      <c r="P23" t="s">
        <v>42</v>
      </c>
      <c r="Q23" t="s">
        <v>149</v>
      </c>
    </row>
    <row r="24" spans="1:17">
      <c r="A24">
        <v>23</v>
      </c>
      <c r="B24" t="s">
        <v>150</v>
      </c>
      <c r="C24" t="s">
        <v>151</v>
      </c>
      <c r="D24">
        <v>1</v>
      </c>
      <c r="E24" t="str">
        <f>VLOOKUP(D24,BarCategories!$A$2:$C$7,2,TRUE)</f>
        <v>Bar</v>
      </c>
      <c r="F24">
        <v>2</v>
      </c>
      <c r="G24" t="str">
        <f>VLOOKUP(F24,BarFranchise!$A$2:$C$7,2,FALSE)</f>
        <v>Joshua</v>
      </c>
      <c r="H24" t="s">
        <v>19</v>
      </c>
      <c r="I24" t="s">
        <v>20</v>
      </c>
      <c r="J24" t="s">
        <v>152</v>
      </c>
      <c r="K24">
        <v>2213574</v>
      </c>
      <c r="L24" t="s">
        <v>153</v>
      </c>
      <c r="M24" s="2">
        <v>4.64723</v>
      </c>
      <c r="N24" s="2">
        <v>-74.101956</v>
      </c>
      <c r="O24" s="3">
        <v>25000</v>
      </c>
      <c r="P24" t="s">
        <v>42</v>
      </c>
      <c r="Q24" t="s">
        <v>154</v>
      </c>
    </row>
    <row r="25" spans="1:17">
      <c r="A25">
        <v>24</v>
      </c>
      <c r="B25" t="s">
        <v>155</v>
      </c>
      <c r="C25" t="s">
        <v>156</v>
      </c>
      <c r="D25">
        <v>1</v>
      </c>
      <c r="E25" t="str">
        <f>VLOOKUP(D25,BarCategories!$A$2:$C$7,2,TRUE)</f>
        <v>Bar</v>
      </c>
      <c r="F25">
        <v>2</v>
      </c>
      <c r="G25" t="str">
        <f>VLOOKUP(F25,BarFranchise!$A$2:$C$7,2,FALSE)</f>
        <v>Joshua</v>
      </c>
      <c r="H25" t="s">
        <v>19</v>
      </c>
      <c r="I25" t="s">
        <v>20</v>
      </c>
      <c r="J25" t="s">
        <v>157</v>
      </c>
      <c r="K25">
        <v>3786145</v>
      </c>
      <c r="L25" t="s">
        <v>158</v>
      </c>
      <c r="M25" s="2">
        <v>4.617798</v>
      </c>
      <c r="N25" s="2">
        <v>-74.08634</v>
      </c>
      <c r="O25" s="3">
        <v>25000</v>
      </c>
      <c r="P25" t="s">
        <v>42</v>
      </c>
      <c r="Q25" t="s">
        <v>159</v>
      </c>
    </row>
    <row r="26" spans="1:17">
      <c r="A26">
        <v>25</v>
      </c>
      <c r="B26" t="s">
        <v>160</v>
      </c>
      <c r="C26" t="s">
        <v>161</v>
      </c>
      <c r="D26">
        <v>1</v>
      </c>
      <c r="E26" t="str">
        <f>VLOOKUP(D26,BarCategories!$A$2:$C$7,2,TRUE)</f>
        <v>Bar</v>
      </c>
      <c r="F26">
        <v>2</v>
      </c>
      <c r="G26" t="str">
        <f>VLOOKUP(F26,BarFranchise!$A$2:$C$7,2,FALSE)</f>
        <v>Joshua</v>
      </c>
      <c r="H26" t="s">
        <v>19</v>
      </c>
      <c r="I26" t="s">
        <v>20</v>
      </c>
      <c r="J26" t="s">
        <v>162</v>
      </c>
      <c r="K26">
        <v>7362119</v>
      </c>
      <c r="L26" t="s">
        <v>158</v>
      </c>
      <c r="M26" s="2">
        <v>4.69518</v>
      </c>
      <c r="N26" s="2">
        <v>-74.086625</v>
      </c>
      <c r="O26" s="3">
        <v>25000</v>
      </c>
      <c r="P26" t="s">
        <v>42</v>
      </c>
      <c r="Q26" t="s">
        <v>163</v>
      </c>
    </row>
    <row r="27" spans="1:17">
      <c r="A27">
        <v>26</v>
      </c>
      <c r="B27" t="s">
        <v>164</v>
      </c>
      <c r="C27" t="s">
        <v>165</v>
      </c>
      <c r="D27">
        <v>1</v>
      </c>
      <c r="E27" t="str">
        <f>VLOOKUP(D27,BarCategories!$A$2:$C$7,2,TRUE)</f>
        <v>Bar</v>
      </c>
      <c r="F27">
        <v>2</v>
      </c>
      <c r="G27" t="str">
        <f>VLOOKUP(F27,BarFranchise!$A$2:$C$7,2,FALSE)</f>
        <v>Joshua</v>
      </c>
      <c r="H27" t="s">
        <v>19</v>
      </c>
      <c r="I27" t="s">
        <v>20</v>
      </c>
      <c r="J27" t="s">
        <v>166</v>
      </c>
      <c r="K27">
        <v>2183071</v>
      </c>
      <c r="L27" t="s">
        <v>167</v>
      </c>
      <c r="M27" s="2">
        <v>4.66815</v>
      </c>
      <c r="N27" s="2">
        <v>-74.05218</v>
      </c>
      <c r="O27" s="3">
        <v>30000</v>
      </c>
      <c r="P27" t="s">
        <v>168</v>
      </c>
      <c r="Q27" t="s">
        <v>169</v>
      </c>
    </row>
    <row r="28" spans="1:17">
      <c r="A28">
        <v>27</v>
      </c>
      <c r="B28" t="s">
        <v>170</v>
      </c>
      <c r="C28" t="s">
        <v>171</v>
      </c>
      <c r="D28">
        <v>1</v>
      </c>
      <c r="E28" t="str">
        <f>VLOOKUP(D28,BarCategories!$A$2:$C$7,2,TRUE)</f>
        <v>Bar</v>
      </c>
      <c r="F28">
        <v>5</v>
      </c>
      <c r="G28" t="str">
        <f>VLOOKUP(F28,BarFranchise!$A$2:$C$7,2,FALSE)</f>
        <v>The Irish Pub</v>
      </c>
      <c r="H28" t="s">
        <v>19</v>
      </c>
      <c r="I28" t="s">
        <v>20</v>
      </c>
      <c r="J28" t="s">
        <v>172</v>
      </c>
      <c r="K28" t="s">
        <v>173</v>
      </c>
      <c r="L28" t="s">
        <v>174</v>
      </c>
      <c r="M28" s="2">
        <v>4.597251</v>
      </c>
      <c r="N28" s="2">
        <v>-74.071113</v>
      </c>
      <c r="O28" s="3">
        <v>24000</v>
      </c>
      <c r="P28" t="s">
        <v>168</v>
      </c>
      <c r="Q28" t="s">
        <v>175</v>
      </c>
    </row>
    <row r="29" spans="1:17">
      <c r="A29">
        <v>28</v>
      </c>
      <c r="B29" t="s">
        <v>176</v>
      </c>
      <c r="C29" t="s">
        <v>177</v>
      </c>
      <c r="D29">
        <v>1</v>
      </c>
      <c r="E29" t="str">
        <f>VLOOKUP(D29,BarCategories!$A$2:$C$7,2,TRUE)</f>
        <v>Bar</v>
      </c>
      <c r="F29">
        <v>5</v>
      </c>
      <c r="G29" t="str">
        <f>VLOOKUP(F29,BarFranchise!$A$2:$C$7,2,FALSE)</f>
        <v>The Irish Pub</v>
      </c>
      <c r="H29" t="s">
        <v>19</v>
      </c>
      <c r="I29" t="s">
        <v>20</v>
      </c>
      <c r="J29" t="s">
        <v>178</v>
      </c>
      <c r="K29" t="s">
        <v>179</v>
      </c>
      <c r="L29" t="s">
        <v>180</v>
      </c>
      <c r="M29" s="2">
        <v>4.667704</v>
      </c>
      <c r="N29" s="2">
        <v>-74.053757</v>
      </c>
      <c r="O29" s="3">
        <v>24000</v>
      </c>
      <c r="P29" t="s">
        <v>168</v>
      </c>
      <c r="Q29" t="s">
        <v>181</v>
      </c>
    </row>
    <row r="30" spans="1:17">
      <c r="A30">
        <v>29</v>
      </c>
      <c r="B30" t="s">
        <v>182</v>
      </c>
      <c r="C30" t="s">
        <v>183</v>
      </c>
      <c r="D30">
        <v>1</v>
      </c>
      <c r="E30" t="str">
        <f>VLOOKUP(D30,BarCategories!$A$2:$C$7,2,TRUE)</f>
        <v>Bar</v>
      </c>
      <c r="F30">
        <v>5</v>
      </c>
      <c r="G30" t="str">
        <f>VLOOKUP(F30,BarFranchise!$A$2:$C$7,2,FALSE)</f>
        <v>The Irish Pub</v>
      </c>
      <c r="H30" t="s">
        <v>19</v>
      </c>
      <c r="I30" t="s">
        <v>20</v>
      </c>
      <c r="J30" t="s">
        <v>184</v>
      </c>
      <c r="K30" t="s">
        <v>185</v>
      </c>
      <c r="L30" t="s">
        <v>186</v>
      </c>
      <c r="M30" s="2">
        <v>4.694697</v>
      </c>
      <c r="N30" s="2">
        <v>-74.031654</v>
      </c>
      <c r="O30" s="3">
        <v>24000</v>
      </c>
      <c r="P30" t="s">
        <v>168</v>
      </c>
      <c r="Q30" t="s">
        <v>187</v>
      </c>
    </row>
    <row r="31" spans="1:17">
      <c r="A31">
        <v>30</v>
      </c>
      <c r="B31" t="s">
        <v>188</v>
      </c>
      <c r="C31" t="s">
        <v>189</v>
      </c>
      <c r="D31">
        <v>1</v>
      </c>
      <c r="E31" t="str">
        <f>VLOOKUP(D31,BarCategories!$A$2:$C$7,2,TRUE)</f>
        <v>Bar</v>
      </c>
      <c r="F31">
        <v>5</v>
      </c>
      <c r="G31" t="str">
        <f>VLOOKUP(F31,BarFranchise!$A$2:$C$7,2,FALSE)</f>
        <v>The Irish Pub</v>
      </c>
      <c r="H31" t="s">
        <v>19</v>
      </c>
      <c r="I31" t="s">
        <v>20</v>
      </c>
      <c r="J31" t="s">
        <v>190</v>
      </c>
      <c r="K31" t="s">
        <v>191</v>
      </c>
      <c r="L31" t="s">
        <v>192</v>
      </c>
      <c r="M31" s="2">
        <v>4.700904</v>
      </c>
      <c r="N31" s="2">
        <v>-74.049406</v>
      </c>
      <c r="O31" s="3">
        <v>24000</v>
      </c>
      <c r="P31" t="s">
        <v>168</v>
      </c>
      <c r="Q31" t="s">
        <v>193</v>
      </c>
    </row>
    <row r="32" spans="1:17">
      <c r="A32">
        <v>31</v>
      </c>
      <c r="B32" t="s">
        <v>194</v>
      </c>
      <c r="C32" t="s">
        <v>195</v>
      </c>
      <c r="D32">
        <v>3</v>
      </c>
      <c r="E32" t="str">
        <f>VLOOKUP(D32,BarCategories!$A$2:$C$7,2,TRUE)</f>
        <v>Restaurante</v>
      </c>
      <c r="F32" t="s">
        <v>51</v>
      </c>
      <c r="G32" t="str">
        <f>VLOOKUP(F32,BarFranchise!$A$2:$C$7,2,FALSE)</f>
        <v>NULL</v>
      </c>
      <c r="H32" t="s">
        <v>19</v>
      </c>
      <c r="I32" t="s">
        <v>20</v>
      </c>
      <c r="J32" t="s">
        <v>196</v>
      </c>
      <c r="K32" t="s">
        <v>197</v>
      </c>
      <c r="L32" t="s">
        <v>198</v>
      </c>
      <c r="M32" s="2">
        <v>4.680583</v>
      </c>
      <c r="N32" s="2">
        <v>0</v>
      </c>
      <c r="O32" s="3">
        <v>35000</v>
      </c>
      <c r="P32" t="s">
        <v>199</v>
      </c>
      <c r="Q32" t="s">
        <v>200</v>
      </c>
    </row>
    <row r="33" spans="1:17">
      <c r="A33">
        <v>32</v>
      </c>
      <c r="B33" t="s">
        <v>201</v>
      </c>
      <c r="C33" t="s">
        <v>202</v>
      </c>
      <c r="D33">
        <v>2</v>
      </c>
      <c r="E33" t="str">
        <f>VLOOKUP(D33,BarCategories!$A$2:$C$7,2,TRUE)</f>
        <v>Discoteca</v>
      </c>
      <c r="F33" t="s">
        <v>51</v>
      </c>
      <c r="G33" t="str">
        <f>VLOOKUP(F33,BarFranchise!$A$2:$C$7,2,FALSE)</f>
        <v>NULL</v>
      </c>
      <c r="H33" t="s">
        <v>19</v>
      </c>
      <c r="I33" t="s">
        <v>20</v>
      </c>
      <c r="J33" t="s">
        <v>203</v>
      </c>
      <c r="K33" t="s">
        <v>204</v>
      </c>
      <c r="L33" t="s">
        <v>205</v>
      </c>
      <c r="M33">
        <v>4.64189</v>
      </c>
      <c r="N33">
        <v>-74.075979</v>
      </c>
      <c r="O33" s="3">
        <v>30000</v>
      </c>
      <c r="P33" t="s">
        <v>206</v>
      </c>
      <c r="Q33" t="s">
        <v>207</v>
      </c>
    </row>
    <row r="34" spans="1:17">
      <c r="A34">
        <v>33</v>
      </c>
      <c r="B34" t="s">
        <v>208</v>
      </c>
      <c r="C34" t="s">
        <v>209</v>
      </c>
      <c r="D34">
        <v>6</v>
      </c>
      <c r="E34" t="str">
        <f>VLOOKUP(D34,BarCategories!$A$2:$C$7,2,TRUE)</f>
        <v>Casino</v>
      </c>
      <c r="F34">
        <v>6</v>
      </c>
      <c r="G34" t="str">
        <f>VLOOKUP(F34,BarFranchise!$A$2:$C$7,2,FALSE)</f>
        <v>Casino Caribe</v>
      </c>
      <c r="H34" t="s">
        <v>19</v>
      </c>
      <c r="I34" t="s">
        <v>20</v>
      </c>
      <c r="J34" t="s">
        <v>210</v>
      </c>
      <c r="K34">
        <v>3346869</v>
      </c>
      <c r="L34" t="s">
        <v>211</v>
      </c>
      <c r="M34">
        <v>4.607701</v>
      </c>
      <c r="N34">
        <v>-74.070793</v>
      </c>
      <c r="O34" s="6">
        <v>45000</v>
      </c>
      <c r="P34" t="s">
        <v>168</v>
      </c>
      <c r="Q34" t="s">
        <v>25</v>
      </c>
    </row>
    <row r="35" spans="1:17">
      <c r="A35">
        <v>34</v>
      </c>
      <c r="B35" t="s">
        <v>212</v>
      </c>
      <c r="C35" t="s">
        <v>213</v>
      </c>
      <c r="D35">
        <v>6</v>
      </c>
      <c r="E35" t="str">
        <f>VLOOKUP(D35,BarCategories!$A$2:$C$7,2,TRUE)</f>
        <v>Casino</v>
      </c>
      <c r="F35">
        <v>6</v>
      </c>
      <c r="G35" t="str">
        <f>VLOOKUP(F35,BarFranchise!$A$2:$C$7,2,FALSE)</f>
        <v>Casino Caribe</v>
      </c>
      <c r="H35" t="s">
        <v>19</v>
      </c>
      <c r="I35" t="s">
        <v>20</v>
      </c>
      <c r="J35" t="s">
        <v>214</v>
      </c>
      <c r="K35">
        <v>4478224</v>
      </c>
      <c r="L35" t="s">
        <v>215</v>
      </c>
      <c r="M35">
        <v>4.620052</v>
      </c>
      <c r="N35">
        <v>-74.135297</v>
      </c>
      <c r="O35" s="6">
        <v>45000</v>
      </c>
      <c r="P35" t="s">
        <v>168</v>
      </c>
      <c r="Q35" t="s">
        <v>31</v>
      </c>
    </row>
    <row r="36" spans="1:17">
      <c r="A36">
        <v>35</v>
      </c>
      <c r="B36" t="s">
        <v>216</v>
      </c>
      <c r="C36" t="s">
        <v>217</v>
      </c>
      <c r="D36">
        <v>6</v>
      </c>
      <c r="E36" t="str">
        <f>VLOOKUP(D36,BarCategories!$A$2:$C$7,2,TRUE)</f>
        <v>Casino</v>
      </c>
      <c r="F36">
        <v>6</v>
      </c>
      <c r="G36" t="str">
        <f>VLOOKUP(F36,BarFranchise!$A$2:$C$7,2,FALSE)</f>
        <v>Casino Caribe</v>
      </c>
      <c r="H36" t="s">
        <v>19</v>
      </c>
      <c r="I36" t="s">
        <v>20</v>
      </c>
      <c r="J36" t="s">
        <v>218</v>
      </c>
      <c r="K36">
        <v>2138300</v>
      </c>
      <c r="L36" t="s">
        <v>219</v>
      </c>
      <c r="M36">
        <v>4.703253</v>
      </c>
      <c r="N36">
        <v>-74.041476</v>
      </c>
      <c r="O36" s="6">
        <v>45000</v>
      </c>
      <c r="P36" t="s">
        <v>168</v>
      </c>
      <c r="Q36" t="s">
        <v>37</v>
      </c>
    </row>
    <row r="37" spans="1:17">
      <c r="A37">
        <v>36</v>
      </c>
      <c r="B37" t="s">
        <v>220</v>
      </c>
      <c r="C37" t="s">
        <v>221</v>
      </c>
      <c r="D37">
        <v>6</v>
      </c>
      <c r="E37" t="str">
        <f>VLOOKUP(D37,BarCategories!$A$2:$C$7,2,TRUE)</f>
        <v>Casino</v>
      </c>
      <c r="F37">
        <v>7</v>
      </c>
      <c r="G37" t="str">
        <f>VLOOKUP(F37,BarFranchise!$A$2:$C$7,2,FALSE)</f>
        <v>Casino Broadway</v>
      </c>
      <c r="H37" t="s">
        <v>19</v>
      </c>
      <c r="I37" t="s">
        <v>20</v>
      </c>
      <c r="J37" t="s">
        <v>222</v>
      </c>
      <c r="K37">
        <v>3419157</v>
      </c>
      <c r="L37" t="s">
        <v>223</v>
      </c>
      <c r="M37">
        <v>4.604949</v>
      </c>
      <c r="N37">
        <v>-74.073946</v>
      </c>
      <c r="O37" s="6">
        <v>42000</v>
      </c>
      <c r="P37" t="s">
        <v>55</v>
      </c>
      <c r="Q37" t="s">
        <v>43</v>
      </c>
    </row>
    <row r="38" spans="1:17">
      <c r="A38">
        <v>37</v>
      </c>
      <c r="B38" t="s">
        <v>224</v>
      </c>
      <c r="C38" t="s">
        <v>225</v>
      </c>
      <c r="D38">
        <v>6</v>
      </c>
      <c r="E38" t="str">
        <f>VLOOKUP(D38,BarCategories!$A$2:$C$7,2,TRUE)</f>
        <v>Casino</v>
      </c>
      <c r="F38">
        <v>7</v>
      </c>
      <c r="G38" t="str">
        <f>VLOOKUP(F38,BarFranchise!$A$2:$C$7,2,FALSE)</f>
        <v>Casino Broadway</v>
      </c>
      <c r="H38" t="s">
        <v>19</v>
      </c>
      <c r="I38" t="s">
        <v>20</v>
      </c>
      <c r="J38" t="s">
        <v>226</v>
      </c>
      <c r="K38">
        <v>2822109</v>
      </c>
      <c r="L38" t="s">
        <v>223</v>
      </c>
      <c r="M38">
        <v>4.602208</v>
      </c>
      <c r="N38">
        <v>-74.075216</v>
      </c>
      <c r="O38" s="6">
        <v>42000</v>
      </c>
      <c r="P38" t="s">
        <v>55</v>
      </c>
      <c r="Q38" t="s">
        <v>48</v>
      </c>
    </row>
    <row r="39" spans="1:17">
      <c r="A39">
        <v>38</v>
      </c>
      <c r="B39" t="s">
        <v>227</v>
      </c>
      <c r="C39" t="s">
        <v>228</v>
      </c>
      <c r="D39">
        <v>6</v>
      </c>
      <c r="E39" t="str">
        <f>VLOOKUP(D39,BarCategories!$A$2:$C$7,2,TRUE)</f>
        <v>Casino</v>
      </c>
      <c r="F39">
        <v>7</v>
      </c>
      <c r="G39" t="str">
        <f>VLOOKUP(F39,BarFranchise!$A$2:$C$7,2,FALSE)</f>
        <v>Casino Broadway</v>
      </c>
      <c r="H39" t="s">
        <v>19</v>
      </c>
      <c r="I39" t="s">
        <v>20</v>
      </c>
      <c r="J39" t="s">
        <v>229</v>
      </c>
      <c r="K39">
        <v>2736339</v>
      </c>
      <c r="L39" t="s">
        <v>223</v>
      </c>
      <c r="M39">
        <v>4.618111</v>
      </c>
      <c r="N39">
        <v>-74.133974</v>
      </c>
      <c r="O39" s="6">
        <v>42000</v>
      </c>
      <c r="P39" t="s">
        <v>55</v>
      </c>
      <c r="Q39" t="s">
        <v>56</v>
      </c>
    </row>
    <row r="40" spans="1:17">
      <c r="A40">
        <v>39</v>
      </c>
      <c r="B40" t="s">
        <v>230</v>
      </c>
      <c r="C40" t="s">
        <v>231</v>
      </c>
      <c r="D40">
        <v>6</v>
      </c>
      <c r="E40" t="str">
        <f>VLOOKUP(D40,BarCategories!$A$2:$C$7,2,TRUE)</f>
        <v>Casino</v>
      </c>
      <c r="F40">
        <v>7</v>
      </c>
      <c r="G40" t="str">
        <f>VLOOKUP(F40,BarFranchise!$A$2:$C$7,2,FALSE)</f>
        <v>Casino Broadway</v>
      </c>
      <c r="H40" t="s">
        <v>19</v>
      </c>
      <c r="I40" t="s">
        <v>20</v>
      </c>
      <c r="J40" t="s">
        <v>232</v>
      </c>
      <c r="K40">
        <v>6169012</v>
      </c>
      <c r="L40" t="s">
        <v>233</v>
      </c>
      <c r="M40">
        <v>4.666671</v>
      </c>
      <c r="N40">
        <v>-74.053525</v>
      </c>
      <c r="O40" s="6">
        <v>42000</v>
      </c>
      <c r="P40" t="s">
        <v>55</v>
      </c>
      <c r="Q40" t="s">
        <v>62</v>
      </c>
    </row>
    <row r="41" spans="1:17">
      <c r="A41">
        <v>40</v>
      </c>
      <c r="B41" t="s">
        <v>234</v>
      </c>
      <c r="C41" t="s">
        <v>235</v>
      </c>
      <c r="D41">
        <v>6</v>
      </c>
      <c r="E41" t="str">
        <f>VLOOKUP(D41,BarCategories!$A$2:$C$7,2,TRUE)</f>
        <v>Casino</v>
      </c>
      <c r="F41">
        <v>7</v>
      </c>
      <c r="G41" t="str">
        <f>VLOOKUP(F41,BarFranchise!$A$2:$C$7,2,FALSE)</f>
        <v>Casino Broadway</v>
      </c>
      <c r="H41" t="s">
        <v>19</v>
      </c>
      <c r="I41" t="s">
        <v>20</v>
      </c>
      <c r="J41" t="s">
        <v>236</v>
      </c>
      <c r="K41">
        <v>2146859</v>
      </c>
      <c r="L41" t="s">
        <v>223</v>
      </c>
      <c r="M41">
        <v>4.702847</v>
      </c>
      <c r="N41">
        <v>-74.041751</v>
      </c>
      <c r="O41" s="6">
        <v>42000</v>
      </c>
      <c r="P41" t="s">
        <v>55</v>
      </c>
      <c r="Q41" t="s">
        <v>68</v>
      </c>
    </row>
    <row r="42" spans="1:17">
      <c r="A42">
        <v>41</v>
      </c>
      <c r="B42" t="s">
        <v>237</v>
      </c>
      <c r="C42" t="s">
        <v>238</v>
      </c>
      <c r="D42">
        <v>6</v>
      </c>
      <c r="E42" t="str">
        <f>VLOOKUP(D42,BarCategories!$A$2:$C$7,2,TRUE)</f>
        <v>Casino</v>
      </c>
      <c r="F42">
        <v>7</v>
      </c>
      <c r="G42" t="str">
        <f>VLOOKUP(F42,BarFranchise!$A$2:$C$7,2,FALSE)</f>
        <v>Casino Broadway</v>
      </c>
      <c r="H42" t="s">
        <v>19</v>
      </c>
      <c r="I42" t="s">
        <v>20</v>
      </c>
      <c r="J42" t="s">
        <v>239</v>
      </c>
      <c r="K42">
        <v>2259365</v>
      </c>
      <c r="L42" t="s">
        <v>240</v>
      </c>
      <c r="M42">
        <v>4.680585</v>
      </c>
      <c r="N42">
        <v>-74.082262</v>
      </c>
      <c r="O42" s="6">
        <v>42000</v>
      </c>
      <c r="P42" t="s">
        <v>55</v>
      </c>
      <c r="Q42" t="s">
        <v>74</v>
      </c>
    </row>
    <row r="43" spans="1:17">
      <c r="A43">
        <v>42</v>
      </c>
      <c r="B43" t="s">
        <v>241</v>
      </c>
      <c r="C43" t="s">
        <v>242</v>
      </c>
      <c r="D43">
        <v>6</v>
      </c>
      <c r="E43" t="str">
        <f>VLOOKUP(D43,BarCategories!$A$2:$C$7,2,TRUE)</f>
        <v>Casino</v>
      </c>
      <c r="F43" t="s">
        <v>51</v>
      </c>
      <c r="G43" t="str">
        <f>VLOOKUP(F43,BarFranchise!$A$2:$C$7,2,FALSE)</f>
        <v>NULL</v>
      </c>
      <c r="H43" t="s">
        <v>19</v>
      </c>
      <c r="I43" t="s">
        <v>20</v>
      </c>
      <c r="J43" t="s">
        <v>243</v>
      </c>
      <c r="K43">
        <v>2131014</v>
      </c>
      <c r="L43" t="s">
        <v>244</v>
      </c>
      <c r="M43">
        <v>4.70221</v>
      </c>
      <c r="N43">
        <v>-74.049221</v>
      </c>
      <c r="O43" s="6">
        <v>45000</v>
      </c>
      <c r="P43" t="s">
        <v>206</v>
      </c>
      <c r="Q43" t="s">
        <v>80</v>
      </c>
    </row>
    <row r="44" spans="1:17">
      <c r="A44">
        <v>43</v>
      </c>
      <c r="B44" t="s">
        <v>245</v>
      </c>
      <c r="C44" t="s">
        <v>246</v>
      </c>
      <c r="D44">
        <v>6</v>
      </c>
      <c r="E44" t="str">
        <f>VLOOKUP(D44,BarCategories!$A$2:$C$7,2,TRUE)</f>
        <v>Casino</v>
      </c>
      <c r="F44" t="s">
        <v>51</v>
      </c>
      <c r="G44" t="str">
        <f>VLOOKUP(F44,BarFranchise!$A$2:$C$7,2,FALSE)</f>
        <v>NULL</v>
      </c>
      <c r="H44" t="s">
        <v>19</v>
      </c>
      <c r="I44" t="s">
        <v>20</v>
      </c>
      <c r="J44" t="s">
        <v>247</v>
      </c>
      <c r="K44">
        <v>2265613</v>
      </c>
      <c r="L44" t="s">
        <v>248</v>
      </c>
      <c r="M44">
        <v>4.712027</v>
      </c>
      <c r="N44">
        <v>-74.07166</v>
      </c>
      <c r="O44" s="6">
        <v>43000</v>
      </c>
      <c r="P44" t="s">
        <v>206</v>
      </c>
      <c r="Q44" t="s">
        <v>86</v>
      </c>
    </row>
    <row r="45" spans="1:17">
      <c r="A45">
        <v>44</v>
      </c>
      <c r="B45" t="s">
        <v>249</v>
      </c>
      <c r="C45" t="s">
        <v>250</v>
      </c>
      <c r="D45">
        <v>2</v>
      </c>
      <c r="E45" t="str">
        <f>VLOOKUP(D45,BarCategories!$A$2:$C$7,2,TRUE)</f>
        <v>Discoteca</v>
      </c>
      <c r="F45" t="s">
        <v>51</v>
      </c>
      <c r="G45" t="str">
        <f>VLOOKUP(F45,BarFranchise!$A$2:$C$7,2,FALSE)</f>
        <v>NULL</v>
      </c>
      <c r="H45" t="s">
        <v>19</v>
      </c>
      <c r="I45" t="s">
        <v>20</v>
      </c>
      <c r="J45" t="s">
        <v>251</v>
      </c>
      <c r="K45" t="s">
        <v>252</v>
      </c>
      <c r="L45" t="s">
        <v>253</v>
      </c>
      <c r="M45">
        <v>4.668928</v>
      </c>
      <c r="N45">
        <v>-74.055085</v>
      </c>
      <c r="O45" s="6">
        <v>22000</v>
      </c>
      <c r="P45" t="s">
        <v>168</v>
      </c>
      <c r="Q45" t="s">
        <v>91</v>
      </c>
    </row>
    <row r="46" spans="1:17">
      <c r="A46">
        <v>45</v>
      </c>
      <c r="B46" t="s">
        <v>254</v>
      </c>
      <c r="C46" t="s">
        <v>255</v>
      </c>
      <c r="D46">
        <v>2</v>
      </c>
      <c r="E46" t="str">
        <f>VLOOKUP(D46,BarCategories!$A$2:$C$7,2,TRUE)</f>
        <v>Discoteca</v>
      </c>
      <c r="F46" t="s">
        <v>51</v>
      </c>
      <c r="G46" t="str">
        <f>VLOOKUP(F46,BarFranchise!$A$2:$C$7,2,FALSE)</f>
        <v>NULL</v>
      </c>
      <c r="H46" t="s">
        <v>19</v>
      </c>
      <c r="I46" t="s">
        <v>20</v>
      </c>
      <c r="J46" s="7" t="s">
        <v>256</v>
      </c>
      <c r="K46" s="8" t="s">
        <v>257</v>
      </c>
      <c r="L46" t="s">
        <v>258</v>
      </c>
      <c r="M46">
        <v>4.669257</v>
      </c>
      <c r="N46">
        <v>-74.055166</v>
      </c>
      <c r="O46" s="6">
        <v>26000</v>
      </c>
      <c r="P46" t="s">
        <v>24</v>
      </c>
      <c r="Q46" t="s">
        <v>97</v>
      </c>
    </row>
  </sheetData>
  <pageMargins left="0.75" right="0.75" top="1" bottom="1" header="0.5" footer="0.5"/>
  <pageSetup paperSize="1"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7"/>
  <sheetViews>
    <sheetView workbookViewId="0">
      <selection activeCell="C8" sqref="C8"/>
    </sheetView>
  </sheetViews>
  <sheetFormatPr defaultColWidth="9" defaultRowHeight="15.75" outlineLevelRow="6" outlineLevelCol="2"/>
  <cols>
    <col min="2" max="2" width="19.3333333333333" customWidth="1"/>
  </cols>
  <sheetData>
    <row r="1" spans="1:3">
      <c r="A1" t="s">
        <v>259</v>
      </c>
      <c r="B1" t="s">
        <v>1</v>
      </c>
      <c r="C1" t="s">
        <v>2</v>
      </c>
    </row>
    <row r="2" spans="1:3">
      <c r="A2" t="s">
        <v>51</v>
      </c>
      <c r="B2" t="s">
        <v>51</v>
      </c>
      <c r="C2" t="s">
        <v>260</v>
      </c>
    </row>
    <row r="3" spans="1:3">
      <c r="A3">
        <v>1</v>
      </c>
      <c r="B3" t="s">
        <v>261</v>
      </c>
      <c r="C3" t="s">
        <v>262</v>
      </c>
    </row>
    <row r="4" spans="1:3">
      <c r="A4">
        <v>2</v>
      </c>
      <c r="B4" t="s">
        <v>263</v>
      </c>
      <c r="C4" t="s">
        <v>264</v>
      </c>
    </row>
    <row r="5" spans="1:3">
      <c r="A5">
        <v>5</v>
      </c>
      <c r="B5" t="s">
        <v>265</v>
      </c>
      <c r="C5" t="s">
        <v>266</v>
      </c>
    </row>
    <row r="6" spans="1:3">
      <c r="A6">
        <v>6</v>
      </c>
      <c r="B6" t="s">
        <v>267</v>
      </c>
      <c r="C6" t="s">
        <v>268</v>
      </c>
    </row>
    <row r="7" spans="1:3">
      <c r="A7">
        <v>7</v>
      </c>
      <c r="B7" t="s">
        <v>269</v>
      </c>
      <c r="C7" t="s">
        <v>270</v>
      </c>
    </row>
  </sheetData>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
  <sheetViews>
    <sheetView workbookViewId="0">
      <selection activeCell="B8" sqref="B8"/>
    </sheetView>
  </sheetViews>
  <sheetFormatPr defaultColWidth="9" defaultRowHeight="15.75" outlineLevelRow="7" outlineLevelCol="2"/>
  <cols>
    <col min="1" max="1" width="4.83333333333333" customWidth="1"/>
    <col min="2" max="2" width="12.6666666666667" customWidth="1"/>
  </cols>
  <sheetData>
    <row r="1" s="1" customFormat="1" ht="18.75" spans="1:3">
      <c r="A1" s="1" t="s">
        <v>259</v>
      </c>
      <c r="B1" s="1" t="s">
        <v>1</v>
      </c>
      <c r="C1" s="1" t="s">
        <v>2</v>
      </c>
    </row>
    <row r="2" spans="1:3">
      <c r="A2">
        <v>1</v>
      </c>
      <c r="B2" t="s">
        <v>271</v>
      </c>
      <c r="C2" t="s">
        <v>272</v>
      </c>
    </row>
    <row r="3" spans="1:3">
      <c r="A3">
        <v>2</v>
      </c>
      <c r="B3" t="s">
        <v>273</v>
      </c>
      <c r="C3" t="s">
        <v>274</v>
      </c>
    </row>
    <row r="4" spans="1:3">
      <c r="A4">
        <v>3</v>
      </c>
      <c r="B4" t="s">
        <v>275</v>
      </c>
      <c r="C4" t="s">
        <v>276</v>
      </c>
    </row>
    <row r="5" spans="1:3">
      <c r="A5">
        <v>4</v>
      </c>
      <c r="B5" t="s">
        <v>277</v>
      </c>
      <c r="C5" t="s">
        <v>278</v>
      </c>
    </row>
    <row r="6" spans="1:3">
      <c r="A6">
        <v>5</v>
      </c>
      <c r="B6" t="s">
        <v>279</v>
      </c>
      <c r="C6" t="s">
        <v>280</v>
      </c>
    </row>
    <row r="7" spans="1:3">
      <c r="A7">
        <v>6</v>
      </c>
      <c r="B7" t="s">
        <v>281</v>
      </c>
      <c r="C7" t="s">
        <v>282</v>
      </c>
    </row>
    <row r="8" spans="1:3">
      <c r="A8">
        <v>7</v>
      </c>
      <c r="B8" t="s">
        <v>194</v>
      </c>
      <c r="C8" t="s">
        <v>195</v>
      </c>
    </row>
  </sheetData>
  <pageMargins left="0.75" right="0.75" top="1" bottom="1" header="0.5" footer="0.5"/>
  <pageSetup paperSize="1"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75"/>
  <sheetData/>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62"/>
  <sheetViews>
    <sheetView tabSelected="1" workbookViewId="0">
      <selection activeCell="A3" sqref="A3"/>
    </sheetView>
  </sheetViews>
  <sheetFormatPr defaultColWidth="9" defaultRowHeight="15.75"/>
  <cols>
    <col min="1" max="1" width="11.5" customWidth="1"/>
  </cols>
  <sheetData>
    <row r="1" spans="1:1">
      <c r="A1" s="9" t="s">
        <v>283</v>
      </c>
    </row>
    <row r="2" spans="1:1">
      <c r="A2" s="9" t="s">
        <v>284</v>
      </c>
    </row>
    <row r="3" spans="1:1">
      <c r="A3" t="str">
        <f>"("&amp;Bars!A2&amp;",'"&amp;Bars!B2&amp;"','"&amp;Bars!C2&amp;"',"&amp;Bars!D2&amp;","&amp;Bars!F2&amp;",'"&amp;Bars!H2&amp;"','"&amp;Bars!I2&amp;"','"&amp;Bars!J2&amp;"','"&amp;Bars!K2&amp;"','"&amp;Bars!L2&amp;"',"&amp;Bars!M2&amp;","&amp;Bars!N2&amp;","&amp;Bars!O2&amp;",'"&amp;Bars!P2&amp;"','"&amp;Bars!Q2&amp;"',NOW()),"</f>
        <v>(1,'BBC Andino','bbc-andino',1,1,'Bogotá','Cundinamarca','Cra. 12 No. 83-33','(1)7429292 ext. 311','http://media-cdn.tripadvisor.com/media/photo-s/05/e1/76/20/bogota-beer-company.jpg',4.667483,-74.053242,22000,'CYAN','Lorem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4" spans="1:1">
      <c r="A4" t="str">
        <f>"("&amp;Bars!A3&amp;",'"&amp;Bars!B3&amp;"','"&amp;Bars!C3&amp;"',"&amp;Bars!D3&amp;","&amp;Bars!F3&amp;",'"&amp;Bars!H3&amp;"','"&amp;Bars!I3&amp;"','"&amp;Bars!J3&amp;"','"&amp;Bars!K3&amp;"','"&amp;Bars!L3&amp;"',"&amp;Bars!M3&amp;","&amp;Bars!N3&amp;","&amp;Bars!O3&amp;",'"&amp;Bars!P3&amp;"','"&amp;Bars!Q3&amp;"',NOW()),"</f>
        <v>(2,'BBC Cedritos','bbc-cedritos',1,1,'Bogotá','Cundinamarca','Av. 19 No. 139 – 07','(1)7429292 ext. 315','http://bogotabeercompany.com/wp-content/uploads/2014/06/3.jpg',4.723106,-74.046335,22000,'CYAN','Phasellus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5" spans="1:1">
      <c r="A5" t="str">
        <f>"("&amp;Bars!A4&amp;",'"&amp;Bars!B4&amp;"','"&amp;Bars!C4&amp;"',"&amp;Bars!D4&amp;","&amp;Bars!F4&amp;",'"&amp;Bars!H4&amp;"','"&amp;Bars!I4&amp;"','"&amp;Bars!J4&amp;"','"&amp;Bars!K4&amp;"','"&amp;Bars!L4&amp;"',"&amp;Bars!M4&amp;","&amp;Bars!N4&amp;","&amp;Bars!O4&amp;",'"&amp;Bars!P4&amp;"','"&amp;Bars!Q4&amp;"',NOW()),"</f>
        <v>(3,'BBC Salitre','bbc-salitre',1,1,'Bogotá','Cundinamarca','Av. Cll. 26 No. 68B – 85','(1)7429292 ext. 318','http://photos.wikimapia.org/p/00/01/43/34/17_big.jpg',4.655589,-74.106444,22000,'CYAN','In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6" spans="1:1">
      <c r="A6" t="str">
        <f>"("&amp;Bars!A5&amp;",'"&amp;Bars!B5&amp;"','"&amp;Bars!C5&amp;"',"&amp;Bars!D5&amp;","&amp;Bars!F5&amp;",'"&amp;Bars!H5&amp;"','"&amp;Bars!I5&amp;"','"&amp;Bars!J5&amp;"','"&amp;Bars!K5&amp;"','"&amp;Bars!L5&amp;"',"&amp;Bars!M5&amp;","&amp;Bars!N5&amp;","&amp;Bars!O5&amp;",'"&amp;Bars!P5&amp;"','"&amp;Bars!Q5&amp;"',NOW()),"</f>
        <v>(4,'Joshua Suramericana Salitre','joshua-salitre',1,2,'Bogotá','Cundinamarca','Calle 25B #68B-26 Torre Suramericana Local 108','4272944','https://www.google.com.co/search?q=Joshua+Salitre&amp;espv=2&amp;biw=1616&amp;bih=874&amp;source=lnms&amp;tbm=isch&amp;sa=X&amp;ei=FZ-UVbyQDobusAW61ICgAQ&amp;ved=0CAYQ_AUoAQ#tbs=isz:m&amp;tbm=isch&amp;q=Joshua+Salitre&amp;imgrc=t4qsvb5I7jBKTM%3A',4.655441,-74.10641,25000,'BROWN','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7" spans="1:1">
      <c r="A7" t="str">
        <f>"("&amp;Bars!A6&amp;",'"&amp;Bars!B6&amp;"','"&amp;Bars!C6&amp;"',"&amp;Bars!D6&amp;","&amp;Bars!F6&amp;",'"&amp;Bars!H6&amp;"','"&amp;Bars!I6&amp;"','"&amp;Bars!J6&amp;"','"&amp;Bars!K6&amp;"','"&amp;Bars!L6&amp;"',"&amp;Bars!M6&amp;","&amp;Bars!N6&amp;","&amp;Bars!O6&amp;",'"&amp;Bars!P6&amp;"','"&amp;Bars!Q6&amp;"',NOW()),"</f>
        <v>(5,'Joshua Centro Mayor','joshua-cmayor',1,2,'Bogotá','Cundinamarca','Centro Mayor Centro Comercial Local 3055','7383072','http://0.kekantoimg.com/7KxEZC43EQ3siJq8UyhzRmXspYo=/fit-in/600x600/s3.amazonaws.com/kekanto_pics/pics/32/785032.jpg',4.593426,-74.124627,25000,'BROWN','Nam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8" spans="1:1">
      <c r="A8" t="str">
        <f>"("&amp;Bars!A7&amp;",'"&amp;Bars!B7&amp;"','"&amp;Bars!C7&amp;"',"&amp;Bars!D7&amp;","&amp;Bars!F7&amp;",'"&amp;Bars!H7&amp;"','"&amp;Bars!I7&amp;"','"&amp;Bars!J7&amp;"','"&amp;Bars!K7&amp;"','"&amp;Bars!L7&amp;"',"&amp;Bars!M7&amp;","&amp;Bars!N7&amp;","&amp;Bars!O7&amp;",'"&amp;Bars!P7&amp;"','"&amp;Bars!Q7&amp;"',NOW()),"</f>
        <v>(6,'Shamua','shamua',3,NULL,'Bogotá','Cundinamarca','Av 19 # 114 - 70','2142691 - 2158530','http://cdn0.matrimonio.com.co/emp/fotos/8/2/4/3/Imagen%2047.jpg',4.697388,-74.050008,26000,'BLUE','Sed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9" spans="1:1">
      <c r="A9" t="str">
        <f>"("&amp;Bars!A8&amp;",'"&amp;Bars!B8&amp;"','"&amp;Bars!C8&amp;"',"&amp;Bars!D8&amp;","&amp;Bars!F8&amp;",'"&amp;Bars!H8&amp;"','"&amp;Bars!I8&amp;"','"&amp;Bars!J8&amp;"','"&amp;Bars!K8&amp;"','"&amp;Bars!L8&amp;"',"&amp;Bars!M8&amp;","&amp;Bars!N8&amp;","&amp;Bars!O8&amp;",'"&amp;Bars!P8&amp;"','"&amp;Bars!Q8&amp;"',NOW()),"</f>
        <v>(7,'BBC Parque 93','bbc-prq93',1,1,'Bogotá','Cundinamarca','Cra. 11A No. 93A – 94 (Parque 93)','(1)7429292 ext. 313','http://photos.wikimapia.org/p/00/01/43/34/13_big.jpg',4.675916,-74.047699,22000,'CYAN','Donec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10" spans="1:1">
      <c r="A10" t="str">
        <f>"("&amp;Bars!A9&amp;",'"&amp;Bars!B9&amp;"','"&amp;Bars!C9&amp;"',"&amp;Bars!D9&amp;","&amp;Bars!F9&amp;",'"&amp;Bars!H9&amp;"','"&amp;Bars!I9&amp;"','"&amp;Bars!J9&amp;"','"&amp;Bars!K9&amp;"','"&amp;Bars!L9&amp;"',"&amp;Bars!M9&amp;","&amp;Bars!N9&amp;","&amp;Bars!O9&amp;",'"&amp;Bars!P9&amp;"','"&amp;Bars!Q9&amp;"',NOW()),"</f>
        <v>(8,'BBC Calle 85','bbc-c85',1,1,'Bogotá','Cundinamarca','Cll. 85 No. 13 – 06','(1)7429292 ext. 316','http://res.cloudinary.com/civico/image/upload/c_fill,h_500,w_500/v1/entity/image/file/057/000/52e694ea31e93c1b96000057.jpg',4.669196,-74.053702,22000,'CYAN','Nulla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11" spans="1:1">
      <c r="A11" t="str">
        <f>"("&amp;Bars!A10&amp;",'"&amp;Bars!B10&amp;"','"&amp;Bars!C10&amp;"',"&amp;Bars!D10&amp;","&amp;Bars!F10&amp;",'"&amp;Bars!H10&amp;"','"&amp;Bars!I10&amp;"','"&amp;Bars!J10&amp;"','"&amp;Bars!K10&amp;"','"&amp;Bars!L10&amp;"',"&amp;Bars!M10&amp;","&amp;Bars!N10&amp;","&amp;Bars!O10&amp;",'"&amp;Bars!P10&amp;"','"&amp;Bars!Q10&amp;"',NOW()),"</f>
        <v>(9,'BBC Usaquén','bbc-usaquen',1,1,'Bogotá','Cundinamarca','Cra. 6 No. 119 – 24','(1)7429292 ext. 314','http://thecitypaperbogota.com/wp-content/uploads/2012/12/bbc-front-AndresRueda.jpg',4.69575,-74.031067,22000,'CYAN','Morbi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12" spans="1:1">
      <c r="A12" t="str">
        <f>"("&amp;Bars!A11&amp;",'"&amp;Bars!B11&amp;"','"&amp;Bars!C11&amp;"',"&amp;Bars!D11&amp;","&amp;Bars!F11&amp;",'"&amp;Bars!H11&amp;"','"&amp;Bars!I11&amp;"','"&amp;Bars!J11&amp;"','"&amp;Bars!K11&amp;"','"&amp;Bars!L11&amp;"',"&amp;Bars!M11&amp;","&amp;Bars!N11&amp;","&amp;Bars!O11&amp;",'"&amp;Bars!P11&amp;"','"&amp;Bars!Q11&amp;"',NOW()),"</f>
        <v>(10,'BBC Avenida 19','bbc-av19',1,1,'Bogotá','Cundinamarca','Av. 19 No. 120 – 76 ','(1)7429292 ext. 312','http://res.cloudinary.com/civico/image/upload/c_fill,h_628,w_1200/v1/entity/image/file/10f/000/5310ec59820c65cb4300010f.jpg',4.700994,-74.04935,22000,'CYAN','Donec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13" spans="1:1">
      <c r="A13" t="str">
        <f>"("&amp;Bars!A12&amp;",'"&amp;Bars!B12&amp;"','"&amp;Bars!C12&amp;"',"&amp;Bars!D12&amp;","&amp;Bars!F12&amp;",'"&amp;Bars!H12&amp;"','"&amp;Bars!I12&amp;"','"&amp;Bars!J12&amp;"','"&amp;Bars!K12&amp;"','"&amp;Bars!L12&amp;"',"&amp;Bars!M12&amp;","&amp;Bars!N12&amp;","&amp;Bars!O12&amp;",'"&amp;Bars!P12&amp;"','"&amp;Bars!Q12&amp;"',NOW()),"</f>
        <v>(11,'BBC San Martín','bbc-san-martin',1,1,'Bogotá','Cundinamarca','Cr 7 # 32-48','(1)3509093','http://res.cloudinary.com/civico/image/upload/v1408724011/entity/image/file/017/000/53f76c2ab9dd5d3361000017.jpg',4.618726,-74.068065,22000,'CYAN','Cras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14" spans="1:1">
      <c r="A14" t="str">
        <f>"("&amp;Bars!A13&amp;",'"&amp;Bars!B13&amp;"','"&amp;Bars!C13&amp;"',"&amp;Bars!D13&amp;","&amp;Bars!F13&amp;",'"&amp;Bars!H13&amp;"','"&amp;Bars!I13&amp;"','"&amp;Bars!J13&amp;"','"&amp;Bars!K13&amp;"','"&amp;Bars!L13&amp;"',"&amp;Bars!M13&amp;","&amp;Bars!N13&amp;","&amp;Bars!O13&amp;",'"&amp;Bars!P13&amp;"','"&amp;Bars!Q13&amp;"',NOW()),"</f>
        <v>(12,'BBC La Macarena','bbc-la-macarena',1,1,'Bogotá','Cundinamarca','Cra. 4A No. 27 – 04','(1)7429292 ext. 311','http://static.theculturetrip.com/images/56-262915-bbc1.jpg',4.613988,-74.066372,22000,'CYAN','Vivamus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15" spans="1:1">
      <c r="A15" t="str">
        <f>"("&amp;Bars!A14&amp;",'"&amp;Bars!B14&amp;"','"&amp;Bars!C14&amp;"',"&amp;Bars!D14&amp;","&amp;Bars!F14&amp;",'"&amp;Bars!H14&amp;"','"&amp;Bars!I14&amp;"','"&amp;Bars!J14&amp;"','"&amp;Bars!K14&amp;"','"&amp;Bars!L14&amp;"',"&amp;Bars!M14&amp;","&amp;Bars!N14&amp;","&amp;Bars!O14&amp;",'"&amp;Bars!P14&amp;"','"&amp;Bars!Q14&amp;"',NOW()),"</f>
        <v>(13,'BBC Titan','bbc-titan',1,1,'Bogotá','Cundinamarca','Av Calle 80 # 80-94 Centro Comercial Titán Plaza Local 3-58','(1)7422733','http://www.ospinas.com.co/wp-content/uploads/2013/03/bbc.jpg',4.694834,-74.086766,22000,'CYAN','Nam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16" spans="1:1">
      <c r="A16" t="str">
        <f>"("&amp;Bars!A15&amp;",'"&amp;Bars!B15&amp;"','"&amp;Bars!C15&amp;"',"&amp;Bars!D15&amp;","&amp;Bars!F15&amp;",'"&amp;Bars!H15&amp;"','"&amp;Bars!I15&amp;"','"&amp;Bars!J15&amp;"','"&amp;Bars!K15&amp;"','"&amp;Bars!L15&amp;"',"&amp;Bars!M15&amp;","&amp;Bars!N15&amp;","&amp;Bars!O15&amp;",'"&amp;Bars!P15&amp;"','"&amp;Bars!Q15&amp;"',NOW()),"</f>
        <v>(14,'BBC Pepe Sierra','bbc-pepe-sierra',1,1,'Bogotá','Cundinamarca','Cll. 116 No. 16 – 78','(1)7429292 ext. 310','http://bogotabeercompany.com/wp-content/uploads/2014/06/10.jpg',4.697595,-74.046083,22000,'CYAN','Donec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placerat.',NOW()),</v>
      </c>
    </row>
    <row r="17" spans="1:1">
      <c r="A17" t="str">
        <f>"("&amp;Bars!A16&amp;",'"&amp;Bars!B16&amp;"','"&amp;Bars!C16&amp;"',"&amp;Bars!D16&amp;","&amp;Bars!F16&amp;",'"&amp;Bars!H16&amp;"','"&amp;Bars!I16&amp;"','"&amp;Bars!J16&amp;"','"&amp;Bars!K16&amp;"','"&amp;Bars!L16&amp;"',"&amp;Bars!M16&amp;","&amp;Bars!N16&amp;","&amp;Bars!O16&amp;",'"&amp;Bars!P16&amp;"','"&amp;Bars!Q16&amp;"',NOW()),"</f>
        <v>(15,'BBC Galerias','bbc-galerias',1,1,'Bogotá','Cundinamarca','Cr 24 # 53-66','(1)3002729','http://www.citybog.com/images/est_photo2_1671bbcusaquentwo.jpg',4.642533,-74.073827,22000,'CYAN','Aenean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ultricies.',NOW()),</v>
      </c>
    </row>
    <row r="18" spans="1:1">
      <c r="A18" t="str">
        <f>"("&amp;Bars!A17&amp;",'"&amp;Bars!B17&amp;"','"&amp;Bars!C17&amp;"',"&amp;Bars!D17&amp;","&amp;Bars!F17&amp;",'"&amp;Bars!H17&amp;"','"&amp;Bars!I17&amp;"','"&amp;Bars!J17&amp;"','"&amp;Bars!K17&amp;"','"&amp;Bars!L17&amp;"',"&amp;Bars!M17&amp;","&amp;Bars!N17&amp;","&amp;Bars!O17&amp;",'"&amp;Bars!P17&amp;"','"&amp;Bars!Q17&amp;"',NOW()),"</f>
        <v>(16,'BBC Centro Mayor','bbc-cmayor',1,1,'Bogotá','Cundinamarca','Av NQS – 38A Sur Centro Comercial Centro Mayor Local 351-352','(1)3002729','http://bogotabeercompany.com/wp-content/uploads/2014/07/26.jpg',4.592084,-74.123785,22000,'CYAN','Vestibulum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dui.',NOW()),</v>
      </c>
    </row>
    <row r="19" spans="1:1">
      <c r="A19" t="str">
        <f>"("&amp;Bars!A18&amp;",'"&amp;Bars!B18&amp;"','"&amp;Bars!C18&amp;"',"&amp;Bars!D18&amp;","&amp;Bars!F18&amp;",'"&amp;Bars!H18&amp;"','"&amp;Bars!I18&amp;"','"&amp;Bars!J18&amp;"','"&amp;Bars!K18&amp;"','"&amp;Bars!L18&amp;"',"&amp;Bars!M18&amp;","&amp;Bars!N18&amp;","&amp;Bars!O18&amp;",'"&amp;Bars!P18&amp;"','"&amp;Bars!Q18&amp;"',NOW()),"</f>
        <v>(17,'BBC Rosales','bbc-rosales',1,1,'Bogotá','Cundinamarca','Cra. 5 No. 71A – 75','(1)7429292 ext. 317','http://bogotabeercompany.com/wp-content/uploads/2014/06/20.jpg',4.654109,-74.053742,22000,'CYAN','Cras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quam.',NOW()),</v>
      </c>
    </row>
    <row r="20" spans="1:1">
      <c r="A20" t="str">
        <f>"("&amp;Bars!A19&amp;",'"&amp;Bars!B19&amp;"','"&amp;Bars!C19&amp;"',"&amp;Bars!D19&amp;","&amp;Bars!F19&amp;",'"&amp;Bars!H19&amp;"','"&amp;Bars!I19&amp;"','"&amp;Bars!J19&amp;"','"&amp;Bars!K19&amp;"','"&amp;Bars!L19&amp;"',"&amp;Bars!M19&amp;","&amp;Bars!N19&amp;","&amp;Bars!O19&amp;",'"&amp;Bars!P19&amp;"','"&amp;Bars!Q19&amp;"',NOW()),"</f>
        <v>(18,'BBC La Candelaria','bbc-candelaria',1,1,'Bogotá','Cundinamarca','Calle 12D No. 4-02','(1)7429292 ext. 312','http://bogotabeercompany.com/wp-content/uploads/2014/06/30.jpg',4.600257,-74.070481,22000,'CYAN','Proin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tellus.',NOW()),</v>
      </c>
    </row>
    <row r="21" spans="1:1">
      <c r="A21" t="str">
        <f>"("&amp;Bars!A20&amp;",'"&amp;Bars!B20&amp;"','"&amp;Bars!C20&amp;"',"&amp;Bars!D20&amp;","&amp;Bars!F20&amp;",'"&amp;Bars!H20&amp;"','"&amp;Bars!I20&amp;"','"&amp;Bars!J20&amp;"','"&amp;Bars!K20&amp;"','"&amp;Bars!L20&amp;"',"&amp;Bars!M20&amp;","&amp;Bars!N20&amp;","&amp;Bars!O20&amp;",'"&amp;Bars!P20&amp;"','"&amp;Bars!Q20&amp;"',NOW()),"</f>
        <v>(19,'BBC Plaza de las Americas','bbc-plz-americas',1,1,'Bogotá','Cundinamarca','C.C. Plaza de las Américas Local 17-23','(1)7429292 Ext. 319','http://photos.wikimapia.org/p/00/01/43/34/21_big.jpg',4.618512,-74.134443,22000,'CYAN','Aenean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nibh.',NOW()),</v>
      </c>
    </row>
    <row r="22" spans="1:1">
      <c r="A22" t="str">
        <f>"("&amp;Bars!A21&amp;",'"&amp;Bars!B21&amp;"','"&amp;Bars!C21&amp;"',"&amp;Bars!D21&amp;","&amp;Bars!F21&amp;",'"&amp;Bars!H21&amp;"','"&amp;Bars!I21&amp;"','"&amp;Bars!J21&amp;"','"&amp;Bars!K21&amp;"','"&amp;Bars!L21&amp;"',"&amp;Bars!M21&amp;","&amp;Bars!N21&amp;","&amp;Bars!O21&amp;",'"&amp;Bars!P21&amp;"','"&amp;Bars!Q21&amp;"',NOW()),"</f>
        <v>(20,'BBC Belaire','bbc-belaire',1,1,'Bogotá','Cundinamarca','Calle 153 #6-65. Locales 5a-5b','(1) 7429292 Ext: 323','http://res.cloudinary.com/civico/image/upload/v1403899200/entity/image/file/009/000/53adcd33b9dd5d084e000009.jpg',4.727324,-74.024496,22000,'CYAN','Proin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ipsum.',NOW()),</v>
      </c>
    </row>
    <row r="23" spans="1:1">
      <c r="A23" t="str">
        <f>"("&amp;Bars!A22&amp;",'"&amp;Bars!B22&amp;"','"&amp;Bars!C22&amp;"',"&amp;Bars!D22&amp;","&amp;Bars!F22&amp;",'"&amp;Bars!H22&amp;"','"&amp;Bars!I22&amp;"','"&amp;Bars!J22&amp;"','"&amp;Bars!K22&amp;"','"&amp;Bars!L22&amp;"',"&amp;Bars!M22&amp;","&amp;Bars!N22&amp;","&amp;Bars!O22&amp;",'"&amp;Bars!P22&amp;"','"&amp;Bars!Q22&amp;"',NOW()),"</f>
        <v>(21,'BBC Chia','bbc-chia',1,1,'Chía','Cundinamarca','Avenida Pradilla # 5-31. Local1-39 C.C Plaza Mayor Chía','(1) 7429292 Ext: 321','http://photos.wikimapia.org/p/00/01/43/34/23_big.jpg',4.865091,-74.040017,22000,'CYAN','Suspendisse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pretium.',NOW()),</v>
      </c>
    </row>
    <row r="24" spans="1:1">
      <c r="A24" t="str">
        <f>"("&amp;Bars!A23&amp;",'"&amp;Bars!B23&amp;"','"&amp;Bars!C23&amp;"',"&amp;Bars!D23&amp;","&amp;Bars!F23&amp;",'"&amp;Bars!H23&amp;"','"&amp;Bars!I23&amp;"','"&amp;Bars!J23&amp;"','"&amp;Bars!K23&amp;"','"&amp;Bars!L23&amp;"',"&amp;Bars!M23&amp;","&amp;Bars!N23&amp;","&amp;Bars!O23&amp;",'"&amp;Bars!P23&amp;"','"&amp;Bars!Q23&amp;"',NOW()),"</f>
        <v>(22,'Joshua Portal 80','joshua-portal80',1,2,'Bogotá','Cundinamarca','Centro Comercial Portal 80 Local N2 005','4911172','http://res.cloudinary.com/civico/image/upload/v1/entity/image/file/764/000/52dd2cc031e93cbe82000764.jpg',4.711345,-74.112951,25000,'BROWN','Cras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feugiat.',NOW()),</v>
      </c>
    </row>
    <row r="25" spans="1:1">
      <c r="A25" t="str">
        <f>"("&amp;Bars!A24&amp;",'"&amp;Bars!B24&amp;"','"&amp;Bars!C24&amp;"',"&amp;Bars!D24&amp;","&amp;Bars!F24&amp;",'"&amp;Bars!H24&amp;"','"&amp;Bars!I24&amp;"','"&amp;Bars!J24&amp;"','"&amp;Bars!K24&amp;"','"&amp;Bars!L24&amp;"',"&amp;Bars!M24&amp;","&amp;Bars!N24&amp;","&amp;Bars!O24&amp;",'"&amp;Bars!P24&amp;"','"&amp;Bars!Q24&amp;"',NOW()),"</f>
        <v>(23,'Joshua Gran Estación','joshua-gran-estacion',1,2,'Bogotá','Cundinamarca','Centro Comercial Gran Estación Local 10-59','2213574','http://res.cloudinary.com/civico/image/upload/c_fill,h_500,w_500/v1/entity/image/file/764/000/52dd2cc031e93cbe82000764.jpg',4.64723,-74.101956,25000,'BROWN','Morbi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suscipit.',NOW()),</v>
      </c>
    </row>
    <row r="26" spans="1:1">
      <c r="A26" t="str">
        <f>"("&amp;Bars!A25&amp;",'"&amp;Bars!B25&amp;"','"&amp;Bars!C25&amp;"',"&amp;Bars!D25&amp;","&amp;Bars!F25&amp;",'"&amp;Bars!H25&amp;"','"&amp;Bars!I25&amp;"','"&amp;Bars!J25&amp;"','"&amp;Bars!K25&amp;"','"&amp;Bars!L25&amp;"',"&amp;Bars!M25&amp;","&amp;Bars!N25&amp;","&amp;Bars!O25&amp;",'"&amp;Bars!P25&amp;"','"&amp;Bars!Q25&amp;"',NOW()),"</f>
        <v>(24,'Joshua Calima','joshua-calima',1,2,'Bogotá','Cundinamarca','Calima Centro Comercial Local C-01 Tercer Piso','3786145','https://s-media-cache-ak0.pinimg.com/736x/57/3d/80/573d8075ba935ee3474340146ee38704.jpg',4.617798,-74.08634,25000,'BROWN','Vivamus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molestie.',NOW()),</v>
      </c>
    </row>
    <row r="27" spans="1:1">
      <c r="A27" t="str">
        <f>"("&amp;Bars!A26&amp;",'"&amp;Bars!B26&amp;"','"&amp;Bars!C26&amp;"',"&amp;Bars!D26&amp;","&amp;Bars!F26&amp;",'"&amp;Bars!H26&amp;"','"&amp;Bars!I26&amp;"','"&amp;Bars!J26&amp;"','"&amp;Bars!K26&amp;"','"&amp;Bars!L26&amp;"',"&amp;Bars!M26&amp;","&amp;Bars!N26&amp;","&amp;Bars!O26&amp;",'"&amp;Bars!P26&amp;"','"&amp;Bars!Q26&amp;"',NOW()),"</f>
        <v>(25,'Joshua Titan Plaza','joshua-titan',1,2,'Bogotá','Cundinamarca','Titán Plaza Centro Comercial Local 4-19 - 4-20 Terraza','7362119','https://s-media-cache-ak0.pinimg.com/736x/57/3d/80/573d8075ba935ee3474340146ee38704.jpg',4.69518,-74.086625,25000,'BROWN','Sed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maximus.',NOW()),</v>
      </c>
    </row>
    <row r="28" spans="1:1">
      <c r="A28" t="str">
        <f>"("&amp;Bars!A27&amp;",'"&amp;Bars!B27&amp;"','"&amp;Bars!C27&amp;"',"&amp;Bars!D27&amp;","&amp;Bars!F27&amp;",'"&amp;Bars!H27&amp;"','"&amp;Bars!I27&amp;"','"&amp;Bars!J27&amp;"','"&amp;Bars!K27&amp;"','"&amp;Bars!L27&amp;"',"&amp;Bars!M27&amp;","&amp;Bars!N27&amp;","&amp;Bars!O27&amp;",'"&amp;Bars!P27&amp;"','"&amp;Bars!Q27&amp;"',NOW()),"</f>
        <v>(26,'Chamois - Calle 85','chamois-c85',1,2,'Bogotá','Cundinamarca','Calle 85 No. 11 - 69','2183071','http://goguiadelocio.com.co/wordpress/wp-content/uploads/2014/03/KUKARAMAKARA-RUMBA.jpg',4.66815,-74.05218,30000,'RED','Quisque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nisl.',NOW()),</v>
      </c>
    </row>
    <row r="29" spans="1:1">
      <c r="A29" t="str">
        <f>"("&amp;Bars!A28&amp;",'"&amp;Bars!B28&amp;"','"&amp;Bars!C28&amp;"',"&amp;Bars!D28&amp;","&amp;Bars!F28&amp;",'"&amp;Bars!H28&amp;"','"&amp;Bars!I28&amp;"','"&amp;Bars!J28&amp;"','"&amp;Bars!K28&amp;"','"&amp;Bars!L28&amp;"',"&amp;Bars!M28&amp;","&amp;Bars!N28&amp;","&amp;Bars!O28&amp;",'"&amp;Bars!P28&amp;"','"&amp;Bars!Q28&amp;"',NOW()),"</f>
        <v>(27,'Irish Pub - La Candelaria','irish-pub-candelaria',1,5,'Bogotá','Cundinamarca','Carrera 3 # 12-37','284-9351','http://media-cdn.tripadvisor.com/media/photo-s/05/c3/48/85/en-la-zona-rosa.jpg',4.597251,-74.071113,24000,'RED','Sed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porta.',NOW()),</v>
      </c>
    </row>
    <row r="30" spans="1:1">
      <c r="A30" t="str">
        <f>"("&amp;Bars!A29&amp;",'"&amp;Bars!B29&amp;"','"&amp;Bars!C29&amp;"',"&amp;Bars!D29&amp;","&amp;Bars!F29&amp;",'"&amp;Bars!H29&amp;"','"&amp;Bars!I29&amp;"','"&amp;Bars!J29&amp;"','"&amp;Bars!K29&amp;"','"&amp;Bars!L29&amp;"',"&amp;Bars!M29&amp;","&amp;Bars!N29&amp;","&amp;Bars!O29&amp;",'"&amp;Bars!P29&amp;"','"&amp;Bars!Q29&amp;"',NOW()),"</f>
        <v>(28,'Irish Pub - Zona T','irish-pub-zona-t',1,5,'Bogotá','Cundinamarca','Carrera 12A No. 83-48','691-8711','http://res.cloudinary.com/civico/image/upload/v1/entity/image/file/06d/000/52e699ad31e93c1b9600006d.jpg',4.667704,-74.053757,24000,'RED','Duis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amet.',NOW()),</v>
      </c>
    </row>
    <row r="31" spans="1:1">
      <c r="A31" t="str">
        <f>"("&amp;Bars!A30&amp;",'"&amp;Bars!B30&amp;"','"&amp;Bars!C30&amp;"',"&amp;Bars!D30&amp;","&amp;Bars!F30&amp;",'"&amp;Bars!H30&amp;"','"&amp;Bars!I30&amp;"','"&amp;Bars!J30&amp;"','"&amp;Bars!K30&amp;"','"&amp;Bars!L30&amp;"',"&amp;Bars!M30&amp;","&amp;Bars!N30&amp;","&amp;Bars!O30&amp;",'"&amp;Bars!P30&amp;"','"&amp;Bars!Q30&amp;"',NOW()),"</f>
        <v>(29,'Irish Pub - Usaquén','irish-pub-usaquen',1,5,'Bogotá','Cundinamarca','Carrera 6A No. 117-45','213-4157','http://res.cloudinary.com/civico/image/upload/v1/entity/image/file/183/000/53179ae0820c659a84000183.jpg',4.694697,-74.031654,24000,'RED','Cras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odio.',NOW()),</v>
      </c>
    </row>
    <row r="32" spans="1:1">
      <c r="A32" t="str">
        <f>"("&amp;Bars!A31&amp;",'"&amp;Bars!B31&amp;"','"&amp;Bars!C31&amp;"',"&amp;Bars!D31&amp;","&amp;Bars!F31&amp;",'"&amp;Bars!H31&amp;"','"&amp;Bars!I31&amp;"','"&amp;Bars!J31&amp;"','"&amp;Bars!K31&amp;"','"&amp;Bars!L31&amp;"',"&amp;Bars!M31&amp;","&amp;Bars!N31&amp;","&amp;Bars!O31&amp;",'"&amp;Bars!P31&amp;"','"&amp;Bars!Q31&amp;"',NOW()),"</f>
        <v>(30,'Irish Pub - Avenida 19','irish-pub-av19',1,5,'Bogotá','Cundinamarca','Av 19 #120-50','-','http://www.dublin-pub.co/wp-content/uploads/2013/12/av19-2.jpg',4.700904,-74.049406,24000,'RED','Mauris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egestas.',NOW()),</v>
      </c>
    </row>
    <row r="33" spans="1:1">
      <c r="A33" t="str">
        <f>"("&amp;Bars!A32&amp;",'"&amp;Bars!B32&amp;"','"&amp;Bars!C32&amp;"',"&amp;Bars!D32&amp;","&amp;Bars!F32&amp;",'"&amp;Bars!H32&amp;"','"&amp;Bars!I32&amp;"','"&amp;Bars!J32&amp;"','"&amp;Bars!K32&amp;"','"&amp;Bars!L32&amp;"',"&amp;Bars!M32&amp;","&amp;Bars!N32&amp;","&amp;Bars!O32&amp;",'"&amp;Bars!P32&amp;"','"&amp;Bars!Q32&amp;"',NOW()),"</f>
        <v>(31,'Gaira Café Cumbia House','gaira',3,NULL,'Bogotá','Cundinamarca','Cra 13 #96 - 11','746 2696','http://www.elnuevosiglo.com.co/sites/default/files/imagecache/400xY/fOTOGAIRA.png',4.680583,0,35000,'ORANGE','Aliquam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consequat.',NOW()),</v>
      </c>
    </row>
    <row r="34" spans="1:1">
      <c r="A34" t="str">
        <f>"("&amp;Bars!A33&amp;",'"&amp;Bars!B33&amp;"','"&amp;Bars!C33&amp;"',"&amp;Bars!D33&amp;","&amp;Bars!F33&amp;",'"&amp;Bars!H33&amp;"','"&amp;Bars!I33&amp;"','"&amp;Bars!J33&amp;"','"&amp;Bars!K33&amp;"','"&amp;Bars!L33&amp;"',"&amp;Bars!M33&amp;","&amp;Bars!N33&amp;","&amp;Bars!O33&amp;",'"&amp;Bars!P33&amp;"','"&amp;Bars!Q33&amp;"',NOW()),"</f>
        <v>(32,'Milú Disco','milu',2,NULL,'Bogotá','Cundinamarca','Carrera 27 No. 52-61','3007433431-3013306289','http://res.cloudinary.com/civico/image/upload/c_fill,h_628,w_1200/v1421855007/entity/image/file/067/003/5240520731e93c9b60003067.jpg',4.64189,-74.075979,30000,'GREEN','Morbi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lectus.',NOW()),</v>
      </c>
    </row>
    <row r="35" spans="1:1">
      <c r="A35" t="str">
        <f>"("&amp;Bars!A34&amp;",'"&amp;Bars!B34&amp;"','"&amp;Bars!C34&amp;"',"&amp;Bars!D34&amp;","&amp;Bars!F34&amp;",'"&amp;Bars!H34&amp;"','"&amp;Bars!I34&amp;"','"&amp;Bars!J34&amp;"','"&amp;Bars!K34&amp;"','"&amp;Bars!L34&amp;"',"&amp;Bars!M34&amp;","&amp;Bars!N34&amp;","&amp;Bars!O34&amp;",'"&amp;Bars!P34&amp;"','"&amp;Bars!Q34&amp;"',NOW()),"</f>
        <v>(33,'Casino Caribe Centro','casino-caribe-centro',6,6,'Bogotá','Cundinamarca','Cra. 7 No. 21-70','3346869','http://res.cloudinary.com/civico/image/upload/v1422027195/entity/image/file/5e9/000/51cdf00531e93c9ce90005e9.jpg',4.607701,-74.070793,45000,'RED','Lorem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36" spans="1:1">
      <c r="A36" t="str">
        <f>"("&amp;Bars!A35&amp;",'"&amp;Bars!B35&amp;"','"&amp;Bars!C35&amp;"',"&amp;Bars!D35&amp;","&amp;Bars!F35&amp;",'"&amp;Bars!H35&amp;"','"&amp;Bars!I35&amp;"','"&amp;Bars!J35&amp;"','"&amp;Bars!K35&amp;"','"&amp;Bars!L35&amp;"',"&amp;Bars!M35&amp;","&amp;Bars!N35&amp;","&amp;Bars!O35&amp;",'"&amp;Bars!P35&amp;"','"&amp;Bars!Q35&amp;"',NOW()),"</f>
        <v>(34,'Casino Caribe Plaza','casino-caribe-plaza',6,6,'Bogotá','Cundinamarca','CC Plaza de las Americas- Local 2925 y 2729 Entrada 2','4478224','http://www.travelers.com.co/images/made/images/uploads/alianzas/casino_caribe_650_250_c1.jpg',4.620052,-74.135297,45000,'RED','Phasellus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37" spans="1:1">
      <c r="A37" t="str">
        <f>"("&amp;Bars!A36&amp;",'"&amp;Bars!B36&amp;"','"&amp;Bars!C36&amp;"',"&amp;Bars!D36&amp;","&amp;Bars!F36&amp;",'"&amp;Bars!H36&amp;"','"&amp;Bars!I36&amp;"','"&amp;Bars!J36&amp;"','"&amp;Bars!K36&amp;"','"&amp;Bars!L36&amp;"',"&amp;Bars!M36&amp;","&amp;Bars!N36&amp;","&amp;Bars!O36&amp;",'"&amp;Bars!P36&amp;"','"&amp;Bars!Q36&amp;"',NOW()),"</f>
        <v>(35,'Casino Caribe Unicentro','casino-caribe-unicentro',6,6,'Bogotá','Cundinamarca','CC Unicentro Local 2241','2138300','http://www.unicentrobogota.com/wp-content/uploads/Casino_Caribe_Local_2-241_Unicentro_Bogota1.jpg',4.703253,-74.041476,45000,'RED','In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38" spans="1:1">
      <c r="A38" t="str">
        <f>"("&amp;Bars!A37&amp;",'"&amp;Bars!B37&amp;"','"&amp;Bars!C37&amp;"',"&amp;Bars!D37&amp;","&amp;Bars!F37&amp;",'"&amp;Bars!H37&amp;"','"&amp;Bars!I37&amp;"','"&amp;Bars!J37&amp;"','"&amp;Bars!K37&amp;"','"&amp;Bars!L37&amp;"',"&amp;Bars!M37&amp;","&amp;Bars!N37&amp;","&amp;Bars!O37&amp;",'"&amp;Bars!P37&amp;"','"&amp;Bars!Q37&amp;"',NOW()),"</f>
        <v>(36,'Casino Broadway Centro','casino-broadway-centro',6,7,'Bogotá','Cundinamarca','Cra.9 No.17-25','3419157','http://www.winnergroup.com/images/casinos/casinos_3_1334277373.png',4.604949,-74.073946,42000,'BLUE','Phasellus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39" spans="1:1">
      <c r="A39" t="str">
        <f>"("&amp;Bars!A38&amp;",'"&amp;Bars!B38&amp;"','"&amp;Bars!C38&amp;"',"&amp;Bars!D38&amp;","&amp;Bars!F38&amp;",'"&amp;Bars!H38&amp;"','"&amp;Bars!I38&amp;"','"&amp;Bars!J38&amp;"','"&amp;Bars!K38&amp;"','"&amp;Bars!L38&amp;"',"&amp;Bars!M38&amp;","&amp;Bars!N38&amp;","&amp;Bars!O38&amp;",'"&amp;Bars!P38&amp;"','"&amp;Bars!Q38&amp;"',NOW()),"</f>
        <v>(37,'Casino Broadway Jiménez','casino-broadway-jimenez',6,7,'Bogotá','Cundinamarca','Av. Jiménez No.8 -71','2822109','http://www.winnergroup.com/images/casinos/casinos_3_1334277373.png',4.602208,-74.075216,42000,'BLUE','Nam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40" spans="1:1">
      <c r="A40" t="str">
        <f>"("&amp;Bars!A39&amp;",'"&amp;Bars!B39&amp;"','"&amp;Bars!C39&amp;"',"&amp;Bars!D39&amp;","&amp;Bars!F39&amp;",'"&amp;Bars!H39&amp;"','"&amp;Bars!I39&amp;"','"&amp;Bars!J39&amp;"','"&amp;Bars!K39&amp;"','"&amp;Bars!L39&amp;"',"&amp;Bars!M39&amp;","&amp;Bars!N39&amp;","&amp;Bars!O39&amp;",'"&amp;Bars!P39&amp;"','"&amp;Bars!Q39&amp;"',NOW()),"</f>
        <v>(38,'Casino Broadway Kennedy','casino-broadway-kennedy',6,7,'Bogotá','Cundinamarca','Cra. 76 No. 35c-18 sur','2736339','http://www.winnergroup.com/images/casinos/casinos_3_1334277373.png',4.618111,-74.133974,42000,'BLUE','Sed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41" spans="1:1">
      <c r="A41" t="str">
        <f>"("&amp;Bars!A40&amp;",'"&amp;Bars!B40&amp;"','"&amp;Bars!C40&amp;"',"&amp;Bars!D40&amp;","&amp;Bars!F40&amp;",'"&amp;Bars!H40&amp;"','"&amp;Bars!I40&amp;"','"&amp;Bars!J40&amp;"','"&amp;Bars!K40&amp;"','"&amp;Bars!L40&amp;"',"&amp;Bars!M40&amp;","&amp;Bars!N40&amp;","&amp;Bars!O40&amp;",'"&amp;Bars!P40&amp;"','"&amp;Bars!Q40&amp;"',NOW()),"</f>
        <v>(39,'Casino Broadway Andino','casino-broadway-andino',6,7,'Bogotá','Cundinamarca','Centro Comercial Andino- Local 301','6169012','http://esphoto980x880.mnstatic.com/centro-comercial-andino_7367658.jpg',4.666671,-74.053525,42000,'BLUE','Donec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42" spans="1:1">
      <c r="A42" t="str">
        <f>"("&amp;Bars!A41&amp;",'"&amp;Bars!B41&amp;"','"&amp;Bars!C41&amp;"',"&amp;Bars!D41&amp;","&amp;Bars!F41&amp;",'"&amp;Bars!H41&amp;"','"&amp;Bars!I41&amp;"','"&amp;Bars!J41&amp;"','"&amp;Bars!K41&amp;"','"&amp;Bars!L41&amp;"',"&amp;Bars!M41&amp;","&amp;Bars!N41&amp;","&amp;Bars!O41&amp;",'"&amp;Bars!P41&amp;"','"&amp;Bars!Q41&amp;"',NOW()),"</f>
        <v>(40,'Casino Broadway Unicentro','casino-broadway-unicentro',6,7,'Bogotá','Cundinamarca','Centro Comercial Unicentro-Local 207','2146859','http://www.winnergroup.com/images/casinos/casinos_3_1334277373.png',4.702847,-74.041751,42000,'BLUE','Nulla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43" spans="1:1">
      <c r="A43" t="str">
        <f>"("&amp;Bars!A42&amp;",'"&amp;Bars!B42&amp;"','"&amp;Bars!C42&amp;"',"&amp;Bars!D42&amp;","&amp;Bars!F42&amp;",'"&amp;Bars!H42&amp;"','"&amp;Bars!I42&amp;"','"&amp;Bars!J42&amp;"','"&amp;Bars!K42&amp;"','"&amp;Bars!L42&amp;"',"&amp;Bars!M42&amp;","&amp;Bars!N42&amp;","&amp;Bars!O42&amp;",'"&amp;Bars!P42&amp;"','"&amp;Bars!Q42&amp;"',NOW()),"</f>
        <v>(41,'Casino Broadway Metropolis','casino-broadway-metropolis',6,7,'Bogotá','Cundinamarca','Centro Comercial Metropolis-Local 177','2259365','http://res.cloudinary.com/civico/image/upload/v1401927818/entity/image/file/02c/000/538fb889b9dd5dc34900002c.jpg',4.680585,-74.082262,42000,'BLUE','Morbi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44" spans="1:1">
      <c r="A44" t="str">
        <f>"("&amp;Bars!A43&amp;",'"&amp;Bars!B43&amp;"','"&amp;Bars!C43&amp;"',"&amp;Bars!D43&amp;","&amp;Bars!F43&amp;",'"&amp;Bars!H43&amp;"','"&amp;Bars!I43&amp;"','"&amp;Bars!J43&amp;"','"&amp;Bars!K43&amp;"','"&amp;Bars!L43&amp;"',"&amp;Bars!M43&amp;","&amp;Bars!N43&amp;","&amp;Bars!O43&amp;",'"&amp;Bars!P43&amp;"','"&amp;Bars!Q43&amp;"',NOW()),"</f>
        <v>(42,'Casino Rio','casino-rio',6,NULL,'Bogotá','Cundinamarca','Av.19 No.122-64','2131014','http://bingueros.com/image.php/images/articulos/5735/1323964014.png?width=422&amp;cropratio=1.2:1&amp;image=/images/articulos/5735/1323964014.png',4.70221,-74.049221,45000,'GREEN','Donec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45" spans="1:1">
      <c r="A45" t="str">
        <f>"("&amp;Bars!A44&amp;",'"&amp;Bars!B44&amp;"','"&amp;Bars!C44&amp;"',"&amp;Bars!D44&amp;","&amp;Bars!F44&amp;",'"&amp;Bars!H44&amp;"','"&amp;Bars!I44&amp;"','"&amp;Bars!J44&amp;"','"&amp;Bars!K44&amp;"','"&amp;Bars!L44&amp;"',"&amp;Bars!M44&amp;","&amp;Bars!N44&amp;","&amp;Bars!O44&amp;",'"&amp;Bars!P44&amp;"','"&amp;Bars!Q44&amp;"',NOW()),"</f>
        <v>(43,'Hollywood Casino','hollywood-casino',6,NULL,'Bogotá','Cundinamarca','Centro Comercial Bulevar Niza – Local 181','2265613','http://res.cloudinary.com/civico/image/upload/v1421793837/entity/image/file/5e5/000/51ce0c6c31e93c40670005e5.jpg',4.712027,-74.07166,43000,'GREEN','Cras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46" spans="1:1">
      <c r="A46" t="str">
        <f>"("&amp;Bars!A45&amp;",'"&amp;Bars!B45&amp;"','"&amp;Bars!C45&amp;"',"&amp;Bars!D45&amp;","&amp;Bars!F45&amp;",'"&amp;Bars!H45&amp;"','"&amp;Bars!I45&amp;"','"&amp;Bars!J45&amp;"','"&amp;Bars!K45&amp;"','"&amp;Bars!L45&amp;"',"&amp;Bars!M45&amp;","&amp;Bars!N45&amp;","&amp;Bars!O45&amp;",'"&amp;Bars!P45&amp;"','"&amp;Bars!Q45&amp;"',NOW()),"</f>
        <v>(44,'La Villa','la-villa',2,NULL,'Bogotá','Cundinamarca','Cra. 14a #83-56','313 236 4413','http://static.wixstatic.com/media/01b297_99c833ab1ece455c87e668306dc2bd1b.jpg_srb_p_1197_798_75_22_0.50_1.20_0.00_jpg_srb',4.668928,-74.055085,22000,'RED','Vivamus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47" spans="1:1">
      <c r="A47" t="str">
        <f>"("&amp;Bars!A46&amp;",'"&amp;Bars!B46&amp;"','"&amp;Bars!C46&amp;"',"&amp;Bars!D46&amp;","&amp;Bars!F46&amp;",'"&amp;Bars!H46&amp;"','"&amp;Bars!I46&amp;"','"&amp;Bars!J46&amp;"','"&amp;Bars!K46&amp;"','"&amp;Bars!L46&amp;"',"&amp;Bars!M46&amp;","&amp;Bars!N46&amp;","&amp;Bars!O46&amp;",'"&amp;Bars!P46&amp;"','"&amp;Bars!Q46&amp;"',NOW()),"</f>
        <v>(45,'Simona','simona',2,NULL,'Bogotá','Cundinamarca','Cll 84 No 14 - 60','301 3717552','https://fbcdn-sphotos-c-a.akamaihd.net/hphotos-ak-xta1/v/t1.0-9/10929159_830172950362478_5542276870089899145_n.jpg?oh=77fecdf4bfd0c86b1d58950f42dff495&amp;oe=5622A727&amp;__gda__=1444003502_0eb0951549b99f3692997202de02122f',4.669257,-74.055166,26000,'CYAN','Nam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56" spans="1:1">
      <c r="A56" s="9" t="s">
        <v>285</v>
      </c>
    </row>
    <row r="57" spans="1:1">
      <c r="A57" t="s">
        <v>286</v>
      </c>
    </row>
    <row r="58" spans="1:1">
      <c r="A58" t="str">
        <f>"("&amp;BarFranchise!A3&amp;",'"&amp;BarFranchise!B3&amp;"','"&amp;BarFranchise!C3&amp;"'),"</f>
        <v>(1,'Bogotá Beer Company','bbc'),</v>
      </c>
    </row>
    <row r="59" spans="1:1">
      <c r="A59" t="str">
        <f>"("&amp;BarFranchise!A4&amp;",'"&amp;BarFranchise!B4&amp;"','"&amp;BarFranchise!C4&amp;"'),"</f>
        <v>(2,'Joshua','joshua'),</v>
      </c>
    </row>
    <row r="60" spans="1:1">
      <c r="A60" t="str">
        <f>"("&amp;BarFranchise!A5&amp;",'"&amp;BarFranchise!B5&amp;"','"&amp;BarFranchise!C5&amp;"'),"</f>
        <v>(5,'The Irish Pub','irish-pub'),</v>
      </c>
    </row>
    <row r="61" spans="1:1">
      <c r="A61" t="str">
        <f>"("&amp;BarFranchise!A6&amp;",'"&amp;BarFranchise!B6&amp;"','"&amp;BarFranchise!C6&amp;"'),"</f>
        <v>(6,'Casino Caribe','casino-caribe'),</v>
      </c>
    </row>
    <row r="62" spans="1:1">
      <c r="A62" t="str">
        <f>"("&amp;BarFranchise!A7&amp;",'"&amp;BarFranchise!B7&amp;"','"&amp;BarFranchise!C7&amp;"'),"</f>
        <v>(7,'Casino Broadway','casino-broadway'),</v>
      </c>
    </row>
  </sheetData>
  <pageMargins left="0.75" right="0.75" top="1" bottom="1" header="0.5" footer="0.5"/>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Company>RocketTeam</Company>
  <Application>Microsoft Macintosh Excel</Application>
  <HeadingPairs>
    <vt:vector size="2" baseType="variant">
      <vt:variant>
        <vt:lpstr>工作表</vt:lpstr>
      </vt:variant>
      <vt:variant>
        <vt:i4>5</vt:i4>
      </vt:variant>
    </vt:vector>
  </HeadingPairs>
  <TitlesOfParts>
    <vt:vector size="5" baseType="lpstr">
      <vt:lpstr>Bars</vt:lpstr>
      <vt:lpstr>BarFranchise</vt:lpstr>
      <vt:lpstr>BarCategories</vt:lpstr>
      <vt:lpstr>BarSchedules</vt:lpstr>
      <vt:lpstr>SQL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Hernandez</dc:creator>
  <cp:lastModifiedBy>Marco Hernandez</cp:lastModifiedBy>
  <dcterms:created xsi:type="dcterms:W3CDTF">2015-06-19T03:02:00Z</dcterms:created>
  <dcterms:modified xsi:type="dcterms:W3CDTF">2015-07-03T15:58:18Z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