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cer\Documents\acsw\15390_G5_ACSW\PREGAME\1. ELICITACIÓN\1.3 Historias de Usuario\"/>
    </mc:Choice>
  </mc:AlternateContent>
  <xr:revisionPtr revIDLastSave="0" documentId="13_ncr:1_{D4D2FB59-CB6B-455A-8DEF-5A72273E5C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definedNames>
    <definedName name="_xlnm._FilterDatabase" localSheetId="0" hidden="1">'Formato descripción HU'!$B$5:$O$16</definedName>
  </definedNames>
  <calcPr calcId="191029"/>
  <extLst>
    <ext uri="GoogleSheetsCustomDataVersion2">
      <go:sheetsCustomData xmlns:go="http://customooxmlschemas.google.com/" r:id="rId6" roundtripDataChecksum="YMD3hvMVxTUkkgFi4y4xiYnB5UlEiF06pOtge+bFdwI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<sst xmlns="http://schemas.openxmlformats.org/spreadsheetml/2006/main" count="167" uniqueCount="123">
  <si>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</si>
  <si>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</si>
  <si>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</si>
  <si>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</si>
  <si>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</si>
  <si>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</si>
  <si>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</si>
  <si>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</si>
  <si>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</si>
  <si>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</si>
  <si>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</si>
  <si>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</si>
  <si>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</si>
  <si>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</si>
  <si>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</si>
  <si>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HU001</t>
  </si>
  <si>
    <t>El aplicativo debe permitir seleccionar un periodo académico para la elaboración de la matriz de carga horaria</t>
  </si>
  <si>
    <t>Seleccionar un periodo académico</t>
  </si>
  <si>
    <t>Para la elaboración de la matriz acorde al periodo académico actual</t>
  </si>
  <si>
    <t>Docente</t>
  </si>
  <si>
    <t>De la lista de periodos académicos disponibles seleccionar el que se desea.                             Confirmar el periodo académico pulsando el botón continuar.</t>
  </si>
  <si>
    <t>Kevin Chuquimarca</t>
  </si>
  <si>
    <t>Alta</t>
  </si>
  <si>
    <t>Terminado</t>
  </si>
  <si>
    <t>Mostrar: Periodo académico seleccionado / No se pueden realizar cambios sobre este periodo académico</t>
  </si>
  <si>
    <t>La información del periodo académico se presentara en un campo de la interfaz de elaboración de la matriz de carga horaria</t>
  </si>
  <si>
    <t>Selección de Periodo Académico</t>
  </si>
  <si>
    <t>HU002</t>
  </si>
  <si>
    <t>El aplicativo debe permitir el registro del horario de trabajo de los docentes para la matriz de carga horaria.</t>
  </si>
  <si>
    <t>Registrar el horario de trabajo</t>
  </si>
  <si>
    <t>Para el registro de la hora de entrada y salida para cada día de la semana</t>
  </si>
  <si>
    <t>En el formulario para el registro del horario de trabajo, se debe ingresar la hora para el día, la jornada, si es ingreso o salida, la modalidad físico o virtual.</t>
  </si>
  <si>
    <t xml:space="preserve">Media </t>
  </si>
  <si>
    <t>En proceso</t>
  </si>
  <si>
    <t>Información guardada con éxito, en la vista previa de la matriz de carga horaria, se muestra el horario de trabajo registrado.</t>
  </si>
  <si>
    <t>La información del horario de trabajo se encuentra dispuesta sobre la plantilla en formato PDF para su vista preliminar.</t>
  </si>
  <si>
    <t>Registrar horario de trabajo</t>
  </si>
  <si>
    <t>HU003</t>
  </si>
  <si>
    <t>Registrar el horario de clase</t>
  </si>
  <si>
    <t>Para el registro del horario de clase, especificando la materia, hora y aula para la clase</t>
  </si>
  <si>
    <t>En el formulario para el registro del horario de clase, se debe ingresar el código de la carrera, periodo, NRC, asignatura, la hora y el aula durante la semana.</t>
  </si>
  <si>
    <t>Marco Iza</t>
  </si>
  <si>
    <t>No iniciado</t>
  </si>
  <si>
    <t>Información guardada con éxito, en la vista previa de la matriz de carga horaria, se muestra el horario de clase registrado.</t>
  </si>
  <si>
    <t>La información del horario de clases se encuentra dispuesta sobre la plantilla en formato PDF para su vista preliminar.</t>
  </si>
  <si>
    <t>Registrar horario de clase</t>
  </si>
  <si>
    <t>HU004</t>
  </si>
  <si>
    <t>Para controlar que las actividades obligatorias de cada docente se incluyan en la matriz de carga horaria</t>
  </si>
  <si>
    <t>La información de las actividades obligatorias se encuentra dispuesta sobre la plantilla en formato PDF para su vista preliminar</t>
  </si>
  <si>
    <t>Actividades obligatorias</t>
  </si>
  <si>
    <t>HU005</t>
  </si>
  <si>
    <t>El aplicativo debe permitir seleccionar las actividades de docencia, Investigación, gestión educativa y vinculación con la sociedad.</t>
  </si>
  <si>
    <t>Seleccionar las actividades para la matriz de carga horaria</t>
  </si>
  <si>
    <t>Para que los docentes puedan seleccionar las actividades que realizaran</t>
  </si>
  <si>
    <t>Durante el proceso de registro de la información de la matriz de carga horaria, el docente debe seleccionar las actividades que ha de realizar.
Las actividades deben estar clasificadas según:
- docencia
- investigación
- gestión educativa
- vinculación con la sociedad</t>
  </si>
  <si>
    <t>La información de las actividades registradas por el docente se encuentra dispuesta sobre la plantilla en formato PDF para su vista preliminar</t>
  </si>
  <si>
    <t>Registro de actividades</t>
  </si>
  <si>
    <t>HU006</t>
  </si>
  <si>
    <t>El aplicativo debe controlar y validar que las actividades seleccionadas por los docentes no sobrepasen las horas que debe cumplir cada tipo de docente.</t>
  </si>
  <si>
    <t>Control de horas de activides por tipo de docente</t>
  </si>
  <si>
    <t>Para controlar que las actividades seleccionadas para la matriz de carga horaria, no sobrepasen el número de horas que debe cumplir cada docente</t>
  </si>
  <si>
    <t xml:space="preserve">Se debe llevar un conteo de las horas por actividad que va seleccionando el docente, y controlar que la suma de las horas de las actividades seleccionadas no sobrepasen las horas que debe cumplir el docente, segun el tipo de contrato que tenga. </t>
  </si>
  <si>
    <t>La información del horario de clases se encuentran dispuesta sobre la plantilla en formato pdf para su vista preliminar</t>
  </si>
  <si>
    <t>Validación de las actividades</t>
  </si>
  <si>
    <t>HU007</t>
  </si>
  <si>
    <t>El aplicativo debe generar el documento de matriz de carga horaria a partir de la información registrada para el periodo académico seleccionado</t>
  </si>
  <si>
    <t>Generar la matriz de carga horaria</t>
  </si>
  <si>
    <t>Para la generación del documento de la matriz de carga horaria docente</t>
  </si>
  <si>
    <t>Una vez se haya terminado con el registro de la matriz de carga horaria, el aplicativo debe permitir generar un archivo pdf para una vista previa</t>
  </si>
  <si>
    <t>Kevin Chuquimarca - Marco Iza</t>
  </si>
  <si>
    <t>Mostrar: Información guardada con éxito/ Se deben completar los campos obligatorios</t>
  </si>
  <si>
    <t>Se debe habilitar la opción para la vista preliminar del documento en formato pdf con la información ingresada en el aplicativo</t>
  </si>
  <si>
    <t>Generación de matriz</t>
  </si>
  <si>
    <t>HU008</t>
  </si>
  <si>
    <t>El aplicativo debe permitir el envio de la matriz de carga horaria generada para su revisión y aprobación</t>
  </si>
  <si>
    <t>Enviar la matriz de carga horaria para su revisión</t>
  </si>
  <si>
    <t>Para la revisión y respectiva aprobación u observaciones en caso de ser necesario</t>
  </si>
  <si>
    <t>En la interfaz de vista preliminar seleccionar la opción para enviar y posteriormente confirmar la acción</t>
  </si>
  <si>
    <t>Mostrar: Documento enviado para revisión</t>
  </si>
  <si>
    <t>Se debe cambiar el status del documento mostrando en la interfaz de vista preliminar del documento el cambio</t>
  </si>
  <si>
    <t>Envío de matriz</t>
  </si>
  <si>
    <t>HU009</t>
  </si>
  <si>
    <t>El aplicativo debe permitir visualizar los documentos enviados para su revisión y aprobación.</t>
  </si>
  <si>
    <t>Mostrar las matrices de carga horaria</t>
  </si>
  <si>
    <t>Para la visualización estructurada de la información de las matrices de carga horaria enviadas por los docentes</t>
  </si>
  <si>
    <t>Coordinador docente</t>
  </si>
  <si>
    <t>Acceder con el rol de Coordinador de Docencia: De la lista de matrices seleccionar el ícono con un ojo para acceder a la información</t>
  </si>
  <si>
    <t>Mostrar: Cargando matriz de carga horaria para revisión</t>
  </si>
  <si>
    <t>Se presenta el documento en formato pdf en la interfaz de revisión del coordinador docente.</t>
  </si>
  <si>
    <t>Visualización Matrices de Carga Horaria</t>
  </si>
  <si>
    <t>Seleccionar la opción de realizar cambios para acceder a la interfaz de edición de la información</t>
  </si>
  <si>
    <t>HU011</t>
  </si>
  <si>
    <t>El aplicativo debe permitirle al coordinador de docencia realizar observaciones en caso de requerirlo</t>
  </si>
  <si>
    <t>Observaciones sobre matrices de carga horaria</t>
  </si>
  <si>
    <t>Para la realización de observaciones sobre cambios que requieran mayor atención por parte del docente</t>
  </si>
  <si>
    <t>Seleccionar la opción de realizar observaciones sobre el documento actual</t>
  </si>
  <si>
    <t>Mostrar: Observaciones realizadas sobre el documento</t>
  </si>
  <si>
    <t>Se cambia el status del documento a revisado y rechazado. Se envía la observación al propietario del documento.</t>
  </si>
  <si>
    <t>HU012</t>
  </si>
  <si>
    <t>El aplicativo debe permitirle a los docentes realizar modificaciones de la información de la matriz de carga horaria</t>
  </si>
  <si>
    <t>Modificación de matrices de carga horaria Docentes</t>
  </si>
  <si>
    <t>Para la modificación de la información en base a las observaciones realizadas por Coordinación de Docencia</t>
  </si>
  <si>
    <t>Henry Tiamba</t>
  </si>
  <si>
    <t>Mostrar: Tiene cambios por realizar</t>
  </si>
  <si>
    <t>Se habilita el envío del documento para nuevamente ser revisado. Se genera un nuevo documento con la información actualizada.</t>
  </si>
  <si>
    <t>Edición de matriz de carga horaria de Docentes</t>
  </si>
  <si>
    <t>Baja</t>
  </si>
  <si>
    <t>Atrasado</t>
  </si>
  <si>
    <t>HISTORIA DE USUARIO (HU)</t>
  </si>
  <si>
    <t>USUARIO</t>
  </si>
  <si>
    <t>REQ007</t>
  </si>
  <si>
    <t>TIEMPO</t>
  </si>
  <si>
    <t>PROG. RESP</t>
  </si>
  <si>
    <t>QUE</t>
  </si>
  <si>
    <t>PARA QUE</t>
  </si>
  <si>
    <t>COMO</t>
  </si>
  <si>
    <t>NOMBRE HISTORIA</t>
  </si>
  <si>
    <t>PRUEBA</t>
  </si>
  <si>
    <t>El aplicativo debe controlar que las actividades que son obligatorias para los docentes se registren en la matriz de carga horaria.</t>
  </si>
  <si>
    <t>Registro de actividades obligatorias</t>
  </si>
  <si>
    <t>Durante el registro de actividades, el sistema debe controlar que las actividades que son obligatorias se incluyan en la matriz de carga horaria.</t>
  </si>
  <si>
    <t>La información de las actividades obligatorias como la descripción y el código se deben cargar en la matriz de la sección de actividades.
Se debe calcular el porcentaje de horas de acuerdo al número de horas registradas por el usuario.</t>
  </si>
  <si>
    <t>El aplicativo debe permitir el registro del horario de clase. Se debe cargar la información de las clases por su NRC, especificando cada asignatura, tipo, horas y aulas.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</si>
</sst>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Calibri"/>
    </font>
    <font>
      <u/>
      <sz val="11"/>
      <color theme="1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sz val="11"/>
      <color theme="1"/>
      <name val="Arial"/>
      <scheme val="minor"/>
    </font>
    <font>
      <b/>
      <i/>
      <sz val="12"/>
      <color rgb="FF9C65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2" fillId="3" borderId="5" xfId="0" applyFont="1" applyFill="1" applyBorder="1"/>
    <xf numFmtId="0" fontId="10" fillId="3" borderId="6" xfId="0" applyFont="1" applyFill="1" applyBorder="1" applyAlignment="1">
      <alignment horizontal="left" vertical="center" wrapText="1"/>
    </xf>
    <xf numFmtId="0" fontId="1" fillId="3" borderId="6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13" fillId="4" borderId="1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15" fillId="5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/>
    </xf>
    <xf numFmtId="0" fontId="16" fillId="0" borderId="0" xfId="0" applyFont="1"/>
    <xf numFmtId="0" fontId="1" fillId="3" borderId="9" xfId="0" applyFont="1" applyFill="1" applyBorder="1" applyAlignment="1">
      <alignment horizontal="center" vertical="center"/>
    </xf>
    <xf numFmtId="0" fontId="2" fillId="3" borderId="28" xfId="0" applyFont="1" applyFill="1" applyBorder="1"/>
    <xf numFmtId="0" fontId="2" fillId="3" borderId="29" xfId="0" applyFont="1" applyFill="1" applyBorder="1"/>
    <xf numFmtId="0" fontId="2" fillId="3" borderId="30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13" fillId="6" borderId="11" xfId="0" applyFont="1" applyFill="1" applyBorder="1" applyAlignment="1">
      <alignment horizontal="center" vertical="center"/>
    </xf>
    <xf numFmtId="0" fontId="12" fillId="0" borderId="15" xfId="0" applyFont="1" applyBorder="1"/>
    <xf numFmtId="0" fontId="12" fillId="0" borderId="18" xfId="0" applyFont="1" applyBorder="1"/>
    <xf numFmtId="0" fontId="1" fillId="5" borderId="12" xfId="0" applyFont="1" applyFill="1" applyBorder="1" applyAlignment="1">
      <alignment horizontal="center" vertical="center" wrapText="1"/>
    </xf>
    <xf numFmtId="0" fontId="12" fillId="0" borderId="14" xfId="0" applyFont="1" applyBorder="1"/>
    <xf numFmtId="0" fontId="12" fillId="0" borderId="13" xfId="0" applyFont="1" applyBorder="1"/>
    <xf numFmtId="0" fontId="12" fillId="0" borderId="16" xfId="0" applyFont="1" applyBorder="1"/>
    <xf numFmtId="0" fontId="12" fillId="0" borderId="17" xfId="0" applyFont="1" applyBorder="1"/>
    <xf numFmtId="0" fontId="12" fillId="0" borderId="19" xfId="0" applyFont="1" applyBorder="1"/>
    <xf numFmtId="0" fontId="12" fillId="0" borderId="21" xfId="0" applyFont="1" applyBorder="1"/>
    <xf numFmtId="0" fontId="12" fillId="0" borderId="20" xfId="0" applyFont="1" applyBorder="1"/>
    <xf numFmtId="0" fontId="15" fillId="2" borderId="22" xfId="0" applyFont="1" applyFill="1" applyBorder="1" applyAlignment="1">
      <alignment horizontal="center" vertical="center"/>
    </xf>
    <xf numFmtId="0" fontId="12" fillId="0" borderId="23" xfId="0" applyFont="1" applyBorder="1"/>
    <xf numFmtId="0" fontId="12" fillId="0" borderId="24" xfId="0" applyFont="1" applyBorder="1"/>
    <xf numFmtId="0" fontId="12" fillId="0" borderId="25" xfId="0" applyFont="1" applyBorder="1"/>
    <xf numFmtId="0" fontId="12" fillId="0" borderId="26" xfId="0" applyFont="1" applyBorder="1"/>
    <xf numFmtId="0" fontId="12" fillId="0" borderId="27" xfId="0" applyFont="1" applyBorder="1"/>
    <xf numFmtId="0" fontId="13" fillId="4" borderId="2" xfId="0" applyFont="1" applyFill="1" applyBorder="1" applyAlignment="1">
      <alignment horizontal="center" vertical="center"/>
    </xf>
    <xf numFmtId="0" fontId="12" fillId="0" borderId="4" xfId="0" applyFont="1" applyBorder="1"/>
    <xf numFmtId="0" fontId="1" fillId="5" borderId="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2" fillId="0" borderId="3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7"/>
  <sheetViews>
    <sheetView showGridLines="0" tabSelected="1" zoomScale="70" zoomScaleNormal="70" workbookViewId="0">
      <selection activeCell="L17" sqref="L17"/>
    </sheetView>
  </sheetViews>
  <sheetFormatPr baseColWidth="10" defaultColWidth="12.59765625" defaultRowHeight="15" customHeight="1" x14ac:dyDescent="0.25"/>
  <cols>
    <col min="1" max="1" width="2" customWidth="1"/>
    <col min="2" max="2" width="6.59765625" customWidth="1"/>
    <col min="3" max="5" width="20.59765625" customWidth="1"/>
    <col min="6" max="6" width="15" customWidth="1"/>
    <col min="7" max="7" width="20.59765625" customWidth="1"/>
    <col min="8" max="8" width="11.09765625" customWidth="1"/>
    <col min="9" max="12" width="10.59765625" customWidth="1"/>
    <col min="13" max="15" width="20.59765625" customWidth="1"/>
    <col min="16" max="26" width="9.3984375" customWidth="1"/>
  </cols>
  <sheetData>
    <row r="1" spans="2:16" ht="14.4" x14ac:dyDescent="0.3">
      <c r="I1" s="1"/>
      <c r="J1" s="1"/>
      <c r="K1" s="2"/>
      <c r="L1" s="3"/>
    </row>
    <row r="2" spans="2:16" ht="14.4" x14ac:dyDescent="0.3">
      <c r="I2" s="1"/>
      <c r="J2" s="1"/>
      <c r="K2" s="2"/>
      <c r="L2" s="3"/>
    </row>
    <row r="3" spans="2:16" ht="45" customHeight="1" x14ac:dyDescent="0.25">
      <c r="B3" s="38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2:16" ht="14.4" x14ac:dyDescent="0.3">
      <c r="H4" s="4"/>
      <c r="I4" s="1"/>
      <c r="J4" s="1"/>
      <c r="K4" s="2"/>
      <c r="L4" s="3"/>
    </row>
    <row r="5" spans="2:16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107.25" customHeight="1" x14ac:dyDescent="0.25">
      <c r="B6" s="7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8" t="s">
        <v>20</v>
      </c>
      <c r="H6" s="8" t="s">
        <v>21</v>
      </c>
      <c r="I6" s="9">
        <v>6</v>
      </c>
      <c r="J6" s="10">
        <v>45298</v>
      </c>
      <c r="K6" s="9" t="s">
        <v>22</v>
      </c>
      <c r="L6" s="9" t="s">
        <v>23</v>
      </c>
      <c r="M6" s="11" t="s">
        <v>24</v>
      </c>
      <c r="N6" s="8" t="s">
        <v>25</v>
      </c>
      <c r="O6" s="12" t="s">
        <v>26</v>
      </c>
    </row>
    <row r="7" spans="2:16" ht="99.75" customHeight="1" x14ac:dyDescent="0.25">
      <c r="B7" s="7" t="s">
        <v>27</v>
      </c>
      <c r="C7" s="8" t="s">
        <v>28</v>
      </c>
      <c r="D7" s="8" t="s">
        <v>29</v>
      </c>
      <c r="E7" s="12" t="s">
        <v>30</v>
      </c>
      <c r="F7" s="8" t="s">
        <v>19</v>
      </c>
      <c r="G7" s="8" t="s">
        <v>31</v>
      </c>
      <c r="H7" s="8" t="s">
        <v>21</v>
      </c>
      <c r="I7" s="9">
        <v>8</v>
      </c>
      <c r="J7" s="10">
        <v>45300</v>
      </c>
      <c r="K7" s="9" t="s">
        <v>22</v>
      </c>
      <c r="L7" s="9" t="s">
        <v>23</v>
      </c>
      <c r="M7" s="13" t="s">
        <v>34</v>
      </c>
      <c r="N7" s="8" t="s">
        <v>35</v>
      </c>
      <c r="O7" s="12" t="s">
        <v>36</v>
      </c>
    </row>
    <row r="8" spans="2:16" ht="126.6" customHeight="1" x14ac:dyDescent="0.25">
      <c r="B8" s="7" t="s">
        <v>37</v>
      </c>
      <c r="C8" s="8" t="s">
        <v>122</v>
      </c>
      <c r="D8" s="8" t="s">
        <v>38</v>
      </c>
      <c r="E8" s="12" t="s">
        <v>39</v>
      </c>
      <c r="F8" s="8" t="s">
        <v>19</v>
      </c>
      <c r="G8" s="8" t="s">
        <v>40</v>
      </c>
      <c r="H8" s="8" t="s">
        <v>41</v>
      </c>
      <c r="I8" s="9">
        <v>10</v>
      </c>
      <c r="J8" s="10">
        <v>45303</v>
      </c>
      <c r="K8" s="9" t="s">
        <v>22</v>
      </c>
      <c r="L8" s="9" t="s">
        <v>33</v>
      </c>
      <c r="M8" s="13" t="s">
        <v>43</v>
      </c>
      <c r="N8" s="8" t="s">
        <v>44</v>
      </c>
      <c r="O8" s="12" t="s">
        <v>45</v>
      </c>
    </row>
    <row r="9" spans="2:16" ht="171" customHeight="1" x14ac:dyDescent="0.25">
      <c r="B9" s="7" t="s">
        <v>46</v>
      </c>
      <c r="C9" s="8" t="s">
        <v>118</v>
      </c>
      <c r="D9" s="8" t="s">
        <v>119</v>
      </c>
      <c r="E9" s="12" t="s">
        <v>47</v>
      </c>
      <c r="F9" s="8" t="s">
        <v>19</v>
      </c>
      <c r="G9" s="8" t="s">
        <v>120</v>
      </c>
      <c r="H9" s="8" t="s">
        <v>41</v>
      </c>
      <c r="I9" s="9">
        <v>6</v>
      </c>
      <c r="J9" s="10">
        <v>45305</v>
      </c>
      <c r="K9" s="9" t="s">
        <v>22</v>
      </c>
      <c r="L9" s="9" t="s">
        <v>33</v>
      </c>
      <c r="M9" s="13" t="s">
        <v>121</v>
      </c>
      <c r="N9" s="8" t="s">
        <v>48</v>
      </c>
      <c r="O9" s="12" t="s">
        <v>49</v>
      </c>
    </row>
    <row r="10" spans="2:16" ht="225.6" customHeight="1" x14ac:dyDescent="0.25">
      <c r="B10" s="7" t="s">
        <v>50</v>
      </c>
      <c r="C10" s="8" t="s">
        <v>51</v>
      </c>
      <c r="D10" s="8" t="s">
        <v>52</v>
      </c>
      <c r="E10" s="12" t="s">
        <v>53</v>
      </c>
      <c r="F10" s="8" t="s">
        <v>19</v>
      </c>
      <c r="G10" s="8" t="s">
        <v>54</v>
      </c>
      <c r="H10" s="8" t="s">
        <v>21</v>
      </c>
      <c r="I10" s="9">
        <v>14</v>
      </c>
      <c r="J10" s="10">
        <v>45305</v>
      </c>
      <c r="K10" s="9" t="s">
        <v>32</v>
      </c>
      <c r="L10" s="9" t="s">
        <v>42</v>
      </c>
      <c r="M10" s="13" t="s">
        <v>43</v>
      </c>
      <c r="N10" s="8" t="s">
        <v>55</v>
      </c>
      <c r="O10" s="12" t="s">
        <v>56</v>
      </c>
    </row>
    <row r="11" spans="2:16" ht="142.5" customHeight="1" x14ac:dyDescent="0.25">
      <c r="B11" s="7" t="s">
        <v>57</v>
      </c>
      <c r="C11" s="8" t="s">
        <v>58</v>
      </c>
      <c r="D11" s="8" t="s">
        <v>59</v>
      </c>
      <c r="E11" s="12" t="s">
        <v>60</v>
      </c>
      <c r="F11" s="8" t="s">
        <v>19</v>
      </c>
      <c r="G11" s="8" t="s">
        <v>61</v>
      </c>
      <c r="H11" s="8" t="s">
        <v>21</v>
      </c>
      <c r="I11" s="9">
        <v>10</v>
      </c>
      <c r="J11" s="10">
        <v>45305</v>
      </c>
      <c r="K11" s="9" t="s">
        <v>32</v>
      </c>
      <c r="L11" s="9" t="s">
        <v>42</v>
      </c>
      <c r="M11" s="13"/>
      <c r="N11" s="8" t="s">
        <v>62</v>
      </c>
      <c r="O11" s="12" t="s">
        <v>63</v>
      </c>
    </row>
    <row r="12" spans="2:16" ht="102" customHeight="1" x14ac:dyDescent="0.25">
      <c r="B12" s="7" t="s">
        <v>64</v>
      </c>
      <c r="C12" s="8" t="s">
        <v>65</v>
      </c>
      <c r="D12" s="8" t="s">
        <v>66</v>
      </c>
      <c r="E12" s="12" t="s">
        <v>67</v>
      </c>
      <c r="F12" s="8" t="s">
        <v>19</v>
      </c>
      <c r="G12" s="8" t="s">
        <v>68</v>
      </c>
      <c r="H12" s="8" t="s">
        <v>69</v>
      </c>
      <c r="I12" s="9">
        <v>12</v>
      </c>
      <c r="J12" s="10">
        <v>45294</v>
      </c>
      <c r="K12" s="9" t="s">
        <v>22</v>
      </c>
      <c r="L12" s="9" t="s">
        <v>42</v>
      </c>
      <c r="M12" s="13" t="s">
        <v>70</v>
      </c>
      <c r="N12" s="8" t="s">
        <v>71</v>
      </c>
      <c r="O12" s="12" t="s">
        <v>72</v>
      </c>
    </row>
    <row r="13" spans="2:16" ht="72" customHeight="1" x14ac:dyDescent="0.25">
      <c r="B13" s="7" t="s">
        <v>73</v>
      </c>
      <c r="C13" s="8" t="s">
        <v>74</v>
      </c>
      <c r="D13" s="8" t="s">
        <v>75</v>
      </c>
      <c r="E13" s="8" t="s">
        <v>76</v>
      </c>
      <c r="F13" s="8" t="s">
        <v>19</v>
      </c>
      <c r="G13" s="8" t="s">
        <v>77</v>
      </c>
      <c r="H13" s="8" t="s">
        <v>41</v>
      </c>
      <c r="I13" s="9">
        <v>16</v>
      </c>
      <c r="J13" s="10">
        <v>45299</v>
      </c>
      <c r="K13" s="9" t="s">
        <v>22</v>
      </c>
      <c r="L13" s="9" t="s">
        <v>42</v>
      </c>
      <c r="M13" s="14" t="s">
        <v>78</v>
      </c>
      <c r="N13" s="8" t="s">
        <v>79</v>
      </c>
      <c r="O13" s="12" t="s">
        <v>80</v>
      </c>
      <c r="P13" s="15"/>
    </row>
    <row r="14" spans="2:16" ht="90" customHeight="1" x14ac:dyDescent="0.25">
      <c r="B14" s="7" t="s">
        <v>81</v>
      </c>
      <c r="C14" s="12" t="s">
        <v>82</v>
      </c>
      <c r="D14" s="8" t="s">
        <v>83</v>
      </c>
      <c r="E14" s="8" t="s">
        <v>84</v>
      </c>
      <c r="F14" s="8" t="s">
        <v>85</v>
      </c>
      <c r="G14" s="8" t="s">
        <v>86</v>
      </c>
      <c r="H14" s="8" t="s">
        <v>21</v>
      </c>
      <c r="I14" s="9">
        <v>10</v>
      </c>
      <c r="J14" s="10">
        <v>45306</v>
      </c>
      <c r="K14" s="9" t="s">
        <v>32</v>
      </c>
      <c r="L14" s="9" t="s">
        <v>42</v>
      </c>
      <c r="M14" s="8" t="s">
        <v>87</v>
      </c>
      <c r="N14" s="8" t="s">
        <v>88</v>
      </c>
      <c r="O14" s="12" t="s">
        <v>89</v>
      </c>
    </row>
    <row r="15" spans="2:16" ht="84.75" customHeight="1" x14ac:dyDescent="0.25">
      <c r="B15" s="7" t="s">
        <v>91</v>
      </c>
      <c r="C15" s="12" t="s">
        <v>92</v>
      </c>
      <c r="D15" s="8" t="s">
        <v>93</v>
      </c>
      <c r="E15" s="8" t="s">
        <v>94</v>
      </c>
      <c r="F15" s="8" t="s">
        <v>85</v>
      </c>
      <c r="G15" s="8" t="s">
        <v>95</v>
      </c>
      <c r="H15" s="8" t="s">
        <v>21</v>
      </c>
      <c r="I15" s="9">
        <v>10</v>
      </c>
      <c r="J15" s="10">
        <v>45320</v>
      </c>
      <c r="K15" s="9" t="s">
        <v>32</v>
      </c>
      <c r="L15" s="9" t="s">
        <v>42</v>
      </c>
      <c r="M15" s="8" t="s">
        <v>96</v>
      </c>
      <c r="N15" s="8" t="s">
        <v>97</v>
      </c>
      <c r="O15" s="12" t="s">
        <v>93</v>
      </c>
    </row>
    <row r="16" spans="2:16" ht="87.75" customHeight="1" x14ac:dyDescent="0.25">
      <c r="B16" s="7" t="s">
        <v>98</v>
      </c>
      <c r="C16" s="12" t="s">
        <v>99</v>
      </c>
      <c r="D16" s="8" t="s">
        <v>100</v>
      </c>
      <c r="E16" s="8" t="s">
        <v>101</v>
      </c>
      <c r="F16" s="8" t="s">
        <v>19</v>
      </c>
      <c r="G16" s="8" t="s">
        <v>90</v>
      </c>
      <c r="H16" s="12" t="s">
        <v>102</v>
      </c>
      <c r="I16" s="9">
        <v>6</v>
      </c>
      <c r="J16" s="10">
        <v>45320</v>
      </c>
      <c r="K16" s="9" t="s">
        <v>22</v>
      </c>
      <c r="L16" s="9" t="s">
        <v>42</v>
      </c>
      <c r="M16" s="8" t="s">
        <v>103</v>
      </c>
      <c r="N16" s="8" t="s">
        <v>104</v>
      </c>
      <c r="O16" s="12" t="s">
        <v>105</v>
      </c>
    </row>
    <row r="17" spans="9:13" ht="68.25" customHeight="1" x14ac:dyDescent="0.25">
      <c r="I17" s="1"/>
      <c r="J17" s="1"/>
      <c r="K17" s="16"/>
      <c r="L17" s="3"/>
    </row>
    <row r="18" spans="9:13" ht="39.75" customHeight="1" x14ac:dyDescent="0.25">
      <c r="I18" s="1"/>
      <c r="J18" s="1"/>
      <c r="K18" s="16"/>
      <c r="L18" s="3"/>
    </row>
    <row r="19" spans="9:13" ht="39.75" customHeight="1" x14ac:dyDescent="0.3">
      <c r="I19" s="1"/>
      <c r="J19" s="1"/>
      <c r="K19" s="2"/>
      <c r="L19" s="3"/>
    </row>
    <row r="20" spans="9:13" ht="39.75" customHeight="1" x14ac:dyDescent="0.3">
      <c r="I20" s="1"/>
      <c r="J20" s="1"/>
      <c r="K20" s="2"/>
      <c r="L20" s="3"/>
    </row>
    <row r="21" spans="9:13" ht="39.75" customHeight="1" x14ac:dyDescent="0.3">
      <c r="I21" s="1"/>
      <c r="J21" s="1"/>
      <c r="K21" s="2"/>
      <c r="L21" s="3"/>
    </row>
    <row r="22" spans="9:13" ht="39.75" customHeight="1" x14ac:dyDescent="0.3">
      <c r="I22" s="1"/>
      <c r="J22" s="1"/>
      <c r="K22" s="2" t="s">
        <v>22</v>
      </c>
      <c r="L22" s="1" t="s">
        <v>42</v>
      </c>
      <c r="M22" s="4"/>
    </row>
    <row r="23" spans="9:13" ht="39.75" customHeight="1" x14ac:dyDescent="0.3">
      <c r="I23" s="1"/>
      <c r="J23" s="1"/>
      <c r="K23" s="2" t="s">
        <v>32</v>
      </c>
      <c r="L23" s="1" t="s">
        <v>33</v>
      </c>
      <c r="M23" s="4"/>
    </row>
    <row r="24" spans="9:13" ht="39.75" customHeight="1" x14ac:dyDescent="0.3">
      <c r="I24" s="1"/>
      <c r="J24" s="1"/>
      <c r="K24" s="2" t="s">
        <v>106</v>
      </c>
      <c r="L24" s="1" t="s">
        <v>23</v>
      </c>
      <c r="M24" s="4"/>
    </row>
    <row r="25" spans="9:13" ht="39.75" customHeight="1" x14ac:dyDescent="0.3">
      <c r="I25" s="1"/>
      <c r="J25" s="1"/>
      <c r="K25" s="2"/>
      <c r="L25" s="1" t="s">
        <v>107</v>
      </c>
      <c r="M25" s="4"/>
    </row>
    <row r="26" spans="9:13" ht="39.75" customHeight="1" x14ac:dyDescent="0.3">
      <c r="I26" s="1"/>
      <c r="J26" s="1"/>
      <c r="K26" s="2"/>
      <c r="L26" s="3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9.5" customHeight="1" x14ac:dyDescent="0.3">
      <c r="I29" s="1"/>
      <c r="J29" s="1"/>
      <c r="K29" s="2"/>
      <c r="L29" s="3"/>
    </row>
    <row r="30" spans="9:13" ht="19.5" customHeight="1" x14ac:dyDescent="0.3">
      <c r="I30" s="1"/>
      <c r="J30" s="1"/>
      <c r="K30" s="2"/>
      <c r="L30" s="3"/>
    </row>
    <row r="31" spans="9:13" ht="19.5" customHeight="1" x14ac:dyDescent="0.3">
      <c r="I31" s="1"/>
      <c r="J31" s="1"/>
      <c r="K31" s="2"/>
      <c r="L31" s="3"/>
    </row>
    <row r="32" spans="9:13" ht="19.5" customHeight="1" x14ac:dyDescent="0.3">
      <c r="I32" s="1"/>
      <c r="J32" s="1"/>
      <c r="K32" s="2"/>
      <c r="L32" s="3"/>
    </row>
    <row r="33" spans="9:12" ht="19.5" customHeight="1" x14ac:dyDescent="0.3">
      <c r="I33" s="1"/>
      <c r="J33" s="1"/>
      <c r="K33" s="2"/>
      <c r="L33" s="3"/>
    </row>
    <row r="34" spans="9:12" ht="19.5" customHeight="1" x14ac:dyDescent="0.3">
      <c r="I34" s="1"/>
      <c r="J34" s="1"/>
      <c r="K34" s="2"/>
      <c r="L34" s="3"/>
    </row>
    <row r="35" spans="9:12" ht="19.5" customHeight="1" x14ac:dyDescent="0.3">
      <c r="I35" s="1"/>
      <c r="J35" s="1"/>
      <c r="K35" s="2"/>
      <c r="L35" s="3"/>
    </row>
    <row r="36" spans="9:12" ht="19.5" customHeight="1" x14ac:dyDescent="0.3">
      <c r="I36" s="1"/>
      <c r="J36" s="1"/>
      <c r="K36" s="2"/>
      <c r="L36" s="3"/>
    </row>
    <row r="37" spans="9:12" ht="19.5" customHeight="1" x14ac:dyDescent="0.3">
      <c r="I37" s="1"/>
      <c r="J37" s="1"/>
      <c r="K37" s="2"/>
      <c r="L37" s="3"/>
    </row>
    <row r="38" spans="9:12" ht="19.5" customHeight="1" x14ac:dyDescent="0.3">
      <c r="I38" s="1"/>
      <c r="J38" s="1"/>
      <c r="K38" s="2"/>
      <c r="L38" s="3"/>
    </row>
    <row r="39" spans="9:12" ht="19.5" customHeight="1" x14ac:dyDescent="0.3">
      <c r="I39" s="1"/>
      <c r="J39" s="1"/>
      <c r="K39" s="2"/>
      <c r="L39" s="3"/>
    </row>
    <row r="40" spans="9:12" ht="19.5" customHeight="1" x14ac:dyDescent="0.3">
      <c r="I40" s="1"/>
      <c r="J40" s="1"/>
      <c r="K40" s="2"/>
      <c r="L40" s="3"/>
    </row>
    <row r="41" spans="9:12" ht="19.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25">
      <c r="I992" s="3"/>
      <c r="J992" s="3"/>
      <c r="K992" s="17"/>
      <c r="L992" s="3"/>
    </row>
    <row r="993" spans="9:12" ht="15.75" customHeight="1" x14ac:dyDescent="0.25">
      <c r="I993" s="3"/>
      <c r="J993" s="3"/>
      <c r="K993" s="17"/>
      <c r="L993" s="3"/>
    </row>
    <row r="994" spans="9:12" ht="15.75" customHeight="1" x14ac:dyDescent="0.25"/>
    <row r="995" spans="9:12" ht="15.75" customHeight="1" x14ac:dyDescent="0.25"/>
    <row r="996" spans="9:12" ht="15.75" customHeight="1" x14ac:dyDescent="0.25"/>
    <row r="997" spans="9:12" ht="15.75" customHeight="1" x14ac:dyDescent="0.25"/>
    <row r="998" spans="9:12" ht="15.75" customHeight="1" x14ac:dyDescent="0.25"/>
    <row r="999" spans="9:12" ht="15.75" customHeight="1" x14ac:dyDescent="0.25"/>
    <row r="1000" spans="9:12" ht="15.75" customHeight="1" x14ac:dyDescent="0.25"/>
    <row r="1001" spans="9:12" ht="15.75" customHeight="1" x14ac:dyDescent="0.25"/>
    <row r="1002" spans="9:12" ht="15.75" customHeight="1" x14ac:dyDescent="0.25"/>
    <row r="1003" spans="9:12" ht="15.75" customHeight="1" x14ac:dyDescent="0.25"/>
    <row r="1004" spans="9:12" ht="15.75" customHeight="1" x14ac:dyDescent="0.25"/>
    <row r="1005" spans="9:12" ht="15.75" customHeight="1" x14ac:dyDescent="0.25"/>
    <row r="1006" spans="9:12" ht="15.75" customHeight="1" x14ac:dyDescent="0.25"/>
    <row r="1007" spans="9:12" ht="15.75" customHeight="1" x14ac:dyDescent="0.25"/>
  </sheetData>
  <autoFilter ref="B5:O16" xr:uid="{00000000-0009-0000-0000-000000000000}"/>
  <mergeCells count="1">
    <mergeCell ref="B3:O3"/>
  </mergeCells>
  <dataValidations count="2">
    <dataValidation type="list" allowBlank="1" showErrorMessage="1" sqref="K6:K16" xr:uid="{00000000-0002-0000-0000-000000000000}">
      <formula1>$K$22:$K$24</formula1>
    </dataValidation>
    <dataValidation type="list" allowBlank="1" showErrorMessage="1" sqref="L6:L16" xr:uid="{00000000-0002-0000-0000-000001000000}">
      <formula1>$L$22:$L$25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/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8"/>
      <c r="D4" s="18"/>
      <c r="E4" s="18"/>
      <c r="F4" s="4"/>
    </row>
    <row r="5" spans="2:16" ht="14.4" hidden="1" x14ac:dyDescent="0.3">
      <c r="C5" s="18"/>
      <c r="D5" s="18"/>
      <c r="E5" s="18"/>
      <c r="F5" s="4"/>
    </row>
    <row r="6" spans="2:16" ht="39.75" customHeight="1" x14ac:dyDescent="0.25">
      <c r="B6" s="62" t="s">
        <v>108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58"/>
    </row>
    <row r="7" spans="2:16" ht="9.75" customHeight="1" x14ac:dyDescent="0.25"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2:16" ht="9.75" customHeight="1" x14ac:dyDescent="0.3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 x14ac:dyDescent="0.25">
      <c r="B9" s="25"/>
      <c r="C9" s="26" t="s">
        <v>1</v>
      </c>
      <c r="D9" s="27"/>
      <c r="E9" s="57" t="s">
        <v>109</v>
      </c>
      <c r="F9" s="58"/>
      <c r="G9" s="27"/>
      <c r="H9" s="57" t="s">
        <v>11</v>
      </c>
      <c r="I9" s="58"/>
      <c r="J9" s="28"/>
      <c r="K9" s="28"/>
      <c r="L9" s="28"/>
      <c r="M9" s="28"/>
      <c r="N9" s="28"/>
      <c r="O9" s="28"/>
      <c r="P9" s="29"/>
    </row>
    <row r="10" spans="2:16" ht="30" customHeight="1" x14ac:dyDescent="0.25">
      <c r="B10" s="25"/>
      <c r="C10" s="30" t="s">
        <v>110</v>
      </c>
      <c r="D10" s="31"/>
      <c r="E10" s="59" t="e">
        <f>VLOOKUP(C10,'Formato descripción HU'!B6:O16,5,0)</f>
        <v>#N/A</v>
      </c>
      <c r="F10" s="58"/>
      <c r="G10" s="32"/>
      <c r="H10" s="59" t="e">
        <f>VLOOKUP(C10,'Formato descripción HU'!B6:O16,11,0)</f>
        <v>#N/A</v>
      </c>
      <c r="I10" s="58"/>
      <c r="J10" s="32"/>
      <c r="K10" s="28"/>
      <c r="L10" s="28"/>
      <c r="M10" s="28"/>
      <c r="N10" s="28"/>
      <c r="O10" s="28"/>
      <c r="P10" s="29"/>
    </row>
    <row r="11" spans="2:16" ht="9.75" customHeight="1" x14ac:dyDescent="0.25">
      <c r="B11" s="25"/>
      <c r="C11" s="33"/>
      <c r="D11" s="31"/>
      <c r="E11" s="34"/>
      <c r="F11" s="34"/>
      <c r="G11" s="32"/>
      <c r="H11" s="34"/>
      <c r="I11" s="34"/>
      <c r="J11" s="32"/>
      <c r="K11" s="34"/>
      <c r="L11" s="34"/>
      <c r="M11" s="28"/>
      <c r="N11" s="34"/>
      <c r="O11" s="34"/>
      <c r="P11" s="29"/>
    </row>
    <row r="12" spans="2:16" ht="30" customHeight="1" x14ac:dyDescent="0.25">
      <c r="B12" s="25"/>
      <c r="C12" s="26" t="s">
        <v>111</v>
      </c>
      <c r="D12" s="31"/>
      <c r="E12" s="57" t="s">
        <v>10</v>
      </c>
      <c r="F12" s="58"/>
      <c r="G12" s="32"/>
      <c r="H12" s="57" t="s">
        <v>112</v>
      </c>
      <c r="I12" s="58"/>
      <c r="J12" s="32"/>
      <c r="K12" s="34"/>
      <c r="L12" s="34"/>
      <c r="M12" s="28"/>
      <c r="N12" s="34"/>
      <c r="O12" s="34"/>
      <c r="P12" s="29"/>
    </row>
    <row r="13" spans="2:16" ht="30" customHeight="1" x14ac:dyDescent="0.25">
      <c r="B13" s="25"/>
      <c r="C13" s="30" t="e">
        <f>VLOOKUP('Historia de Usuario'!C10,'Formato descripción HU'!B6:O16,8,0)</f>
        <v>#N/A</v>
      </c>
      <c r="D13" s="31"/>
      <c r="E13" s="59" t="e">
        <f>VLOOKUP(C10,'Formato descripción HU'!B6:O16,10,0)</f>
        <v>#N/A</v>
      </c>
      <c r="F13" s="58"/>
      <c r="G13" s="32"/>
      <c r="H13" s="59" t="e">
        <f>VLOOKUP(C10,'Formato descripción HU'!B6:O16,7,0)</f>
        <v>#N/A</v>
      </c>
      <c r="I13" s="58"/>
      <c r="J13" s="32"/>
      <c r="K13" s="34"/>
      <c r="L13" s="34"/>
      <c r="M13" s="28"/>
      <c r="N13" s="34"/>
      <c r="O13" s="34"/>
      <c r="P13" s="29"/>
    </row>
    <row r="14" spans="2:16" ht="9.75" customHeight="1" x14ac:dyDescent="0.25">
      <c r="B14" s="25"/>
      <c r="C14" s="28"/>
      <c r="D14" s="31"/>
      <c r="E14" s="28"/>
      <c r="F14" s="28"/>
      <c r="G14" s="32"/>
      <c r="H14" s="32"/>
      <c r="I14" s="28"/>
      <c r="J14" s="28"/>
      <c r="K14" s="28"/>
      <c r="L14" s="28"/>
      <c r="M14" s="28"/>
      <c r="N14" s="28"/>
      <c r="O14" s="28"/>
      <c r="P14" s="29"/>
    </row>
    <row r="15" spans="2:16" ht="19.5" customHeight="1" x14ac:dyDescent="0.25">
      <c r="B15" s="25"/>
      <c r="C15" s="40" t="s">
        <v>113</v>
      </c>
      <c r="D15" s="43" t="e">
        <f>VLOOKUP(C10,'Formato descripción HU'!B6:O16,3,0)</f>
        <v>#N/A</v>
      </c>
      <c r="E15" s="45"/>
      <c r="F15" s="28"/>
      <c r="G15" s="40" t="s">
        <v>114</v>
      </c>
      <c r="H15" s="43" t="e">
        <f>VLOOKUP(C10,'Formato descripción HU'!B6:O16,4,0)</f>
        <v>#N/A</v>
      </c>
      <c r="I15" s="44"/>
      <c r="J15" s="45"/>
      <c r="K15" s="28"/>
      <c r="L15" s="40" t="s">
        <v>115</v>
      </c>
      <c r="M15" s="43" t="e">
        <f>VLOOKUP(C10,'Formato descripción HU'!B6:O16,6,0)</f>
        <v>#N/A</v>
      </c>
      <c r="N15" s="44"/>
      <c r="O15" s="45"/>
      <c r="P15" s="29"/>
    </row>
    <row r="16" spans="2:16" ht="19.5" customHeight="1" x14ac:dyDescent="0.25">
      <c r="B16" s="25"/>
      <c r="C16" s="41"/>
      <c r="D16" s="46"/>
      <c r="E16" s="47"/>
      <c r="F16" s="28"/>
      <c r="G16" s="41"/>
      <c r="H16" s="46"/>
      <c r="I16" s="39"/>
      <c r="J16" s="47"/>
      <c r="K16" s="28"/>
      <c r="L16" s="41"/>
      <c r="M16" s="46"/>
      <c r="N16" s="39"/>
      <c r="O16" s="47"/>
      <c r="P16" s="29"/>
    </row>
    <row r="17" spans="2:16" ht="19.5" customHeight="1" x14ac:dyDescent="0.25">
      <c r="B17" s="25"/>
      <c r="C17" s="42"/>
      <c r="D17" s="48"/>
      <c r="E17" s="50"/>
      <c r="F17" s="28"/>
      <c r="G17" s="42"/>
      <c r="H17" s="48"/>
      <c r="I17" s="49"/>
      <c r="J17" s="50"/>
      <c r="K17" s="28"/>
      <c r="L17" s="42"/>
      <c r="M17" s="48"/>
      <c r="N17" s="49"/>
      <c r="O17" s="50"/>
      <c r="P17" s="29"/>
    </row>
    <row r="18" spans="2:16" ht="9.75" customHeight="1" x14ac:dyDescent="0.25">
      <c r="B18" s="25"/>
      <c r="C18" s="28"/>
      <c r="D18" s="28"/>
      <c r="E18" s="28"/>
      <c r="F18" s="28"/>
      <c r="G18" s="32"/>
      <c r="H18" s="32"/>
      <c r="I18" s="32"/>
      <c r="J18" s="28"/>
      <c r="K18" s="28"/>
      <c r="L18" s="28"/>
      <c r="M18" s="28"/>
      <c r="N18" s="28"/>
      <c r="O18" s="28"/>
      <c r="P18" s="29"/>
    </row>
    <row r="19" spans="2:16" ht="19.5" customHeight="1" x14ac:dyDescent="0.25">
      <c r="B19" s="25"/>
      <c r="C19" s="60" t="s">
        <v>116</v>
      </c>
      <c r="D19" s="45"/>
      <c r="E19" s="51" t="e">
        <f>VLOOKUP(C10,'Formato descripción HU'!B6:O16,14,0)</f>
        <v>#N/A</v>
      </c>
      <c r="F19" s="52"/>
      <c r="G19" s="52"/>
      <c r="H19" s="52"/>
      <c r="I19" s="52"/>
      <c r="J19" s="52"/>
      <c r="K19" s="52"/>
      <c r="L19" s="52"/>
      <c r="M19" s="52"/>
      <c r="N19" s="52"/>
      <c r="O19" s="53"/>
      <c r="P19" s="29"/>
    </row>
    <row r="20" spans="2:16" ht="19.5" customHeight="1" x14ac:dyDescent="0.25">
      <c r="B20" s="25"/>
      <c r="C20" s="48"/>
      <c r="D20" s="50"/>
      <c r="E20" s="54"/>
      <c r="F20" s="55"/>
      <c r="G20" s="55"/>
      <c r="H20" s="55"/>
      <c r="I20" s="55"/>
      <c r="J20" s="55"/>
      <c r="K20" s="55"/>
      <c r="L20" s="55"/>
      <c r="M20" s="55"/>
      <c r="N20" s="55"/>
      <c r="O20" s="56"/>
      <c r="P20" s="29"/>
    </row>
    <row r="21" spans="2:16" ht="9.75" customHeight="1" x14ac:dyDescent="0.25">
      <c r="B21" s="25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9"/>
    </row>
    <row r="22" spans="2:16" ht="19.5" customHeight="1" x14ac:dyDescent="0.25">
      <c r="B22" s="25"/>
      <c r="C22" s="61" t="s">
        <v>117</v>
      </c>
      <c r="D22" s="45"/>
      <c r="E22" s="43" t="e">
        <f>VLOOKUP(C10,'Formato descripción HU'!B6:O16,12,0)</f>
        <v>#N/A</v>
      </c>
      <c r="F22" s="44"/>
      <c r="G22" s="44"/>
      <c r="H22" s="45"/>
      <c r="I22" s="28"/>
      <c r="J22" s="61" t="s">
        <v>13</v>
      </c>
      <c r="K22" s="45"/>
      <c r="L22" s="43" t="e">
        <f>VLOOKUP(C10,'Formato descripción HU'!B6:O16,13,0)</f>
        <v>#N/A</v>
      </c>
      <c r="M22" s="44"/>
      <c r="N22" s="44"/>
      <c r="O22" s="45"/>
      <c r="P22" s="29"/>
    </row>
    <row r="23" spans="2:16" ht="19.5" customHeight="1" x14ac:dyDescent="0.25">
      <c r="B23" s="25"/>
      <c r="C23" s="46"/>
      <c r="D23" s="47"/>
      <c r="E23" s="46"/>
      <c r="F23" s="39"/>
      <c r="G23" s="39"/>
      <c r="H23" s="47"/>
      <c r="I23" s="28"/>
      <c r="J23" s="46"/>
      <c r="K23" s="47"/>
      <c r="L23" s="46"/>
      <c r="M23" s="39"/>
      <c r="N23" s="39"/>
      <c r="O23" s="47"/>
      <c r="P23" s="29"/>
    </row>
    <row r="24" spans="2:16" ht="19.5" customHeight="1" x14ac:dyDescent="0.25">
      <c r="B24" s="25"/>
      <c r="C24" s="48"/>
      <c r="D24" s="50"/>
      <c r="E24" s="48"/>
      <c r="F24" s="49"/>
      <c r="G24" s="49"/>
      <c r="H24" s="50"/>
      <c r="I24" s="28"/>
      <c r="J24" s="48"/>
      <c r="K24" s="50"/>
      <c r="L24" s="48"/>
      <c r="M24" s="49"/>
      <c r="N24" s="49"/>
      <c r="O24" s="50"/>
      <c r="P24" s="29"/>
    </row>
    <row r="25" spans="2:16" ht="9.75" customHeight="1" x14ac:dyDescent="0.25"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7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HU'!$B$6:$B$16</xm:f>
          </x14:formula1>
          <xm:sqref>C10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Acer</cp:lastModifiedBy>
  <dcterms:created xsi:type="dcterms:W3CDTF">2019-10-21T15:37:14Z</dcterms:created>
  <dcterms:modified xsi:type="dcterms:W3CDTF">2024-03-04T12:29:06Z</dcterms:modified>
</cp:coreProperties>
</file>