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3\"/>
    </mc:Choice>
  </mc:AlternateContent>
  <bookViews>
    <workbookView xWindow="0" yWindow="0" windowWidth="28800" windowHeight="12210"/>
  </bookViews>
  <sheets>
    <sheet name="Estoque" sheetId="14" r:id="rId1"/>
    <sheet name="Estoque-Resolvido" sheetId="1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4" l="1"/>
  <c r="K4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5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G21" i="12" l="1"/>
  <c r="J21" i="12"/>
  <c r="K21" i="12" s="1"/>
  <c r="J5" i="12" l="1"/>
  <c r="K5" i="12" s="1"/>
  <c r="G10" i="12" l="1"/>
  <c r="G9" i="12"/>
  <c r="G8" i="12"/>
  <c r="G7" i="12"/>
  <c r="G6" i="12"/>
  <c r="G5" i="12"/>
  <c r="G4" i="12"/>
  <c r="G3" i="12"/>
  <c r="H21" i="12" l="1"/>
  <c r="I21" i="12" s="1"/>
  <c r="J3" i="12"/>
  <c r="K3" i="12" s="1"/>
  <c r="J22" i="12"/>
  <c r="K22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J8" i="12"/>
  <c r="K8" i="12" s="1"/>
  <c r="J7" i="12"/>
  <c r="K7" i="12" s="1"/>
  <c r="J6" i="12"/>
  <c r="K6" i="12" s="1"/>
  <c r="J4" i="12"/>
  <c r="K4" i="12" s="1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<sst xmlns="http://schemas.openxmlformats.org/spreadsheetml/2006/main" count="66" uniqueCount="33">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</sst>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" fontId="3" fillId="0" borderId="1" xfId="0" applyNumberFormat="1" applyFont="1" applyBorder="1" applyAlignment="1">
      <alignment horizontal="right"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zoomScale="130" zoomScaleNormal="130" workbookViewId="0">
      <selection activeCell="M2" sqref="M2"/>
    </sheetView>
  </sheetViews>
  <sheetFormatPr defaultRowHeight="15" x14ac:dyDescent="0.25"/>
  <cols>
    <col min="1" max="1" width="9.140625" style="1"/>
    <col min="2" max="2" width="33.28515625" style="1" bestFit="1" customWidth="1"/>
    <col min="3" max="6" width="14.7109375" style="1" customWidth="1"/>
    <col min="7" max="7" width="16.85546875" style="1" customWidth="1"/>
    <col min="8" max="9" width="14.7109375" style="1" customWidth="1"/>
    <col min="10" max="10" width="15.7109375" style="1" customWidth="1"/>
    <col min="11" max="11" width="23.710937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v>43801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8">
        <v>12</v>
      </c>
      <c r="G3" s="9">
        <f>F3*30+E3</f>
        <v>44153</v>
      </c>
      <c r="H3" s="16" t="str">
        <f>IF(G3&lt;$K$1,"Vencido","")</f>
        <v/>
      </c>
      <c r="I3" s="15" t="str">
        <f>IF(H3="Vencido","",IF(G3&lt;$K$1+90,"Prioridade",""))</f>
        <v/>
      </c>
      <c r="J3" s="12" t="str">
        <f>IF(C3&lt;D3,"Sim","")</f>
        <v/>
      </c>
      <c r="K3" s="12" t="str">
        <f t="shared" ref="K3:K4" si="0">IF(J3="Sim",CONCATENATE("Pedido de: ",D3*2," unidades"),"")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ref="G4:G22" si="1">F4*30+E4</f>
        <v>43871</v>
      </c>
      <c r="H4" s="16" t="str">
        <f t="shared" ref="H4:H22" si="2">IF(G4&lt;$K$1,"Vencido","")</f>
        <v/>
      </c>
      <c r="I4" s="15" t="str">
        <f t="shared" ref="I4:I22" si="3">IF(H4="Vencido","",IF(G4&lt;$K$1+90,"Prioridade",""))</f>
        <v>Prioridade</v>
      </c>
      <c r="J4" s="12" t="str">
        <f t="shared" ref="J4:J22" si="4">IF(C4&lt;D4,"Sim","")</f>
        <v/>
      </c>
      <c r="K4" s="12" t="str">
        <f t="shared" si="0"/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1"/>
        <v>44328</v>
      </c>
      <c r="H5" s="16" t="str">
        <f t="shared" si="2"/>
        <v/>
      </c>
      <c r="I5" s="15" t="str">
        <f t="shared" si="3"/>
        <v/>
      </c>
      <c r="J5" s="12" t="str">
        <f t="shared" si="4"/>
        <v>Sim</v>
      </c>
      <c r="K5" s="12" t="str">
        <f>IF(J5="Sim",CONCATENATE("Pedido de: ",D5*2," unidades"),"")</f>
        <v>Pedido de: 224 unidades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1"/>
        <v>43682</v>
      </c>
      <c r="H6" s="16" t="str">
        <f t="shared" si="2"/>
        <v>Vencido</v>
      </c>
      <c r="I6" s="15" t="str">
        <f t="shared" si="3"/>
        <v/>
      </c>
      <c r="J6" s="12" t="str">
        <f t="shared" si="4"/>
        <v/>
      </c>
      <c r="K6" s="12" t="str">
        <f t="shared" ref="K6:K22" si="5">IF(J6="Sim",CONCATENATE("Pedido de: ",D6*2," unidades"),"")</f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1"/>
        <v>43910</v>
      </c>
      <c r="H7" s="16" t="str">
        <f t="shared" si="2"/>
        <v/>
      </c>
      <c r="I7" s="15" t="str">
        <f t="shared" si="3"/>
        <v/>
      </c>
      <c r="J7" s="12" t="str">
        <f t="shared" si="4"/>
        <v/>
      </c>
      <c r="K7" s="12" t="str">
        <f t="shared" si="5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1"/>
        <v>43933</v>
      </c>
      <c r="H8" s="16" t="str">
        <f t="shared" si="2"/>
        <v/>
      </c>
      <c r="I8" s="15" t="str">
        <f t="shared" si="3"/>
        <v/>
      </c>
      <c r="J8" s="12" t="str">
        <f t="shared" si="4"/>
        <v/>
      </c>
      <c r="K8" s="12" t="str">
        <f t="shared" si="5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1"/>
        <v>43973</v>
      </c>
      <c r="H9" s="16" t="str">
        <f t="shared" si="2"/>
        <v/>
      </c>
      <c r="I9" s="15" t="str">
        <f t="shared" si="3"/>
        <v/>
      </c>
      <c r="J9" s="12" t="str">
        <f t="shared" si="4"/>
        <v/>
      </c>
      <c r="K9" s="12" t="str">
        <f t="shared" si="5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1"/>
        <v>43703</v>
      </c>
      <c r="H10" s="16" t="str">
        <f t="shared" si="2"/>
        <v>Vencido</v>
      </c>
      <c r="I10" s="15" t="str">
        <f t="shared" si="3"/>
        <v/>
      </c>
      <c r="J10" s="12" t="str">
        <f t="shared" si="4"/>
        <v/>
      </c>
      <c r="K10" s="12" t="str">
        <f t="shared" si="5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si="1"/>
        <v>44070</v>
      </c>
      <c r="H11" s="16" t="str">
        <f t="shared" si="2"/>
        <v/>
      </c>
      <c r="I11" s="15" t="str">
        <f t="shared" si="3"/>
        <v/>
      </c>
      <c r="J11" s="12" t="str">
        <f t="shared" si="4"/>
        <v>Sim</v>
      </c>
      <c r="K11" s="12" t="str">
        <f t="shared" si="5"/>
        <v>Pedido de: 184 unidades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1"/>
        <v>44136</v>
      </c>
      <c r="H12" s="16" t="str">
        <f t="shared" si="2"/>
        <v/>
      </c>
      <c r="I12" s="15" t="str">
        <f t="shared" si="3"/>
        <v/>
      </c>
      <c r="J12" s="12" t="str">
        <f t="shared" si="4"/>
        <v/>
      </c>
      <c r="K12" s="12" t="str">
        <f t="shared" si="5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1"/>
        <v>43923</v>
      </c>
      <c r="H13" s="16" t="str">
        <f t="shared" si="2"/>
        <v/>
      </c>
      <c r="I13" s="15" t="str">
        <f t="shared" si="3"/>
        <v/>
      </c>
      <c r="J13" s="12" t="str">
        <f t="shared" si="4"/>
        <v/>
      </c>
      <c r="K13" s="12" t="str">
        <f t="shared" si="5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1"/>
        <v>44439</v>
      </c>
      <c r="H14" s="16" t="str">
        <f t="shared" si="2"/>
        <v/>
      </c>
      <c r="I14" s="15" t="str">
        <f t="shared" si="3"/>
        <v/>
      </c>
      <c r="J14" s="12" t="str">
        <f t="shared" si="4"/>
        <v>Sim</v>
      </c>
      <c r="K14" s="12" t="str">
        <f t="shared" si="5"/>
        <v>Pedido de: 126 unidades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1"/>
        <v>44507</v>
      </c>
      <c r="H15" s="16" t="str">
        <f t="shared" si="2"/>
        <v/>
      </c>
      <c r="I15" s="15" t="str">
        <f t="shared" si="3"/>
        <v/>
      </c>
      <c r="J15" s="12" t="str">
        <f t="shared" si="4"/>
        <v/>
      </c>
      <c r="K15" s="12" t="str">
        <f t="shared" si="5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1"/>
        <v>44392</v>
      </c>
      <c r="H16" s="16" t="str">
        <f t="shared" si="2"/>
        <v/>
      </c>
      <c r="I16" s="15" t="str">
        <f t="shared" si="3"/>
        <v/>
      </c>
      <c r="J16" s="12" t="str">
        <f t="shared" si="4"/>
        <v/>
      </c>
      <c r="K16" s="12" t="str">
        <f t="shared" si="5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1"/>
        <v>44436</v>
      </c>
      <c r="H17" s="16" t="str">
        <f t="shared" si="2"/>
        <v/>
      </c>
      <c r="I17" s="15" t="str">
        <f t="shared" si="3"/>
        <v/>
      </c>
      <c r="J17" s="12" t="str">
        <f t="shared" si="4"/>
        <v/>
      </c>
      <c r="K17" s="12" t="str">
        <f t="shared" si="5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1"/>
        <v>43947</v>
      </c>
      <c r="H18" s="16" t="str">
        <f t="shared" si="2"/>
        <v/>
      </c>
      <c r="I18" s="15" t="str">
        <f t="shared" si="3"/>
        <v/>
      </c>
      <c r="J18" s="12" t="str">
        <f t="shared" si="4"/>
        <v/>
      </c>
      <c r="K18" s="12" t="str">
        <f t="shared" si="5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1"/>
        <v>43780</v>
      </c>
      <c r="H19" s="16" t="str">
        <f t="shared" si="2"/>
        <v>Vencido</v>
      </c>
      <c r="I19" s="15" t="str">
        <f t="shared" si="3"/>
        <v/>
      </c>
      <c r="J19" s="12" t="str">
        <f t="shared" si="4"/>
        <v/>
      </c>
      <c r="K19" s="12" t="str">
        <f t="shared" si="5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1"/>
        <v>43879</v>
      </c>
      <c r="H20" s="16" t="str">
        <f t="shared" si="2"/>
        <v/>
      </c>
      <c r="I20" s="15" t="str">
        <f t="shared" si="3"/>
        <v>Prioridade</v>
      </c>
      <c r="J20" s="12" t="str">
        <f t="shared" si="4"/>
        <v/>
      </c>
      <c r="K20" s="12" t="str">
        <f t="shared" si="5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1"/>
        <v>43890</v>
      </c>
      <c r="H21" s="16" t="str">
        <f t="shared" si="2"/>
        <v/>
      </c>
      <c r="I21" s="15" t="str">
        <f t="shared" si="3"/>
        <v>Prioridade</v>
      </c>
      <c r="J21" s="12" t="str">
        <f t="shared" si="4"/>
        <v/>
      </c>
      <c r="K21" s="12" t="str">
        <f t="shared" si="5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1"/>
        <v>44373</v>
      </c>
      <c r="H22" s="16" t="str">
        <f t="shared" si="2"/>
        <v/>
      </c>
      <c r="I22" s="15" t="str">
        <f t="shared" si="3"/>
        <v/>
      </c>
      <c r="J22" s="12" t="str">
        <f t="shared" si="4"/>
        <v/>
      </c>
      <c r="K22" s="12" t="str">
        <f t="shared" si="5"/>
        <v/>
      </c>
    </row>
    <row r="26" spans="1:11" x14ac:dyDescent="0.25">
      <c r="E26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130" zoomScaleNormal="130" workbookViewId="0">
      <selection activeCell="I3" sqref="I3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/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si="1">IF(G3&lt;$K$1,"Vencido","")</f>
        <v/>
      </c>
      <c r="I3" s="15" t="str">
        <f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si="1"/>
        <v/>
      </c>
      <c r="I4" s="15" t="str">
        <f t="shared" ref="I4:I22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si="1"/>
        <v/>
      </c>
      <c r="I5" s="15" t="str">
        <f t="shared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si="1"/>
        <v/>
      </c>
      <c r="I6" s="15" t="str">
        <f t="shared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si="1"/>
        <v/>
      </c>
      <c r="I7" s="15" t="str">
        <f t="shared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si="1"/>
        <v/>
      </c>
      <c r="I8" s="15" t="str">
        <f t="shared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si="1"/>
        <v/>
      </c>
      <c r="I9" s="15" t="str">
        <f t="shared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si="1"/>
        <v/>
      </c>
      <c r="I10" s="15" t="str">
        <f t="shared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si="1"/>
        <v/>
      </c>
      <c r="I11" s="15" t="str">
        <f t="shared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si="1"/>
        <v/>
      </c>
      <c r="I12" s="15" t="str">
        <f t="shared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si="1"/>
        <v/>
      </c>
      <c r="I13" s="15" t="str">
        <f t="shared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si="1"/>
        <v/>
      </c>
      <c r="I14" s="15" t="str">
        <f t="shared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si="1"/>
        <v/>
      </c>
      <c r="I15" s="15" t="str">
        <f t="shared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si="1"/>
        <v/>
      </c>
      <c r="I16" s="15" t="str">
        <f t="shared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si="1"/>
        <v/>
      </c>
      <c r="I17" s="15" t="str">
        <f t="shared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si="1"/>
        <v/>
      </c>
      <c r="I18" s="15" t="str">
        <f t="shared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si="1"/>
        <v/>
      </c>
      <c r="I19" s="15" t="str">
        <f t="shared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si="1"/>
        <v/>
      </c>
      <c r="I20" s="15" t="str">
        <f t="shared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si="1"/>
        <v/>
      </c>
      <c r="I21" s="15" t="str">
        <f t="shared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si="1"/>
        <v/>
      </c>
      <c r="I22" s="15" t="str">
        <f t="shared" si="2"/>
        <v/>
      </c>
      <c r="J22" s="12" t="str">
        <f t="shared" si="3"/>
        <v>Sim</v>
      </c>
      <c r="K22" s="12" t="str">
        <f t="shared" si="4"/>
        <v>Pedido de : 270 un.</v>
      </c>
    </row>
  </sheetData>
  <sortState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2018-11-01T18:11:07Z</dcterms:created>
  <dcterms:modified xsi:type="dcterms:W3CDTF">2024-08-12T19:37:22Z</dcterms:modified>
</cp:coreProperties>
</file>