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1570" windowHeight="7995" activeTab="1"/>
  </bookViews>
  <sheets>
    <sheet name="Inicio" sheetId="1" r:id="rId1"/>
    <sheet name="Cadastro" sheetId="2" r:id="rId2"/>
    <sheet name="Lançamentos" sheetId="3" r:id="rId3"/>
  </sheets>
  <definedNames>
    <definedName name="ColunaProdutos">tbCadastro[PRODUTO]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E9" i="3"/>
  <c r="E4" i="3" l="1"/>
  <c r="E5" i="3"/>
  <c r="E6" i="3"/>
  <c r="E7" i="3"/>
  <c r="E8" i="3"/>
  <c r="E5" i="2"/>
  <c r="F5" i="2" s="1"/>
  <c r="E6" i="2"/>
  <c r="F6" i="2" s="1"/>
  <c r="D10" i="3"/>
  <c r="C10" i="3"/>
  <c r="B10" i="3"/>
  <c r="E10" i="3" l="1"/>
</calcChain>
</file>

<file path=xl/sharedStrings.xml><?xml version="1.0" encoding="utf-8"?>
<sst xmlns="http://schemas.openxmlformats.org/spreadsheetml/2006/main" count="24" uniqueCount="14">
  <si>
    <t>PRODUTO</t>
  </si>
  <si>
    <t>MEDIDA</t>
  </si>
  <si>
    <t>ESTOQUE
MÍNIMO</t>
  </si>
  <si>
    <t>ESTOQUE
MÁXIMO</t>
  </si>
  <si>
    <t>SALDO</t>
  </si>
  <si>
    <t>AVISOS</t>
  </si>
  <si>
    <t>Caneta esfereográfica azul</t>
  </si>
  <si>
    <t>Unidade</t>
  </si>
  <si>
    <t>Caneta esfereográfica preta</t>
  </si>
  <si>
    <t>DATA</t>
  </si>
  <si>
    <t>ENTRADA</t>
  </si>
  <si>
    <t>SAÍDA</t>
  </si>
  <si>
    <t>Total</t>
  </si>
  <si>
    <t>Caneta esfereográfica 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</si>
</sst>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4" borderId="0" xfId="0" applyFill="1"/>
    <xf numFmtId="0" fontId="2" fillId="4" borderId="0" xfId="0" applyFont="1" applyFill="1" applyAlignment="1">
      <alignment vertical="top"/>
    </xf>
    <xf numFmtId="14" fontId="0" fillId="0" borderId="0" xfId="0" applyNumberFormat="1"/>
    <xf numFmtId="14" fontId="0" fillId="2" borderId="0" xfId="0" applyNumberFormat="1" applyFill="1"/>
    <xf numFmtId="14" fontId="2" fillId="4" borderId="0" xfId="0" applyNumberFormat="1" applyFont="1" applyFill="1" applyAlignment="1">
      <alignment vertical="top"/>
    </xf>
    <xf numFmtId="1" fontId="0" fillId="2" borderId="0" xfId="0" applyNumberFormat="1" applyFill="1"/>
    <xf numFmtId="1" fontId="3" fillId="4" borderId="0" xfId="0" applyNumberFormat="1" applyFont="1" applyFill="1" applyAlignment="1">
      <alignment vertical="top"/>
    </xf>
    <xf numFmtId="1" fontId="1" fillId="4" borderId="0" xfId="0" applyNumberFormat="1" applyFont="1" applyFill="1" applyAlignment="1">
      <alignment vertical="top"/>
    </xf>
    <xf numFmtId="1" fontId="2" fillId="4" borderId="0" xfId="0" applyNumberFormat="1" applyFont="1" applyFill="1" applyAlignment="1">
      <alignment vertical="top"/>
    </xf>
    <xf numFmtId="1" fontId="0" fillId="0" borderId="0" xfId="0" applyNumberFormat="1"/>
    <xf numFmtId="1" fontId="0" fillId="4" borderId="0" xfId="0" applyNumberFormat="1" applyFill="1"/>
    <xf numFmtId="1" fontId="2" fillId="4" borderId="0" xfId="0" applyNumberFormat="1" applyFont="1" applyFill="1" applyAlignment="1">
      <alignment vertical="top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17"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4954954954955"/>
          <c:y val="4.7619047619047616E-2"/>
          <c:w val="0.60180180180180176"/>
          <c:h val="0.8835978835978836"/>
        </c:manualLayout>
      </c:layout>
      <c:doughnutChart>
        <c:varyColors val="1"/>
        <c:ser>
          <c:idx val="0"/>
          <c:order val="0"/>
          <c:tx>
            <c:v>SALDO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Cadastro!$A$4:$A$6</c:f>
              <c:strCache>
                <c:ptCount val="3"/>
                <c:pt idx="0">
                  <c:v>Caneta esfereográfica azul</c:v>
                </c:pt>
                <c:pt idx="1">
                  <c:v>Caneta esfereográfica preta</c:v>
                </c:pt>
                <c:pt idx="2">
                  <c:v>Caneta esfereográfica vermelha</c:v>
                </c:pt>
              </c:strCache>
            </c:strRef>
          </c:cat>
          <c:val>
            <c:numRef>
              <c:f>Cadastro!$E$4:$E$6</c:f>
              <c:numCache>
                <c:formatCode>0</c:formatCode>
                <c:ptCount val="3"/>
                <c:pt idx="0">
                  <c:v>11</c:v>
                </c:pt>
                <c:pt idx="1">
                  <c:v>27</c:v>
                </c:pt>
                <c:pt idx="2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38-44DC-BB8C-067DE39677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57151</xdr:rowOff>
    </xdr:from>
    <xdr:to>
      <xdr:col>0</xdr:col>
      <xdr:colOff>2419350</xdr:colOff>
      <xdr:row>0</xdr:row>
      <xdr:rowOff>495301</xdr:rowOff>
    </xdr:to>
    <xdr:sp macro="" textlink="">
      <xdr:nvSpPr>
        <xdr:cNvPr id="2" name="Retângulo com Canto Aparado do Mesmo Lado 1"/>
        <xdr:cNvSpPr/>
      </xdr:nvSpPr>
      <xdr:spPr>
        <a:xfrm>
          <a:off x="276225" y="57151"/>
          <a:ext cx="2143125" cy="438150"/>
        </a:xfrm>
        <a:prstGeom prst="snip2SameRect">
          <a:avLst>
            <a:gd name="adj1" fmla="val 34314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2505075</xdr:colOff>
      <xdr:row>0</xdr:row>
      <xdr:rowOff>66676</xdr:rowOff>
    </xdr:from>
    <xdr:to>
      <xdr:col>2</xdr:col>
      <xdr:colOff>885825</xdr:colOff>
      <xdr:row>0</xdr:row>
      <xdr:rowOff>495301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505075" y="66676"/>
          <a:ext cx="2143125" cy="428625"/>
        </a:xfrm>
        <a:prstGeom prst="snip2SameRect">
          <a:avLst>
            <a:gd name="adj1" fmla="val 34314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971550</xdr:colOff>
      <xdr:row>0</xdr:row>
      <xdr:rowOff>76201</xdr:rowOff>
    </xdr:from>
    <xdr:to>
      <xdr:col>4</xdr:col>
      <xdr:colOff>1019175</xdr:colOff>
      <xdr:row>0</xdr:row>
      <xdr:rowOff>495301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4733925" y="76201"/>
          <a:ext cx="2143125" cy="419100"/>
        </a:xfrm>
        <a:prstGeom prst="snip2SameRect">
          <a:avLst>
            <a:gd name="adj1" fmla="val 34314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2</xdr:col>
      <xdr:colOff>138113</xdr:colOff>
      <xdr:row>5</xdr:row>
      <xdr:rowOff>0</xdr:rowOff>
    </xdr:from>
    <xdr:to>
      <xdr:col>6</xdr:col>
      <xdr:colOff>357188</xdr:colOff>
      <xdr:row>14</xdr:row>
      <xdr:rowOff>123825</xdr:rowOff>
    </xdr:to>
    <xdr:sp macro="" textlink="">
      <xdr:nvSpPr>
        <xdr:cNvPr id="5" name="CaixaDeTexto 4"/>
        <xdr:cNvSpPr txBox="1"/>
      </xdr:nvSpPr>
      <xdr:spPr>
        <a:xfrm>
          <a:off x="3900488" y="1266825"/>
          <a:ext cx="4410075" cy="1838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CONTROLE</a:t>
          </a:r>
          <a:r>
            <a:rPr lang="pt-BR" sz="2000" b="1" baseline="0"/>
            <a:t> DE ESTOQUES</a:t>
          </a:r>
        </a:p>
        <a:p>
          <a:pPr algn="ctr"/>
          <a:r>
            <a:rPr lang="pt-BR" sz="2000" b="1" baseline="0"/>
            <a:t>SIMPLIFICADO</a:t>
          </a:r>
          <a:endParaRPr lang="pt-BR" sz="2000" b="1"/>
        </a:p>
      </xdr:txBody>
    </xdr:sp>
    <xdr:clientData/>
  </xdr:twoCellAnchor>
  <xdr:twoCellAnchor>
    <xdr:from>
      <xdr:col>2</xdr:col>
      <xdr:colOff>247650</xdr:colOff>
      <xdr:row>15</xdr:row>
      <xdr:rowOff>0</xdr:rowOff>
    </xdr:from>
    <xdr:to>
      <xdr:col>6</xdr:col>
      <xdr:colOff>247650</xdr:colOff>
      <xdr:row>23</xdr:row>
      <xdr:rowOff>0</xdr:rowOff>
    </xdr:to>
    <xdr:sp macro="" textlink="">
      <xdr:nvSpPr>
        <xdr:cNvPr id="9" name="CaixaDeTexto 8"/>
        <xdr:cNvSpPr txBox="1"/>
      </xdr:nvSpPr>
      <xdr:spPr>
        <a:xfrm>
          <a:off x="4010025" y="3171825"/>
          <a:ext cx="419100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/>
            <a:t>ORIENTAÇÕES</a:t>
          </a:r>
        </a:p>
        <a:p>
          <a:endParaRPr lang="pt-BR" sz="1200"/>
        </a:p>
        <a:p>
          <a:r>
            <a:rPr lang="pt-BR" sz="1200"/>
            <a:t>1. Cadastrar o produto na aba "Cadastro".</a:t>
          </a:r>
        </a:p>
        <a:p>
          <a:r>
            <a:rPr lang="pt-BR" sz="1200"/>
            <a:t> 2. Registrar as entradas e saídas na aba "Lançamentos".</a:t>
          </a:r>
        </a:p>
        <a:p>
          <a:r>
            <a:rPr lang="pt-BR" sz="1200"/>
            <a:t> 3. Relatórios e consultas usar os filtros nas abas "Cadastro" e "Lançamentos". </a:t>
          </a:r>
        </a:p>
      </xdr:txBody>
    </xdr:sp>
    <xdr:clientData/>
  </xdr:twoCellAnchor>
  <xdr:twoCellAnchor>
    <xdr:from>
      <xdr:col>6</xdr:col>
      <xdr:colOff>5762625</xdr:colOff>
      <xdr:row>0</xdr:row>
      <xdr:rowOff>38101</xdr:rowOff>
    </xdr:from>
    <xdr:to>
      <xdr:col>7</xdr:col>
      <xdr:colOff>0</xdr:colOff>
      <xdr:row>0</xdr:row>
      <xdr:rowOff>495301</xdr:rowOff>
    </xdr:to>
    <xdr:sp macro="" textlink="">
      <xdr:nvSpPr>
        <xdr:cNvPr id="10" name="CaixaDeTexto 9"/>
        <xdr:cNvSpPr txBox="1"/>
      </xdr:nvSpPr>
      <xdr:spPr>
        <a:xfrm>
          <a:off x="13716000" y="38101"/>
          <a:ext cx="2924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solidFill>
                <a:srgbClr val="00B0F0"/>
              </a:solidFill>
            </a:rPr>
            <a:t>CONTROLE DE 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57150</xdr:rowOff>
    </xdr:from>
    <xdr:to>
      <xdr:col>0</xdr:col>
      <xdr:colOff>2419350</xdr:colOff>
      <xdr:row>1</xdr:row>
      <xdr:rowOff>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276225" y="57150"/>
          <a:ext cx="2143125" cy="447675"/>
        </a:xfrm>
        <a:prstGeom prst="snip2SameRect">
          <a:avLst>
            <a:gd name="adj1" fmla="val 34314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2505075</xdr:colOff>
      <xdr:row>0</xdr:row>
      <xdr:rowOff>76200</xdr:rowOff>
    </xdr:from>
    <xdr:to>
      <xdr:col>2</xdr:col>
      <xdr:colOff>885825</xdr:colOff>
      <xdr:row>1</xdr:row>
      <xdr:rowOff>0</xdr:rowOff>
    </xdr:to>
    <xdr:sp macro="" textlink="">
      <xdr:nvSpPr>
        <xdr:cNvPr id="3" name="Retângulo com Canto Aparado do Mesmo Lado 2"/>
        <xdr:cNvSpPr/>
      </xdr:nvSpPr>
      <xdr:spPr>
        <a:xfrm>
          <a:off x="2505075" y="76200"/>
          <a:ext cx="2143125" cy="428625"/>
        </a:xfrm>
        <a:prstGeom prst="snip2SameRect">
          <a:avLst>
            <a:gd name="adj1" fmla="val 34314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971550</xdr:colOff>
      <xdr:row>0</xdr:row>
      <xdr:rowOff>76200</xdr:rowOff>
    </xdr:from>
    <xdr:to>
      <xdr:col>4</xdr:col>
      <xdr:colOff>1019175</xdr:colOff>
      <xdr:row>1</xdr:row>
      <xdr:rowOff>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4733925" y="76200"/>
          <a:ext cx="2143125" cy="428625"/>
        </a:xfrm>
        <a:prstGeom prst="snip2SameRect">
          <a:avLst>
            <a:gd name="adj1" fmla="val 34314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5991225</xdr:colOff>
      <xdr:row>0</xdr:row>
      <xdr:rowOff>38100</xdr:rowOff>
    </xdr:from>
    <xdr:to>
      <xdr:col>7</xdr:col>
      <xdr:colOff>0</xdr:colOff>
      <xdr:row>0</xdr:row>
      <xdr:rowOff>495300</xdr:rowOff>
    </xdr:to>
    <xdr:sp macro="" textlink="">
      <xdr:nvSpPr>
        <xdr:cNvPr id="5" name="CaixaDeTexto 4"/>
        <xdr:cNvSpPr txBox="1"/>
      </xdr:nvSpPr>
      <xdr:spPr>
        <a:xfrm>
          <a:off x="13944600" y="38100"/>
          <a:ext cx="2924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solidFill>
                <a:srgbClr val="00B0F0"/>
              </a:solidFill>
            </a:rPr>
            <a:t>CONTROLE DE ESTOQUES</a:t>
          </a:r>
        </a:p>
      </xdr:txBody>
    </xdr:sp>
    <xdr:clientData/>
  </xdr:twoCellAnchor>
  <xdr:twoCellAnchor editAs="absolute">
    <xdr:from>
      <xdr:col>6</xdr:col>
      <xdr:colOff>209550</xdr:colOff>
      <xdr:row>3</xdr:row>
      <xdr:rowOff>171450</xdr:rowOff>
    </xdr:from>
    <xdr:to>
      <xdr:col>6</xdr:col>
      <xdr:colOff>3733800</xdr:colOff>
      <xdr:row>16</xdr:row>
      <xdr:rowOff>95250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695325</xdr:colOff>
      <xdr:row>2</xdr:row>
      <xdr:rowOff>38099</xdr:rowOff>
    </xdr:from>
    <xdr:to>
      <xdr:col>6</xdr:col>
      <xdr:colOff>3810000</xdr:colOff>
      <xdr:row>3</xdr:row>
      <xdr:rowOff>180974</xdr:rowOff>
    </xdr:to>
    <xdr:sp macro="" textlink="">
      <xdr:nvSpPr>
        <xdr:cNvPr id="7" name="CaixaDeTexto 6"/>
        <xdr:cNvSpPr txBox="1"/>
      </xdr:nvSpPr>
      <xdr:spPr>
        <a:xfrm>
          <a:off x="8648700" y="733424"/>
          <a:ext cx="3114675" cy="523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>
              <a:latin typeface="Arial Black" panose="020B0A04020102020204" pitchFamily="34" charset="0"/>
            </a:rPr>
            <a:t>Composição do saldo atual do estoque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57151</xdr:rowOff>
    </xdr:from>
    <xdr:to>
      <xdr:col>0</xdr:col>
      <xdr:colOff>2419350</xdr:colOff>
      <xdr:row>0</xdr:row>
      <xdr:rowOff>495301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276225" y="57151"/>
          <a:ext cx="2143125" cy="438150"/>
        </a:xfrm>
        <a:prstGeom prst="snip2SameRect">
          <a:avLst>
            <a:gd name="adj1" fmla="val 34314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2505075</xdr:colOff>
      <xdr:row>0</xdr:row>
      <xdr:rowOff>66676</xdr:rowOff>
    </xdr:from>
    <xdr:to>
      <xdr:col>2</xdr:col>
      <xdr:colOff>885825</xdr:colOff>
      <xdr:row>0</xdr:row>
      <xdr:rowOff>495301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2505075" y="66676"/>
          <a:ext cx="2143125" cy="428625"/>
        </a:xfrm>
        <a:prstGeom prst="snip2SameRect">
          <a:avLst>
            <a:gd name="adj1" fmla="val 34314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971550</xdr:colOff>
      <xdr:row>0</xdr:row>
      <xdr:rowOff>57151</xdr:rowOff>
    </xdr:from>
    <xdr:to>
      <xdr:col>4</xdr:col>
      <xdr:colOff>1019175</xdr:colOff>
      <xdr:row>0</xdr:row>
      <xdr:rowOff>495301</xdr:rowOff>
    </xdr:to>
    <xdr:sp macro="" textlink="">
      <xdr:nvSpPr>
        <xdr:cNvPr id="4" name="Retângulo com Canto Aparado do Mesmo Lado 3"/>
        <xdr:cNvSpPr/>
      </xdr:nvSpPr>
      <xdr:spPr>
        <a:xfrm>
          <a:off x="4733925" y="57151"/>
          <a:ext cx="2143125" cy="438150"/>
        </a:xfrm>
        <a:prstGeom prst="snip2SameRect">
          <a:avLst>
            <a:gd name="adj1" fmla="val 34314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6067425</xdr:colOff>
      <xdr:row>0</xdr:row>
      <xdr:rowOff>47625</xdr:rowOff>
    </xdr:from>
    <xdr:to>
      <xdr:col>6</xdr:col>
      <xdr:colOff>8991600</xdr:colOff>
      <xdr:row>1</xdr:row>
      <xdr:rowOff>0</xdr:rowOff>
    </xdr:to>
    <xdr:sp macro="" textlink="">
      <xdr:nvSpPr>
        <xdr:cNvPr id="5" name="CaixaDeTexto 4"/>
        <xdr:cNvSpPr txBox="1"/>
      </xdr:nvSpPr>
      <xdr:spPr>
        <a:xfrm>
          <a:off x="14020800" y="47625"/>
          <a:ext cx="2924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solidFill>
                <a:srgbClr val="00B0F0"/>
              </a:solidFill>
            </a:rPr>
            <a:t>CONTROLE DE 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Cadastro" displayName="tbCadastro" ref="A3:F6" totalsRowShown="0" headerRowDxfId="16">
  <autoFilter ref="A3:F6"/>
  <tableColumns count="6">
    <tableColumn id="1" name="PRODUTO"/>
    <tableColumn id="2" name="MEDIDA"/>
    <tableColumn id="3" name="ESTOQUE_x000a_MÍNIMO" dataDxfId="15"/>
    <tableColumn id="4" name="ESTOQUE_x000a_MÁXIMO" dataDxfId="14"/>
    <tableColumn id="5" name="SALDO" dataDxfId="13">
      <calculatedColumnFormula>SUMIF(tbLancamentos[PRODUTO],tbCadastro[[#This Row],[PRODUTO]],tbLancamentos[ENTRADA])-SUMIF(tbLancamentos[PRODUTO],tbCadastro[[#This Row],[PRODUTO]],tbLancamentos[SAÍDA])</calculatedColumnFormula>
    </tableColumn>
    <tableColumn id="6" name="AVISOS" dataDxfId="7">
      <calculatedColumnFormula>IF(tbCadastro[[#This Row],[SALDO]]&lt;tbCadastro[[#This Row],[ESTOQUE
MÍNIMO]],"Solicitar compra",IF(tbCadastro[[#This Row],[SALDO]]&gt;tbCadastro[[#This Row],[ESTOQUE
MÁXIMO]],"Priorizar venda",""))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bLancamentos" displayName="tbLancamentos" ref="A3:E10" totalsRowCount="1" headerRowDxfId="12">
  <autoFilter ref="A3:E9"/>
  <tableColumns count="5">
    <tableColumn id="1" name="PRODUTO" totalsRowLabel="Total"/>
    <tableColumn id="2" name="DATA" totalsRowFunction="count" dataDxfId="11"/>
    <tableColumn id="3" name="ENTRADA" totalsRowFunction="sum" dataDxfId="10" totalsRowDxfId="2"/>
    <tableColumn id="4" name="SAÍDA" totalsRowFunction="sum" dataDxfId="9" totalsRowDxfId="1"/>
    <tableColumn id="5" name="SALDO" totalsRowFunction="sum" dataDxfId="8" totalsRowDxfId="0">
      <calculatedColumnFormula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"/>
  <sheetViews>
    <sheetView showGridLines="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57.7109375" customWidth="1"/>
    <col min="8" max="16383" width="9.140625" hidden="1"/>
    <col min="16384" max="16384" width="5.85546875" hidden="1"/>
  </cols>
  <sheetData>
    <row r="1" s="1" customFormat="1" ht="39.950000000000003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zoomScaleNormal="100" workbookViewId="0">
      <selection activeCell="E15" sqref="E15"/>
    </sheetView>
  </sheetViews>
  <sheetFormatPr defaultColWidth="0" defaultRowHeight="15" x14ac:dyDescent="0.25"/>
  <cols>
    <col min="1" max="1" width="40.7109375" customWidth="1"/>
    <col min="2" max="2" width="15.7109375" customWidth="1"/>
    <col min="3" max="5" width="15.7109375" style="12" customWidth="1"/>
    <col min="6" max="6" width="15.7109375" customWidth="1"/>
    <col min="7" max="7" width="57.7109375" customWidth="1"/>
    <col min="8" max="16384" width="9.140625" hidden="1"/>
  </cols>
  <sheetData>
    <row r="1" spans="1:6" s="1" customFormat="1" ht="39.950000000000003" customHeight="1" x14ac:dyDescent="0.25">
      <c r="C1" s="8"/>
      <c r="D1" s="8"/>
      <c r="E1" s="8"/>
    </row>
    <row r="3" spans="1:6" ht="30" x14ac:dyDescent="0.25">
      <c r="A3" s="4" t="s">
        <v>0</v>
      </c>
      <c r="B3" s="4" t="s">
        <v>1</v>
      </c>
      <c r="C3" s="14" t="s">
        <v>2</v>
      </c>
      <c r="D3" s="14" t="s">
        <v>3</v>
      </c>
      <c r="E3" s="11" t="s">
        <v>4</v>
      </c>
      <c r="F3" s="4" t="s">
        <v>5</v>
      </c>
    </row>
    <row r="4" spans="1:6" x14ac:dyDescent="0.25">
      <c r="A4" t="s">
        <v>6</v>
      </c>
      <c r="B4" t="s">
        <v>7</v>
      </c>
      <c r="C4" s="12">
        <v>15</v>
      </c>
      <c r="D4" s="12">
        <v>120</v>
      </c>
      <c r="E4" s="13">
        <v>11</v>
      </c>
      <c r="F4" s="15" t="str">
        <f>IF(tbCadastro[[#This Row],[SALDO]]&lt;tbCadastro[[#This Row],[ESTOQUE
MÍNIMO]],"Solicitar compra",IF(tbCadastro[[#This Row],[SALDO]]&gt;tbCadastro[[#This Row],[ESTOQUE
MÁXIMO]],"Priorizar venda",""))</f>
        <v>Solicitar compra</v>
      </c>
    </row>
    <row r="5" spans="1:6" x14ac:dyDescent="0.25">
      <c r="A5" t="s">
        <v>8</v>
      </c>
      <c r="B5" t="s">
        <v>7</v>
      </c>
      <c r="C5" s="12">
        <v>15</v>
      </c>
      <c r="D5" s="12">
        <v>150</v>
      </c>
      <c r="E5" s="13">
        <f>SUMIF(tbLancamentos[PRODUTO],tbCadastro[[#This Row],[PRODUTO]],tbLancamentos[ENTRADA])-SUMIF(tbLancamentos[PRODUTO],tbCadastro[[#This Row],[PRODUTO]],tbLancamentos[SAÍDA])</f>
        <v>27</v>
      </c>
      <c r="F5" s="3" t="str">
        <f>IF(tbCadastro[[#This Row],[SALDO]]&lt;tbCadastro[[#This Row],[ESTOQUE
MÍNIMO]],"Solicitar compra",IF(tbCadastro[[#This Row],[SALDO]]&gt;tbCadastro[[#This Row],[ESTOQUE
MÁXIMO]],"Priorizar venda",""))</f>
        <v/>
      </c>
    </row>
    <row r="6" spans="1:6" x14ac:dyDescent="0.25">
      <c r="A6" t="s">
        <v>13</v>
      </c>
      <c r="B6" t="s">
        <v>7</v>
      </c>
      <c r="C6" s="12">
        <v>15</v>
      </c>
      <c r="D6" s="12">
        <v>150</v>
      </c>
      <c r="E6" s="13">
        <f>SUMIF(tbLancamentos[PRODUTO],tbCadastro[[#This Row],[PRODUTO]],tbLancamentos[ENTRADA])-SUMIF(tbLancamentos[PRODUTO],tbCadastro[[#This Row],[PRODUTO]],tbLancamentos[SAÍDA])</f>
        <v>163</v>
      </c>
      <c r="F6" s="3" t="str">
        <f>IF(tbCadastro[[#This Row],[SALDO]]&lt;tbCadastro[[#This Row],[ESTOQUE
MÍNIMO]],"Solicitar compra",IF(tbCadastro[[#This Row],[SALDO]]&gt;tbCadastro[[#This Row],[ESTOQUE
MÁXIMO]],"Priorizar venda",""))</f>
        <v>Priorizar venda</v>
      </c>
    </row>
  </sheetData>
  <conditionalFormatting sqref="F4:F6">
    <cfRule type="cellIs" dxfId="6" priority="2" operator="equal">
      <formula>"Solicitar compra"</formula>
    </cfRule>
    <cfRule type="cellIs" dxfId="5" priority="1" operator="equal">
      <formula>"Priorizar venda"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"/>
  <sheetViews>
    <sheetView showGridLines="0" workbookViewId="0">
      <selection activeCell="D6" sqref="D6"/>
    </sheetView>
  </sheetViews>
  <sheetFormatPr defaultColWidth="0" defaultRowHeight="15" x14ac:dyDescent="0.25"/>
  <cols>
    <col min="1" max="1" width="40.7109375" customWidth="1"/>
    <col min="2" max="2" width="15.7109375" style="5" customWidth="1"/>
    <col min="3" max="5" width="15.7109375" style="12" customWidth="1"/>
    <col min="6" max="6" width="22.7109375" customWidth="1"/>
    <col min="7" max="7" width="57.7109375" customWidth="1"/>
    <col min="8" max="16383" width="9.140625" hidden="1"/>
    <col min="16384" max="16384" width="0.140625" hidden="1" customWidth="1"/>
  </cols>
  <sheetData>
    <row r="1" spans="1:5" s="1" customFormat="1" ht="39.950000000000003" customHeight="1" x14ac:dyDescent="0.25">
      <c r="B1" s="6"/>
      <c r="C1" s="8"/>
      <c r="D1" s="8"/>
      <c r="E1" s="8"/>
    </row>
    <row r="3" spans="1:5" x14ac:dyDescent="0.25">
      <c r="A3" s="4" t="s">
        <v>0</v>
      </c>
      <c r="B3" s="7" t="s">
        <v>9</v>
      </c>
      <c r="C3" s="9" t="s">
        <v>10</v>
      </c>
      <c r="D3" s="10" t="s">
        <v>11</v>
      </c>
      <c r="E3" s="11" t="s">
        <v>4</v>
      </c>
    </row>
    <row r="4" spans="1:5" x14ac:dyDescent="0.25">
      <c r="A4" s="2" t="s">
        <v>8</v>
      </c>
      <c r="B4" s="5">
        <v>45518</v>
      </c>
      <c r="C4" s="12">
        <v>30</v>
      </c>
      <c r="D4" s="12">
        <v>5</v>
      </c>
      <c r="E4" s="13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25</v>
      </c>
    </row>
    <row r="5" spans="1:5" x14ac:dyDescent="0.25">
      <c r="A5" t="s">
        <v>6</v>
      </c>
      <c r="B5" s="5">
        <v>45519</v>
      </c>
      <c r="C5" s="12">
        <v>33</v>
      </c>
      <c r="D5" s="12">
        <v>45</v>
      </c>
      <c r="E5" s="13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-12</v>
      </c>
    </row>
    <row r="6" spans="1:5" x14ac:dyDescent="0.25">
      <c r="A6" t="s">
        <v>8</v>
      </c>
      <c r="B6" s="5">
        <v>45520</v>
      </c>
      <c r="C6" s="12">
        <v>11</v>
      </c>
      <c r="D6" s="12">
        <v>13</v>
      </c>
      <c r="E6" s="13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23</v>
      </c>
    </row>
    <row r="7" spans="1:5" x14ac:dyDescent="0.25">
      <c r="A7" t="s">
        <v>13</v>
      </c>
      <c r="B7" s="5">
        <v>45521</v>
      </c>
      <c r="C7" s="12">
        <v>3</v>
      </c>
      <c r="E7" s="13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3</v>
      </c>
    </row>
    <row r="8" spans="1:5" x14ac:dyDescent="0.25">
      <c r="A8" t="s">
        <v>8</v>
      </c>
      <c r="B8" s="5">
        <v>45522</v>
      </c>
      <c r="C8" s="12">
        <v>4</v>
      </c>
      <c r="E8" s="13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27</v>
      </c>
    </row>
    <row r="9" spans="1:5" x14ac:dyDescent="0.25">
      <c r="A9" t="s">
        <v>13</v>
      </c>
      <c r="B9" s="5">
        <v>45524</v>
      </c>
      <c r="C9" s="12">
        <v>160</v>
      </c>
      <c r="E9" s="13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163</v>
      </c>
    </row>
    <row r="10" spans="1:5" x14ac:dyDescent="0.25">
      <c r="A10" t="s">
        <v>12</v>
      </c>
      <c r="B10">
        <f>SUBTOTAL(103,tbLancamentos[DATA])</f>
        <v>6</v>
      </c>
      <c r="C10" s="12">
        <f>SUBTOTAL(109,tbLancamentos[ENTRADA])</f>
        <v>241</v>
      </c>
      <c r="D10" s="12">
        <f>SUBTOTAL(109,tbLancamentos[SAÍDA])</f>
        <v>63</v>
      </c>
      <c r="E10" s="13">
        <f>SUBTOTAL(109,tbLancamentos[SALDO])</f>
        <v>229</v>
      </c>
    </row>
  </sheetData>
  <conditionalFormatting sqref="E4:E9">
    <cfRule type="cellIs" dxfId="3" priority="1" operator="lessThan">
      <formula>0</formula>
    </cfRule>
  </conditionalFormatting>
  <dataValidations count="1">
    <dataValidation type="list" allowBlank="1" showInputMessage="1" showErrorMessage="1" sqref="A4:A9">
      <formula1>ColunaProdutos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Inicio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Brasil Junior</dc:creator>
  <cp:lastModifiedBy>Marco Antonio Brasil Junior</cp:lastModifiedBy>
  <dcterms:created xsi:type="dcterms:W3CDTF">2024-08-15T14:50:47Z</dcterms:created>
  <dcterms:modified xsi:type="dcterms:W3CDTF">2024-08-15T23:52:11Z</dcterms:modified>
</cp:coreProperties>
</file>