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 Udemy - Excel do Basico ao Avançado + Macro e VB\Dashboard\"/>
    </mc:Choice>
  </mc:AlternateContent>
  <xr:revisionPtr revIDLastSave="0" documentId="13_ncr:1_{CC2E8B88-B94D-492C-9C33-BD23028A6E06}" xr6:coauthVersionLast="47" xr6:coauthVersionMax="47" xr10:uidLastSave="{00000000-0000-0000-0000-000000000000}"/>
  <bookViews>
    <workbookView xWindow="-108" yWindow="-108" windowWidth="23256" windowHeight="12456" firstSheet="1" activeTab="1" xr2:uid="{0F881DE4-0263-4936-8263-7C6D728F4D26}"/>
  </bookViews>
  <sheets>
    <sheet name="Tabela Dinamica" sheetId="3" state="hidden" r:id="rId1"/>
    <sheet name="Dashboard" sheetId="4" r:id="rId2"/>
    <sheet name="Vendas" sheetId="1" state="hidden" r:id="rId3"/>
    <sheet name="Tabela de Preços" sheetId="2" state="hidden" r:id="rId4"/>
  </sheets>
  <definedNames>
    <definedName name="SegmentaçãodeDados_Cliente">#N/A</definedName>
    <definedName name="SegmentaçãodeDados_Funcionário">#N/A</definedName>
  </definedNames>
  <calcPr calcId="191029"/>
  <pivotCaches>
    <pivotCache cacheId="15" r:id="rId5"/>
  </pivotCaches>
  <extLst>
    <ext xmlns:x14="http://schemas.microsoft.com/office/spreadsheetml/2009/9/main" uri="{BBE1A952-AA13-448e-AADC-164F8A28A991}">
      <x14:slicerCaches>
        <x14:slicerCache r:id="rId6"/>
        <x14:slicerCache r:id="rId7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7" i="1" l="1"/>
  <c r="F56" i="1"/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2" i="1"/>
  <c r="M8" i="4"/>
  <c r="C8" i="4"/>
</calcChain>
</file>

<file path=xl/sharedStrings.xml><?xml version="1.0" encoding="utf-8"?>
<sst xmlns="http://schemas.openxmlformats.org/spreadsheetml/2006/main" count="203" uniqueCount="42">
  <si>
    <t>Produto</t>
  </si>
  <si>
    <t>Calça</t>
  </si>
  <si>
    <t>Camisa</t>
  </si>
  <si>
    <t>Relógio</t>
  </si>
  <si>
    <t>Sapato</t>
  </si>
  <si>
    <t>Tênis</t>
  </si>
  <si>
    <t>Preço Unitário</t>
  </si>
  <si>
    <t>Produto vendido</t>
  </si>
  <si>
    <t>João Campos</t>
  </si>
  <si>
    <t>José Oliveira</t>
  </si>
  <si>
    <t>Maria Helena</t>
  </si>
  <si>
    <t>Carla França</t>
  </si>
  <si>
    <t>Moisés Ferreira</t>
  </si>
  <si>
    <t>Aline Pereira</t>
  </si>
  <si>
    <t>Tabata Moreira</t>
  </si>
  <si>
    <t>Data</t>
  </si>
  <si>
    <t>Miguel Araujo</t>
  </si>
  <si>
    <t>Quantidade</t>
  </si>
  <si>
    <t>Funcionário</t>
  </si>
  <si>
    <t>Cliente</t>
  </si>
  <si>
    <t>Elaine</t>
  </si>
  <si>
    <t>José</t>
  </si>
  <si>
    <t>Alvaro</t>
  </si>
  <si>
    <t>Roberta</t>
  </si>
  <si>
    <t>Alice</t>
  </si>
  <si>
    <t>Carla</t>
  </si>
  <si>
    <t>Monica</t>
  </si>
  <si>
    <t>Thuany</t>
  </si>
  <si>
    <t>Solange</t>
  </si>
  <si>
    <t>Mia</t>
  </si>
  <si>
    <t>Rose</t>
  </si>
  <si>
    <t>Total Vendas</t>
  </si>
  <si>
    <t>Rótulos de Linha</t>
  </si>
  <si>
    <t>Total Geral</t>
  </si>
  <si>
    <t>Soma de Total Vendas</t>
  </si>
  <si>
    <t/>
  </si>
  <si>
    <t>Soma de Quantidade</t>
  </si>
  <si>
    <t>Dashboard de Vendas</t>
  </si>
  <si>
    <t>Total de Vendas</t>
  </si>
  <si>
    <t>Paloma</t>
  </si>
  <si>
    <t>Cristina</t>
  </si>
  <si>
    <t>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</si>
</sst>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5" xfId="0" applyFill="1" applyBorder="1"/>
    <xf numFmtId="44" fontId="0" fillId="0" borderId="0" xfId="1" applyFont="1"/>
    <xf numFmtId="0" fontId="0" fillId="0" borderId="0" xfId="0" pivotButton="1"/>
    <xf numFmtId="0" fontId="0" fillId="0" borderId="0" xfId="0" applyAlignment="1">
      <alignment horizontal="left"/>
    </xf>
    <xf numFmtId="44" fontId="0" fillId="0" borderId="0" xfId="0" applyNumberFormat="1"/>
    <xf numFmtId="0" fontId="0" fillId="0" borderId="0" xfId="0" quotePrefix="1"/>
    <xf numFmtId="0" fontId="0" fillId="0" borderId="0" xfId="0" applyNumberFormat="1"/>
    <xf numFmtId="0" fontId="0" fillId="0" borderId="0" xfId="0" applyBorder="1"/>
    <xf numFmtId="0" fontId="0" fillId="0" borderId="6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44" fontId="0" fillId="0" borderId="0" xfId="1" applyFont="1" applyBorder="1"/>
    <xf numFmtId="0" fontId="3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4" fillId="4" borderId="0" xfId="0" applyFont="1" applyFill="1" applyAlignment="1">
      <alignment horizontal="right"/>
    </xf>
    <xf numFmtId="44" fontId="2" fillId="4" borderId="0" xfId="1" applyFont="1" applyFill="1"/>
  </cellXfs>
  <cellStyles count="2">
    <cellStyle name="Moeda" xfId="1" builtinId="4"/>
    <cellStyle name="Normal" xfId="0" builtinId="0"/>
  </cellStyles>
  <dxfs count="44">
    <dxf>
      <numFmt numFmtId="0" formatCode="General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0" formatCode="General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0" formatCode="General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0" formatCode="General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0" formatCode="General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0" formatCode="General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0" formatCode="General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0" formatCode="General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0" formatCode="General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microsoft.com/office/2007/relationships/slicerCache" Target="slicerCaches/slicerCache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[DashBoard+1.xlsx]Tabela Dinamica!Tabela dinâmica2</c:name>
    <c:fmtId val="3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'Tabela Dinamica'!$F$3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'Tabela Dinamica'!$E$4:$E$8</c:f>
              <c:strCache>
                <c:ptCount val="4"/>
                <c:pt idx="0">
                  <c:v>Carla</c:v>
                </c:pt>
                <c:pt idx="1">
                  <c:v>Roberta</c:v>
                </c:pt>
                <c:pt idx="2">
                  <c:v>Rose</c:v>
                </c:pt>
                <c:pt idx="3">
                  <c:v>Paulo</c:v>
                </c:pt>
              </c:strCache>
            </c:strRef>
          </c:cat>
          <c:val>
            <c:numRef>
              <c:f>'Tabela Dinamica'!$F$4:$F$8</c:f>
              <c:numCache>
                <c:formatCode>General</c:formatCode>
                <c:ptCount val="4"/>
                <c:pt idx="0">
                  <c:v>285.98</c:v>
                </c:pt>
                <c:pt idx="1">
                  <c:v>89.9</c:v>
                </c:pt>
                <c:pt idx="2">
                  <c:v>142.99</c:v>
                </c:pt>
                <c:pt idx="3">
                  <c:v>1250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F7-43B7-AF61-191DEC2A71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138545855"/>
        <c:axId val="876372047"/>
      </c:barChart>
      <c:catAx>
        <c:axId val="2138545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76372047"/>
        <c:crosses val="autoZero"/>
        <c:auto val="1"/>
        <c:lblAlgn val="ctr"/>
        <c:lblOffset val="100"/>
        <c:noMultiLvlLbl val="0"/>
      </c:catAx>
      <c:valAx>
        <c:axId val="87637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38545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[DashBoard+1.xlsx]Tabela Dinamica!Tabela dinâmica2</c:name>
    <c:fmtId val="10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</c:pivotFmt>
      <c:pivotFmt>
        <c:idx val="15"/>
      </c:pivotFmt>
      <c:pivotFmt>
        <c:idx val="16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</c:pivotFmt>
      <c:pivotFmt>
        <c:idx val="17"/>
      </c:pivotFmt>
      <c:pivotFmt>
        <c:idx val="18"/>
      </c:pivotFmt>
      <c:pivotFmt>
        <c:idx val="19"/>
      </c:pivotFmt>
      <c:pivotFmt>
        <c:idx val="20"/>
      </c:pivotFmt>
      <c:pivotFmt>
        <c:idx val="21"/>
        <c:spPr>
          <a:gradFill>
            <a:gsLst>
              <a:gs pos="100000">
                <a:schemeClr val="accent2">
                  <a:lumMod val="60000"/>
                  <a:lumOff val="40000"/>
                </a:schemeClr>
              </a:gs>
              <a:gs pos="0">
                <a:schemeClr val="accent2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gradFill>
            <a:gsLst>
              <a:gs pos="100000">
                <a:schemeClr val="accent3">
                  <a:lumMod val="60000"/>
                  <a:lumOff val="40000"/>
                </a:schemeClr>
              </a:gs>
              <a:gs pos="0">
                <a:schemeClr val="accent3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</c:pivotFmt>
      <c:pivotFmt>
        <c:idx val="23"/>
      </c:pivotFmt>
      <c:pivotFmt>
        <c:idx val="24"/>
      </c:pivotFmt>
    </c:pivotFmts>
    <c:plotArea>
      <c:layout/>
      <c:pieChart>
        <c:varyColors val="1"/>
        <c:ser>
          <c:idx val="0"/>
          <c:order val="0"/>
          <c:tx>
            <c:strRef>
              <c:f>'Tabela Dinamica'!$F$3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96D-410E-B767-2BC7D66B3BEB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96D-410E-B767-2BC7D66B3BEB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96D-410E-B767-2BC7D66B3BEB}"/>
              </c:ext>
            </c:extLst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96D-410E-B767-2BC7D66B3BEB}"/>
              </c:ext>
            </c:extLst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596D-410E-B767-2BC7D66B3BEB}"/>
              </c:ext>
            </c:extLst>
          </c:dPt>
          <c:dPt>
            <c:idx val="5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596D-410E-B767-2BC7D66B3BEB}"/>
              </c:ext>
            </c:extLst>
          </c:dPt>
          <c:dPt>
            <c:idx val="6"/>
            <c:bubble3D val="0"/>
            <c:spPr>
              <a:gradFill>
                <a:gsLst>
                  <a:gs pos="100000">
                    <a:schemeClr val="accent1">
                      <a:lumMod val="6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596D-410E-B767-2BC7D66B3BEB}"/>
              </c:ext>
            </c:extLst>
          </c:dPt>
          <c:dPt>
            <c:idx val="7"/>
            <c:bubble3D val="0"/>
            <c:spPr>
              <a:gradFill>
                <a:gsLst>
                  <a:gs pos="100000">
                    <a:schemeClr val="accent2">
                      <a:lumMod val="6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596D-410E-B767-2BC7D66B3BEB}"/>
              </c:ext>
            </c:extLst>
          </c:dPt>
          <c:dPt>
            <c:idx val="8"/>
            <c:bubble3D val="0"/>
            <c:spPr>
              <a:gradFill>
                <a:gsLst>
                  <a:gs pos="100000">
                    <a:schemeClr val="accent3">
                      <a:lumMod val="6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596D-410E-B767-2BC7D66B3BEB}"/>
              </c:ext>
            </c:extLst>
          </c:dPt>
          <c:dPt>
            <c:idx val="9"/>
            <c:bubble3D val="0"/>
            <c:spPr>
              <a:gradFill>
                <a:gsLst>
                  <a:gs pos="100000">
                    <a:schemeClr val="accent4">
                      <a:lumMod val="60000"/>
                      <a:lumMod val="60000"/>
                      <a:lumOff val="40000"/>
                    </a:schemeClr>
                  </a:gs>
                  <a:gs pos="0">
                    <a:schemeClr val="accent4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596D-410E-B767-2BC7D66B3BEB}"/>
              </c:ext>
            </c:extLst>
          </c:dPt>
          <c:dPt>
            <c:idx val="10"/>
            <c:bubble3D val="0"/>
            <c:spPr>
              <a:gradFill>
                <a:gsLst>
                  <a:gs pos="100000">
                    <a:schemeClr val="accent5">
                      <a:lumMod val="60000"/>
                      <a:lumMod val="60000"/>
                      <a:lumOff val="40000"/>
                    </a:schemeClr>
                  </a:gs>
                  <a:gs pos="0">
                    <a:schemeClr val="accent5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596D-410E-B767-2BC7D66B3BE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'Tabela Dinamica'!$E$4:$E$8</c:f>
              <c:strCache>
                <c:ptCount val="4"/>
                <c:pt idx="0">
                  <c:v>Carla</c:v>
                </c:pt>
                <c:pt idx="1">
                  <c:v>Roberta</c:v>
                </c:pt>
                <c:pt idx="2">
                  <c:v>Rose</c:v>
                </c:pt>
                <c:pt idx="3">
                  <c:v>Paulo</c:v>
                </c:pt>
              </c:strCache>
            </c:strRef>
          </c:cat>
          <c:val>
            <c:numRef>
              <c:f>'Tabela Dinamica'!$F$4:$F$8</c:f>
              <c:numCache>
                <c:formatCode>General</c:formatCode>
                <c:ptCount val="4"/>
                <c:pt idx="0">
                  <c:v>285.98</c:v>
                </c:pt>
                <c:pt idx="1">
                  <c:v>89.9</c:v>
                </c:pt>
                <c:pt idx="2">
                  <c:v>142.99</c:v>
                </c:pt>
                <c:pt idx="3">
                  <c:v>1250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596D-410E-B767-2BC7D66B3BEB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[DashBoard+1.xlsx]Tabela Dinamica!Tabela dinâmica2</c:name>
    <c:fmtId val="16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pattFill prst="ltUpDiag">
            <a:fgClr>
              <a:schemeClr val="accent1"/>
            </a:fgClr>
            <a:bgClr>
              <a:schemeClr val="lt1"/>
            </a:bgClr>
          </a:patt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spPr>
            <a:solidFill>
              <a:srgbClr val="4472C4">
                <a:alpha val="70000"/>
              </a:srgbClr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'Tabela Dinamica'!$F$3</c:f>
              <c:strCache>
                <c:ptCount val="1"/>
                <c:pt idx="0">
                  <c:v>Total</c:v>
                </c:pt>
              </c:strCache>
            </c:strRef>
          </c:tx>
          <c:spPr>
            <a:pattFill prst="ltUpDiag">
              <a:fgClr>
                <a:schemeClr val="accent1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cat>
            <c:strRef>
              <c:f>'Tabela Dinamica'!$E$4:$E$8</c:f>
              <c:strCache>
                <c:ptCount val="4"/>
                <c:pt idx="0">
                  <c:v>Carla</c:v>
                </c:pt>
                <c:pt idx="1">
                  <c:v>Roberta</c:v>
                </c:pt>
                <c:pt idx="2">
                  <c:v>Rose</c:v>
                </c:pt>
                <c:pt idx="3">
                  <c:v>Paulo</c:v>
                </c:pt>
              </c:strCache>
            </c:strRef>
          </c:cat>
          <c:val>
            <c:numRef>
              <c:f>'Tabela Dinamica'!$F$4:$F$8</c:f>
              <c:numCache>
                <c:formatCode>General</c:formatCode>
                <c:ptCount val="4"/>
                <c:pt idx="0">
                  <c:v>285.98</c:v>
                </c:pt>
                <c:pt idx="1">
                  <c:v>89.9</c:v>
                </c:pt>
                <c:pt idx="2">
                  <c:v>142.99</c:v>
                </c:pt>
                <c:pt idx="3">
                  <c:v>1250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7F-410B-8E0D-B9BC8330FA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-20"/>
        <c:axId val="61331919"/>
        <c:axId val="61333359"/>
      </c:barChart>
      <c:catAx>
        <c:axId val="6133191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333359"/>
        <c:crosses val="autoZero"/>
        <c:auto val="1"/>
        <c:lblAlgn val="ctr"/>
        <c:lblOffset val="100"/>
        <c:noMultiLvlLbl val="0"/>
      </c:catAx>
      <c:valAx>
        <c:axId val="613333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331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[DashBoard+1.xlsx]Tabela Dinamica!Tabela dinâmica2</c:name>
    <c:fmtId val="23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5400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ymbol val="circle"/>
          <c:size val="14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pPr>
            <a:solidFill>
              <a:srgbClr val="4472C4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'Tabela Dinamica'!$F$3</c:f>
              <c:strCache>
                <c:ptCount val="1"/>
                <c:pt idx="0">
                  <c:v>Total</c:v>
                </c:pt>
              </c:strCache>
            </c:strRef>
          </c:tx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14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solidFill>
                <a:srgbClr val="4472C4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'Tabela Dinamica'!$E$4:$E$8</c:f>
              <c:strCache>
                <c:ptCount val="4"/>
                <c:pt idx="0">
                  <c:v>Carla</c:v>
                </c:pt>
                <c:pt idx="1">
                  <c:v>Roberta</c:v>
                </c:pt>
                <c:pt idx="2">
                  <c:v>Rose</c:v>
                </c:pt>
                <c:pt idx="3">
                  <c:v>Paulo</c:v>
                </c:pt>
              </c:strCache>
            </c:strRef>
          </c:cat>
          <c:val>
            <c:numRef>
              <c:f>'Tabela Dinamica'!$F$4:$F$8</c:f>
              <c:numCache>
                <c:formatCode>General</c:formatCode>
                <c:ptCount val="4"/>
                <c:pt idx="0">
                  <c:v>285.98</c:v>
                </c:pt>
                <c:pt idx="1">
                  <c:v>89.9</c:v>
                </c:pt>
                <c:pt idx="2">
                  <c:v>142.99</c:v>
                </c:pt>
                <c:pt idx="3">
                  <c:v>1250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9D-41E2-9261-7AF871B98FC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marker val="1"/>
        <c:smooth val="0"/>
        <c:axId val="2059049823"/>
        <c:axId val="235262863"/>
      </c:lineChart>
      <c:catAx>
        <c:axId val="2059049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35262863"/>
        <c:crosses val="autoZero"/>
        <c:auto val="1"/>
        <c:lblAlgn val="ctr"/>
        <c:lblOffset val="100"/>
        <c:noMultiLvlLbl val="0"/>
      </c:catAx>
      <c:valAx>
        <c:axId val="23526286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059049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6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1</xdr:row>
      <xdr:rowOff>7621</xdr:rowOff>
    </xdr:from>
    <xdr:to>
      <xdr:col>6</xdr:col>
      <xdr:colOff>190500</xdr:colOff>
      <xdr:row>5</xdr:row>
      <xdr:rowOff>175261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" name="Funcionário">
              <a:extLst>
                <a:ext uri="{FF2B5EF4-FFF2-40B4-BE49-F238E27FC236}">
                  <a16:creationId xmlns:a16="http://schemas.microsoft.com/office/drawing/2014/main" id="{D1CE0A50-6209-4523-B8CA-0407A97DFE2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Funcionário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373381"/>
              <a:ext cx="4213860" cy="8991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absolute">
    <xdr:from>
      <xdr:col>7</xdr:col>
      <xdr:colOff>15240</xdr:colOff>
      <xdr:row>1</xdr:row>
      <xdr:rowOff>15240</xdr:rowOff>
    </xdr:from>
    <xdr:to>
      <xdr:col>16</xdr:col>
      <xdr:colOff>464820</xdr:colOff>
      <xdr:row>5</xdr:row>
      <xdr:rowOff>182879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" name="Cliente">
              <a:extLst>
                <a:ext uri="{FF2B5EF4-FFF2-40B4-BE49-F238E27FC236}">
                  <a16:creationId xmlns:a16="http://schemas.microsoft.com/office/drawing/2014/main" id="{11F07611-0170-45A9-BEA1-529108C0DE5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lient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48200" y="381000"/>
              <a:ext cx="5935980" cy="89915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0</xdr:col>
      <xdr:colOff>60960</xdr:colOff>
      <xdr:row>8</xdr:row>
      <xdr:rowOff>45720</xdr:rowOff>
    </xdr:from>
    <xdr:to>
      <xdr:col>8</xdr:col>
      <xdr:colOff>60960</xdr:colOff>
      <xdr:row>23</xdr:row>
      <xdr:rowOff>45720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4E0A96EC-7FEF-4A70-B2EB-EF14FD095E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243840</xdr:colOff>
      <xdr:row>8</xdr:row>
      <xdr:rowOff>53340</xdr:rowOff>
    </xdr:from>
    <xdr:to>
      <xdr:col>16</xdr:col>
      <xdr:colOff>403860</xdr:colOff>
      <xdr:row>23</xdr:row>
      <xdr:rowOff>68580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7D1BDD86-DEF4-45EA-B2BB-93493993A4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24</xdr:row>
      <xdr:rowOff>0</xdr:rowOff>
    </xdr:from>
    <xdr:to>
      <xdr:col>8</xdr:col>
      <xdr:colOff>45720</xdr:colOff>
      <xdr:row>39</xdr:row>
      <xdr:rowOff>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7AB216AD-4522-476A-BA85-FB87D3B6F5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304800</xdr:colOff>
      <xdr:row>23</xdr:row>
      <xdr:rowOff>175260</xdr:rowOff>
    </xdr:from>
    <xdr:to>
      <xdr:col>16</xdr:col>
      <xdr:colOff>472440</xdr:colOff>
      <xdr:row>38</xdr:row>
      <xdr:rowOff>175260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BA3A6E55-AB01-496D-900D-D8649FBB0A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CO ANTONIO LEITE DO CARMO " refreshedDate="45092.774811342591" createdVersion="8" refreshedVersion="8" minRefreshableVersion="3" recordCount="56" xr:uid="{99F56FA5-C561-431C-8E32-3E20170D8F17}">
  <cacheSource type="worksheet">
    <worksheetSource name="Tabela1"/>
  </cacheSource>
  <cacheFields count="6">
    <cacheField name="Funcionário" numFmtId="0">
      <sharedItems count="10">
        <s v="João Campos"/>
        <s v="José Oliveira"/>
        <s v="Maria Helena"/>
        <s v="Carla França"/>
        <s v="Moisés Ferreira"/>
        <s v="Aline Pereira"/>
        <s v="Tabata Moreira"/>
        <s v="Miguel Araujo"/>
        <s v="Paloma"/>
        <s v="Marco" u="1"/>
      </sharedItems>
    </cacheField>
    <cacheField name="Cliente" numFmtId="0">
      <sharedItems count="13">
        <s v="Elaine"/>
        <s v="José"/>
        <s v="Alvaro"/>
        <s v="Roberta"/>
        <s v="Alice"/>
        <s v="Carla"/>
        <s v="Monica"/>
        <s v="Thuany"/>
        <s v="Solange"/>
        <s v="Mia"/>
        <s v="Rose"/>
        <s v="Cristina"/>
        <s v="Paulo"/>
      </sharedItems>
    </cacheField>
    <cacheField name="Produto vendido" numFmtId="0">
      <sharedItems/>
    </cacheField>
    <cacheField name="Data" numFmtId="14">
      <sharedItems containsSemiMixedTypes="0" containsNonDate="0" containsDate="1" containsString="0" minDate="2019-09-12T00:00:00" maxDate="2023-06-16T00:00:00"/>
    </cacheField>
    <cacheField name="Quantidade" numFmtId="0">
      <sharedItems containsSemiMixedTypes="0" containsString="0" containsNumber="1" containsInteger="1" minValue="1" maxValue="12"/>
    </cacheField>
    <cacheField name="Total Vendas" numFmtId="44">
      <sharedItems containsSemiMixedTypes="0" containsString="0" containsNumber="1" minValue="79.900000000000006" maxValue="3000"/>
    </cacheField>
  </cacheFields>
  <extLst>
    <ext xmlns:x14="http://schemas.microsoft.com/office/spreadsheetml/2009/9/main" uri="{725AE2AE-9491-48be-B2B4-4EB974FC3084}">
      <x14:pivotCacheDefinition pivotCacheId="1900322706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">
  <r>
    <x v="0"/>
    <x v="0"/>
    <s v="Calça"/>
    <d v="2019-09-12T00:00:00"/>
    <n v="1"/>
    <n v="89.9"/>
  </r>
  <r>
    <x v="1"/>
    <x v="1"/>
    <s v="Calça"/>
    <d v="2019-09-19T00:00:00"/>
    <n v="3"/>
    <n v="269.70000000000005"/>
  </r>
  <r>
    <x v="2"/>
    <x v="2"/>
    <s v="Camisa"/>
    <d v="2019-09-26T00:00:00"/>
    <n v="5"/>
    <n v="399.5"/>
  </r>
  <r>
    <x v="3"/>
    <x v="3"/>
    <s v="Relógio"/>
    <d v="2019-10-03T00:00:00"/>
    <n v="1"/>
    <n v="250"/>
  </r>
  <r>
    <x v="4"/>
    <x v="4"/>
    <s v="Sapato"/>
    <d v="2019-10-10T00:00:00"/>
    <n v="4"/>
    <n v="480"/>
  </r>
  <r>
    <x v="5"/>
    <x v="5"/>
    <s v="Tênis"/>
    <d v="2019-10-17T00:00:00"/>
    <n v="2"/>
    <n v="285.98"/>
  </r>
  <r>
    <x v="6"/>
    <x v="6"/>
    <s v="Relógio"/>
    <d v="2019-10-24T00:00:00"/>
    <n v="1"/>
    <n v="250"/>
  </r>
  <r>
    <x v="7"/>
    <x v="0"/>
    <s v="Sapato"/>
    <d v="2019-10-31T00:00:00"/>
    <n v="1"/>
    <n v="120"/>
  </r>
  <r>
    <x v="0"/>
    <x v="1"/>
    <s v="Tênis"/>
    <d v="2019-11-07T00:00:00"/>
    <n v="5"/>
    <n v="714.95"/>
  </r>
  <r>
    <x v="1"/>
    <x v="2"/>
    <s v="Calça"/>
    <d v="2019-11-14T00:00:00"/>
    <n v="9"/>
    <n v="809.1"/>
  </r>
  <r>
    <x v="0"/>
    <x v="3"/>
    <s v="Calça"/>
    <d v="2019-11-21T00:00:00"/>
    <n v="1"/>
    <n v="89.9"/>
  </r>
  <r>
    <x v="1"/>
    <x v="4"/>
    <s v="Camisa"/>
    <d v="2019-11-28T00:00:00"/>
    <n v="1"/>
    <n v="79.900000000000006"/>
  </r>
  <r>
    <x v="0"/>
    <x v="5"/>
    <s v="Relógio"/>
    <d v="2019-12-05T00:00:00"/>
    <n v="1"/>
    <n v="250"/>
  </r>
  <r>
    <x v="1"/>
    <x v="6"/>
    <s v="Sapato"/>
    <d v="2019-12-12T00:00:00"/>
    <n v="3"/>
    <n v="360"/>
  </r>
  <r>
    <x v="2"/>
    <x v="7"/>
    <s v="Tênis"/>
    <d v="2019-12-19T00:00:00"/>
    <n v="1"/>
    <n v="142.99"/>
  </r>
  <r>
    <x v="3"/>
    <x v="8"/>
    <s v="Relógio"/>
    <d v="2019-12-26T00:00:00"/>
    <n v="12"/>
    <n v="3000"/>
  </r>
  <r>
    <x v="4"/>
    <x v="9"/>
    <s v="Sapato"/>
    <d v="2020-01-02T00:00:00"/>
    <n v="1"/>
    <n v="120"/>
  </r>
  <r>
    <x v="5"/>
    <x v="10"/>
    <s v="Tênis"/>
    <d v="2020-01-09T00:00:00"/>
    <n v="1"/>
    <n v="142.99"/>
  </r>
  <r>
    <x v="6"/>
    <x v="3"/>
    <s v="Calça"/>
    <d v="2020-01-16T00:00:00"/>
    <n v="1"/>
    <n v="89.9"/>
  </r>
  <r>
    <x v="7"/>
    <x v="0"/>
    <s v="Calça"/>
    <d v="2020-01-23T00:00:00"/>
    <n v="2"/>
    <n v="179.8"/>
  </r>
  <r>
    <x v="0"/>
    <x v="1"/>
    <s v="Camisa"/>
    <d v="2020-01-30T00:00:00"/>
    <n v="1"/>
    <n v="79.900000000000006"/>
  </r>
  <r>
    <x v="1"/>
    <x v="2"/>
    <s v="Relógio"/>
    <d v="2020-02-06T00:00:00"/>
    <n v="3"/>
    <n v="750"/>
  </r>
  <r>
    <x v="0"/>
    <x v="3"/>
    <s v="Sapato"/>
    <d v="2020-02-13T00:00:00"/>
    <n v="1"/>
    <n v="120"/>
  </r>
  <r>
    <x v="1"/>
    <x v="4"/>
    <s v="Tênis"/>
    <d v="2020-02-20T00:00:00"/>
    <n v="2"/>
    <n v="285.98"/>
  </r>
  <r>
    <x v="2"/>
    <x v="5"/>
    <s v="Relógio"/>
    <d v="2020-02-27T00:00:00"/>
    <n v="1"/>
    <n v="250"/>
  </r>
  <r>
    <x v="3"/>
    <x v="6"/>
    <s v="Sapato"/>
    <d v="2020-03-05T00:00:00"/>
    <n v="4"/>
    <n v="480"/>
  </r>
  <r>
    <x v="4"/>
    <x v="7"/>
    <s v="Tênis"/>
    <d v="2020-03-12T00:00:00"/>
    <n v="1"/>
    <n v="142.99"/>
  </r>
  <r>
    <x v="0"/>
    <x v="8"/>
    <s v="Calça"/>
    <d v="2020-03-19T00:00:00"/>
    <n v="2"/>
    <n v="179.8"/>
  </r>
  <r>
    <x v="1"/>
    <x v="9"/>
    <s v="Calça"/>
    <d v="2020-03-26T00:00:00"/>
    <n v="1"/>
    <n v="89.9"/>
  </r>
  <r>
    <x v="2"/>
    <x v="10"/>
    <s v="Camisa"/>
    <d v="2020-04-02T00:00:00"/>
    <n v="9"/>
    <n v="719.1"/>
  </r>
  <r>
    <x v="3"/>
    <x v="0"/>
    <s v="Relógio"/>
    <d v="2020-04-09T00:00:00"/>
    <n v="1"/>
    <n v="250"/>
  </r>
  <r>
    <x v="4"/>
    <x v="1"/>
    <s v="Sapato"/>
    <d v="2020-04-16T00:00:00"/>
    <n v="2"/>
    <n v="240"/>
  </r>
  <r>
    <x v="0"/>
    <x v="2"/>
    <s v="Tênis"/>
    <d v="2020-04-23T00:00:00"/>
    <n v="1"/>
    <n v="142.99"/>
  </r>
  <r>
    <x v="1"/>
    <x v="3"/>
    <s v="Relógio"/>
    <d v="2020-04-30T00:00:00"/>
    <n v="1"/>
    <n v="250"/>
  </r>
  <r>
    <x v="2"/>
    <x v="4"/>
    <s v="Sapato"/>
    <d v="2020-05-07T00:00:00"/>
    <n v="2"/>
    <n v="240"/>
  </r>
  <r>
    <x v="3"/>
    <x v="5"/>
    <s v="Tênis"/>
    <d v="2020-05-14T00:00:00"/>
    <n v="1"/>
    <n v="142.99"/>
  </r>
  <r>
    <x v="0"/>
    <x v="6"/>
    <s v="Calça"/>
    <d v="2020-05-21T00:00:00"/>
    <n v="4"/>
    <n v="359.6"/>
  </r>
  <r>
    <x v="1"/>
    <x v="7"/>
    <s v="Calça"/>
    <d v="2020-05-28T00:00:00"/>
    <n v="1"/>
    <n v="89.9"/>
  </r>
  <r>
    <x v="2"/>
    <x v="8"/>
    <s v="Camisa"/>
    <d v="2020-06-04T00:00:00"/>
    <n v="1"/>
    <n v="79.900000000000006"/>
  </r>
  <r>
    <x v="0"/>
    <x v="9"/>
    <s v="Relógio"/>
    <d v="2020-06-11T00:00:00"/>
    <n v="3"/>
    <n v="750"/>
  </r>
  <r>
    <x v="1"/>
    <x v="0"/>
    <s v="Sapato"/>
    <d v="2020-06-18T00:00:00"/>
    <n v="1"/>
    <n v="120"/>
  </r>
  <r>
    <x v="0"/>
    <x v="1"/>
    <s v="Tênis"/>
    <d v="2020-06-25T00:00:00"/>
    <n v="1"/>
    <n v="142.99"/>
  </r>
  <r>
    <x v="1"/>
    <x v="2"/>
    <s v="Relógio"/>
    <d v="2020-07-02T00:00:00"/>
    <n v="2"/>
    <n v="500"/>
  </r>
  <r>
    <x v="2"/>
    <x v="0"/>
    <s v="Sapato"/>
    <d v="2020-07-09T00:00:00"/>
    <n v="1"/>
    <n v="120"/>
  </r>
  <r>
    <x v="3"/>
    <x v="1"/>
    <s v="Tênis"/>
    <d v="2020-07-16T00:00:00"/>
    <n v="4"/>
    <n v="571.96"/>
  </r>
  <r>
    <x v="4"/>
    <x v="2"/>
    <s v="Calça"/>
    <d v="2020-07-23T00:00:00"/>
    <n v="1"/>
    <n v="89.9"/>
  </r>
  <r>
    <x v="5"/>
    <x v="3"/>
    <s v="Calça"/>
    <d v="2020-07-30T00:00:00"/>
    <n v="1"/>
    <n v="89.9"/>
  </r>
  <r>
    <x v="6"/>
    <x v="4"/>
    <s v="Camisa"/>
    <d v="2020-08-06T00:00:00"/>
    <n v="6"/>
    <n v="479.40000000000003"/>
  </r>
  <r>
    <x v="7"/>
    <x v="5"/>
    <s v="Relógio"/>
    <d v="2020-08-13T00:00:00"/>
    <n v="1"/>
    <n v="250"/>
  </r>
  <r>
    <x v="0"/>
    <x v="6"/>
    <s v="Sapato"/>
    <d v="2020-08-20T00:00:00"/>
    <n v="3"/>
    <n v="360"/>
  </r>
  <r>
    <x v="1"/>
    <x v="7"/>
    <s v="Tênis"/>
    <d v="2020-08-27T00:00:00"/>
    <n v="2"/>
    <n v="285.98"/>
  </r>
  <r>
    <x v="2"/>
    <x v="8"/>
    <s v="Relógio"/>
    <d v="2020-09-03T00:00:00"/>
    <n v="2"/>
    <n v="500"/>
  </r>
  <r>
    <x v="3"/>
    <x v="9"/>
    <s v="Sapato"/>
    <d v="2020-09-10T00:00:00"/>
    <n v="1"/>
    <n v="120"/>
  </r>
  <r>
    <x v="4"/>
    <x v="10"/>
    <s v="Tênis"/>
    <d v="2020-09-17T00:00:00"/>
    <n v="2"/>
    <n v="285.98"/>
  </r>
  <r>
    <x v="8"/>
    <x v="11"/>
    <s v="Calça"/>
    <d v="2023-06-13T00:00:00"/>
    <n v="7"/>
    <n v="629.30000000000007"/>
  </r>
  <r>
    <x v="5"/>
    <x v="12"/>
    <s v="Relógio"/>
    <d v="2023-06-15T00:00:00"/>
    <n v="5"/>
    <n v="12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101A03-F614-4194-9C7F-4DC5A61B9F92}" name="Tabela dinâmica2" cacheId="1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4">
  <location ref="E3:F8" firstHeaderRow="1" firstDataRow="1" firstDataCol="1"/>
  <pivotFields count="6">
    <pivotField showAll="0">
      <items count="11">
        <item h="1" m="1" x="9"/>
        <item x="5"/>
        <item h="1" x="3"/>
        <item h="1" x="0"/>
        <item h="1" x="1"/>
        <item h="1" x="2"/>
        <item h="1" x="7"/>
        <item h="1" x="4"/>
        <item h="1" x="8"/>
        <item h="1" x="6"/>
        <item t="default"/>
      </items>
    </pivotField>
    <pivotField axis="axisRow" showAll="0">
      <items count="14">
        <item x="4"/>
        <item x="2"/>
        <item x="5"/>
        <item x="0"/>
        <item x="1"/>
        <item x="9"/>
        <item x="6"/>
        <item x="3"/>
        <item x="10"/>
        <item x="8"/>
        <item x="7"/>
        <item x="11"/>
        <item x="12"/>
        <item t="default"/>
      </items>
    </pivotField>
    <pivotField showAll="0"/>
    <pivotField numFmtId="14" showAll="0"/>
    <pivotField showAll="0"/>
    <pivotField dataField="1" numFmtId="44" showAll="0"/>
  </pivotFields>
  <rowFields count="1">
    <field x="1"/>
  </rowFields>
  <rowItems count="5">
    <i>
      <x v="2"/>
    </i>
    <i>
      <x v="7"/>
    </i>
    <i>
      <x v="8"/>
    </i>
    <i>
      <x v="12"/>
    </i>
    <i t="grand">
      <x/>
    </i>
  </rowItems>
  <colItems count="1">
    <i/>
  </colItems>
  <dataFields count="1">
    <dataField name="Soma de Total Vendas" fld="5" baseField="0" baseItem="0"/>
  </dataFields>
  <formats count="1">
    <format dxfId="41">
      <pivotArea grandRow="1" outline="0" collapsedLevelsAreSubtotals="1" fieldPosition="0"/>
    </format>
  </formats>
  <chartFormats count="16"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14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0" format="15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0" format="16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0" format="17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0" format="18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0" format="19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0" format="20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10" format="2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10" format="22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10" format="23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10" format="24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1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C9D451-C608-4099-90CE-288EE51FF73E}" name="Tabela dinâmica1" cacheId="1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B5" firstHeaderRow="1" firstDataRow="1" firstDataCol="1"/>
  <pivotFields count="6">
    <pivotField axis="axisRow" showAll="0">
      <items count="11">
        <item x="5"/>
        <item h="1" x="3"/>
        <item h="1" x="0"/>
        <item h="1" x="1"/>
        <item h="1" x="2"/>
        <item h="1" x="7"/>
        <item h="1" x="4"/>
        <item h="1" x="6"/>
        <item h="1" x="8"/>
        <item h="1" m="1" x="9"/>
        <item t="default"/>
      </items>
    </pivotField>
    <pivotField showAll="0">
      <items count="14">
        <item x="4"/>
        <item x="2"/>
        <item x="5"/>
        <item x="11"/>
        <item x="0"/>
        <item x="1"/>
        <item x="9"/>
        <item x="6"/>
        <item x="12"/>
        <item x="3"/>
        <item x="10"/>
        <item x="8"/>
        <item x="7"/>
        <item t="default"/>
      </items>
    </pivotField>
    <pivotField showAll="0"/>
    <pivotField numFmtId="14" showAll="0"/>
    <pivotField showAll="0"/>
    <pivotField dataField="1" numFmtId="44" showAll="0"/>
  </pivotFields>
  <rowFields count="1">
    <field x="0"/>
  </rowFields>
  <rowItems count="2">
    <i>
      <x/>
    </i>
    <i t="grand">
      <x/>
    </i>
  </rowItems>
  <colItems count="1">
    <i/>
  </colItems>
  <dataFields count="1">
    <dataField name="Soma de Total Vendas" fld="5" baseField="0" baseItem="0"/>
  </dataFields>
  <formats count="2">
    <format dxfId="43">
      <pivotArea collapsedLevelsAreSubtotals="1" fieldPosition="0">
        <references count="1">
          <reference field="0" count="0"/>
        </references>
      </pivotArea>
    </format>
    <format dxfId="42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55D3F1-1EC7-4759-BE3E-E0FD2E626517}" name="Tabela dinâmica3" cacheId="1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I3:J8" firstHeaderRow="1" firstDataRow="1" firstDataCol="1"/>
  <pivotFields count="6">
    <pivotField showAll="0">
      <items count="11">
        <item h="1" m="1" x="9"/>
        <item x="5"/>
        <item h="1" x="3"/>
        <item h="1" x="0"/>
        <item h="1" x="1"/>
        <item h="1" x="2"/>
        <item h="1" x="7"/>
        <item h="1" x="4"/>
        <item h="1" x="8"/>
        <item h="1" x="6"/>
        <item t="default"/>
      </items>
    </pivotField>
    <pivotField axis="axisRow" showAll="0">
      <items count="14">
        <item x="4"/>
        <item x="2"/>
        <item x="5"/>
        <item x="0"/>
        <item x="1"/>
        <item x="9"/>
        <item x="6"/>
        <item x="3"/>
        <item x="10"/>
        <item x="8"/>
        <item x="7"/>
        <item x="11"/>
        <item x="12"/>
        <item t="default"/>
      </items>
    </pivotField>
    <pivotField showAll="0"/>
    <pivotField numFmtId="14" showAll="0"/>
    <pivotField dataField="1" showAll="0"/>
    <pivotField numFmtId="44" showAll="0"/>
  </pivotFields>
  <rowFields count="1">
    <field x="1"/>
  </rowFields>
  <rowItems count="5">
    <i>
      <x v="2"/>
    </i>
    <i>
      <x v="7"/>
    </i>
    <i>
      <x v="8"/>
    </i>
    <i>
      <x v="12"/>
    </i>
    <i t="grand">
      <x/>
    </i>
  </rowItems>
  <colItems count="1">
    <i/>
  </colItems>
  <dataFields count="1">
    <dataField name="Soma de Quantidade" fld="4" baseField="0" baseItem="0"/>
  </dataFields>
  <formats count="1">
    <format dxfId="36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Funcionário" xr10:uid="{D8923BCF-A41C-445C-9CB0-60A6243EA2C1}" sourceName="Funcionário">
  <pivotTables>
    <pivotTable tabId="3" name="Tabela dinâmica1"/>
    <pivotTable tabId="3" name="Tabela dinâmica2"/>
    <pivotTable tabId="3" name="Tabela dinâmica3"/>
  </pivotTables>
  <data>
    <tabular pivotCacheId="1900322706">
      <items count="10">
        <i x="5" s="1"/>
        <i x="3"/>
        <i x="0"/>
        <i x="1"/>
        <i x="2"/>
        <i x="7"/>
        <i x="4"/>
        <i x="8"/>
        <i x="6"/>
        <i x="9" nd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liente" xr10:uid="{7F54715C-F426-4CAD-A612-1D54000390A3}" sourceName="Cliente">
  <pivotTables>
    <pivotTable tabId="3" name="Tabela dinâmica1"/>
    <pivotTable tabId="3" name="Tabela dinâmica2"/>
    <pivotTable tabId="3" name="Tabela dinâmica3"/>
  </pivotTables>
  <data>
    <tabular pivotCacheId="1900322706">
      <items count="13">
        <i x="5" s="1"/>
        <i x="12" s="1"/>
        <i x="3" s="1"/>
        <i x="10" s="1"/>
        <i x="4" s="1" nd="1"/>
        <i x="2" s="1" nd="1"/>
        <i x="11" s="1" nd="1"/>
        <i x="0" s="1" nd="1"/>
        <i x="1" s="1" nd="1"/>
        <i x="9" s="1" nd="1"/>
        <i x="6" s="1" nd="1"/>
        <i x="8" s="1" nd="1"/>
        <i x="7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Funcionário" xr10:uid="{82A8E6EF-2886-4330-8597-797B6CF1BDEA}" cache="SegmentaçãodeDados_Funcionário" caption="Funcionário" columnCount="4" style="SlicerStyleLight4" rowHeight="234950"/>
  <slicer name="Cliente" xr10:uid="{80CCBE87-9934-4CBD-A741-3AC972584973}" cache="SegmentaçãodeDados_Cliente" caption="Cliente" columnCount="5" style="SlicerStyleLight4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B8ECAF-5696-4DAE-9D54-8EF6C1734A6A}" name="Tabela1" displayName="Tabela1" ref="A1:F57" totalsRowShown="0">
  <autoFilter ref="A1:F57" xr:uid="{CBB8ECAF-5696-4DAE-9D54-8EF6C1734A6A}"/>
  <tableColumns count="6">
    <tableColumn id="1" xr3:uid="{E235D781-EC15-4AB4-9A9F-C712D309D616}" name="Funcionário"/>
    <tableColumn id="2" xr3:uid="{EE2FE373-F9B6-4C17-94CE-507F4340F16E}" name="Cliente"/>
    <tableColumn id="3" xr3:uid="{3D4362E8-D3FD-4249-9430-D6A41FA6C8AC}" name="Produto vendido" dataDxfId="40"/>
    <tableColumn id="4" xr3:uid="{060114B8-9E9B-460F-B640-F6A390C5ED99}" name="Data" dataDxfId="39"/>
    <tableColumn id="5" xr3:uid="{7528B3D7-C6C5-4FCD-A362-1E45398015C4}" name="Quantidade" dataDxfId="38"/>
    <tableColumn id="6" xr3:uid="{705384DE-E6BD-4C1E-B719-7B2A29A69788}" name="Total Vendas" dataDxfId="37" dataCellStyle="Moeda">
      <calculatedColumnFormula>IFERROR(VLOOKUP(C2,'Tabela de Preços'!A:B,2,0),0)*Vendas!E2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99FFD-26BE-40D2-B03F-A7C31EDC79A3}">
  <dimension ref="A3:J18"/>
  <sheetViews>
    <sheetView workbookViewId="0">
      <selection activeCell="J22" sqref="J22"/>
    </sheetView>
  </sheetViews>
  <sheetFormatPr defaultRowHeight="14.4" x14ac:dyDescent="0.3"/>
  <cols>
    <col min="1" max="1" width="17.21875" bestFit="1" customWidth="1"/>
    <col min="2" max="2" width="19.88671875" bestFit="1" customWidth="1"/>
    <col min="5" max="5" width="17.21875" bestFit="1" customWidth="1"/>
    <col min="6" max="6" width="19.88671875" bestFit="1" customWidth="1"/>
    <col min="9" max="9" width="17.21875" bestFit="1" customWidth="1"/>
    <col min="10" max="10" width="18.88671875" bestFit="1" customWidth="1"/>
  </cols>
  <sheetData>
    <row r="3" spans="1:10" x14ac:dyDescent="0.3">
      <c r="A3" s="10" t="s">
        <v>32</v>
      </c>
      <c r="B3" t="s">
        <v>34</v>
      </c>
      <c r="E3" s="10" t="s">
        <v>32</v>
      </c>
      <c r="F3" t="s">
        <v>34</v>
      </c>
      <c r="I3" s="10" t="s">
        <v>32</v>
      </c>
      <c r="J3" t="s">
        <v>36</v>
      </c>
    </row>
    <row r="4" spans="1:10" x14ac:dyDescent="0.3">
      <c r="A4" s="11" t="s">
        <v>13</v>
      </c>
      <c r="B4" s="12">
        <v>1768.8700000000001</v>
      </c>
      <c r="E4" s="11" t="s">
        <v>25</v>
      </c>
      <c r="F4" s="14">
        <v>285.98</v>
      </c>
      <c r="I4" s="11" t="s">
        <v>25</v>
      </c>
      <c r="J4" s="14">
        <v>2</v>
      </c>
    </row>
    <row r="5" spans="1:10" x14ac:dyDescent="0.3">
      <c r="A5" s="11" t="s">
        <v>33</v>
      </c>
      <c r="B5" s="12">
        <v>1768.8700000000001</v>
      </c>
      <c r="E5" s="11" t="s">
        <v>23</v>
      </c>
      <c r="F5" s="14">
        <v>89.9</v>
      </c>
      <c r="I5" s="11" t="s">
        <v>23</v>
      </c>
      <c r="J5" s="14">
        <v>1</v>
      </c>
    </row>
    <row r="6" spans="1:10" x14ac:dyDescent="0.3">
      <c r="E6" s="11" t="s">
        <v>30</v>
      </c>
      <c r="F6" s="14">
        <v>142.99</v>
      </c>
      <c r="I6" s="11" t="s">
        <v>30</v>
      </c>
      <c r="J6" s="14">
        <v>1</v>
      </c>
    </row>
    <row r="7" spans="1:10" x14ac:dyDescent="0.3">
      <c r="E7" s="11" t="s">
        <v>41</v>
      </c>
      <c r="F7" s="14">
        <v>1250</v>
      </c>
      <c r="I7" s="11" t="s">
        <v>41</v>
      </c>
      <c r="J7" s="14">
        <v>5</v>
      </c>
    </row>
    <row r="8" spans="1:10" x14ac:dyDescent="0.3">
      <c r="E8" s="11" t="s">
        <v>33</v>
      </c>
      <c r="F8" s="12">
        <v>1768.87</v>
      </c>
      <c r="I8" s="11" t="s">
        <v>33</v>
      </c>
      <c r="J8" s="14">
        <v>9</v>
      </c>
    </row>
    <row r="18" spans="9:9" x14ac:dyDescent="0.3">
      <c r="I18" s="13" t="s">
        <v>35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120DE-C479-4BC2-B36F-FEDCADF7E8EE}">
  <dimension ref="A1:Q40"/>
  <sheetViews>
    <sheetView showGridLines="0" tabSelected="1" workbookViewId="0">
      <selection activeCell="F8" sqref="F8"/>
    </sheetView>
  </sheetViews>
  <sheetFormatPr defaultColWidth="0" defaultRowHeight="14.4" zeroHeight="1" x14ac:dyDescent="0.3"/>
  <cols>
    <col min="1" max="2" width="8.88671875" style="22" customWidth="1"/>
    <col min="3" max="3" width="14.21875" style="22" bestFit="1" customWidth="1"/>
    <col min="4" max="17" width="8.88671875" style="22" customWidth="1"/>
    <col min="18" max="16384" width="8.88671875" style="22" hidden="1"/>
  </cols>
  <sheetData>
    <row r="1" spans="1:17" ht="28.8" x14ac:dyDescent="0.55000000000000004">
      <c r="A1" s="20" t="s">
        <v>37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</row>
    <row r="2" spans="1:17" x14ac:dyDescent="0.3"/>
    <row r="3" spans="1:17" x14ac:dyDescent="0.3"/>
    <row r="4" spans="1:17" x14ac:dyDescent="0.3"/>
    <row r="5" spans="1:17" x14ac:dyDescent="0.3"/>
    <row r="6" spans="1:17" x14ac:dyDescent="0.3"/>
    <row r="7" spans="1:17" x14ac:dyDescent="0.3"/>
    <row r="8" spans="1:17" ht="15.6" x14ac:dyDescent="0.3">
      <c r="A8" s="23" t="s">
        <v>38</v>
      </c>
      <c r="B8" s="23"/>
      <c r="C8" s="24">
        <f>GETPIVOTDATA("Total Vendas",'Tabela Dinamica'!$A$3)</f>
        <v>1768.8700000000001</v>
      </c>
      <c r="I8" s="23" t="s">
        <v>17</v>
      </c>
      <c r="J8" s="23"/>
      <c r="K8" s="23"/>
      <c r="L8" s="23"/>
      <c r="M8" s="22">
        <f>GETPIVOTDATA("Quantidade",'Tabela Dinamica'!$I$3)</f>
        <v>9</v>
      </c>
    </row>
    <row r="9" spans="1:17" x14ac:dyDescent="0.3"/>
    <row r="10" spans="1:17" x14ac:dyDescent="0.3"/>
    <row r="11" spans="1:17" x14ac:dyDescent="0.3"/>
    <row r="12" spans="1:17" x14ac:dyDescent="0.3"/>
    <row r="13" spans="1:17" x14ac:dyDescent="0.3"/>
    <row r="14" spans="1:17" x14ac:dyDescent="0.3"/>
    <row r="15" spans="1:17" x14ac:dyDescent="0.3"/>
    <row r="16" spans="1:17" x14ac:dyDescent="0.3"/>
    <row r="17" s="22" customFormat="1" x14ac:dyDescent="0.3"/>
    <row r="18" s="22" customFormat="1" x14ac:dyDescent="0.3"/>
    <row r="19" s="22" customFormat="1" x14ac:dyDescent="0.3"/>
    <row r="20" s="22" customFormat="1" x14ac:dyDescent="0.3"/>
    <row r="21" s="22" customFormat="1" x14ac:dyDescent="0.3"/>
    <row r="22" s="22" customFormat="1" x14ac:dyDescent="0.3"/>
    <row r="23" s="22" customFormat="1" x14ac:dyDescent="0.3"/>
    <row r="24" s="22" customFormat="1" x14ac:dyDescent="0.3"/>
    <row r="25" s="22" customFormat="1" x14ac:dyDescent="0.3"/>
    <row r="26" s="22" customFormat="1" x14ac:dyDescent="0.3"/>
    <row r="27" s="22" customFormat="1" x14ac:dyDescent="0.3"/>
    <row r="28" s="22" customFormat="1" x14ac:dyDescent="0.3"/>
    <row r="29" s="22" customFormat="1" x14ac:dyDescent="0.3"/>
    <row r="30" s="22" customFormat="1" x14ac:dyDescent="0.3"/>
    <row r="31" s="22" customFormat="1" x14ac:dyDescent="0.3"/>
    <row r="32" s="22" customFormat="1" x14ac:dyDescent="0.3"/>
    <row r="33" s="22" customFormat="1" x14ac:dyDescent="0.3"/>
    <row r="34" s="22" customFormat="1" x14ac:dyDescent="0.3"/>
    <row r="35" s="22" customFormat="1" x14ac:dyDescent="0.3"/>
    <row r="36" s="22" customFormat="1" x14ac:dyDescent="0.3"/>
    <row r="37" s="22" customFormat="1" x14ac:dyDescent="0.3"/>
    <row r="38" s="22" customFormat="1" x14ac:dyDescent="0.3"/>
    <row r="39" s="22" customFormat="1" x14ac:dyDescent="0.3"/>
    <row r="40" s="22" customFormat="1" x14ac:dyDescent="0.3"/>
  </sheetData>
  <mergeCells count="3">
    <mergeCell ref="A1:Q1"/>
    <mergeCell ref="A8:B8"/>
    <mergeCell ref="I8:L8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06E86-5733-4AA6-8710-3D7A458B845A}">
  <dimension ref="A1:F57"/>
  <sheetViews>
    <sheetView topLeftCell="A35" workbookViewId="0">
      <selection activeCell="B59" sqref="B59"/>
    </sheetView>
  </sheetViews>
  <sheetFormatPr defaultRowHeight="14.4" x14ac:dyDescent="0.3"/>
  <cols>
    <col min="1" max="2" width="17.33203125" customWidth="1"/>
    <col min="3" max="3" width="18.5546875" customWidth="1"/>
    <col min="4" max="4" width="13" style="1" customWidth="1"/>
    <col min="5" max="5" width="12.77734375" style="1" customWidth="1"/>
    <col min="6" max="6" width="13.77734375" customWidth="1"/>
  </cols>
  <sheetData>
    <row r="1" spans="1:6" x14ac:dyDescent="0.3">
      <c r="A1" s="6" t="s">
        <v>18</v>
      </c>
      <c r="B1" s="6" t="s">
        <v>19</v>
      </c>
      <c r="C1" s="6" t="s">
        <v>7</v>
      </c>
      <c r="D1" s="7" t="s">
        <v>15</v>
      </c>
      <c r="E1" s="7" t="s">
        <v>17</v>
      </c>
      <c r="F1" s="8" t="s">
        <v>31</v>
      </c>
    </row>
    <row r="2" spans="1:6" x14ac:dyDescent="0.3">
      <c r="A2" t="s">
        <v>8</v>
      </c>
      <c r="B2" t="s">
        <v>20</v>
      </c>
      <c r="C2" s="5" t="s">
        <v>1</v>
      </c>
      <c r="D2" s="4">
        <v>43720</v>
      </c>
      <c r="E2" s="1">
        <v>1</v>
      </c>
      <c r="F2" s="9">
        <f>IFERROR(VLOOKUP(C2,'Tabela de Preços'!A:B,2,0),0)*Vendas!E2</f>
        <v>89.9</v>
      </c>
    </row>
    <row r="3" spans="1:6" x14ac:dyDescent="0.3">
      <c r="A3" t="s">
        <v>9</v>
      </c>
      <c r="B3" t="s">
        <v>21</v>
      </c>
      <c r="C3" s="3" t="s">
        <v>1</v>
      </c>
      <c r="D3" s="4">
        <v>43727</v>
      </c>
      <c r="E3" s="1">
        <v>3</v>
      </c>
      <c r="F3" s="9">
        <f>IFERROR(VLOOKUP(C3,'Tabela de Preços'!A:B,2,0),0)*Vendas!E3</f>
        <v>269.70000000000005</v>
      </c>
    </row>
    <row r="4" spans="1:6" x14ac:dyDescent="0.3">
      <c r="A4" t="s">
        <v>10</v>
      </c>
      <c r="B4" t="s">
        <v>22</v>
      </c>
      <c r="C4" s="3" t="s">
        <v>2</v>
      </c>
      <c r="D4" s="4">
        <v>43734</v>
      </c>
      <c r="E4" s="1">
        <v>5</v>
      </c>
      <c r="F4" s="9">
        <f>IFERROR(VLOOKUP(C4,'Tabela de Preços'!A:B,2,0),0)*Vendas!E4</f>
        <v>399.5</v>
      </c>
    </row>
    <row r="5" spans="1:6" x14ac:dyDescent="0.3">
      <c r="A5" t="s">
        <v>11</v>
      </c>
      <c r="B5" t="s">
        <v>23</v>
      </c>
      <c r="C5" s="3" t="s">
        <v>3</v>
      </c>
      <c r="D5" s="4">
        <v>43741</v>
      </c>
      <c r="E5" s="1">
        <v>1</v>
      </c>
      <c r="F5" s="9">
        <f>IFERROR(VLOOKUP(C5,'Tabela de Preços'!A:B,2,0),0)*Vendas!E5</f>
        <v>250</v>
      </c>
    </row>
    <row r="6" spans="1:6" x14ac:dyDescent="0.3">
      <c r="A6" t="s">
        <v>12</v>
      </c>
      <c r="B6" t="s">
        <v>24</v>
      </c>
      <c r="C6" s="3" t="s">
        <v>4</v>
      </c>
      <c r="D6" s="4">
        <v>43748</v>
      </c>
      <c r="E6" s="1">
        <v>4</v>
      </c>
      <c r="F6" s="9">
        <f>IFERROR(VLOOKUP(C6,'Tabela de Preços'!A:B,2,0),0)*Vendas!E6</f>
        <v>480</v>
      </c>
    </row>
    <row r="7" spans="1:6" x14ac:dyDescent="0.3">
      <c r="A7" t="s">
        <v>13</v>
      </c>
      <c r="B7" t="s">
        <v>25</v>
      </c>
      <c r="C7" s="3" t="s">
        <v>5</v>
      </c>
      <c r="D7" s="4">
        <v>43755</v>
      </c>
      <c r="E7" s="1">
        <v>2</v>
      </c>
      <c r="F7" s="9">
        <f>IFERROR(VLOOKUP(C7,'Tabela de Preços'!A:B,2,0),0)*Vendas!E7</f>
        <v>285.98</v>
      </c>
    </row>
    <row r="8" spans="1:6" x14ac:dyDescent="0.3">
      <c r="A8" t="s">
        <v>14</v>
      </c>
      <c r="B8" t="s">
        <v>26</v>
      </c>
      <c r="C8" s="3" t="s">
        <v>3</v>
      </c>
      <c r="D8" s="4">
        <v>43762</v>
      </c>
      <c r="E8" s="1">
        <v>1</v>
      </c>
      <c r="F8" s="9">
        <f>IFERROR(VLOOKUP(C8,'Tabela de Preços'!A:B,2,0),0)*Vendas!E8</f>
        <v>250</v>
      </c>
    </row>
    <row r="9" spans="1:6" x14ac:dyDescent="0.3">
      <c r="A9" t="s">
        <v>16</v>
      </c>
      <c r="B9" t="s">
        <v>20</v>
      </c>
      <c r="C9" s="3" t="s">
        <v>4</v>
      </c>
      <c r="D9" s="4">
        <v>43769</v>
      </c>
      <c r="E9" s="1">
        <v>1</v>
      </c>
      <c r="F9" s="9">
        <f>IFERROR(VLOOKUP(C9,'Tabela de Preços'!A:B,2,0),0)*Vendas!E9</f>
        <v>120</v>
      </c>
    </row>
    <row r="10" spans="1:6" x14ac:dyDescent="0.3">
      <c r="A10" t="s">
        <v>8</v>
      </c>
      <c r="B10" t="s">
        <v>21</v>
      </c>
      <c r="C10" s="3" t="s">
        <v>5</v>
      </c>
      <c r="D10" s="4">
        <v>43776</v>
      </c>
      <c r="E10" s="1">
        <v>5</v>
      </c>
      <c r="F10" s="9">
        <f>IFERROR(VLOOKUP(C10,'Tabela de Preços'!A:B,2,0),0)*Vendas!E10</f>
        <v>714.95</v>
      </c>
    </row>
    <row r="11" spans="1:6" x14ac:dyDescent="0.3">
      <c r="A11" t="s">
        <v>9</v>
      </c>
      <c r="B11" t="s">
        <v>22</v>
      </c>
      <c r="C11" s="3" t="s">
        <v>1</v>
      </c>
      <c r="D11" s="4">
        <v>43783</v>
      </c>
      <c r="E11" s="1">
        <v>9</v>
      </c>
      <c r="F11" s="9">
        <f>IFERROR(VLOOKUP(C11,'Tabela de Preços'!A:B,2,0),0)*Vendas!E11</f>
        <v>809.1</v>
      </c>
    </row>
    <row r="12" spans="1:6" x14ac:dyDescent="0.3">
      <c r="A12" t="s">
        <v>8</v>
      </c>
      <c r="B12" t="s">
        <v>23</v>
      </c>
      <c r="C12" s="3" t="s">
        <v>1</v>
      </c>
      <c r="D12" s="4">
        <v>43790</v>
      </c>
      <c r="E12" s="1">
        <v>1</v>
      </c>
      <c r="F12" s="9">
        <f>IFERROR(VLOOKUP(C12,'Tabela de Preços'!A:B,2,0),0)*Vendas!E12</f>
        <v>89.9</v>
      </c>
    </row>
    <row r="13" spans="1:6" x14ac:dyDescent="0.3">
      <c r="A13" t="s">
        <v>9</v>
      </c>
      <c r="B13" t="s">
        <v>24</v>
      </c>
      <c r="C13" s="3" t="s">
        <v>2</v>
      </c>
      <c r="D13" s="4">
        <v>43797</v>
      </c>
      <c r="E13" s="1">
        <v>1</v>
      </c>
      <c r="F13" s="9">
        <f>IFERROR(VLOOKUP(C13,'Tabela de Preços'!A:B,2,0),0)*Vendas!E13</f>
        <v>79.900000000000006</v>
      </c>
    </row>
    <row r="14" spans="1:6" x14ac:dyDescent="0.3">
      <c r="A14" t="s">
        <v>8</v>
      </c>
      <c r="B14" t="s">
        <v>25</v>
      </c>
      <c r="C14" s="3" t="s">
        <v>3</v>
      </c>
      <c r="D14" s="4">
        <v>43804</v>
      </c>
      <c r="E14" s="1">
        <v>1</v>
      </c>
      <c r="F14" s="9">
        <f>IFERROR(VLOOKUP(C14,'Tabela de Preços'!A:B,2,0),0)*Vendas!E14</f>
        <v>250</v>
      </c>
    </row>
    <row r="15" spans="1:6" x14ac:dyDescent="0.3">
      <c r="A15" t="s">
        <v>9</v>
      </c>
      <c r="B15" t="s">
        <v>26</v>
      </c>
      <c r="C15" s="3" t="s">
        <v>4</v>
      </c>
      <c r="D15" s="4">
        <v>43811</v>
      </c>
      <c r="E15" s="1">
        <v>3</v>
      </c>
      <c r="F15" s="9">
        <f>IFERROR(VLOOKUP(C15,'Tabela de Preços'!A:B,2,0),0)*Vendas!E15</f>
        <v>360</v>
      </c>
    </row>
    <row r="16" spans="1:6" x14ac:dyDescent="0.3">
      <c r="A16" t="s">
        <v>10</v>
      </c>
      <c r="B16" t="s">
        <v>27</v>
      </c>
      <c r="C16" s="3" t="s">
        <v>5</v>
      </c>
      <c r="D16" s="4">
        <v>43818</v>
      </c>
      <c r="E16" s="1">
        <v>1</v>
      </c>
      <c r="F16" s="9">
        <f>IFERROR(VLOOKUP(C16,'Tabela de Preços'!A:B,2,0),0)*Vendas!E16</f>
        <v>142.99</v>
      </c>
    </row>
    <row r="17" spans="1:6" x14ac:dyDescent="0.3">
      <c r="A17" t="s">
        <v>11</v>
      </c>
      <c r="B17" t="s">
        <v>28</v>
      </c>
      <c r="C17" s="3" t="s">
        <v>3</v>
      </c>
      <c r="D17" s="4">
        <v>43825</v>
      </c>
      <c r="E17" s="1">
        <v>12</v>
      </c>
      <c r="F17" s="9">
        <f>IFERROR(VLOOKUP(C17,'Tabela de Preços'!A:B,2,0),0)*Vendas!E17</f>
        <v>3000</v>
      </c>
    </row>
    <row r="18" spans="1:6" x14ac:dyDescent="0.3">
      <c r="A18" t="s">
        <v>12</v>
      </c>
      <c r="B18" t="s">
        <v>29</v>
      </c>
      <c r="C18" s="3" t="s">
        <v>4</v>
      </c>
      <c r="D18" s="4">
        <v>43832</v>
      </c>
      <c r="E18" s="1">
        <v>1</v>
      </c>
      <c r="F18" s="9">
        <f>IFERROR(VLOOKUP(C18,'Tabela de Preços'!A:B,2,0),0)*Vendas!E18</f>
        <v>120</v>
      </c>
    </row>
    <row r="19" spans="1:6" x14ac:dyDescent="0.3">
      <c r="A19" t="s">
        <v>13</v>
      </c>
      <c r="B19" t="s">
        <v>30</v>
      </c>
      <c r="C19" s="3" t="s">
        <v>5</v>
      </c>
      <c r="D19" s="4">
        <v>43839</v>
      </c>
      <c r="E19" s="1">
        <v>1</v>
      </c>
      <c r="F19" s="9">
        <f>IFERROR(VLOOKUP(C19,'Tabela de Preços'!A:B,2,0),0)*Vendas!E19</f>
        <v>142.99</v>
      </c>
    </row>
    <row r="20" spans="1:6" x14ac:dyDescent="0.3">
      <c r="A20" t="s">
        <v>14</v>
      </c>
      <c r="B20" t="s">
        <v>23</v>
      </c>
      <c r="C20" s="3" t="s">
        <v>1</v>
      </c>
      <c r="D20" s="4">
        <v>43846</v>
      </c>
      <c r="E20" s="1">
        <v>1</v>
      </c>
      <c r="F20" s="9">
        <f>IFERROR(VLOOKUP(C20,'Tabela de Preços'!A:B,2,0),0)*Vendas!E20</f>
        <v>89.9</v>
      </c>
    </row>
    <row r="21" spans="1:6" x14ac:dyDescent="0.3">
      <c r="A21" t="s">
        <v>16</v>
      </c>
      <c r="B21" t="s">
        <v>20</v>
      </c>
      <c r="C21" s="3" t="s">
        <v>1</v>
      </c>
      <c r="D21" s="4">
        <v>43853</v>
      </c>
      <c r="E21" s="1">
        <v>2</v>
      </c>
      <c r="F21" s="9">
        <f>IFERROR(VLOOKUP(C21,'Tabela de Preços'!A:B,2,0),0)*Vendas!E21</f>
        <v>179.8</v>
      </c>
    </row>
    <row r="22" spans="1:6" x14ac:dyDescent="0.3">
      <c r="A22" t="s">
        <v>8</v>
      </c>
      <c r="B22" t="s">
        <v>21</v>
      </c>
      <c r="C22" s="3" t="s">
        <v>2</v>
      </c>
      <c r="D22" s="4">
        <v>43860</v>
      </c>
      <c r="E22" s="1">
        <v>1</v>
      </c>
      <c r="F22" s="9">
        <f>IFERROR(VLOOKUP(C22,'Tabela de Preços'!A:B,2,0),0)*Vendas!E22</f>
        <v>79.900000000000006</v>
      </c>
    </row>
    <row r="23" spans="1:6" x14ac:dyDescent="0.3">
      <c r="A23" t="s">
        <v>9</v>
      </c>
      <c r="B23" t="s">
        <v>22</v>
      </c>
      <c r="C23" s="3" t="s">
        <v>3</v>
      </c>
      <c r="D23" s="4">
        <v>43867</v>
      </c>
      <c r="E23" s="1">
        <v>3</v>
      </c>
      <c r="F23" s="9">
        <f>IFERROR(VLOOKUP(C23,'Tabela de Preços'!A:B,2,0),0)*Vendas!E23</f>
        <v>750</v>
      </c>
    </row>
    <row r="24" spans="1:6" x14ac:dyDescent="0.3">
      <c r="A24" t="s">
        <v>8</v>
      </c>
      <c r="B24" t="s">
        <v>23</v>
      </c>
      <c r="C24" s="3" t="s">
        <v>4</v>
      </c>
      <c r="D24" s="4">
        <v>43874</v>
      </c>
      <c r="E24" s="1">
        <v>1</v>
      </c>
      <c r="F24" s="9">
        <f>IFERROR(VLOOKUP(C24,'Tabela de Preços'!A:B,2,0),0)*Vendas!E24</f>
        <v>120</v>
      </c>
    </row>
    <row r="25" spans="1:6" x14ac:dyDescent="0.3">
      <c r="A25" t="s">
        <v>9</v>
      </c>
      <c r="B25" t="s">
        <v>24</v>
      </c>
      <c r="C25" s="3" t="s">
        <v>5</v>
      </c>
      <c r="D25" s="4">
        <v>43881</v>
      </c>
      <c r="E25" s="1">
        <v>2</v>
      </c>
      <c r="F25" s="9">
        <f>IFERROR(VLOOKUP(C25,'Tabela de Preços'!A:B,2,0),0)*Vendas!E25</f>
        <v>285.98</v>
      </c>
    </row>
    <row r="26" spans="1:6" x14ac:dyDescent="0.3">
      <c r="A26" t="s">
        <v>10</v>
      </c>
      <c r="B26" t="s">
        <v>25</v>
      </c>
      <c r="C26" s="3" t="s">
        <v>3</v>
      </c>
      <c r="D26" s="4">
        <v>43888</v>
      </c>
      <c r="E26" s="1">
        <v>1</v>
      </c>
      <c r="F26" s="9">
        <f>IFERROR(VLOOKUP(C26,'Tabela de Preços'!A:B,2,0),0)*Vendas!E26</f>
        <v>250</v>
      </c>
    </row>
    <row r="27" spans="1:6" x14ac:dyDescent="0.3">
      <c r="A27" t="s">
        <v>11</v>
      </c>
      <c r="B27" t="s">
        <v>26</v>
      </c>
      <c r="C27" s="3" t="s">
        <v>4</v>
      </c>
      <c r="D27" s="4">
        <v>43895</v>
      </c>
      <c r="E27" s="1">
        <v>4</v>
      </c>
      <c r="F27" s="9">
        <f>IFERROR(VLOOKUP(C27,'Tabela de Preços'!A:B,2,0),0)*Vendas!E27</f>
        <v>480</v>
      </c>
    </row>
    <row r="28" spans="1:6" x14ac:dyDescent="0.3">
      <c r="A28" t="s">
        <v>12</v>
      </c>
      <c r="B28" t="s">
        <v>27</v>
      </c>
      <c r="C28" s="3" t="s">
        <v>5</v>
      </c>
      <c r="D28" s="4">
        <v>43902</v>
      </c>
      <c r="E28" s="1">
        <v>1</v>
      </c>
      <c r="F28" s="9">
        <f>IFERROR(VLOOKUP(C28,'Tabela de Preços'!A:B,2,0),0)*Vendas!E28</f>
        <v>142.99</v>
      </c>
    </row>
    <row r="29" spans="1:6" x14ac:dyDescent="0.3">
      <c r="A29" t="s">
        <v>8</v>
      </c>
      <c r="B29" t="s">
        <v>28</v>
      </c>
      <c r="C29" s="3" t="s">
        <v>1</v>
      </c>
      <c r="D29" s="4">
        <v>43909</v>
      </c>
      <c r="E29" s="1">
        <v>2</v>
      </c>
      <c r="F29" s="9">
        <f>IFERROR(VLOOKUP(C29,'Tabela de Preços'!A:B,2,0),0)*Vendas!E29</f>
        <v>179.8</v>
      </c>
    </row>
    <row r="30" spans="1:6" x14ac:dyDescent="0.3">
      <c r="A30" t="s">
        <v>9</v>
      </c>
      <c r="B30" t="s">
        <v>29</v>
      </c>
      <c r="C30" s="3" t="s">
        <v>1</v>
      </c>
      <c r="D30" s="4">
        <v>43916</v>
      </c>
      <c r="E30" s="1">
        <v>1</v>
      </c>
      <c r="F30" s="9">
        <f>IFERROR(VLOOKUP(C30,'Tabela de Preços'!A:B,2,0),0)*Vendas!E30</f>
        <v>89.9</v>
      </c>
    </row>
    <row r="31" spans="1:6" x14ac:dyDescent="0.3">
      <c r="A31" t="s">
        <v>10</v>
      </c>
      <c r="B31" t="s">
        <v>30</v>
      </c>
      <c r="C31" s="3" t="s">
        <v>2</v>
      </c>
      <c r="D31" s="4">
        <v>43923</v>
      </c>
      <c r="E31" s="1">
        <v>9</v>
      </c>
      <c r="F31" s="9">
        <f>IFERROR(VLOOKUP(C31,'Tabela de Preços'!A:B,2,0),0)*Vendas!E31</f>
        <v>719.1</v>
      </c>
    </row>
    <row r="32" spans="1:6" x14ac:dyDescent="0.3">
      <c r="A32" t="s">
        <v>11</v>
      </c>
      <c r="B32" t="s">
        <v>20</v>
      </c>
      <c r="C32" s="3" t="s">
        <v>3</v>
      </c>
      <c r="D32" s="4">
        <v>43930</v>
      </c>
      <c r="E32" s="1">
        <v>1</v>
      </c>
      <c r="F32" s="9">
        <f>IFERROR(VLOOKUP(C32,'Tabela de Preços'!A:B,2,0),0)*Vendas!E32</f>
        <v>250</v>
      </c>
    </row>
    <row r="33" spans="1:6" x14ac:dyDescent="0.3">
      <c r="A33" t="s">
        <v>12</v>
      </c>
      <c r="B33" t="s">
        <v>21</v>
      </c>
      <c r="C33" s="3" t="s">
        <v>4</v>
      </c>
      <c r="D33" s="4">
        <v>43937</v>
      </c>
      <c r="E33" s="1">
        <v>2</v>
      </c>
      <c r="F33" s="9">
        <f>IFERROR(VLOOKUP(C33,'Tabela de Preços'!A:B,2,0),0)*Vendas!E33</f>
        <v>240</v>
      </c>
    </row>
    <row r="34" spans="1:6" x14ac:dyDescent="0.3">
      <c r="A34" t="s">
        <v>8</v>
      </c>
      <c r="B34" t="s">
        <v>22</v>
      </c>
      <c r="C34" s="3" t="s">
        <v>5</v>
      </c>
      <c r="D34" s="4">
        <v>43944</v>
      </c>
      <c r="E34" s="1">
        <v>1</v>
      </c>
      <c r="F34" s="9">
        <f>IFERROR(VLOOKUP(C34,'Tabela de Preços'!A:B,2,0),0)*Vendas!E34</f>
        <v>142.99</v>
      </c>
    </row>
    <row r="35" spans="1:6" x14ac:dyDescent="0.3">
      <c r="A35" t="s">
        <v>9</v>
      </c>
      <c r="B35" t="s">
        <v>23</v>
      </c>
      <c r="C35" s="3" t="s">
        <v>3</v>
      </c>
      <c r="D35" s="4">
        <v>43951</v>
      </c>
      <c r="E35" s="1">
        <v>1</v>
      </c>
      <c r="F35" s="9">
        <f>IFERROR(VLOOKUP(C35,'Tabela de Preços'!A:B,2,0),0)*Vendas!E35</f>
        <v>250</v>
      </c>
    </row>
    <row r="36" spans="1:6" x14ac:dyDescent="0.3">
      <c r="A36" t="s">
        <v>10</v>
      </c>
      <c r="B36" t="s">
        <v>24</v>
      </c>
      <c r="C36" s="3" t="s">
        <v>4</v>
      </c>
      <c r="D36" s="4">
        <v>43958</v>
      </c>
      <c r="E36" s="1">
        <v>2</v>
      </c>
      <c r="F36" s="9">
        <f>IFERROR(VLOOKUP(C36,'Tabela de Preços'!A:B,2,0),0)*Vendas!E36</f>
        <v>240</v>
      </c>
    </row>
    <row r="37" spans="1:6" x14ac:dyDescent="0.3">
      <c r="A37" t="s">
        <v>11</v>
      </c>
      <c r="B37" t="s">
        <v>25</v>
      </c>
      <c r="C37" s="3" t="s">
        <v>5</v>
      </c>
      <c r="D37" s="4">
        <v>43965</v>
      </c>
      <c r="E37" s="1">
        <v>1</v>
      </c>
      <c r="F37" s="9">
        <f>IFERROR(VLOOKUP(C37,'Tabela de Preços'!A:B,2,0),0)*Vendas!E37</f>
        <v>142.99</v>
      </c>
    </row>
    <row r="38" spans="1:6" x14ac:dyDescent="0.3">
      <c r="A38" t="s">
        <v>8</v>
      </c>
      <c r="B38" t="s">
        <v>26</v>
      </c>
      <c r="C38" s="3" t="s">
        <v>1</v>
      </c>
      <c r="D38" s="4">
        <v>43972</v>
      </c>
      <c r="E38" s="1">
        <v>4</v>
      </c>
      <c r="F38" s="9">
        <f>IFERROR(VLOOKUP(C38,'Tabela de Preços'!A:B,2,0),0)*Vendas!E38</f>
        <v>359.6</v>
      </c>
    </row>
    <row r="39" spans="1:6" x14ac:dyDescent="0.3">
      <c r="A39" t="s">
        <v>9</v>
      </c>
      <c r="B39" t="s">
        <v>27</v>
      </c>
      <c r="C39" s="3" t="s">
        <v>1</v>
      </c>
      <c r="D39" s="4">
        <v>43979</v>
      </c>
      <c r="E39" s="1">
        <v>1</v>
      </c>
      <c r="F39" s="9">
        <f>IFERROR(VLOOKUP(C39,'Tabela de Preços'!A:B,2,0),0)*Vendas!E39</f>
        <v>89.9</v>
      </c>
    </row>
    <row r="40" spans="1:6" x14ac:dyDescent="0.3">
      <c r="A40" t="s">
        <v>10</v>
      </c>
      <c r="B40" t="s">
        <v>28</v>
      </c>
      <c r="C40" s="3" t="s">
        <v>2</v>
      </c>
      <c r="D40" s="4">
        <v>43986</v>
      </c>
      <c r="E40" s="1">
        <v>1</v>
      </c>
      <c r="F40" s="9">
        <f>IFERROR(VLOOKUP(C40,'Tabela de Preços'!A:B,2,0),0)*Vendas!E40</f>
        <v>79.900000000000006</v>
      </c>
    </row>
    <row r="41" spans="1:6" x14ac:dyDescent="0.3">
      <c r="A41" t="s">
        <v>8</v>
      </c>
      <c r="B41" t="s">
        <v>29</v>
      </c>
      <c r="C41" s="3" t="s">
        <v>3</v>
      </c>
      <c r="D41" s="4">
        <v>43993</v>
      </c>
      <c r="E41" s="1">
        <v>3</v>
      </c>
      <c r="F41" s="9">
        <f>IFERROR(VLOOKUP(C41,'Tabela de Preços'!A:B,2,0),0)*Vendas!E41</f>
        <v>750</v>
      </c>
    </row>
    <row r="42" spans="1:6" x14ac:dyDescent="0.3">
      <c r="A42" t="s">
        <v>9</v>
      </c>
      <c r="B42" t="s">
        <v>20</v>
      </c>
      <c r="C42" s="3" t="s">
        <v>4</v>
      </c>
      <c r="D42" s="4">
        <v>44000</v>
      </c>
      <c r="E42" s="1">
        <v>1</v>
      </c>
      <c r="F42" s="9">
        <f>IFERROR(VLOOKUP(C42,'Tabela de Preços'!A:B,2,0),0)*Vendas!E42</f>
        <v>120</v>
      </c>
    </row>
    <row r="43" spans="1:6" x14ac:dyDescent="0.3">
      <c r="A43" t="s">
        <v>8</v>
      </c>
      <c r="B43" t="s">
        <v>21</v>
      </c>
      <c r="C43" s="3" t="s">
        <v>5</v>
      </c>
      <c r="D43" s="4">
        <v>44007</v>
      </c>
      <c r="E43" s="1">
        <v>1</v>
      </c>
      <c r="F43" s="9">
        <f>IFERROR(VLOOKUP(C43,'Tabela de Preços'!A:B,2,0),0)*Vendas!E43</f>
        <v>142.99</v>
      </c>
    </row>
    <row r="44" spans="1:6" x14ac:dyDescent="0.3">
      <c r="A44" t="s">
        <v>9</v>
      </c>
      <c r="B44" t="s">
        <v>22</v>
      </c>
      <c r="C44" s="3" t="s">
        <v>3</v>
      </c>
      <c r="D44" s="4">
        <v>44014</v>
      </c>
      <c r="E44" s="1">
        <v>2</v>
      </c>
      <c r="F44" s="9">
        <f>IFERROR(VLOOKUP(C44,'Tabela de Preços'!A:B,2,0),0)*Vendas!E44</f>
        <v>500</v>
      </c>
    </row>
    <row r="45" spans="1:6" x14ac:dyDescent="0.3">
      <c r="A45" t="s">
        <v>10</v>
      </c>
      <c r="B45" t="s">
        <v>20</v>
      </c>
      <c r="C45" s="3" t="s">
        <v>4</v>
      </c>
      <c r="D45" s="4">
        <v>44021</v>
      </c>
      <c r="E45" s="1">
        <v>1</v>
      </c>
      <c r="F45" s="9">
        <f>IFERROR(VLOOKUP(C45,'Tabela de Preços'!A:B,2,0),0)*Vendas!E45</f>
        <v>120</v>
      </c>
    </row>
    <row r="46" spans="1:6" x14ac:dyDescent="0.3">
      <c r="A46" t="s">
        <v>11</v>
      </c>
      <c r="B46" t="s">
        <v>21</v>
      </c>
      <c r="C46" s="3" t="s">
        <v>5</v>
      </c>
      <c r="D46" s="4">
        <v>44028</v>
      </c>
      <c r="E46" s="1">
        <v>4</v>
      </c>
      <c r="F46" s="9">
        <f>IFERROR(VLOOKUP(C46,'Tabela de Preços'!A:B,2,0),0)*Vendas!E46</f>
        <v>571.96</v>
      </c>
    </row>
    <row r="47" spans="1:6" x14ac:dyDescent="0.3">
      <c r="A47" t="s">
        <v>12</v>
      </c>
      <c r="B47" t="s">
        <v>22</v>
      </c>
      <c r="C47" s="3" t="s">
        <v>1</v>
      </c>
      <c r="D47" s="4">
        <v>44035</v>
      </c>
      <c r="E47" s="1">
        <v>1</v>
      </c>
      <c r="F47" s="9">
        <f>IFERROR(VLOOKUP(C47,'Tabela de Preços'!A:B,2,0),0)*Vendas!E47</f>
        <v>89.9</v>
      </c>
    </row>
    <row r="48" spans="1:6" x14ac:dyDescent="0.3">
      <c r="A48" t="s">
        <v>13</v>
      </c>
      <c r="B48" t="s">
        <v>23</v>
      </c>
      <c r="C48" s="3" t="s">
        <v>1</v>
      </c>
      <c r="D48" s="4">
        <v>44042</v>
      </c>
      <c r="E48" s="1">
        <v>1</v>
      </c>
      <c r="F48" s="9">
        <f>IFERROR(VLOOKUP(C48,'Tabela de Preços'!A:B,2,0),0)*Vendas!E48</f>
        <v>89.9</v>
      </c>
    </row>
    <row r="49" spans="1:6" x14ac:dyDescent="0.3">
      <c r="A49" t="s">
        <v>14</v>
      </c>
      <c r="B49" t="s">
        <v>24</v>
      </c>
      <c r="C49" s="3" t="s">
        <v>2</v>
      </c>
      <c r="D49" s="4">
        <v>44049</v>
      </c>
      <c r="E49" s="1">
        <v>6</v>
      </c>
      <c r="F49" s="9">
        <f>IFERROR(VLOOKUP(C49,'Tabela de Preços'!A:B,2,0),0)*Vendas!E49</f>
        <v>479.40000000000003</v>
      </c>
    </row>
    <row r="50" spans="1:6" x14ac:dyDescent="0.3">
      <c r="A50" t="s">
        <v>16</v>
      </c>
      <c r="B50" t="s">
        <v>25</v>
      </c>
      <c r="C50" s="3" t="s">
        <v>3</v>
      </c>
      <c r="D50" s="4">
        <v>44056</v>
      </c>
      <c r="E50" s="1">
        <v>1</v>
      </c>
      <c r="F50" s="9">
        <f>IFERROR(VLOOKUP(C50,'Tabela de Preços'!A:B,2,0),0)*Vendas!E50</f>
        <v>250</v>
      </c>
    </row>
    <row r="51" spans="1:6" x14ac:dyDescent="0.3">
      <c r="A51" t="s">
        <v>8</v>
      </c>
      <c r="B51" t="s">
        <v>26</v>
      </c>
      <c r="C51" s="3" t="s">
        <v>4</v>
      </c>
      <c r="D51" s="4">
        <v>44063</v>
      </c>
      <c r="E51" s="1">
        <v>3</v>
      </c>
      <c r="F51" s="9">
        <f>IFERROR(VLOOKUP(C51,'Tabela de Preços'!A:B,2,0),0)*Vendas!E51</f>
        <v>360</v>
      </c>
    </row>
    <row r="52" spans="1:6" x14ac:dyDescent="0.3">
      <c r="A52" t="s">
        <v>9</v>
      </c>
      <c r="B52" t="s">
        <v>27</v>
      </c>
      <c r="C52" s="3" t="s">
        <v>5</v>
      </c>
      <c r="D52" s="4">
        <v>44070</v>
      </c>
      <c r="E52" s="1">
        <v>2</v>
      </c>
      <c r="F52" s="9">
        <f>IFERROR(VLOOKUP(C52,'Tabela de Preços'!A:B,2,0),0)*Vendas!E52</f>
        <v>285.98</v>
      </c>
    </row>
    <row r="53" spans="1:6" x14ac:dyDescent="0.3">
      <c r="A53" t="s">
        <v>10</v>
      </c>
      <c r="B53" t="s">
        <v>28</v>
      </c>
      <c r="C53" s="3" t="s">
        <v>3</v>
      </c>
      <c r="D53" s="4">
        <v>44077</v>
      </c>
      <c r="E53" s="1">
        <v>2</v>
      </c>
      <c r="F53" s="9">
        <f>IFERROR(VLOOKUP(C53,'Tabela de Preços'!A:B,2,0),0)*Vendas!E53</f>
        <v>500</v>
      </c>
    </row>
    <row r="54" spans="1:6" x14ac:dyDescent="0.3">
      <c r="A54" t="s">
        <v>11</v>
      </c>
      <c r="B54" t="s">
        <v>29</v>
      </c>
      <c r="C54" s="3" t="s">
        <v>4</v>
      </c>
      <c r="D54" s="4">
        <v>44084</v>
      </c>
      <c r="E54" s="1">
        <v>1</v>
      </c>
      <c r="F54" s="9">
        <f>IFERROR(VLOOKUP(C54,'Tabela de Preços'!A:B,2,0),0)*Vendas!E54</f>
        <v>120</v>
      </c>
    </row>
    <row r="55" spans="1:6" x14ac:dyDescent="0.3">
      <c r="A55" t="s">
        <v>12</v>
      </c>
      <c r="B55" t="s">
        <v>30</v>
      </c>
      <c r="C55" s="3" t="s">
        <v>5</v>
      </c>
      <c r="D55" s="4">
        <v>44091</v>
      </c>
      <c r="E55" s="1">
        <v>2</v>
      </c>
      <c r="F55" s="9">
        <f>IFERROR(VLOOKUP(C55,'Tabela de Preços'!A:B,2,0),0)*Vendas!E55</f>
        <v>285.98</v>
      </c>
    </row>
    <row r="56" spans="1:6" x14ac:dyDescent="0.3">
      <c r="A56" s="15" t="s">
        <v>39</v>
      </c>
      <c r="B56" s="15" t="s">
        <v>40</v>
      </c>
      <c r="C56" s="16" t="s">
        <v>1</v>
      </c>
      <c r="D56" s="17">
        <v>45090</v>
      </c>
      <c r="E56" s="18">
        <v>7</v>
      </c>
      <c r="F56" s="19">
        <f>IFERROR(VLOOKUP(C56,'Tabela de Preços'!A:B,2,0),0)*Vendas!E56</f>
        <v>629.30000000000007</v>
      </c>
    </row>
    <row r="57" spans="1:6" x14ac:dyDescent="0.3">
      <c r="A57" s="15" t="s">
        <v>13</v>
      </c>
      <c r="B57" s="15" t="s">
        <v>41</v>
      </c>
      <c r="C57" s="16" t="s">
        <v>3</v>
      </c>
      <c r="D57" s="17">
        <v>45092</v>
      </c>
      <c r="E57" s="18">
        <v>5</v>
      </c>
      <c r="F57" s="19">
        <f>IFERROR(VLOOKUP(C57,'Tabela de Preços'!A:B,2,0),0)*Vendas!E57</f>
        <v>1250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57351-9FB4-4938-9760-5995EABDC7A3}">
  <dimension ref="A1:B6"/>
  <sheetViews>
    <sheetView showGridLines="0" workbookViewId="0"/>
  </sheetViews>
  <sheetFormatPr defaultRowHeight="14.4" x14ac:dyDescent="0.3"/>
  <cols>
    <col min="1" max="1" width="9.109375" style="1"/>
    <col min="2" max="2" width="13.6640625" style="1" bestFit="1" customWidth="1"/>
  </cols>
  <sheetData>
    <row r="1" spans="1:2" x14ac:dyDescent="0.3">
      <c r="A1" s="2" t="s">
        <v>0</v>
      </c>
      <c r="B1" s="2" t="s">
        <v>6</v>
      </c>
    </row>
    <row r="2" spans="1:2" x14ac:dyDescent="0.3">
      <c r="A2" s="3" t="s">
        <v>1</v>
      </c>
      <c r="B2" s="3">
        <v>89.9</v>
      </c>
    </row>
    <row r="3" spans="1:2" x14ac:dyDescent="0.3">
      <c r="A3" s="3" t="s">
        <v>2</v>
      </c>
      <c r="B3" s="3">
        <v>79.900000000000006</v>
      </c>
    </row>
    <row r="4" spans="1:2" x14ac:dyDescent="0.3">
      <c r="A4" s="3" t="s">
        <v>3</v>
      </c>
      <c r="B4" s="3">
        <v>250</v>
      </c>
    </row>
    <row r="5" spans="1:2" x14ac:dyDescent="0.3">
      <c r="A5" s="3" t="s">
        <v>4</v>
      </c>
      <c r="B5" s="3">
        <v>120</v>
      </c>
    </row>
    <row r="6" spans="1:2" x14ac:dyDescent="0.3">
      <c r="A6" s="3" t="s">
        <v>5</v>
      </c>
      <c r="B6" s="3">
        <v>142.99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Tabela Dinamica</vt:lpstr>
      <vt:lpstr>Dashboard</vt:lpstr>
      <vt:lpstr>Vendas</vt:lpstr>
      <vt:lpstr>Tabela de Preços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MARCO ANTONIO LEITE DO CARMO </cp:lastModifiedBy>
  <dcterms:created xsi:type="dcterms:W3CDTF">2020-12-10T23:18:50Z</dcterms:created>
  <dcterms:modified xsi:type="dcterms:W3CDTF">2023-06-15T21:49:30Z</dcterms:modified>
</cp:coreProperties>
</file>