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liveunibo-my.sharepoint.com/personal/marco_bondi5_studio_unibo_it/Documents/Second Brain/ECOFIN/Credit Risk/allegati/"/>
    </mc:Choice>
  </mc:AlternateContent>
  <xr:revisionPtr revIDLastSave="228" documentId="11_5965B6FF340CEA4F7543F1CF87829FB59BF1EAD3" xr6:coauthVersionLast="47" xr6:coauthVersionMax="47" xr10:uidLastSave="{6F77A777-A4A1-4B67-A9FB-1FAB1F099ED2}"/>
  <bookViews>
    <workbookView xWindow="-108" yWindow="-108" windowWidth="23256" windowHeight="12576" activeTab="2" xr2:uid="{00000000-000D-0000-FFFF-FFFF00000000}"/>
  </bookViews>
  <sheets>
    <sheet name="Analisi Discriminante e TCR" sheetId="2" r:id="rId1"/>
    <sheet name="Stime PD Metodo 2" sheetId="3" r:id="rId2"/>
    <sheet name="Stime PD Metodo 3" sheetId="5" r:id="rId3"/>
  </sheets>
  <definedNames>
    <definedName name="_xlnm._FilterDatabase" localSheetId="1" hidden="1">'Stime PD Metodo 2'!$K$13:$N$13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5" l="1"/>
  <c r="H18" i="5"/>
  <c r="H19" i="5"/>
  <c r="H20" i="5"/>
  <c r="H16" i="5"/>
  <c r="G27" i="5"/>
  <c r="G28" i="5"/>
  <c r="B28" i="5"/>
  <c r="B29" i="5"/>
  <c r="B30" i="5"/>
  <c r="B31" i="5"/>
  <c r="B27" i="5"/>
  <c r="G17" i="5"/>
  <c r="G18" i="5"/>
  <c r="G19" i="5"/>
  <c r="G20" i="5"/>
  <c r="G16" i="5"/>
  <c r="D17" i="5"/>
  <c r="D18" i="5"/>
  <c r="D19" i="5"/>
  <c r="D20" i="5"/>
  <c r="D16" i="5"/>
  <c r="L59" i="2"/>
  <c r="V34" i="2"/>
  <c r="F21" i="5" l="1"/>
  <c r="E21" i="5"/>
</calcChain>
</file>

<file path=xl/sharedStrings.xml><?xml version="1.0" encoding="utf-8"?>
<sst xmlns="http://schemas.openxmlformats.org/spreadsheetml/2006/main" count="354" uniqueCount="41">
  <si>
    <t>ROE</t>
  </si>
  <si>
    <t>ROI</t>
  </si>
  <si>
    <t>ROS</t>
  </si>
  <si>
    <t>On.F/Fatt</t>
  </si>
  <si>
    <t>mu_D-mu_S</t>
  </si>
  <si>
    <t>a</t>
  </si>
  <si>
    <t>scores</t>
  </si>
  <si>
    <t>scores_def</t>
  </si>
  <si>
    <t>media scores</t>
  </si>
  <si>
    <t>default</t>
  </si>
  <si>
    <t>solventi</t>
  </si>
  <si>
    <t>ND</t>
  </si>
  <si>
    <t>PD</t>
  </si>
  <si>
    <t>b</t>
  </si>
  <si>
    <t>Solvente</t>
  </si>
  <si>
    <r>
      <t xml:space="preserve">matr. Var. cov </t>
    </r>
    <r>
      <rPr>
        <b/>
        <sz val="14"/>
        <color theme="1"/>
        <rFont val="Calibri"/>
        <family val="2"/>
        <scheme val="minor"/>
      </rPr>
      <t>S</t>
    </r>
  </si>
  <si>
    <r>
      <t xml:space="preserve"> </t>
    </r>
    <r>
      <rPr>
        <b/>
        <sz val="14"/>
        <color theme="1"/>
        <rFont val="Calibri"/>
        <family val="2"/>
        <scheme val="minor"/>
      </rPr>
      <t>S^-1</t>
    </r>
  </si>
  <si>
    <t>Esito</t>
  </si>
  <si>
    <t>TCR</t>
  </si>
  <si>
    <t>OF/F</t>
  </si>
  <si>
    <t>-a</t>
  </si>
  <si>
    <t>cut-off</t>
  </si>
  <si>
    <t>Punteggio azienda richiedente il prestito</t>
  </si>
  <si>
    <t>score</t>
  </si>
  <si>
    <t>Tasso di corretta riclassificazione</t>
  </si>
  <si>
    <t>PD azienda richiedente il prestito</t>
  </si>
  <si>
    <t>Classi score</t>
  </si>
  <si>
    <t>lim.inf</t>
  </si>
  <si>
    <t>lim sup</t>
  </si>
  <si>
    <t>val. centrale</t>
  </si>
  <si>
    <t>freq. Classe</t>
  </si>
  <si>
    <t>num. Default</t>
  </si>
  <si>
    <t>Stima PD</t>
  </si>
  <si>
    <t>"Storica"</t>
  </si>
  <si>
    <t>Interpolazione con Logistica</t>
  </si>
  <si>
    <t>y^*</t>
  </si>
  <si>
    <t>x</t>
  </si>
  <si>
    <t>"Logistica"</t>
  </si>
  <si>
    <t>Colonna 4</t>
  </si>
  <si>
    <t>medie Solventi(mu_S^T)</t>
  </si>
  <si>
    <t>medie Defoult (mu_D^T)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</si>
</sst>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
  </numFmts>
  <fonts count="10"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b/>
      <sz val="11"/>
      <color rgb="FFFF0000"/>
      <name val="Calibri"/>
      <family val="2"/>
      <scheme val="minor"/>
    </font>
    <font>
      <b/>
      <sz val="14"/>
      <color rgb="FFFF0000"/>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right/>
      <top style="medium">
        <color indexed="64"/>
      </top>
      <bottom style="thin">
        <color indexed="64"/>
      </bottom>
      <diagonal/>
    </border>
  </borders>
  <cellStyleXfs count="2">
    <xf numFmtId="0" fontId="0" fillId="0" borderId="0"/>
    <xf numFmtId="9" fontId="9" fillId="0" borderId="0" applyFont="0" applyFill="0" applyBorder="0" applyAlignment="0" applyProtection="0"/>
  </cellStyleXfs>
  <cellXfs count="119">
    <xf numFmtId="0" fontId="0" fillId="0" borderId="0" xfId="0"/>
    <xf numFmtId="16" fontId="0" fillId="0" borderId="0" xfId="0" applyNumberFormat="1"/>
    <xf numFmtId="0" fontId="1" fillId="0" borderId="0" xfId="0" applyFont="1" applyAlignment="1">
      <alignment horizontal="center"/>
    </xf>
    <xf numFmtId="0" fontId="0" fillId="2" borderId="0" xfId="0" applyFill="1"/>
    <xf numFmtId="0" fontId="4" fillId="2" borderId="19" xfId="0" applyFont="1" applyFill="1" applyBorder="1" applyAlignment="1">
      <alignment horizontal="center"/>
    </xf>
    <xf numFmtId="0" fontId="0" fillId="3" borderId="24" xfId="0" applyFill="1" applyBorder="1"/>
    <xf numFmtId="0" fontId="0" fillId="3" borderId="25" xfId="0" applyFill="1" applyBorder="1"/>
    <xf numFmtId="0" fontId="0" fillId="5" borderId="25" xfId="0" applyFill="1" applyBorder="1"/>
    <xf numFmtId="0" fontId="0" fillId="5" borderId="26" xfId="0" applyFill="1" applyBorder="1"/>
    <xf numFmtId="0" fontId="4" fillId="2" borderId="2" xfId="0" applyFont="1" applyFill="1" applyBorder="1" applyAlignment="1">
      <alignment horizontal="center"/>
    </xf>
    <xf numFmtId="2" fontId="0" fillId="3" borderId="27" xfId="0" applyNumberFormat="1" applyFill="1" applyBorder="1"/>
    <xf numFmtId="2" fontId="0" fillId="3" borderId="28" xfId="0" applyNumberFormat="1" applyFill="1" applyBorder="1"/>
    <xf numFmtId="2" fontId="0" fillId="5" borderId="28" xfId="0" applyNumberFormat="1" applyFill="1" applyBorder="1"/>
    <xf numFmtId="2" fontId="0" fillId="5" borderId="29" xfId="0" applyNumberFormat="1" applyFill="1" applyBorder="1"/>
    <xf numFmtId="0" fontId="4" fillId="2" borderId="20" xfId="0" applyFont="1" applyFill="1" applyBorder="1" applyAlignment="1">
      <alignment horizontal="center"/>
    </xf>
    <xf numFmtId="2" fontId="0" fillId="3" borderId="30" xfId="0" applyNumberFormat="1" applyFill="1" applyBorder="1"/>
    <xf numFmtId="2" fontId="0" fillId="3" borderId="31" xfId="0" applyNumberFormat="1" applyFill="1" applyBorder="1"/>
    <xf numFmtId="2" fontId="0" fillId="5" borderId="31" xfId="0" applyNumberFormat="1" applyFill="1" applyBorder="1"/>
    <xf numFmtId="2" fontId="0" fillId="5" borderId="32" xfId="0" applyNumberFormat="1" applyFill="1" applyBorder="1"/>
    <xf numFmtId="2" fontId="0" fillId="0" borderId="27" xfId="0" applyNumberFormat="1"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27" xfId="0" applyBorder="1"/>
    <xf numFmtId="0" fontId="0" fillId="0" borderId="28" xfId="0" applyBorder="1"/>
    <xf numFmtId="0" fontId="0" fillId="0" borderId="29"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2" borderId="19" xfId="0" applyFont="1" applyFill="1" applyBorder="1" applyAlignment="1">
      <alignment horizontal="center"/>
    </xf>
    <xf numFmtId="0" fontId="3" fillId="2" borderId="20" xfId="0" applyFont="1" applyFill="1" applyBorder="1" applyAlignment="1">
      <alignment horizontal="center"/>
    </xf>
    <xf numFmtId="0" fontId="3" fillId="2" borderId="21" xfId="0" applyFont="1" applyFill="1" applyBorder="1" applyAlignment="1">
      <alignment horizontal="center"/>
    </xf>
    <xf numFmtId="164" fontId="0" fillId="0" borderId="11" xfId="0" applyNumberFormat="1" applyBorder="1"/>
    <xf numFmtId="164" fontId="0" fillId="0" borderId="12" xfId="0" applyNumberFormat="1" applyBorder="1"/>
    <xf numFmtId="164" fontId="0" fillId="0" borderId="13" xfId="0" applyNumberFormat="1" applyBorder="1"/>
    <xf numFmtId="164" fontId="0" fillId="0" borderId="14" xfId="0" applyNumberFormat="1" applyBorder="1"/>
    <xf numFmtId="164" fontId="0" fillId="0" borderId="1"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164" fontId="0" fillId="0" borderId="8" xfId="0" applyNumberFormat="1" applyBorder="1"/>
    <xf numFmtId="0" fontId="3" fillId="0" borderId="0" xfId="0" applyFont="1"/>
    <xf numFmtId="0" fontId="3" fillId="0" borderId="33" xfId="0" applyFont="1" applyBorder="1"/>
    <xf numFmtId="164" fontId="0" fillId="0" borderId="34" xfId="0" applyNumberFormat="1" applyBorder="1"/>
    <xf numFmtId="164" fontId="0" fillId="0" borderId="35" xfId="0" applyNumberFormat="1" applyBorder="1"/>
    <xf numFmtId="0" fontId="0" fillId="2" borderId="6" xfId="0" applyFill="1" applyBorder="1"/>
    <xf numFmtId="0" fontId="0" fillId="2" borderId="7" xfId="0" applyFill="1" applyBorder="1"/>
    <xf numFmtId="0" fontId="0" fillId="2" borderId="8" xfId="0" applyFill="1" applyBorder="1"/>
    <xf numFmtId="0" fontId="0" fillId="2" borderId="10" xfId="0" applyFill="1" applyBorder="1"/>
    <xf numFmtId="0" fontId="6" fillId="2" borderId="19" xfId="0" applyFont="1" applyFill="1" applyBorder="1" applyAlignment="1">
      <alignment horizontal="center"/>
    </xf>
    <xf numFmtId="49" fontId="6" fillId="2" borderId="2" xfId="0" applyNumberFormat="1" applyFont="1" applyFill="1" applyBorder="1" applyAlignment="1">
      <alignment horizontal="center"/>
    </xf>
    <xf numFmtId="164" fontId="0" fillId="4" borderId="0" xfId="0" applyNumberFormat="1" applyFill="1"/>
    <xf numFmtId="164" fontId="0" fillId="3" borderId="0" xfId="0" applyNumberFormat="1" applyFill="1"/>
    <xf numFmtId="164" fontId="0" fillId="2" borderId="24" xfId="0" applyNumberFormat="1" applyFill="1" applyBorder="1"/>
    <xf numFmtId="0" fontId="7" fillId="2" borderId="19" xfId="0" applyFont="1" applyFill="1" applyBorder="1"/>
    <xf numFmtId="0" fontId="8" fillId="2" borderId="21" xfId="0" applyFont="1" applyFill="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2" fillId="0" borderId="0" xfId="0" applyFont="1"/>
    <xf numFmtId="0" fontId="3" fillId="2" borderId="0" xfId="0" applyFont="1" applyFill="1"/>
    <xf numFmtId="164" fontId="0" fillId="3" borderId="27" xfId="0" applyNumberFormat="1" applyFill="1" applyBorder="1"/>
    <xf numFmtId="164" fontId="0" fillId="3" borderId="28" xfId="0" applyNumberFormat="1" applyFill="1" applyBorder="1"/>
    <xf numFmtId="164" fontId="0" fillId="5" borderId="28" xfId="0" applyNumberFormat="1" applyFill="1" applyBorder="1"/>
    <xf numFmtId="164" fontId="0" fillId="5" borderId="29" xfId="0" applyNumberFormat="1" applyFill="1" applyBorder="1"/>
    <xf numFmtId="164" fontId="0" fillId="0" borderId="0" xfId="0" applyNumberFormat="1"/>
    <xf numFmtId="164" fontId="2" fillId="0" borderId="0" xfId="0" applyNumberFormat="1" applyFont="1"/>
    <xf numFmtId="2" fontId="0" fillId="0" borderId="6" xfId="0" applyNumberFormat="1" applyBorder="1"/>
    <xf numFmtId="2" fontId="2" fillId="0" borderId="6" xfId="0" applyNumberFormat="1" applyFont="1" applyBorder="1"/>
    <xf numFmtId="2" fontId="8" fillId="0" borderId="8" xfId="0" applyNumberFormat="1" applyFont="1" applyBorder="1"/>
    <xf numFmtId="0" fontId="8" fillId="0" borderId="9" xfId="0" applyFont="1" applyBorder="1"/>
    <xf numFmtId="0" fontId="0" fillId="2" borderId="3" xfId="0" applyFill="1" applyBorder="1"/>
    <xf numFmtId="0" fontId="0" fillId="2" borderId="4" xfId="0" applyFill="1" applyBorder="1"/>
    <xf numFmtId="0" fontId="0" fillId="2" borderId="5" xfId="0" applyFill="1" applyBorder="1"/>
    <xf numFmtId="0" fontId="0" fillId="2" borderId="9" xfId="0" applyFill="1" applyBorder="1"/>
    <xf numFmtId="0" fontId="4" fillId="2" borderId="3" xfId="0" applyFont="1" applyFill="1" applyBorder="1" applyAlignment="1">
      <alignment horizontal="center"/>
    </xf>
    <xf numFmtId="0" fontId="3" fillId="2" borderId="5" xfId="0" applyFont="1" applyFill="1" applyBorder="1"/>
    <xf numFmtId="0" fontId="3" fillId="2" borderId="8" xfId="0" applyFont="1" applyFill="1" applyBorder="1" applyAlignment="1">
      <alignment horizontal="center"/>
    </xf>
    <xf numFmtId="0" fontId="3" fillId="2" borderId="10" xfId="0" applyFont="1" applyFill="1" applyBorder="1"/>
    <xf numFmtId="0" fontId="0" fillId="0" borderId="31" xfId="0" applyBorder="1"/>
    <xf numFmtId="0" fontId="0" fillId="0" borderId="32" xfId="0" applyBorder="1"/>
    <xf numFmtId="0" fontId="0" fillId="0" borderId="30" xfId="0" applyBorder="1"/>
    <xf numFmtId="0" fontId="0" fillId="2" borderId="2" xfId="0" applyFill="1" applyBorder="1"/>
    <xf numFmtId="0" fontId="0" fillId="2" borderId="20" xfId="0" applyFill="1" applyBorder="1"/>
    <xf numFmtId="0" fontId="3" fillId="0" borderId="2" xfId="0" applyFont="1" applyBorder="1"/>
    <xf numFmtId="0" fontId="3" fillId="0" borderId="21" xfId="0" applyFont="1" applyBorder="1"/>
    <xf numFmtId="0" fontId="3" fillId="0" borderId="36" xfId="0" applyFont="1" applyBorder="1"/>
    <xf numFmtId="0" fontId="3" fillId="2" borderId="2" xfId="0" applyFont="1" applyFill="1" applyBorder="1" applyAlignment="1">
      <alignment horizontal="center"/>
    </xf>
    <xf numFmtId="0" fontId="0" fillId="2" borderId="19" xfId="0" applyFill="1" applyBorder="1"/>
    <xf numFmtId="0" fontId="3" fillId="2" borderId="33" xfId="0" applyFont="1" applyFill="1" applyBorder="1" applyAlignment="1">
      <alignment horizontal="center"/>
    </xf>
    <xf numFmtId="0" fontId="3" fillId="2" borderId="35" xfId="0" applyFont="1" applyFill="1" applyBorder="1" applyAlignment="1">
      <alignment horizontal="center"/>
    </xf>
    <xf numFmtId="0" fontId="0" fillId="0" borderId="24" xfId="0" applyBorder="1"/>
    <xf numFmtId="0" fontId="1" fillId="0" borderId="37" xfId="0" applyFont="1" applyBorder="1" applyAlignment="1">
      <alignment horizontal="center"/>
    </xf>
    <xf numFmtId="165" fontId="0" fillId="0" borderId="1" xfId="0" applyNumberFormat="1" applyBorder="1"/>
    <xf numFmtId="164" fontId="0" fillId="2" borderId="27" xfId="0" applyNumberFormat="1" applyFill="1" applyBorder="1"/>
    <xf numFmtId="10" fontId="8" fillId="0" borderId="9" xfId="1" applyNumberFormat="1" applyFont="1" applyBorder="1"/>
    <xf numFmtId="166" fontId="3" fillId="0" borderId="36" xfId="1" applyNumberFormat="1" applyFont="1" applyBorder="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3" fillId="3" borderId="21" xfId="0" applyFont="1" applyFill="1" applyBorder="1" applyAlignment="1">
      <alignment horizontal="center"/>
    </xf>
    <xf numFmtId="0" fontId="3" fillId="5" borderId="19"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4" fillId="2" borderId="0" xfId="0" applyFont="1" applyFill="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4" fillId="2" borderId="5" xfId="0" applyFont="1" applyFill="1" applyBorder="1" applyAlignment="1">
      <alignment horizontal="left"/>
    </xf>
    <xf numFmtId="0" fontId="0" fillId="2" borderId="22" xfId="0" applyFill="1" applyBorder="1" applyAlignment="1">
      <alignment horizontal="center"/>
    </xf>
    <xf numFmtId="0" fontId="0" fillId="2" borderId="23" xfId="0" applyFill="1" applyBorder="1" applyAlignment="1">
      <alignment horizontal="center"/>
    </xf>
    <xf numFmtId="0" fontId="3" fillId="2" borderId="0" xfId="0" applyFont="1" applyFill="1" applyAlignment="1">
      <alignment horizontal="center"/>
    </xf>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163830</xdr:colOff>
      <xdr:row>0</xdr:row>
      <xdr:rowOff>114300</xdr:rowOff>
    </xdr:from>
    <xdr:ext cx="6614160" cy="2945130"/>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803910" y="114300"/>
          <a:ext cx="6614160" cy="2945130"/>
        </a:xfrm>
        <a:prstGeom prst="rect">
          <a:avLst/>
        </a:prstGeom>
        <a:solidFill>
          <a:schemeClr val="bg1"/>
        </a:solidFill>
        <a:ln w="22225">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a:p>
          <a:r>
            <a:rPr lang="en-GB" sz="1100"/>
            <a:t>Una banca intende applicare la tecnica</a:t>
          </a:r>
          <a:r>
            <a:rPr lang="en-GB" sz="1100" baseline="0"/>
            <a:t> dell'analisi discriminante al fine di avere una regola che la assista nel processo di erogazione dei prestiti e nello stimare le probabilità di insolvenza delle imprese richiedenti il prestito. A tal fine seleziona dalla sua banca dati un campione di 106 prestiti erogati in passato e terminati. 50 di questi prestiti sono andati a buon fine. I rimanenti 56 sono relativi ad aziente terminate in default. La banca conserva nel proprio database i dati di bilancio delle 106 aziende. Da questi estrapola gli indici: ROI (Return On Investment), ROE (Return On Equity), ROS (Return on Sales), Oneri Finanziari / Fatturato. I Dati rilevati sono riportati nella tabella sottostante.</a:t>
          </a:r>
        </a:p>
        <a:p>
          <a:endParaRPr lang="en-GB" sz="1100" baseline="0"/>
        </a:p>
        <a:p>
          <a:r>
            <a:rPr lang="en-GB" sz="1100" baseline="0"/>
            <a:t>Utilizzando i dati forniti, determinare il vettore dei coefficienti da attribuire a ciascun indice di bilancio secondo l'analisi discriminante. Si calcolino i punteggi discriminanti ed il cut-off da utilizzare nella classificazione dei nuovi potenziali clienti della banca. Si calcoli il tasso di corretta riclassificazione e si commenti.</a:t>
          </a:r>
          <a:endParaRPr lang="en-GB"/>
        </a:p>
        <a:p>
          <a:endParaRPr lang="en-GB" sz="1100"/>
        </a:p>
        <a:p>
          <a:r>
            <a:rPr lang="en-GB" sz="1100"/>
            <a:t>Una</a:t>
          </a:r>
          <a:r>
            <a:rPr lang="en-GB" sz="1100" baseline="0"/>
            <a:t> azienda richiede un prestito alla banca. Dai suoi dati di bilancio si desume che:</a:t>
          </a:r>
        </a:p>
        <a:p>
          <a:r>
            <a:rPr lang="en-GB" sz="1100" baseline="0"/>
            <a:t>ROI=7,2       ROE=7,14      ROS=4,2      OF/F=2,3</a:t>
          </a:r>
        </a:p>
        <a:p>
          <a:r>
            <a:rPr lang="en-GB" sz="1100" baseline="0"/>
            <a:t>L'analisi discriminante cosa suggerisce di fare?</a:t>
          </a:r>
        </a:p>
        <a:p>
          <a:endParaRPr lang="en-GB" sz="1100" baseline="0"/>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544286</xdr:colOff>
      <xdr:row>0</xdr:row>
      <xdr:rowOff>54429</xdr:rowOff>
    </xdr:from>
    <xdr:ext cx="6614160" cy="1842951"/>
    <xdr:sp macro="" textlink="">
      <xdr:nvSpPr>
        <xdr:cNvPr id="4" name="CasellaDiTesto 3">
          <a:extLst>
            <a:ext uri="{FF2B5EF4-FFF2-40B4-BE49-F238E27FC236}">
              <a16:creationId xmlns:a16="http://schemas.microsoft.com/office/drawing/2014/main" id="{00000000-0008-0000-0100-000004000000}"/>
            </a:ext>
          </a:extLst>
        </xdr:cNvPr>
        <xdr:cNvSpPr txBox="1"/>
      </xdr:nvSpPr>
      <xdr:spPr>
        <a:xfrm>
          <a:off x="544286" y="54429"/>
          <a:ext cx="6614160" cy="1842951"/>
        </a:xfrm>
        <a:prstGeom prst="rect">
          <a:avLst/>
        </a:prstGeom>
        <a:solidFill>
          <a:schemeClr val="bg1"/>
        </a:solidFill>
        <a:ln w="22225">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Oltre</a:t>
          </a:r>
          <a:r>
            <a:rPr lang="en-GB" sz="1100" baseline="0"/>
            <a:t> ai dati di bilancio precedentemente descritti, la banca riesce a reperire le stime della PD (annuali) che, in passato, erano state raccolte da differenti fonti (agenzie di rating, banca d'Italia, estrapolazione dagli spread ...) per alcune delle aziende nel campione. Sfruttando tale informazione si desuma la funzione che lega lo score di un'azienda alla sua probabilità di default. </a:t>
          </a:r>
        </a:p>
        <a:p>
          <a:endParaRPr lang="en-GB" sz="1100"/>
        </a:p>
        <a:p>
          <a:r>
            <a:rPr lang="en-GB" sz="1100"/>
            <a:t>Un'</a:t>
          </a:r>
          <a:r>
            <a:rPr lang="en-GB" sz="1100" baseline="0"/>
            <a:t>azienda richiede un prestito alla banca. Dai suoi dati di bilancio si desume che:</a:t>
          </a:r>
        </a:p>
        <a:p>
          <a:r>
            <a:rPr lang="en-GB" sz="1100" baseline="0"/>
            <a:t>ROI=7,2       ROE=7,14      ROS=4,2      OF/F=2,3</a:t>
          </a:r>
        </a:p>
        <a:p>
          <a:r>
            <a:rPr lang="en-GB" sz="1100" baseline="0"/>
            <a:t>Stimare la probabilità di default dell'azienda.</a:t>
          </a:r>
        </a:p>
        <a:p>
          <a:endParaRPr lang="en-GB" sz="1100" baseline="0"/>
        </a:p>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144780</xdr:colOff>
      <xdr:row>0</xdr:row>
      <xdr:rowOff>95250</xdr:rowOff>
    </xdr:from>
    <xdr:ext cx="6614160" cy="2007870"/>
    <xdr:sp macro="" textlink="">
      <xdr:nvSpPr>
        <xdr:cNvPr id="2" name="CasellaDiTesto 1">
          <a:extLst>
            <a:ext uri="{FF2B5EF4-FFF2-40B4-BE49-F238E27FC236}">
              <a16:creationId xmlns:a16="http://schemas.microsoft.com/office/drawing/2014/main" id="{00000000-0008-0000-0200-000002000000}"/>
            </a:ext>
          </a:extLst>
        </xdr:cNvPr>
        <xdr:cNvSpPr txBox="1"/>
      </xdr:nvSpPr>
      <xdr:spPr>
        <a:xfrm>
          <a:off x="144780" y="95250"/>
          <a:ext cx="6614160" cy="2007870"/>
        </a:xfrm>
        <a:prstGeom prst="rect">
          <a:avLst/>
        </a:prstGeom>
        <a:solidFill>
          <a:schemeClr val="bg1"/>
        </a:solidFill>
        <a:ln w="22225">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Nell'anno successivo alla calibrazione della</a:t>
          </a:r>
          <a:r>
            <a:rPr lang="en-GB" sz="1100" baseline="0"/>
            <a:t> funzione discriminante ottenuta precedentemente, la banca eroga 3492 prestiti utilizzando, come strumento di valutazione, l'analisi discriminante (alle aziende con punteggio minore del cut-off non viene erogato il prestito).</a:t>
          </a:r>
        </a:p>
        <a:p>
          <a:r>
            <a:rPr lang="en-GB" sz="1100" baseline="0"/>
            <a:t>Trascorso l'anno,   86  aziende sono risultate insolventi. Nella tabella sottostante sono riportati il numero di default classificati secondo delle classi di valori degli scores assegnati alle aziende al momento dell'erogazione del prestito. Sulla base delle informazioni fornite si </a:t>
          </a:r>
          <a:r>
            <a:rPr lang="en-GB" sz="1100" baseline="0">
              <a:solidFill>
                <a:schemeClr val="tx1"/>
              </a:solidFill>
              <a:effectLst/>
              <a:latin typeface="+mn-lt"/>
              <a:ea typeface="+mn-ea"/>
              <a:cs typeface="+mn-cs"/>
            </a:rPr>
            <a:t>desuma la funzione che lega lo score di un'azienda alla sua probabilità di default. </a:t>
          </a:r>
        </a:p>
        <a:p>
          <a:r>
            <a:rPr lang="en-GB" sz="1100">
              <a:solidFill>
                <a:schemeClr val="tx1"/>
              </a:solidFill>
              <a:effectLst/>
              <a:latin typeface="+mn-lt"/>
              <a:ea typeface="+mn-ea"/>
              <a:cs typeface="+mn-cs"/>
            </a:rPr>
            <a:t>Un'</a:t>
          </a:r>
          <a:r>
            <a:rPr lang="en-GB" sz="1100" baseline="0">
              <a:solidFill>
                <a:schemeClr val="tx1"/>
              </a:solidFill>
              <a:effectLst/>
              <a:latin typeface="+mn-lt"/>
              <a:ea typeface="+mn-ea"/>
              <a:cs typeface="+mn-cs"/>
            </a:rPr>
            <a:t>azienda richiede un prestito alla banca. Dai suoi dati di bilancio si desume che:</a:t>
          </a:r>
          <a:endParaRPr lang="en-GB">
            <a:effectLst/>
          </a:endParaRPr>
        </a:p>
        <a:p>
          <a:r>
            <a:rPr lang="en-GB" sz="1100" baseline="0">
              <a:solidFill>
                <a:schemeClr val="tx1"/>
              </a:solidFill>
              <a:effectLst/>
              <a:latin typeface="+mn-lt"/>
              <a:ea typeface="+mn-ea"/>
              <a:cs typeface="+mn-cs"/>
            </a:rPr>
            <a:t>ROI=7,2       ROE=7,14      ROS=4,2      OF/F=2,3</a:t>
          </a:r>
          <a:endParaRPr lang="en-GB">
            <a:effectLst/>
          </a:endParaRPr>
        </a:p>
        <a:p>
          <a:r>
            <a:rPr lang="en-GB" sz="1100" baseline="0">
              <a:solidFill>
                <a:schemeClr val="tx1"/>
              </a:solidFill>
              <a:effectLst/>
              <a:latin typeface="+mn-lt"/>
              <a:ea typeface="+mn-ea"/>
              <a:cs typeface="+mn-cs"/>
            </a:rPr>
            <a:t>Stimare la probabilità di default dell'azienda.</a:t>
          </a:r>
          <a:endParaRPr lang="en-GB">
            <a:effectLst/>
          </a:endParaRPr>
        </a:p>
        <a:p>
          <a:endParaRPr lang="en-GB">
            <a:effectLst/>
          </a:endParaRPr>
        </a:p>
        <a:p>
          <a:endParaRPr lang="en-GB" sz="1100" baseline="0"/>
        </a:p>
        <a:p>
          <a:endParaRPr lang="en-GB" sz="110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V126"/>
  <sheetViews>
    <sheetView topLeftCell="A12" zoomScaleNormal="100" workbookViewId="0">
      <selection activeCell="L59" sqref="L59"/>
    </sheetView>
  </sheetViews>
  <sheetFormatPr defaultRowHeight="14.4" x14ac:dyDescent="0.3"/>
  <cols>
    <col min="1" max="1" width="11.6640625" customWidth="1"/>
    <col min="2" max="2" width="9.44140625" customWidth="1"/>
    <col min="8" max="8" width="10.109375" bestFit="1" customWidth="1"/>
    <col min="10" max="10" width="13.6640625" customWidth="1"/>
    <col min="11" max="14" width="10.33203125" customWidth="1"/>
    <col min="16" max="16" width="6.6640625" bestFit="1" customWidth="1"/>
    <col min="17" max="17" width="9.109375" bestFit="1" customWidth="1"/>
    <col min="18" max="19" width="12.33203125" bestFit="1" customWidth="1"/>
  </cols>
  <sheetData>
    <row r="7" spans="4:4" x14ac:dyDescent="0.3">
      <c r="D7" s="1"/>
    </row>
    <row r="19" spans="2:22" ht="15" thickBot="1" x14ac:dyDescent="0.35"/>
    <row r="20" spans="2:22" ht="16.2" thickBot="1" x14ac:dyDescent="0.35">
      <c r="B20" s="4" t="s">
        <v>17</v>
      </c>
      <c r="C20" s="9" t="s">
        <v>0</v>
      </c>
      <c r="D20" s="14" t="s">
        <v>1</v>
      </c>
      <c r="E20" s="9" t="s">
        <v>2</v>
      </c>
      <c r="F20" s="14" t="s">
        <v>3</v>
      </c>
      <c r="G20" s="9" t="s">
        <v>6</v>
      </c>
      <c r="H20" s="14" t="s">
        <v>7</v>
      </c>
      <c r="I20" s="9" t="s">
        <v>18</v>
      </c>
    </row>
    <row r="21" spans="2:22" ht="18.600000000000001" thickBot="1" x14ac:dyDescent="0.4">
      <c r="B21" s="5" t="s">
        <v>14</v>
      </c>
      <c r="C21" s="10">
        <v>6.7317402904388448</v>
      </c>
      <c r="D21" s="15">
        <v>7.1386517779177936</v>
      </c>
      <c r="E21" s="10">
        <v>5.4073737492713505</v>
      </c>
      <c r="F21" s="15">
        <v>1.7937142849619097</v>
      </c>
      <c r="G21" s="19"/>
      <c r="H21" s="20"/>
      <c r="I21" s="23"/>
      <c r="K21" s="100" t="s">
        <v>15</v>
      </c>
      <c r="L21" s="101"/>
      <c r="M21" s="101"/>
      <c r="N21" s="102"/>
      <c r="P21" s="103" t="s">
        <v>16</v>
      </c>
      <c r="Q21" s="104"/>
      <c r="R21" s="104"/>
      <c r="S21" s="105"/>
    </row>
    <row r="22" spans="2:22" x14ac:dyDescent="0.3">
      <c r="B22" s="6" t="s">
        <v>14</v>
      </c>
      <c r="C22" s="11">
        <v>6.5120626340002756</v>
      </c>
      <c r="D22" s="16">
        <v>7.5868881236930843</v>
      </c>
      <c r="E22" s="11">
        <v>6.988592827790403</v>
      </c>
      <c r="F22" s="16">
        <v>1.3295481046613513</v>
      </c>
      <c r="G22" s="19"/>
      <c r="H22" s="21"/>
      <c r="I22" s="23"/>
      <c r="J22" s="2"/>
      <c r="K22" s="96"/>
      <c r="L22" s="96"/>
      <c r="M22" s="96"/>
      <c r="N22" s="96"/>
      <c r="P22" s="33"/>
      <c r="Q22" s="34"/>
      <c r="R22" s="34"/>
      <c r="S22" s="35"/>
    </row>
    <row r="23" spans="2:22" x14ac:dyDescent="0.3">
      <c r="B23" s="6" t="s">
        <v>14</v>
      </c>
      <c r="C23" s="11">
        <v>6.6492241013342381</v>
      </c>
      <c r="D23" s="16">
        <v>6.4004034498747169</v>
      </c>
      <c r="E23" s="11">
        <v>6.3942982285130565</v>
      </c>
      <c r="F23" s="16">
        <v>1.6673691328109295</v>
      </c>
      <c r="G23" s="19"/>
      <c r="H23" s="21"/>
      <c r="I23" s="23"/>
      <c r="K23" s="96"/>
      <c r="L23" s="96"/>
      <c r="M23" s="96"/>
      <c r="N23" s="96"/>
      <c r="P23" s="36"/>
      <c r="Q23" s="37"/>
      <c r="R23" s="37"/>
      <c r="S23" s="38"/>
    </row>
    <row r="24" spans="2:22" x14ac:dyDescent="0.3">
      <c r="B24" s="6" t="s">
        <v>14</v>
      </c>
      <c r="C24" s="11">
        <v>7.1467419051288594</v>
      </c>
      <c r="D24" s="16">
        <v>7.1892314201523995</v>
      </c>
      <c r="E24" s="11">
        <v>6.9206118378327712</v>
      </c>
      <c r="F24" s="16">
        <v>1.4552970223462578</v>
      </c>
      <c r="G24" s="19"/>
      <c r="H24" s="21"/>
      <c r="I24" s="23"/>
      <c r="K24" s="96"/>
      <c r="L24" s="96"/>
      <c r="M24" s="96"/>
      <c r="N24" s="96"/>
      <c r="P24" s="36"/>
      <c r="Q24" s="37"/>
      <c r="R24" s="37"/>
      <c r="S24" s="38"/>
    </row>
    <row r="25" spans="2:22" ht="15" thickBot="1" x14ac:dyDescent="0.35">
      <c r="B25" s="6" t="s">
        <v>14</v>
      </c>
      <c r="C25" s="11">
        <v>6.9120911003811347</v>
      </c>
      <c r="D25" s="16">
        <v>7.6331003328419289</v>
      </c>
      <c r="E25" s="11">
        <v>6.9866673161175958</v>
      </c>
      <c r="F25" s="16">
        <v>0.78752007447316985</v>
      </c>
      <c r="G25" s="19"/>
      <c r="H25" s="21"/>
      <c r="I25" s="23"/>
      <c r="K25" s="96"/>
      <c r="L25" s="96"/>
      <c r="M25" s="96"/>
      <c r="N25" s="96"/>
      <c r="P25" s="39"/>
      <c r="Q25" s="40"/>
      <c r="R25" s="40"/>
      <c r="S25" s="41"/>
    </row>
    <row r="26" spans="2:22" x14ac:dyDescent="0.3">
      <c r="B26" s="6" t="s">
        <v>14</v>
      </c>
      <c r="C26" s="11">
        <v>6.7186989712929188</v>
      </c>
      <c r="D26" s="16">
        <v>6.1821488597974739</v>
      </c>
      <c r="E26" s="11">
        <v>5.4405053598930238</v>
      </c>
      <c r="F26" s="16">
        <v>1.448678753346246</v>
      </c>
      <c r="G26" s="19"/>
      <c r="H26" s="21"/>
      <c r="I26" s="23"/>
    </row>
    <row r="27" spans="2:22" ht="15" thickBot="1" x14ac:dyDescent="0.35">
      <c r="B27" s="6" t="s">
        <v>14</v>
      </c>
      <c r="C27" s="11">
        <v>7.1021812668544353</v>
      </c>
      <c r="D27" s="16">
        <v>6.5613276910111837</v>
      </c>
      <c r="E27" s="11">
        <v>6.2224325424091376</v>
      </c>
      <c r="F27" s="16">
        <v>1.4954132993829523</v>
      </c>
      <c r="G27" s="19"/>
      <c r="H27" s="21"/>
      <c r="I27" s="23"/>
    </row>
    <row r="28" spans="2:22" ht="15" thickBot="1" x14ac:dyDescent="0.35">
      <c r="B28" s="6" t="s">
        <v>14</v>
      </c>
      <c r="C28" s="11">
        <v>6.6247718357369765</v>
      </c>
      <c r="D28" s="16">
        <v>6.7038536252774001</v>
      </c>
      <c r="E28" s="11">
        <v>4.9071065887137646</v>
      </c>
      <c r="F28" s="16">
        <v>1.7050477523910734</v>
      </c>
      <c r="G28" s="19"/>
      <c r="H28" s="21"/>
      <c r="I28" s="23"/>
      <c r="K28" s="30" t="s">
        <v>0</v>
      </c>
      <c r="L28" s="31" t="s">
        <v>1</v>
      </c>
      <c r="M28" s="31" t="s">
        <v>2</v>
      </c>
      <c r="N28" s="32" t="s">
        <v>19</v>
      </c>
    </row>
    <row r="29" spans="2:22" ht="15" thickBot="1" x14ac:dyDescent="0.35">
      <c r="B29" s="6" t="s">
        <v>14</v>
      </c>
      <c r="C29" s="11">
        <v>7.0755440747142533</v>
      </c>
      <c r="D29" s="16">
        <v>6.1085865680113161</v>
      </c>
      <c r="E29" s="11">
        <v>5.8820326183686822</v>
      </c>
      <c r="F29" s="16">
        <v>1.6699813609453349</v>
      </c>
      <c r="G29" s="19"/>
      <c r="H29" s="21"/>
      <c r="I29" s="23"/>
      <c r="K29" s="106" t="s">
        <v>39</v>
      </c>
      <c r="L29" s="107"/>
      <c r="M29" s="107"/>
      <c r="N29" s="108"/>
    </row>
    <row r="30" spans="2:22" ht="15" thickBot="1" x14ac:dyDescent="0.35">
      <c r="B30" s="6" t="s">
        <v>14</v>
      </c>
      <c r="C30" s="11">
        <v>6.9082671223731662</v>
      </c>
      <c r="D30" s="16">
        <v>6.0723111564309775</v>
      </c>
      <c r="E30" s="11">
        <v>6.3380110261707241</v>
      </c>
      <c r="F30" s="16">
        <v>1.3636608623645616</v>
      </c>
      <c r="G30" s="19"/>
      <c r="H30" s="21"/>
      <c r="I30" s="23"/>
      <c r="K30" s="42"/>
      <c r="L30" s="42"/>
      <c r="M30" s="42"/>
      <c r="N30" s="42"/>
      <c r="V30" s="95" t="s">
        <v>38</v>
      </c>
    </row>
    <row r="31" spans="2:22" ht="15" thickBot="1" x14ac:dyDescent="0.35">
      <c r="B31" s="6" t="s">
        <v>14</v>
      </c>
      <c r="C31" s="11">
        <v>6.9750806936976346</v>
      </c>
      <c r="D31" s="16">
        <v>6.4883124131597922</v>
      </c>
      <c r="E31" s="11">
        <v>6.9940471790344558</v>
      </c>
      <c r="F31" s="16">
        <v>1.4963867256789984</v>
      </c>
      <c r="G31" s="19"/>
      <c r="H31" s="21"/>
      <c r="I31" s="23"/>
      <c r="K31" s="109" t="s">
        <v>40</v>
      </c>
      <c r="L31" s="110"/>
      <c r="M31" s="110"/>
      <c r="N31" s="111"/>
    </row>
    <row r="32" spans="2:22" ht="15" thickBot="1" x14ac:dyDescent="0.35">
      <c r="B32" s="6" t="s">
        <v>14</v>
      </c>
      <c r="C32" s="11">
        <v>6.5966599153827072</v>
      </c>
      <c r="D32" s="16">
        <v>6.3291148854607018</v>
      </c>
      <c r="E32" s="11">
        <v>6.927388849316892</v>
      </c>
      <c r="F32" s="16">
        <v>1.3321991875682149</v>
      </c>
      <c r="G32" s="19"/>
      <c r="H32" s="21"/>
      <c r="I32" s="23"/>
      <c r="K32" s="42"/>
      <c r="L32" s="42"/>
      <c r="M32" s="42"/>
      <c r="N32" s="42"/>
    </row>
    <row r="33" spans="2:22" ht="15" thickBot="1" x14ac:dyDescent="0.35">
      <c r="B33" s="6" t="s">
        <v>14</v>
      </c>
      <c r="C33" s="11">
        <v>7.0695179660124712</v>
      </c>
      <c r="D33" s="16">
        <v>6.8249835979451587</v>
      </c>
      <c r="E33" s="11">
        <v>6.9237828612509631</v>
      </c>
      <c r="F33" s="16">
        <v>1.4482878727269473</v>
      </c>
      <c r="G33" s="19"/>
      <c r="H33" s="21"/>
      <c r="I33" s="23"/>
    </row>
    <row r="34" spans="2:22" ht="26.4" thickBot="1" x14ac:dyDescent="0.55000000000000004">
      <c r="B34" s="6" t="s">
        <v>14</v>
      </c>
      <c r="C34" s="11">
        <v>6.8037399754578622</v>
      </c>
      <c r="D34" s="16">
        <v>7.0920841373897758</v>
      </c>
      <c r="E34" s="11">
        <v>6.6373522877133384</v>
      </c>
      <c r="F34" s="16">
        <v>1.1903190782390618</v>
      </c>
      <c r="G34" s="19"/>
      <c r="H34" s="21"/>
      <c r="I34" s="23"/>
      <c r="K34" s="44" t="s">
        <v>4</v>
      </c>
      <c r="N34" s="51" t="s">
        <v>5</v>
      </c>
      <c r="O34" s="52" t="s">
        <v>20</v>
      </c>
      <c r="V34" s="28">
        <f>VARP('Analisi Discriminante e TCR'!$F$21:$F$126)</f>
        <v>0.12985815718985244</v>
      </c>
    </row>
    <row r="35" spans="2:22" x14ac:dyDescent="0.3">
      <c r="B35" s="6" t="s">
        <v>14</v>
      </c>
      <c r="C35" s="11">
        <v>7.4405382510012004</v>
      </c>
      <c r="D35" s="16">
        <v>6.0180914870075854</v>
      </c>
      <c r="E35" s="11">
        <v>6.1690821575850823</v>
      </c>
      <c r="F35" s="16">
        <v>1.4511476794060556</v>
      </c>
      <c r="G35" s="19"/>
      <c r="H35" s="21"/>
      <c r="I35" s="23"/>
      <c r="K35" s="45"/>
      <c r="N35" s="55"/>
      <c r="O35" s="97"/>
    </row>
    <row r="36" spans="2:22" x14ac:dyDescent="0.3">
      <c r="B36" s="6" t="s">
        <v>14</v>
      </c>
      <c r="C36" s="11">
        <v>6.6696064858320616</v>
      </c>
      <c r="D36" s="16">
        <v>8.5864529588193825</v>
      </c>
      <c r="E36" s="11">
        <v>4.3724209461644623</v>
      </c>
      <c r="F36" s="16">
        <v>1.5421636214933858</v>
      </c>
      <c r="G36" s="19"/>
      <c r="H36" s="21"/>
      <c r="I36" s="23"/>
      <c r="K36" s="45"/>
      <c r="N36" s="55"/>
      <c r="O36" s="97"/>
    </row>
    <row r="37" spans="2:22" x14ac:dyDescent="0.3">
      <c r="B37" s="6" t="s">
        <v>14</v>
      </c>
      <c r="C37" s="11">
        <v>7.6642946295697083</v>
      </c>
      <c r="D37" s="16">
        <v>7.7304310047388753</v>
      </c>
      <c r="E37" s="11">
        <v>6.6497582323103952</v>
      </c>
      <c r="F37" s="16">
        <v>1.5889492137384222</v>
      </c>
      <c r="G37" s="19"/>
      <c r="H37" s="21"/>
      <c r="I37" s="23"/>
      <c r="K37" s="45"/>
      <c r="N37" s="55"/>
      <c r="O37" s="97"/>
    </row>
    <row r="38" spans="2:22" ht="15" thickBot="1" x14ac:dyDescent="0.35">
      <c r="B38" s="6" t="s">
        <v>14</v>
      </c>
      <c r="C38" s="11">
        <v>6.9527790790995185</v>
      </c>
      <c r="D38" s="16">
        <v>6.5651760187568211</v>
      </c>
      <c r="E38" s="11">
        <v>6.9870804634874819</v>
      </c>
      <c r="F38" s="16">
        <v>1.5610608372083075</v>
      </c>
      <c r="G38" s="19"/>
      <c r="H38" s="21"/>
      <c r="I38" s="23"/>
      <c r="K38" s="46"/>
      <c r="N38" s="55"/>
      <c r="O38" s="97"/>
    </row>
    <row r="39" spans="2:22" x14ac:dyDescent="0.3">
      <c r="B39" s="6" t="s">
        <v>14</v>
      </c>
      <c r="C39" s="11">
        <v>7.6538529743100954</v>
      </c>
      <c r="D39" s="16">
        <v>6.124079013129478</v>
      </c>
      <c r="E39" s="11">
        <v>6.3608015246170719</v>
      </c>
      <c r="F39" s="16">
        <v>1.1945878783567285</v>
      </c>
      <c r="G39" s="19"/>
      <c r="H39" s="21"/>
      <c r="I39" s="23"/>
    </row>
    <row r="40" spans="2:22" x14ac:dyDescent="0.3">
      <c r="B40" s="6" t="s">
        <v>14</v>
      </c>
      <c r="C40" s="11">
        <v>6.5544379565332109</v>
      </c>
      <c r="D40" s="16">
        <v>7.1748690036469567</v>
      </c>
      <c r="E40" s="11">
        <v>6.5595428265295457</v>
      </c>
      <c r="F40" s="16">
        <v>1.6630563857555669</v>
      </c>
      <c r="G40" s="19"/>
      <c r="H40" s="21"/>
      <c r="I40" s="23"/>
    </row>
    <row r="41" spans="2:22" x14ac:dyDescent="0.3">
      <c r="B41" s="6" t="s">
        <v>14</v>
      </c>
      <c r="C41" s="11">
        <v>6.622771777739124</v>
      </c>
      <c r="D41" s="16">
        <v>7.2967661561142441</v>
      </c>
      <c r="E41" s="11">
        <v>6.5649547536660098</v>
      </c>
      <c r="F41" s="16">
        <v>0.80609523569297181</v>
      </c>
      <c r="G41" s="19"/>
      <c r="H41" s="21"/>
      <c r="I41" s="23"/>
    </row>
    <row r="42" spans="2:22" x14ac:dyDescent="0.3">
      <c r="B42" s="6" t="s">
        <v>14</v>
      </c>
      <c r="C42" s="11">
        <v>7.4194832925814875</v>
      </c>
      <c r="D42" s="16">
        <v>6.6463281912802117</v>
      </c>
      <c r="E42" s="11">
        <v>4.2579388704921159</v>
      </c>
      <c r="F42" s="16">
        <v>0.54891000816339874</v>
      </c>
      <c r="G42" s="19"/>
      <c r="H42" s="21"/>
      <c r="I42" s="23"/>
      <c r="K42" s="43" t="s">
        <v>8</v>
      </c>
    </row>
    <row r="43" spans="2:22" ht="15" thickBot="1" x14ac:dyDescent="0.35">
      <c r="B43" s="6" t="s">
        <v>14</v>
      </c>
      <c r="C43" s="11">
        <v>7.7118066313937659</v>
      </c>
      <c r="D43" s="16">
        <v>6.8086676010154488</v>
      </c>
      <c r="E43" s="11">
        <v>6.9603728606870146</v>
      </c>
      <c r="F43" s="16">
        <v>0.53949312285226492</v>
      </c>
      <c r="G43" s="19"/>
      <c r="H43" s="21"/>
      <c r="I43" s="23"/>
      <c r="K43" s="53"/>
      <c r="L43" s="43" t="s">
        <v>9</v>
      </c>
    </row>
    <row r="44" spans="2:22" ht="18.600000000000001" thickBot="1" x14ac:dyDescent="0.4">
      <c r="B44" s="6" t="s">
        <v>14</v>
      </c>
      <c r="C44" s="11">
        <v>6.5508250354677564</v>
      </c>
      <c r="D44" s="16">
        <v>7.3463816444486545</v>
      </c>
      <c r="E44" s="11">
        <v>6.1628150236031054</v>
      </c>
      <c r="F44" s="16">
        <v>0.61316403403068354</v>
      </c>
      <c r="G44" s="19"/>
      <c r="H44" s="21"/>
      <c r="I44" s="23"/>
      <c r="M44" s="56"/>
      <c r="N44" s="57" t="s">
        <v>21</v>
      </c>
    </row>
    <row r="45" spans="2:22" x14ac:dyDescent="0.3">
      <c r="B45" s="6" t="s">
        <v>14</v>
      </c>
      <c r="C45" s="11">
        <v>6.7149158474278963</v>
      </c>
      <c r="D45" s="16">
        <v>7.4649132663382902</v>
      </c>
      <c r="E45" s="11">
        <v>5.7032034264714877</v>
      </c>
      <c r="F45" s="16">
        <v>1.6524129921766908</v>
      </c>
      <c r="G45" s="19"/>
      <c r="H45" s="21"/>
      <c r="I45" s="23"/>
      <c r="K45" s="54"/>
      <c r="L45" s="43" t="s">
        <v>10</v>
      </c>
    </row>
    <row r="46" spans="2:22" x14ac:dyDescent="0.3">
      <c r="B46" s="6" t="s">
        <v>14</v>
      </c>
      <c r="C46" s="11">
        <v>6.5632967361913934</v>
      </c>
      <c r="D46" s="16">
        <v>7.1674914837431762</v>
      </c>
      <c r="E46" s="11">
        <v>4.4776473550808333</v>
      </c>
      <c r="F46" s="16">
        <v>1.6729299631472336</v>
      </c>
      <c r="G46" s="19"/>
      <c r="H46" s="21"/>
      <c r="I46" s="23"/>
    </row>
    <row r="47" spans="2:22" x14ac:dyDescent="0.3">
      <c r="B47" s="6" t="s">
        <v>14</v>
      </c>
      <c r="C47" s="11">
        <v>6.8515341874968811</v>
      </c>
      <c r="D47" s="16">
        <v>6.7086597477590661</v>
      </c>
      <c r="E47" s="11">
        <v>5.1227255812338495</v>
      </c>
      <c r="F47" s="16">
        <v>1.7594022040887867</v>
      </c>
      <c r="G47" s="19"/>
      <c r="H47" s="21"/>
      <c r="I47" s="23"/>
    </row>
    <row r="48" spans="2:22" ht="16.2" thickBot="1" x14ac:dyDescent="0.35">
      <c r="B48" s="6" t="s">
        <v>14</v>
      </c>
      <c r="C48" s="11">
        <v>6.9075381338433681</v>
      </c>
      <c r="D48" s="16">
        <v>7.3206276157987338</v>
      </c>
      <c r="E48" s="11">
        <v>6.9974295286021251</v>
      </c>
      <c r="F48" s="16">
        <v>1.6647176284161465</v>
      </c>
      <c r="G48" s="19"/>
      <c r="H48" s="21"/>
      <c r="I48" s="23"/>
      <c r="K48" s="112" t="s">
        <v>22</v>
      </c>
      <c r="L48" s="112"/>
      <c r="M48" s="112"/>
      <c r="N48" s="112"/>
      <c r="O48" s="112"/>
    </row>
    <row r="49" spans="2:16" x14ac:dyDescent="0.3">
      <c r="B49" s="6" t="s">
        <v>14</v>
      </c>
      <c r="C49" s="11">
        <v>6.5833731390862784</v>
      </c>
      <c r="D49" s="16">
        <v>6.4096613692628805</v>
      </c>
      <c r="E49" s="11">
        <v>4.1094711638684149</v>
      </c>
      <c r="F49" s="16">
        <v>1.5483500106601589</v>
      </c>
      <c r="G49" s="19"/>
      <c r="H49" s="21"/>
      <c r="I49" s="23"/>
      <c r="K49" s="58" t="s">
        <v>0</v>
      </c>
      <c r="L49" s="59" t="s">
        <v>1</v>
      </c>
      <c r="M49" s="59" t="s">
        <v>2</v>
      </c>
      <c r="N49" s="60" t="s">
        <v>19</v>
      </c>
      <c r="P49" s="61"/>
    </row>
    <row r="50" spans="2:16" ht="15" thickBot="1" x14ac:dyDescent="0.35">
      <c r="B50" s="6" t="s">
        <v>14</v>
      </c>
      <c r="C50" s="11">
        <v>6.5311389531506432</v>
      </c>
      <c r="D50" s="16">
        <v>7.3269658363691725</v>
      </c>
      <c r="E50" s="11">
        <v>6.9999835521488514</v>
      </c>
      <c r="F50" s="16">
        <v>1.7558393807295372</v>
      </c>
      <c r="G50" s="19"/>
      <c r="H50" s="21"/>
      <c r="I50" s="23"/>
      <c r="K50" s="27">
        <v>7.2</v>
      </c>
      <c r="L50" s="28">
        <v>7.14</v>
      </c>
      <c r="M50" s="28">
        <v>4.2</v>
      </c>
      <c r="N50" s="29">
        <v>2.2999999999999998</v>
      </c>
    </row>
    <row r="51" spans="2:16" x14ac:dyDescent="0.3">
      <c r="B51" s="6" t="s">
        <v>14</v>
      </c>
      <c r="C51" s="11">
        <v>7.3955606341058067</v>
      </c>
      <c r="D51" s="16">
        <v>6.7500605707842043</v>
      </c>
      <c r="E51" s="11">
        <v>5.8030869779598193</v>
      </c>
      <c r="F51" s="16">
        <v>0.54397831479681624</v>
      </c>
      <c r="G51" s="19"/>
      <c r="H51" s="21"/>
      <c r="I51" s="23"/>
    </row>
    <row r="52" spans="2:16" x14ac:dyDescent="0.3">
      <c r="B52" s="6" t="s">
        <v>14</v>
      </c>
      <c r="C52" s="11">
        <v>6.7875715868959192</v>
      </c>
      <c r="D52" s="16">
        <v>6.0956452970371497</v>
      </c>
      <c r="E52" s="11">
        <v>6.6295748397476171</v>
      </c>
      <c r="F52" s="16">
        <v>1.1506018103271685</v>
      </c>
      <c r="G52" s="19"/>
      <c r="H52" s="21"/>
      <c r="I52" s="23"/>
      <c r="K52" s="62" t="s">
        <v>23</v>
      </c>
      <c r="L52" s="62"/>
    </row>
    <row r="53" spans="2:16" x14ac:dyDescent="0.3">
      <c r="B53" s="6" t="s">
        <v>14</v>
      </c>
      <c r="C53" s="11">
        <v>6.6600211375461136</v>
      </c>
      <c r="D53" s="16">
        <v>7.6251074163161734</v>
      </c>
      <c r="E53" s="11">
        <v>5.7537107179971816</v>
      </c>
      <c r="F53" s="16">
        <v>1.1784204649118986</v>
      </c>
      <c r="G53" s="19"/>
      <c r="H53" s="21"/>
      <c r="I53" s="23"/>
    </row>
    <row r="54" spans="2:16" x14ac:dyDescent="0.3">
      <c r="B54" s="6" t="s">
        <v>14</v>
      </c>
      <c r="C54" s="11">
        <v>6.6393428618592285</v>
      </c>
      <c r="D54" s="16">
        <v>7.3210240683103311</v>
      </c>
      <c r="E54" s="11">
        <v>5.9862394528263394</v>
      </c>
      <c r="F54" s="16">
        <v>0.90667964514845611</v>
      </c>
      <c r="G54" s="19"/>
      <c r="H54" s="21"/>
      <c r="I54" s="23"/>
    </row>
    <row r="55" spans="2:16" x14ac:dyDescent="0.3">
      <c r="B55" s="6" t="s">
        <v>14</v>
      </c>
      <c r="C55" s="11">
        <v>6.8465110244262979</v>
      </c>
      <c r="D55" s="16">
        <v>6.1963709536658431</v>
      </c>
      <c r="E55" s="11">
        <v>6.7775024086732039</v>
      </c>
      <c r="F55" s="16">
        <v>1.5757095998732931</v>
      </c>
      <c r="G55" s="19"/>
      <c r="H55" s="21"/>
      <c r="I55" s="23"/>
    </row>
    <row r="56" spans="2:16" x14ac:dyDescent="0.3">
      <c r="B56" s="6" t="s">
        <v>14</v>
      </c>
      <c r="C56" s="11">
        <v>6.8662397502643779</v>
      </c>
      <c r="D56" s="16">
        <v>7.9606009981747397</v>
      </c>
      <c r="E56" s="11">
        <v>5.7956472739272407</v>
      </c>
      <c r="F56" s="16">
        <v>1.4433137116151076</v>
      </c>
      <c r="G56" s="19"/>
      <c r="H56" s="21"/>
      <c r="I56" s="23"/>
    </row>
    <row r="57" spans="2:16" x14ac:dyDescent="0.3">
      <c r="B57" s="6" t="s">
        <v>14</v>
      </c>
      <c r="C57" s="11">
        <v>6.5006349595551818</v>
      </c>
      <c r="D57" s="16">
        <v>6.7204963938072169</v>
      </c>
      <c r="E57" s="11">
        <v>6.6484896576638626</v>
      </c>
      <c r="F57" s="16">
        <v>1.5428429808676114</v>
      </c>
      <c r="G57" s="19"/>
      <c r="H57" s="21"/>
      <c r="I57" s="23"/>
      <c r="K57" s="63" t="s">
        <v>24</v>
      </c>
      <c r="L57" s="3"/>
      <c r="M57" s="3"/>
      <c r="N57" s="3"/>
    </row>
    <row r="58" spans="2:16" x14ac:dyDescent="0.3">
      <c r="B58" s="6" t="s">
        <v>14</v>
      </c>
      <c r="C58" s="11">
        <v>7.3967793704588551</v>
      </c>
      <c r="D58" s="16">
        <v>7.308146913896536</v>
      </c>
      <c r="E58" s="11">
        <v>6.9985037682903064</v>
      </c>
      <c r="F58" s="16">
        <v>1.2768799264099502</v>
      </c>
      <c r="G58" s="19"/>
      <c r="H58" s="21"/>
      <c r="I58" s="23"/>
    </row>
    <row r="59" spans="2:16" x14ac:dyDescent="0.3">
      <c r="B59" s="6" t="s">
        <v>14</v>
      </c>
      <c r="C59" s="11">
        <v>7.3253823507394742</v>
      </c>
      <c r="D59" s="16">
        <v>6.5980428528793356</v>
      </c>
      <c r="E59" s="11">
        <v>5.9431787345401172</v>
      </c>
      <c r="F59" s="16">
        <v>1.5558535189495522</v>
      </c>
      <c r="G59" s="19"/>
      <c r="H59" s="21"/>
      <c r="I59" s="23"/>
      <c r="K59" t="s">
        <v>18</v>
      </c>
      <c r="L59">
        <f>SUM(I21:I126)/106</f>
        <v>0</v>
      </c>
    </row>
    <row r="60" spans="2:16" x14ac:dyDescent="0.3">
      <c r="B60" s="6" t="s">
        <v>14</v>
      </c>
      <c r="C60" s="11">
        <v>6.7045116208629096</v>
      </c>
      <c r="D60" s="16">
        <v>6.3579792530467723</v>
      </c>
      <c r="E60" s="11">
        <v>6.9678282797300675</v>
      </c>
      <c r="F60" s="16">
        <v>1.098149718763695</v>
      </c>
      <c r="G60" s="19"/>
      <c r="H60" s="21"/>
      <c r="I60" s="23"/>
    </row>
    <row r="61" spans="2:16" x14ac:dyDescent="0.3">
      <c r="B61" s="6" t="s">
        <v>14</v>
      </c>
      <c r="C61" s="11">
        <v>7.4819135162891897</v>
      </c>
      <c r="D61" s="16">
        <v>6.0422304022354636</v>
      </c>
      <c r="E61" s="11">
        <v>6.9237673189795848</v>
      </c>
      <c r="F61" s="16">
        <v>1.7486770238592522</v>
      </c>
      <c r="G61" s="19"/>
      <c r="H61" s="21"/>
      <c r="I61" s="23"/>
    </row>
    <row r="62" spans="2:16" x14ac:dyDescent="0.3">
      <c r="B62" s="6" t="s">
        <v>14</v>
      </c>
      <c r="C62" s="11">
        <v>6.7758600735879728</v>
      </c>
      <c r="D62" s="16">
        <v>6.613750780253751</v>
      </c>
      <c r="E62" s="11">
        <v>6.9862773875554209</v>
      </c>
      <c r="F62" s="16">
        <v>1.3190413209216192</v>
      </c>
      <c r="G62" s="19"/>
      <c r="H62" s="21"/>
      <c r="I62" s="23"/>
    </row>
    <row r="63" spans="2:16" x14ac:dyDescent="0.3">
      <c r="B63" s="6" t="s">
        <v>14</v>
      </c>
      <c r="C63" s="11">
        <v>6.5447454017812214</v>
      </c>
      <c r="D63" s="16">
        <v>6.2240156839696583</v>
      </c>
      <c r="E63" s="11">
        <v>6.9855097418140559</v>
      </c>
      <c r="F63" s="16">
        <v>1.6428363402107788</v>
      </c>
      <c r="G63" s="19"/>
      <c r="H63" s="21"/>
      <c r="I63" s="23"/>
    </row>
    <row r="64" spans="2:16" x14ac:dyDescent="0.3">
      <c r="B64" s="6" t="s">
        <v>14</v>
      </c>
      <c r="C64" s="11">
        <v>6.9309059963606172</v>
      </c>
      <c r="D64" s="16">
        <v>6.5923282188629448</v>
      </c>
      <c r="E64" s="11">
        <v>5.5459227638754847</v>
      </c>
      <c r="F64" s="16">
        <v>1.2863978970905408</v>
      </c>
      <c r="G64" s="19"/>
      <c r="H64" s="21"/>
      <c r="I64" s="23"/>
    </row>
    <row r="65" spans="2:9" x14ac:dyDescent="0.3">
      <c r="B65" s="6" t="s">
        <v>14</v>
      </c>
      <c r="C65" s="11">
        <v>6.6065276051368533</v>
      </c>
      <c r="D65" s="16">
        <v>7.7582640714244588</v>
      </c>
      <c r="E65" s="11">
        <v>6.9940789721684657</v>
      </c>
      <c r="F65" s="16">
        <v>1.3799372819245661</v>
      </c>
      <c r="G65" s="19"/>
      <c r="H65" s="21"/>
      <c r="I65" s="23"/>
    </row>
    <row r="66" spans="2:9" x14ac:dyDescent="0.3">
      <c r="B66" s="6" t="s">
        <v>14</v>
      </c>
      <c r="C66" s="11">
        <v>6.6225097855627659</v>
      </c>
      <c r="D66" s="16">
        <v>7.3044368877410291</v>
      </c>
      <c r="E66" s="11">
        <v>4.723221764391389</v>
      </c>
      <c r="F66" s="16">
        <v>0.9590616010302736</v>
      </c>
      <c r="G66" s="19"/>
      <c r="H66" s="21"/>
      <c r="I66" s="23"/>
    </row>
    <row r="67" spans="2:9" x14ac:dyDescent="0.3">
      <c r="B67" s="6" t="s">
        <v>14</v>
      </c>
      <c r="C67" s="11">
        <v>6.6770782274483524</v>
      </c>
      <c r="D67" s="16">
        <v>7.4162555772315759</v>
      </c>
      <c r="E67" s="11">
        <v>4.0333553642481341</v>
      </c>
      <c r="F67" s="16">
        <v>1.1858694021604006</v>
      </c>
      <c r="G67" s="19"/>
      <c r="H67" s="21"/>
      <c r="I67" s="23"/>
    </row>
    <row r="68" spans="2:9" x14ac:dyDescent="0.3">
      <c r="B68" s="6" t="s">
        <v>14</v>
      </c>
      <c r="C68" s="11">
        <v>7.4030065521983186</v>
      </c>
      <c r="D68" s="16">
        <v>6.728555014347517</v>
      </c>
      <c r="E68" s="11">
        <v>4.1357136683834499</v>
      </c>
      <c r="F68" s="16">
        <v>1.0517998625095843</v>
      </c>
      <c r="G68" s="19"/>
      <c r="H68" s="21"/>
      <c r="I68" s="23"/>
    </row>
    <row r="69" spans="2:9" x14ac:dyDescent="0.3">
      <c r="B69" s="6" t="s">
        <v>14</v>
      </c>
      <c r="C69" s="11">
        <v>6.8166405944348423</v>
      </c>
      <c r="D69" s="16">
        <v>6.6679792398046711</v>
      </c>
      <c r="E69" s="11">
        <v>6.3195783104037799</v>
      </c>
      <c r="F69" s="16">
        <v>1.3045574637065607</v>
      </c>
      <c r="G69" s="19"/>
      <c r="H69" s="21"/>
      <c r="I69" s="23"/>
    </row>
    <row r="70" spans="2:9" x14ac:dyDescent="0.3">
      <c r="B70" s="6" t="s">
        <v>14</v>
      </c>
      <c r="C70" s="11">
        <v>6.9350437582240305</v>
      </c>
      <c r="D70" s="16">
        <v>6.3971055292417276</v>
      </c>
      <c r="E70" s="11">
        <v>6.6950786516384531</v>
      </c>
      <c r="F70" s="16">
        <v>1.7206822661169043</v>
      </c>
      <c r="G70" s="19"/>
      <c r="H70" s="21"/>
      <c r="I70" s="23"/>
    </row>
    <row r="71" spans="2:9" x14ac:dyDescent="0.3">
      <c r="B71" s="7" t="s">
        <v>9</v>
      </c>
      <c r="C71" s="12">
        <v>6.5252646456281402</v>
      </c>
      <c r="D71" s="17">
        <v>6.6903931116894357</v>
      </c>
      <c r="E71" s="12">
        <v>6.5613736570280894</v>
      </c>
      <c r="F71" s="17">
        <v>1.8862355972323457</v>
      </c>
      <c r="G71" s="19"/>
      <c r="H71" s="21"/>
      <c r="I71" s="23"/>
    </row>
    <row r="72" spans="2:9" x14ac:dyDescent="0.3">
      <c r="B72" s="7" t="s">
        <v>9</v>
      </c>
      <c r="C72" s="12">
        <v>5.8967436645896445</v>
      </c>
      <c r="D72" s="17">
        <v>5.4991192858719318</v>
      </c>
      <c r="E72" s="12">
        <v>6.9867086195629504</v>
      </c>
      <c r="F72" s="17">
        <v>2.046812783763813</v>
      </c>
      <c r="G72" s="19"/>
      <c r="H72" s="21"/>
      <c r="I72" s="23"/>
    </row>
    <row r="73" spans="2:9" x14ac:dyDescent="0.3">
      <c r="B73" s="7" t="s">
        <v>9</v>
      </c>
      <c r="C73" s="12">
        <v>5.3184731637465834</v>
      </c>
      <c r="D73" s="17">
        <v>6.9603538482455951</v>
      </c>
      <c r="E73" s="12">
        <v>6.8884912085497358</v>
      </c>
      <c r="F73" s="17">
        <v>2.0008318564988681</v>
      </c>
      <c r="G73" s="19"/>
      <c r="H73" s="21"/>
      <c r="I73" s="23"/>
    </row>
    <row r="74" spans="2:9" x14ac:dyDescent="0.3">
      <c r="B74" s="7" t="s">
        <v>9</v>
      </c>
      <c r="C74" s="12">
        <v>6.8388928931102493</v>
      </c>
      <c r="D74" s="17">
        <v>5.5898246981917232</v>
      </c>
      <c r="E74" s="12">
        <v>6.9404329310444783</v>
      </c>
      <c r="F74" s="17">
        <v>1.7385218969750438</v>
      </c>
      <c r="G74" s="19"/>
      <c r="H74" s="21"/>
      <c r="I74" s="23"/>
    </row>
    <row r="75" spans="2:9" x14ac:dyDescent="0.3">
      <c r="B75" s="7" t="s">
        <v>9</v>
      </c>
      <c r="C75" s="12">
        <v>6.5330164221894709</v>
      </c>
      <c r="D75" s="17">
        <v>6.9963392883292794</v>
      </c>
      <c r="E75" s="12">
        <v>6.939620585671058</v>
      </c>
      <c r="F75" s="17">
        <v>1.9074952891499588</v>
      </c>
      <c r="G75" s="19"/>
      <c r="H75" s="21"/>
      <c r="I75" s="23"/>
    </row>
    <row r="76" spans="2:9" x14ac:dyDescent="0.3">
      <c r="B76" s="7" t="s">
        <v>9</v>
      </c>
      <c r="C76" s="12">
        <v>6.9967414248998869</v>
      </c>
      <c r="D76" s="17">
        <v>5.5696365437103834</v>
      </c>
      <c r="E76" s="12">
        <v>6.908050639116186</v>
      </c>
      <c r="F76" s="17">
        <v>2.0142398488157243</v>
      </c>
      <c r="G76" s="19"/>
      <c r="H76" s="21"/>
      <c r="I76" s="23"/>
    </row>
    <row r="77" spans="2:9" x14ac:dyDescent="0.3">
      <c r="B77" s="7" t="s">
        <v>9</v>
      </c>
      <c r="C77" s="12">
        <v>6.6013282366654149</v>
      </c>
      <c r="D77" s="17">
        <v>6.4322631455019135</v>
      </c>
      <c r="E77" s="12">
        <v>6.8390831836894481</v>
      </c>
      <c r="F77" s="17">
        <v>1.6524862758844858</v>
      </c>
      <c r="G77" s="19"/>
      <c r="H77" s="21"/>
      <c r="I77" s="23"/>
    </row>
    <row r="78" spans="2:9" x14ac:dyDescent="0.3">
      <c r="B78" s="7" t="s">
        <v>9</v>
      </c>
      <c r="C78" s="12">
        <v>6.9990439506998801</v>
      </c>
      <c r="D78" s="17">
        <v>6.5103278277932191</v>
      </c>
      <c r="E78" s="12">
        <v>6.9899846460428039</v>
      </c>
      <c r="F78" s="17">
        <v>1.9414473917250796</v>
      </c>
      <c r="G78" s="19"/>
      <c r="H78" s="21"/>
      <c r="I78" s="23"/>
    </row>
    <row r="79" spans="2:9" x14ac:dyDescent="0.3">
      <c r="B79" s="7" t="s">
        <v>9</v>
      </c>
      <c r="C79" s="12">
        <v>6.9999586499708819</v>
      </c>
      <c r="D79" s="17">
        <v>6.4650018425508353</v>
      </c>
      <c r="E79" s="12">
        <v>6.9999406397479991</v>
      </c>
      <c r="F79" s="17">
        <v>2.0616549310967138</v>
      </c>
      <c r="G79" s="19"/>
      <c r="H79" s="21"/>
      <c r="I79" s="23"/>
    </row>
    <row r="80" spans="2:9" x14ac:dyDescent="0.3">
      <c r="B80" s="7" t="s">
        <v>9</v>
      </c>
      <c r="C80" s="12">
        <v>6.530445886111881</v>
      </c>
      <c r="D80" s="17">
        <v>6.3402296397041908</v>
      </c>
      <c r="E80" s="12">
        <v>5.853218065444624</v>
      </c>
      <c r="F80" s="17">
        <v>1.8155134588635908</v>
      </c>
      <c r="G80" s="19"/>
      <c r="H80" s="21"/>
      <c r="I80" s="23"/>
    </row>
    <row r="81" spans="2:9" x14ac:dyDescent="0.3">
      <c r="B81" s="7" t="s">
        <v>9</v>
      </c>
      <c r="C81" s="12">
        <v>6.7740247543317516</v>
      </c>
      <c r="D81" s="17">
        <v>5.7032523526101961</v>
      </c>
      <c r="E81" s="12">
        <v>6.9453339081521843</v>
      </c>
      <c r="F81" s="17">
        <v>1.8168668186713703</v>
      </c>
      <c r="G81" s="19"/>
      <c r="H81" s="21"/>
      <c r="I81" s="23"/>
    </row>
    <row r="82" spans="2:9" x14ac:dyDescent="0.3">
      <c r="B82" s="7" t="s">
        <v>9</v>
      </c>
      <c r="C82" s="12">
        <v>6.9900607777744703</v>
      </c>
      <c r="D82" s="17">
        <v>6.5753851093703304</v>
      </c>
      <c r="E82" s="12">
        <v>6.0929964000553021</v>
      </c>
      <c r="F82" s="17">
        <v>1.8557172466309635</v>
      </c>
      <c r="G82" s="19"/>
      <c r="H82" s="21"/>
      <c r="I82" s="23"/>
    </row>
    <row r="83" spans="2:9" x14ac:dyDescent="0.3">
      <c r="B83" s="7" t="s">
        <v>9</v>
      </c>
      <c r="C83" s="12">
        <v>6.2222539689114829</v>
      </c>
      <c r="D83" s="17">
        <v>5.4662883403037554</v>
      </c>
      <c r="E83" s="12">
        <v>6.9906433564880786</v>
      </c>
      <c r="F83" s="17">
        <v>1.8514033680694653</v>
      </c>
      <c r="G83" s="19"/>
      <c r="H83" s="21"/>
      <c r="I83" s="23"/>
    </row>
    <row r="84" spans="2:9" x14ac:dyDescent="0.3">
      <c r="B84" s="7" t="s">
        <v>9</v>
      </c>
      <c r="C84" s="12">
        <v>6.5214191854155201</v>
      </c>
      <c r="D84" s="17">
        <v>5.6029036247670749</v>
      </c>
      <c r="E84" s="12">
        <v>5.7937784782057662</v>
      </c>
      <c r="F84" s="17">
        <v>1.9585302882423636</v>
      </c>
      <c r="G84" s="19"/>
      <c r="H84" s="21"/>
      <c r="I84" s="23"/>
    </row>
    <row r="85" spans="2:9" x14ac:dyDescent="0.3">
      <c r="B85" s="7" t="s">
        <v>9</v>
      </c>
      <c r="C85" s="12">
        <v>6.9548652633205963</v>
      </c>
      <c r="D85" s="17">
        <v>6.2195886081030078</v>
      </c>
      <c r="E85" s="12">
        <v>6.7227692043837699</v>
      </c>
      <c r="F85" s="17">
        <v>1.9304867806616564</v>
      </c>
      <c r="G85" s="19"/>
      <c r="H85" s="21"/>
      <c r="I85" s="23"/>
    </row>
    <row r="86" spans="2:9" x14ac:dyDescent="0.3">
      <c r="B86" s="7" t="s">
        <v>9</v>
      </c>
      <c r="C86" s="12">
        <v>6.8745648851937604</v>
      </c>
      <c r="D86" s="17">
        <v>5.9775341042377441</v>
      </c>
      <c r="E86" s="12">
        <v>6.0470199793295301</v>
      </c>
      <c r="F86" s="17">
        <v>1.9303806737354199</v>
      </c>
      <c r="G86" s="19"/>
      <c r="H86" s="21"/>
      <c r="I86" s="23"/>
    </row>
    <row r="87" spans="2:9" x14ac:dyDescent="0.3">
      <c r="B87" s="7" t="s">
        <v>9</v>
      </c>
      <c r="C87" s="12">
        <v>5.8297401469186436</v>
      </c>
      <c r="D87" s="17">
        <v>5.8771277742744807</v>
      </c>
      <c r="E87" s="12">
        <v>6.8304589897477959</v>
      </c>
      <c r="F87" s="17">
        <v>1.9643840571029756</v>
      </c>
      <c r="G87" s="19"/>
      <c r="H87" s="21"/>
      <c r="I87" s="23"/>
    </row>
    <row r="88" spans="2:9" x14ac:dyDescent="0.3">
      <c r="B88" s="7" t="s">
        <v>9</v>
      </c>
      <c r="C88" s="12">
        <v>5.9405148479102756</v>
      </c>
      <c r="D88" s="17">
        <v>6.739837971844775</v>
      </c>
      <c r="E88" s="12">
        <v>6.9934468264535177</v>
      </c>
      <c r="F88" s="17">
        <v>1.9313693029502566</v>
      </c>
      <c r="G88" s="19"/>
      <c r="H88" s="21"/>
      <c r="I88" s="23"/>
    </row>
    <row r="89" spans="2:9" x14ac:dyDescent="0.3">
      <c r="B89" s="7" t="s">
        <v>9</v>
      </c>
      <c r="C89" s="12">
        <v>6.9115310433696573</v>
      </c>
      <c r="D89" s="17">
        <v>5.7952339704899565</v>
      </c>
      <c r="E89" s="12">
        <v>6.7713218647273949</v>
      </c>
      <c r="F89" s="17">
        <v>1.7128027995938502</v>
      </c>
      <c r="G89" s="19"/>
      <c r="H89" s="21"/>
      <c r="I89" s="23"/>
    </row>
    <row r="90" spans="2:9" x14ac:dyDescent="0.3">
      <c r="B90" s="7" t="s">
        <v>9</v>
      </c>
      <c r="C90" s="12">
        <v>5.9158111508908995</v>
      </c>
      <c r="D90" s="17">
        <v>6.1366384694251792</v>
      </c>
      <c r="E90" s="12">
        <v>6.7693168221973812</v>
      </c>
      <c r="F90" s="17">
        <v>1.7463463259438243</v>
      </c>
      <c r="G90" s="19"/>
      <c r="H90" s="21"/>
      <c r="I90" s="23"/>
    </row>
    <row r="91" spans="2:9" x14ac:dyDescent="0.3">
      <c r="B91" s="7" t="s">
        <v>9</v>
      </c>
      <c r="C91" s="12">
        <v>6.9498231696224675</v>
      </c>
      <c r="D91" s="17">
        <v>6.64107718213348</v>
      </c>
      <c r="E91" s="12">
        <v>5.9400682879627418</v>
      </c>
      <c r="F91" s="17">
        <v>1.657190173966768</v>
      </c>
      <c r="G91" s="19"/>
      <c r="H91" s="21"/>
      <c r="I91" s="23"/>
    </row>
    <row r="92" spans="2:9" x14ac:dyDescent="0.3">
      <c r="B92" s="7" t="s">
        <v>9</v>
      </c>
      <c r="C92" s="12">
        <v>6.5745418587491304</v>
      </c>
      <c r="D92" s="17">
        <v>6.5741946837012399</v>
      </c>
      <c r="E92" s="12">
        <v>6.7857189080091018</v>
      </c>
      <c r="F92" s="17">
        <v>1.9607482039205737</v>
      </c>
      <c r="G92" s="19"/>
      <c r="H92" s="21"/>
      <c r="I92" s="23"/>
    </row>
    <row r="93" spans="2:9" x14ac:dyDescent="0.3">
      <c r="B93" s="7" t="s">
        <v>9</v>
      </c>
      <c r="C93" s="12">
        <v>6.9999989702310597</v>
      </c>
      <c r="D93" s="17">
        <v>6.1143761720652332</v>
      </c>
      <c r="E93" s="12">
        <v>6.8312953339498002</v>
      </c>
      <c r="F93" s="17">
        <v>1.8258581050039928</v>
      </c>
      <c r="G93" s="19"/>
      <c r="H93" s="21"/>
      <c r="I93" s="23"/>
    </row>
    <row r="94" spans="2:9" x14ac:dyDescent="0.3">
      <c r="B94" s="7" t="s">
        <v>9</v>
      </c>
      <c r="C94" s="12">
        <v>6.9985236580780628</v>
      </c>
      <c r="D94" s="17">
        <v>6.1380371802547895</v>
      </c>
      <c r="E94" s="12">
        <v>6.9984346419992178</v>
      </c>
      <c r="F94" s="17">
        <v>1.8745687591256006</v>
      </c>
      <c r="G94" s="19"/>
      <c r="H94" s="21"/>
      <c r="I94" s="23"/>
    </row>
    <row r="95" spans="2:9" x14ac:dyDescent="0.3">
      <c r="B95" s="7" t="s">
        <v>9</v>
      </c>
      <c r="C95" s="12">
        <v>5.737194428256565</v>
      </c>
      <c r="D95" s="17">
        <v>5.5765591854640366</v>
      </c>
      <c r="E95" s="12">
        <v>6.7282954207366377</v>
      </c>
      <c r="F95" s="17">
        <v>2.0355533773211891</v>
      </c>
      <c r="G95" s="19"/>
      <c r="H95" s="21"/>
      <c r="I95" s="23"/>
    </row>
    <row r="96" spans="2:9" x14ac:dyDescent="0.3">
      <c r="B96" s="7" t="s">
        <v>9</v>
      </c>
      <c r="C96" s="12">
        <v>6.988832553116854</v>
      </c>
      <c r="D96" s="17">
        <v>6.4587913333867988</v>
      </c>
      <c r="E96" s="12">
        <v>6.0864565013462002</v>
      </c>
      <c r="F96" s="17">
        <v>1.8872017858171146</v>
      </c>
      <c r="G96" s="19"/>
      <c r="H96" s="21"/>
      <c r="I96" s="23"/>
    </row>
    <row r="97" spans="2:9" x14ac:dyDescent="0.3">
      <c r="B97" s="7" t="s">
        <v>9</v>
      </c>
      <c r="C97" s="12">
        <v>5.5049271918165852</v>
      </c>
      <c r="D97" s="17">
        <v>6.2999874696497296</v>
      </c>
      <c r="E97" s="12">
        <v>6.7943945697549974</v>
      </c>
      <c r="F97" s="17">
        <v>1.9881942346985546</v>
      </c>
      <c r="G97" s="19"/>
      <c r="H97" s="21"/>
      <c r="I97" s="23"/>
    </row>
    <row r="98" spans="2:9" x14ac:dyDescent="0.3">
      <c r="B98" s="7" t="s">
        <v>9</v>
      </c>
      <c r="C98" s="12">
        <v>6.8644498524786037</v>
      </c>
      <c r="D98" s="17">
        <v>6.2889639431811668</v>
      </c>
      <c r="E98" s="12">
        <v>6.9950107480872177</v>
      </c>
      <c r="F98" s="17">
        <v>1.623778110050383</v>
      </c>
      <c r="G98" s="19"/>
      <c r="H98" s="21"/>
      <c r="I98" s="23"/>
    </row>
    <row r="99" spans="2:9" x14ac:dyDescent="0.3">
      <c r="B99" s="7" t="s">
        <v>9</v>
      </c>
      <c r="C99" s="12">
        <v>5.6719818687766272</v>
      </c>
      <c r="D99" s="17">
        <v>5.1388069674748795</v>
      </c>
      <c r="E99" s="12">
        <v>6.9568097478119375</v>
      </c>
      <c r="F99" s="17">
        <v>1.8593131616775322</v>
      </c>
      <c r="G99" s="19"/>
      <c r="H99" s="21"/>
      <c r="I99" s="23"/>
    </row>
    <row r="100" spans="2:9" x14ac:dyDescent="0.3">
      <c r="B100" s="7" t="s">
        <v>9</v>
      </c>
      <c r="C100" s="12">
        <v>6.8063078586285535</v>
      </c>
      <c r="D100" s="17">
        <v>6.4049911537611219</v>
      </c>
      <c r="E100" s="12">
        <v>6.9801030958864088</v>
      </c>
      <c r="F100" s="17">
        <v>1.9559068068522356</v>
      </c>
      <c r="G100" s="19"/>
      <c r="H100" s="21"/>
      <c r="I100" s="23"/>
    </row>
    <row r="101" spans="2:9" x14ac:dyDescent="0.3">
      <c r="B101" s="7" t="s">
        <v>9</v>
      </c>
      <c r="C101" s="12">
        <v>6.6803061618139576</v>
      </c>
      <c r="D101" s="17">
        <v>6.5875596988145064</v>
      </c>
      <c r="E101" s="12">
        <v>6.8216681605509493</v>
      </c>
      <c r="F101" s="17">
        <v>1.8601246658537649</v>
      </c>
      <c r="G101" s="19"/>
      <c r="H101" s="21"/>
      <c r="I101" s="23"/>
    </row>
    <row r="102" spans="2:9" x14ac:dyDescent="0.3">
      <c r="B102" s="7" t="s">
        <v>9</v>
      </c>
      <c r="C102" s="12">
        <v>6.9989452378566481</v>
      </c>
      <c r="D102" s="17">
        <v>6.0137294929814047</v>
      </c>
      <c r="E102" s="12">
        <v>6.9998292393365649</v>
      </c>
      <c r="F102" s="17">
        <v>1.9146752723138623</v>
      </c>
      <c r="G102" s="19"/>
      <c r="H102" s="21"/>
      <c r="I102" s="23"/>
    </row>
    <row r="103" spans="2:9" x14ac:dyDescent="0.3">
      <c r="B103" s="7" t="s">
        <v>9</v>
      </c>
      <c r="C103" s="12">
        <v>6.9671627114773926</v>
      </c>
      <c r="D103" s="17">
        <v>6.2513118400685137</v>
      </c>
      <c r="E103" s="12">
        <v>6.5191564544076934</v>
      </c>
      <c r="F103" s="17">
        <v>1.9179047577814055</v>
      </c>
      <c r="G103" s="19"/>
      <c r="H103" s="21"/>
      <c r="I103" s="23"/>
    </row>
    <row r="104" spans="2:9" x14ac:dyDescent="0.3">
      <c r="B104" s="7" t="s">
        <v>9</v>
      </c>
      <c r="C104" s="12">
        <v>6.9580222227316071</v>
      </c>
      <c r="D104" s="17">
        <v>5.9929019928125609</v>
      </c>
      <c r="E104" s="12">
        <v>6.6956804383099149</v>
      </c>
      <c r="F104" s="17">
        <v>1.9558234624583821</v>
      </c>
      <c r="G104" s="19"/>
      <c r="H104" s="21"/>
      <c r="I104" s="23"/>
    </row>
    <row r="105" spans="2:9" x14ac:dyDescent="0.3">
      <c r="B105" s="7" t="s">
        <v>9</v>
      </c>
      <c r="C105" s="12">
        <v>6.8539563007455033</v>
      </c>
      <c r="D105" s="17">
        <v>6.6589609571082882</v>
      </c>
      <c r="E105" s="12">
        <v>6.9952499463986104</v>
      </c>
      <c r="F105" s="17">
        <v>1.751455935861161</v>
      </c>
      <c r="G105" s="19"/>
      <c r="H105" s="21"/>
      <c r="I105" s="23"/>
    </row>
    <row r="106" spans="2:9" x14ac:dyDescent="0.3">
      <c r="B106" s="7" t="s">
        <v>9</v>
      </c>
      <c r="C106" s="12">
        <v>6.422851735321311</v>
      </c>
      <c r="D106" s="17">
        <v>6.1972137570668426</v>
      </c>
      <c r="E106" s="12">
        <v>4.7904193531575068</v>
      </c>
      <c r="F106" s="17">
        <v>2.03473158548982</v>
      </c>
      <c r="G106" s="19"/>
      <c r="H106" s="21"/>
      <c r="I106" s="23"/>
    </row>
    <row r="107" spans="2:9" x14ac:dyDescent="0.3">
      <c r="B107" s="7" t="s">
        <v>9</v>
      </c>
      <c r="C107" s="12">
        <v>6.9192856091717498</v>
      </c>
      <c r="D107" s="17">
        <v>6.8354158678983605</v>
      </c>
      <c r="E107" s="12">
        <v>6.8549675385171067</v>
      </c>
      <c r="F107" s="17">
        <v>2.0154326970337406</v>
      </c>
      <c r="G107" s="19"/>
      <c r="H107" s="21"/>
      <c r="I107" s="23"/>
    </row>
    <row r="108" spans="2:9" x14ac:dyDescent="0.3">
      <c r="B108" s="7" t="s">
        <v>9</v>
      </c>
      <c r="C108" s="12">
        <v>6.7820157721920875</v>
      </c>
      <c r="D108" s="17">
        <v>6.5042870151233867</v>
      </c>
      <c r="E108" s="12">
        <v>6.9926376197692397</v>
      </c>
      <c r="F108" s="17">
        <v>1.7003765669955693</v>
      </c>
      <c r="G108" s="19"/>
      <c r="H108" s="21"/>
      <c r="I108" s="23"/>
    </row>
    <row r="109" spans="2:9" x14ac:dyDescent="0.3">
      <c r="B109" s="7" t="s">
        <v>9</v>
      </c>
      <c r="C109" s="12">
        <v>6.9839354070843651</v>
      </c>
      <c r="D109" s="17">
        <v>5.8219621050746282</v>
      </c>
      <c r="E109" s="12">
        <v>6.4851982671596531</v>
      </c>
      <c r="F109" s="17">
        <v>1.929166177158621</v>
      </c>
      <c r="G109" s="19"/>
      <c r="H109" s="21"/>
      <c r="I109" s="23"/>
    </row>
    <row r="110" spans="2:9" x14ac:dyDescent="0.3">
      <c r="B110" s="7" t="s">
        <v>9</v>
      </c>
      <c r="C110" s="12">
        <v>6.5635981895454876</v>
      </c>
      <c r="D110" s="17">
        <v>6.6384516401922848</v>
      </c>
      <c r="E110" s="12">
        <v>6.836636527769179</v>
      </c>
      <c r="F110" s="17">
        <v>1.8800863269217194</v>
      </c>
      <c r="G110" s="19"/>
      <c r="H110" s="21"/>
      <c r="I110" s="23"/>
    </row>
    <row r="111" spans="2:9" x14ac:dyDescent="0.3">
      <c r="B111" s="7" t="s">
        <v>9</v>
      </c>
      <c r="C111" s="12">
        <v>6.7042199414039993</v>
      </c>
      <c r="D111" s="17">
        <v>6.8956572314513194</v>
      </c>
      <c r="E111" s="12">
        <v>6.9678709908750687</v>
      </c>
      <c r="F111" s="17">
        <v>1.8991999799791841</v>
      </c>
      <c r="G111" s="19"/>
      <c r="H111" s="21"/>
      <c r="I111" s="23"/>
    </row>
    <row r="112" spans="2:9" x14ac:dyDescent="0.3">
      <c r="B112" s="7" t="s">
        <v>9</v>
      </c>
      <c r="C112" s="12">
        <v>6.0124975746092817</v>
      </c>
      <c r="D112" s="17">
        <v>6.9812498042390798</v>
      </c>
      <c r="E112" s="12">
        <v>6.5338542442487855</v>
      </c>
      <c r="F112" s="17">
        <v>1.8225404504255689</v>
      </c>
      <c r="G112" s="19"/>
      <c r="H112" s="21"/>
      <c r="I112" s="23"/>
    </row>
    <row r="113" spans="2:9" x14ac:dyDescent="0.3">
      <c r="B113" s="7" t="s">
        <v>9</v>
      </c>
      <c r="C113" s="12">
        <v>6.8099993474285547</v>
      </c>
      <c r="D113" s="17">
        <v>5.5456828141978081</v>
      </c>
      <c r="E113" s="12">
        <v>6.9988018299389125</v>
      </c>
      <c r="F113" s="17">
        <v>2.0358455358890377</v>
      </c>
      <c r="G113" s="19"/>
      <c r="H113" s="21"/>
      <c r="I113" s="23"/>
    </row>
    <row r="114" spans="2:9" x14ac:dyDescent="0.3">
      <c r="B114" s="7" t="s">
        <v>9</v>
      </c>
      <c r="C114" s="12">
        <v>6.3579863767586815</v>
      </c>
      <c r="D114" s="17">
        <v>6.7323550487578716</v>
      </c>
      <c r="E114" s="12">
        <v>6.9171548948572665</v>
      </c>
      <c r="F114" s="17">
        <v>1.7725315975516662</v>
      </c>
      <c r="G114" s="19"/>
      <c r="H114" s="21"/>
      <c r="I114" s="23"/>
    </row>
    <row r="115" spans="2:9" x14ac:dyDescent="0.3">
      <c r="B115" s="7" t="s">
        <v>9</v>
      </c>
      <c r="C115" s="12">
        <v>6.7611435599942586</v>
      </c>
      <c r="D115" s="17">
        <v>6.5624089364353555</v>
      </c>
      <c r="E115" s="12">
        <v>6.6422086097162616</v>
      </c>
      <c r="F115" s="17">
        <v>1.9357358693532665</v>
      </c>
      <c r="G115" s="19"/>
      <c r="H115" s="21"/>
      <c r="I115" s="23"/>
    </row>
    <row r="116" spans="2:9" x14ac:dyDescent="0.3">
      <c r="B116" s="7" t="s">
        <v>9</v>
      </c>
      <c r="C116" s="12">
        <v>6.8505492658411278</v>
      </c>
      <c r="D116" s="17">
        <v>6.4568040061591159</v>
      </c>
      <c r="E116" s="12">
        <v>5.9852812642876581</v>
      </c>
      <c r="F116" s="17">
        <v>1.7028821261161313</v>
      </c>
      <c r="G116" s="19"/>
      <c r="H116" s="21"/>
      <c r="I116" s="23"/>
    </row>
    <row r="117" spans="2:9" x14ac:dyDescent="0.3">
      <c r="B117" s="7" t="s">
        <v>9</v>
      </c>
      <c r="C117" s="12">
        <v>6.8808795661742428</v>
      </c>
      <c r="D117" s="17">
        <v>5.9751163860110985</v>
      </c>
      <c r="E117" s="12">
        <v>6.3445465449413145</v>
      </c>
      <c r="F117" s="17">
        <v>1.9416506606045463</v>
      </c>
      <c r="G117" s="19"/>
      <c r="H117" s="21"/>
      <c r="I117" s="23"/>
    </row>
    <row r="118" spans="2:9" x14ac:dyDescent="0.3">
      <c r="B118" s="7" t="s">
        <v>9</v>
      </c>
      <c r="C118" s="12">
        <v>6.8941352563748683</v>
      </c>
      <c r="D118" s="17">
        <v>6.8950761082437007</v>
      </c>
      <c r="E118" s="12">
        <v>5.1377723625768148</v>
      </c>
      <c r="F118" s="17">
        <v>1.7832873312989825</v>
      </c>
      <c r="G118" s="19"/>
      <c r="H118" s="21"/>
      <c r="I118" s="23"/>
    </row>
    <row r="119" spans="2:9" x14ac:dyDescent="0.3">
      <c r="B119" s="7" t="s">
        <v>9</v>
      </c>
      <c r="C119" s="12">
        <v>6.9994898497558902</v>
      </c>
      <c r="D119" s="17">
        <v>6.3336188758442677</v>
      </c>
      <c r="E119" s="12">
        <v>6.1389276775227817</v>
      </c>
      <c r="F119" s="17">
        <v>1.8795821256713436</v>
      </c>
      <c r="G119" s="19"/>
      <c r="H119" s="21"/>
      <c r="I119" s="23"/>
    </row>
    <row r="120" spans="2:9" x14ac:dyDescent="0.3">
      <c r="B120" s="7" t="s">
        <v>9</v>
      </c>
      <c r="C120" s="12">
        <v>6.7463295518793869</v>
      </c>
      <c r="D120" s="17">
        <v>6.8991525284269244</v>
      </c>
      <c r="E120" s="12">
        <v>5.2465168814500061</v>
      </c>
      <c r="F120" s="17">
        <v>1.7103437586152204</v>
      </c>
      <c r="G120" s="19"/>
      <c r="H120" s="21"/>
      <c r="I120" s="23"/>
    </row>
    <row r="121" spans="2:9" x14ac:dyDescent="0.3">
      <c r="B121" s="7" t="s">
        <v>9</v>
      </c>
      <c r="C121" s="12">
        <v>6.9401807162169682</v>
      </c>
      <c r="D121" s="17">
        <v>5.2900857338860003</v>
      </c>
      <c r="E121" s="12">
        <v>6.9028669801163085</v>
      </c>
      <c r="F121" s="17">
        <v>1.8895113933749601</v>
      </c>
      <c r="G121" s="19"/>
      <c r="H121" s="21"/>
      <c r="I121" s="23"/>
    </row>
    <row r="122" spans="2:9" x14ac:dyDescent="0.3">
      <c r="B122" s="7" t="s">
        <v>9</v>
      </c>
      <c r="C122" s="12">
        <v>6.906904815122882</v>
      </c>
      <c r="D122" s="17">
        <v>6.4274854233508458</v>
      </c>
      <c r="E122" s="12">
        <v>6.9063261541252388</v>
      </c>
      <c r="F122" s="17">
        <v>1.9911420956143575</v>
      </c>
      <c r="G122" s="19"/>
      <c r="H122" s="21"/>
      <c r="I122" s="23"/>
    </row>
    <row r="123" spans="2:9" x14ac:dyDescent="0.3">
      <c r="B123" s="7" t="s">
        <v>9</v>
      </c>
      <c r="C123" s="12">
        <v>6.4249949253939205</v>
      </c>
      <c r="D123" s="17">
        <v>6.9454294358122706</v>
      </c>
      <c r="E123" s="12">
        <v>5.3904479797950211</v>
      </c>
      <c r="F123" s="17">
        <v>1.887884438908122</v>
      </c>
      <c r="G123" s="19"/>
      <c r="H123" s="21"/>
      <c r="I123" s="23"/>
    </row>
    <row r="124" spans="2:9" x14ac:dyDescent="0.3">
      <c r="B124" s="7" t="s">
        <v>9</v>
      </c>
      <c r="C124" s="12">
        <v>6.9874311012523513</v>
      </c>
      <c r="D124" s="17">
        <v>6.2996294296109072</v>
      </c>
      <c r="E124" s="12">
        <v>6.4036013382247763</v>
      </c>
      <c r="F124" s="17">
        <v>1.9429512910245232</v>
      </c>
      <c r="G124" s="19"/>
      <c r="H124" s="21"/>
      <c r="I124" s="23"/>
    </row>
    <row r="125" spans="2:9" x14ac:dyDescent="0.3">
      <c r="B125" s="7" t="s">
        <v>9</v>
      </c>
      <c r="C125" s="12">
        <v>5.6350279383561555</v>
      </c>
      <c r="D125" s="17">
        <v>5.5860847066239669</v>
      </c>
      <c r="E125" s="12">
        <v>6.7025874601079769</v>
      </c>
      <c r="F125" s="17">
        <v>1.7766801086019772</v>
      </c>
      <c r="G125" s="19"/>
      <c r="H125" s="21"/>
      <c r="I125" s="23"/>
    </row>
    <row r="126" spans="2:9" ht="15" thickBot="1" x14ac:dyDescent="0.35">
      <c r="B126" s="8" t="s">
        <v>9</v>
      </c>
      <c r="C126" s="13">
        <v>6.8659063042792727</v>
      </c>
      <c r="D126" s="18">
        <v>6.3981463893582955</v>
      </c>
      <c r="E126" s="13">
        <v>5.6485116253283643</v>
      </c>
      <c r="F126" s="18">
        <v>1.8142683427811142</v>
      </c>
      <c r="G126" s="19"/>
      <c r="H126" s="22"/>
      <c r="I126" s="23"/>
    </row>
  </sheetData>
  <mergeCells count="5">
    <mergeCell ref="K21:N21"/>
    <mergeCell ref="P21:S21"/>
    <mergeCell ref="K29:N29"/>
    <mergeCell ref="K31:N31"/>
    <mergeCell ref="K48:O48"/>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T119"/>
  <sheetViews>
    <sheetView zoomScale="85" zoomScaleNormal="85" workbookViewId="0">
      <selection activeCell="M23" sqref="M23"/>
    </sheetView>
  </sheetViews>
  <sheetFormatPr defaultRowHeight="14.4" x14ac:dyDescent="0.3"/>
  <cols>
    <col min="2" max="2" width="22.5546875" bestFit="1" customWidth="1"/>
    <col min="3" max="3" width="9.44140625" customWidth="1"/>
    <col min="4" max="4" width="10.6640625" customWidth="1"/>
    <col min="7" max="7" width="10.109375" bestFit="1" customWidth="1"/>
    <col min="10" max="10" width="8.88671875" customWidth="1"/>
    <col min="11" max="11" width="10.109375" bestFit="1" customWidth="1"/>
    <col min="14" max="14" width="11.5546875" bestFit="1" customWidth="1"/>
  </cols>
  <sheetData>
    <row r="3" spans="2:19" x14ac:dyDescent="0.3">
      <c r="F3" s="1"/>
    </row>
    <row r="11" spans="2:19" ht="15" thickBot="1" x14ac:dyDescent="0.35"/>
    <row r="12" spans="2:19" ht="15" thickBot="1" x14ac:dyDescent="0.35">
      <c r="P12" s="74"/>
      <c r="Q12" s="75"/>
      <c r="R12" s="75"/>
      <c r="S12" s="76"/>
    </row>
    <row r="13" spans="2:19" ht="16.2" thickBot="1" x14ac:dyDescent="0.35">
      <c r="B13" s="4" t="s">
        <v>17</v>
      </c>
      <c r="C13" s="9" t="s">
        <v>0</v>
      </c>
      <c r="D13" s="14" t="s">
        <v>1</v>
      </c>
      <c r="E13" s="9" t="s">
        <v>2</v>
      </c>
      <c r="F13" s="9" t="s">
        <v>3</v>
      </c>
      <c r="G13" s="14" t="s">
        <v>7</v>
      </c>
      <c r="H13" s="9" t="s">
        <v>12</v>
      </c>
      <c r="P13" s="47"/>
      <c r="Q13" s="78" t="s">
        <v>5</v>
      </c>
      <c r="R13" s="79"/>
      <c r="S13" s="48"/>
    </row>
    <row r="14" spans="2:19" ht="15" thickBot="1" x14ac:dyDescent="0.35">
      <c r="B14" s="5" t="s">
        <v>14</v>
      </c>
      <c r="C14" s="10">
        <v>6.7317402904388448</v>
      </c>
      <c r="D14" s="15">
        <v>7.1386517779177936</v>
      </c>
      <c r="E14" s="10">
        <v>5.4073737492713505</v>
      </c>
      <c r="F14" s="10">
        <v>1.7937142849619097</v>
      </c>
      <c r="G14" s="15">
        <v>1.6167548554986295</v>
      </c>
      <c r="H14" s="64" t="s">
        <v>11</v>
      </c>
      <c r="P14" s="47"/>
      <c r="Q14" s="80" t="s">
        <v>13</v>
      </c>
      <c r="R14" s="81"/>
      <c r="S14" s="48"/>
    </row>
    <row r="15" spans="2:19" ht="15" thickBot="1" x14ac:dyDescent="0.35">
      <c r="B15" s="6" t="s">
        <v>14</v>
      </c>
      <c r="C15" s="11">
        <v>6.5120626340002756</v>
      </c>
      <c r="D15" s="16">
        <v>7.5868881236930843</v>
      </c>
      <c r="E15" s="11">
        <v>6.988592827790403</v>
      </c>
      <c r="F15" s="11">
        <v>1.3295481046613513</v>
      </c>
      <c r="G15" s="16">
        <v>3.0779935523673174</v>
      </c>
      <c r="H15" s="65" t="s">
        <v>11</v>
      </c>
      <c r="P15" s="49"/>
      <c r="Q15" s="77"/>
      <c r="R15" s="77"/>
      <c r="S15" s="50"/>
    </row>
    <row r="16" spans="2:19" x14ac:dyDescent="0.3">
      <c r="B16" s="6" t="s">
        <v>14</v>
      </c>
      <c r="C16" s="11">
        <v>6.6492241013342381</v>
      </c>
      <c r="D16" s="16">
        <v>6.4004034498747169</v>
      </c>
      <c r="E16" s="11">
        <v>6.3942982285130565</v>
      </c>
      <c r="F16" s="11">
        <v>1.6673691328109295</v>
      </c>
      <c r="G16" s="16">
        <v>1.3078000750074326</v>
      </c>
      <c r="H16" s="65">
        <v>7.5953589336877972E-2</v>
      </c>
    </row>
    <row r="17" spans="2:20" x14ac:dyDescent="0.3">
      <c r="B17" s="6" t="s">
        <v>14</v>
      </c>
      <c r="C17" s="11">
        <v>7.1467419051288594</v>
      </c>
      <c r="D17" s="16">
        <v>7.1892314201523995</v>
      </c>
      <c r="E17" s="11">
        <v>6.9206118378327712</v>
      </c>
      <c r="F17" s="11">
        <v>1.4552970223462578</v>
      </c>
      <c r="G17" s="16">
        <v>2.7064193008726898</v>
      </c>
      <c r="H17" s="65" t="s">
        <v>11</v>
      </c>
    </row>
    <row r="18" spans="2:20" ht="15" thickBot="1" x14ac:dyDescent="0.35">
      <c r="B18" s="6" t="s">
        <v>14</v>
      </c>
      <c r="C18" s="11">
        <v>6.9120911003811347</v>
      </c>
      <c r="D18" s="16">
        <v>7.6331003328419289</v>
      </c>
      <c r="E18" s="11">
        <v>6.9866673161175958</v>
      </c>
      <c r="F18" s="11">
        <v>0.78752007447316985</v>
      </c>
      <c r="G18" s="16">
        <v>5.0565425117982521</v>
      </c>
      <c r="H18" s="65">
        <v>4.1578577150316749E-5</v>
      </c>
    </row>
    <row r="19" spans="2:20" ht="16.2" thickBot="1" x14ac:dyDescent="0.35">
      <c r="B19" s="6" t="s">
        <v>14</v>
      </c>
      <c r="C19" s="11">
        <v>6.7186989712929188</v>
      </c>
      <c r="D19" s="16">
        <v>6.1821488597974739</v>
      </c>
      <c r="E19" s="11">
        <v>5.4405053598930238</v>
      </c>
      <c r="F19" s="11">
        <v>1.448678753346246</v>
      </c>
      <c r="G19" s="16">
        <v>2.0459153640274428</v>
      </c>
      <c r="H19" s="65" t="s">
        <v>11</v>
      </c>
      <c r="P19" s="113" t="s">
        <v>25</v>
      </c>
      <c r="Q19" s="114"/>
      <c r="R19" s="114"/>
      <c r="S19" s="114"/>
      <c r="T19" s="115"/>
    </row>
    <row r="20" spans="2:20" x14ac:dyDescent="0.3">
      <c r="B20" s="6" t="s">
        <v>14</v>
      </c>
      <c r="C20" s="11">
        <v>7.1021812668544353</v>
      </c>
      <c r="D20" s="16">
        <v>6.5613276910111837</v>
      </c>
      <c r="E20" s="11">
        <v>6.2224325424091376</v>
      </c>
      <c r="F20" s="11">
        <v>1.4954132993829523</v>
      </c>
      <c r="G20" s="16">
        <v>2.2227225237021004</v>
      </c>
      <c r="H20" s="65" t="s">
        <v>11</v>
      </c>
      <c r="P20" s="58" t="s">
        <v>0</v>
      </c>
      <c r="Q20" s="59" t="s">
        <v>1</v>
      </c>
      <c r="R20" s="59" t="s">
        <v>2</v>
      </c>
      <c r="S20" s="60" t="s">
        <v>19</v>
      </c>
      <c r="T20" s="26"/>
    </row>
    <row r="21" spans="2:20" ht="15" thickBot="1" x14ac:dyDescent="0.35">
      <c r="B21" s="6" t="s">
        <v>14</v>
      </c>
      <c r="C21" s="11">
        <v>6.6247718357369765</v>
      </c>
      <c r="D21" s="16">
        <v>6.7038536252774001</v>
      </c>
      <c r="E21" s="11">
        <v>4.9071065887137646</v>
      </c>
      <c r="F21" s="11">
        <v>1.7050477523910734</v>
      </c>
      <c r="G21" s="16">
        <v>1.6245463264190478</v>
      </c>
      <c r="H21" s="65">
        <v>4.2144824271302658E-2</v>
      </c>
      <c r="P21" s="27">
        <v>7.2</v>
      </c>
      <c r="Q21" s="28">
        <v>7.14</v>
      </c>
      <c r="R21" s="28">
        <v>4.2</v>
      </c>
      <c r="S21" s="29">
        <v>2.2999999999999998</v>
      </c>
      <c r="T21" s="26"/>
    </row>
    <row r="22" spans="2:20" x14ac:dyDescent="0.3">
      <c r="B22" s="6" t="s">
        <v>14</v>
      </c>
      <c r="C22" s="11">
        <v>7.0755440747142533</v>
      </c>
      <c r="D22" s="16">
        <v>6.1085865680113161</v>
      </c>
      <c r="E22" s="11">
        <v>5.8820326183686822</v>
      </c>
      <c r="F22" s="11">
        <v>1.6699813609453349</v>
      </c>
      <c r="G22" s="16">
        <v>1.3796163875301506</v>
      </c>
      <c r="H22" s="65" t="s">
        <v>11</v>
      </c>
      <c r="P22" s="70"/>
      <c r="Q22" s="68"/>
      <c r="T22" s="26"/>
    </row>
    <row r="23" spans="2:20" x14ac:dyDescent="0.3">
      <c r="B23" s="6" t="s">
        <v>14</v>
      </c>
      <c r="C23" s="11">
        <v>6.9082671223731662</v>
      </c>
      <c r="D23" s="16">
        <v>6.0723111564309775</v>
      </c>
      <c r="E23" s="11">
        <v>6.3380110261707241</v>
      </c>
      <c r="F23" s="11">
        <v>1.3636608623645616</v>
      </c>
      <c r="G23" s="16">
        <v>2.1920171885577231</v>
      </c>
      <c r="H23" s="65" t="s">
        <v>11</v>
      </c>
      <c r="P23" s="71" t="s">
        <v>23</v>
      </c>
      <c r="Q23" s="69"/>
      <c r="T23" s="26"/>
    </row>
    <row r="24" spans="2:20" x14ac:dyDescent="0.3">
      <c r="B24" s="6" t="s">
        <v>14</v>
      </c>
      <c r="C24" s="11">
        <v>6.9750806936976346</v>
      </c>
      <c r="D24" s="16">
        <v>6.4883124131597922</v>
      </c>
      <c r="E24" s="11">
        <v>6.9940471790344558</v>
      </c>
      <c r="F24" s="11">
        <v>1.4963867256789984</v>
      </c>
      <c r="G24" s="16">
        <v>1.9843985486688069</v>
      </c>
      <c r="H24" s="65" t="s">
        <v>11</v>
      </c>
      <c r="P24" s="70"/>
      <c r="Q24" s="68"/>
      <c r="T24" s="26"/>
    </row>
    <row r="25" spans="2:20" ht="18.600000000000001" thickBot="1" x14ac:dyDescent="0.4">
      <c r="B25" s="6" t="s">
        <v>14</v>
      </c>
      <c r="C25" s="11">
        <v>6.5966599153827072</v>
      </c>
      <c r="D25" s="16">
        <v>6.3291148854607018</v>
      </c>
      <c r="E25" s="11">
        <v>6.927388849316892</v>
      </c>
      <c r="F25" s="11">
        <v>1.3321991875682149</v>
      </c>
      <c r="G25" s="16">
        <v>2.2317098247925804</v>
      </c>
      <c r="H25" s="65" t="s">
        <v>11</v>
      </c>
      <c r="P25" s="72" t="s">
        <v>12</v>
      </c>
      <c r="Q25" s="98"/>
      <c r="R25" s="28"/>
      <c r="S25" s="28"/>
      <c r="T25" s="29"/>
    </row>
    <row r="26" spans="2:20" x14ac:dyDescent="0.3">
      <c r="B26" s="6" t="s">
        <v>14</v>
      </c>
      <c r="C26" s="11">
        <v>7.0695179660124712</v>
      </c>
      <c r="D26" s="16">
        <v>6.8249835979451587</v>
      </c>
      <c r="E26" s="11">
        <v>6.9237828612509631</v>
      </c>
      <c r="F26" s="11">
        <v>1.4482878727269473</v>
      </c>
      <c r="G26" s="16">
        <v>2.4342650413756379</v>
      </c>
      <c r="H26" s="65">
        <v>1.0470811127171903E-2</v>
      </c>
    </row>
    <row r="27" spans="2:20" x14ac:dyDescent="0.3">
      <c r="B27" s="6" t="s">
        <v>14</v>
      </c>
      <c r="C27" s="11">
        <v>6.8037399754578622</v>
      </c>
      <c r="D27" s="16">
        <v>7.0920841373897758</v>
      </c>
      <c r="E27" s="11">
        <v>6.6373522877133384</v>
      </c>
      <c r="F27" s="11">
        <v>1.1903190782390618</v>
      </c>
      <c r="G27" s="16">
        <v>3.3749846404722419</v>
      </c>
      <c r="H27" s="65" t="s">
        <v>11</v>
      </c>
    </row>
    <row r="28" spans="2:20" x14ac:dyDescent="0.3">
      <c r="B28" s="6" t="s">
        <v>14</v>
      </c>
      <c r="C28" s="11">
        <v>7.4405382510012004</v>
      </c>
      <c r="D28" s="16">
        <v>6.0180914870075854</v>
      </c>
      <c r="E28" s="11">
        <v>6.1690821575850823</v>
      </c>
      <c r="F28" s="11">
        <v>1.4511476794060556</v>
      </c>
      <c r="G28" s="16">
        <v>2.1534921745632269</v>
      </c>
      <c r="H28" s="65" t="s">
        <v>11</v>
      </c>
    </row>
    <row r="29" spans="2:20" x14ac:dyDescent="0.3">
      <c r="B29" s="6" t="s">
        <v>14</v>
      </c>
      <c r="C29" s="11">
        <v>6.6696064858320616</v>
      </c>
      <c r="D29" s="16">
        <v>8.5864529588193825</v>
      </c>
      <c r="E29" s="11">
        <v>4.3724209461644623</v>
      </c>
      <c r="F29" s="11">
        <v>1.5421636214933858</v>
      </c>
      <c r="G29" s="16">
        <v>3.5871530965695024</v>
      </c>
      <c r="H29" s="65" t="s">
        <v>11</v>
      </c>
    </row>
    <row r="30" spans="2:20" x14ac:dyDescent="0.3">
      <c r="B30" s="6" t="s">
        <v>14</v>
      </c>
      <c r="C30" s="11">
        <v>7.6642946295697083</v>
      </c>
      <c r="D30" s="16">
        <v>7.7304310047388753</v>
      </c>
      <c r="E30" s="11">
        <v>6.6497582323103952</v>
      </c>
      <c r="F30" s="11">
        <v>1.5889492137384222</v>
      </c>
      <c r="G30" s="16">
        <v>2.9480907847327327</v>
      </c>
      <c r="H30" s="65">
        <v>1.656288809902091E-3</v>
      </c>
    </row>
    <row r="31" spans="2:20" x14ac:dyDescent="0.3">
      <c r="B31" s="6" t="s">
        <v>14</v>
      </c>
      <c r="C31" s="11">
        <v>6.9527790790995185</v>
      </c>
      <c r="D31" s="16">
        <v>6.5651760187568211</v>
      </c>
      <c r="E31" s="11">
        <v>6.9870804634874819</v>
      </c>
      <c r="F31" s="11">
        <v>1.5610608372083075</v>
      </c>
      <c r="G31" s="16">
        <v>1.8198561126120891</v>
      </c>
      <c r="H31" s="65" t="s">
        <v>11</v>
      </c>
    </row>
    <row r="32" spans="2:20" x14ac:dyDescent="0.3">
      <c r="B32" s="6" t="s">
        <v>14</v>
      </c>
      <c r="C32" s="11">
        <v>7.6538529743100954</v>
      </c>
      <c r="D32" s="16">
        <v>6.124079013129478</v>
      </c>
      <c r="E32" s="11">
        <v>6.3608015246170719</v>
      </c>
      <c r="F32" s="11">
        <v>1.1945878783567285</v>
      </c>
      <c r="G32" s="16">
        <v>3.1303377004610415</v>
      </c>
      <c r="H32" s="65" t="s">
        <v>11</v>
      </c>
    </row>
    <row r="33" spans="2:8" x14ac:dyDescent="0.3">
      <c r="B33" s="6" t="s">
        <v>14</v>
      </c>
      <c r="C33" s="11">
        <v>6.5544379565332109</v>
      </c>
      <c r="D33" s="16">
        <v>7.1748690036469567</v>
      </c>
      <c r="E33" s="11">
        <v>6.5595428265295457</v>
      </c>
      <c r="F33" s="11">
        <v>1.6630563857555669</v>
      </c>
      <c r="G33" s="16">
        <v>1.7967824266581944</v>
      </c>
      <c r="H33" s="65" t="s">
        <v>11</v>
      </c>
    </row>
    <row r="34" spans="2:8" x14ac:dyDescent="0.3">
      <c r="B34" s="6" t="s">
        <v>14</v>
      </c>
      <c r="C34" s="11">
        <v>6.622771777739124</v>
      </c>
      <c r="D34" s="16">
        <v>7.2967661561142441</v>
      </c>
      <c r="E34" s="11">
        <v>6.5649547536660098</v>
      </c>
      <c r="F34" s="11">
        <v>0.80609523569297181</v>
      </c>
      <c r="G34" s="16">
        <v>4.6868189369918554</v>
      </c>
      <c r="H34" s="65" t="s">
        <v>11</v>
      </c>
    </row>
    <row r="35" spans="2:8" x14ac:dyDescent="0.3">
      <c r="B35" s="6" t="s">
        <v>14</v>
      </c>
      <c r="C35" s="11">
        <v>7.4194832925814875</v>
      </c>
      <c r="D35" s="16">
        <v>6.6463281912802117</v>
      </c>
      <c r="E35" s="11">
        <v>4.2579388704921159</v>
      </c>
      <c r="F35" s="11">
        <v>0.54891000816339874</v>
      </c>
      <c r="G35" s="16">
        <v>5.8088099467320511</v>
      </c>
      <c r="H35" s="65" t="s">
        <v>11</v>
      </c>
    </row>
    <row r="36" spans="2:8" x14ac:dyDescent="0.3">
      <c r="B36" s="6" t="s">
        <v>14</v>
      </c>
      <c r="C36" s="11">
        <v>7.7118066313937659</v>
      </c>
      <c r="D36" s="16">
        <v>6.8086676010154488</v>
      </c>
      <c r="E36" s="11">
        <v>6.9603728606870146</v>
      </c>
      <c r="F36" s="11">
        <v>0.53949312285226492</v>
      </c>
      <c r="G36" s="16">
        <v>5.665394277318951</v>
      </c>
      <c r="H36" s="65" t="s">
        <v>11</v>
      </c>
    </row>
    <row r="37" spans="2:8" x14ac:dyDescent="0.3">
      <c r="B37" s="6" t="s">
        <v>14</v>
      </c>
      <c r="C37" s="11">
        <v>6.5508250354677564</v>
      </c>
      <c r="D37" s="16">
        <v>7.3463816444486545</v>
      </c>
      <c r="E37" s="11">
        <v>6.1628150236031054</v>
      </c>
      <c r="F37" s="11">
        <v>0.61316403403068354</v>
      </c>
      <c r="G37" s="16">
        <v>5.3751697729066912</v>
      </c>
      <c r="H37" s="65" t="s">
        <v>11</v>
      </c>
    </row>
    <row r="38" spans="2:8" x14ac:dyDescent="0.3">
      <c r="B38" s="6" t="s">
        <v>14</v>
      </c>
      <c r="C38" s="11">
        <v>6.7149158474278963</v>
      </c>
      <c r="D38" s="16">
        <v>7.4649132663382902</v>
      </c>
      <c r="E38" s="11">
        <v>5.7032034264714877</v>
      </c>
      <c r="F38" s="11">
        <v>1.6524129921766908</v>
      </c>
      <c r="G38" s="16">
        <v>2.2491275498830712</v>
      </c>
      <c r="H38" s="65" t="s">
        <v>11</v>
      </c>
    </row>
    <row r="39" spans="2:8" x14ac:dyDescent="0.3">
      <c r="B39" s="6" t="s">
        <v>14</v>
      </c>
      <c r="C39" s="11">
        <v>6.5632967361913934</v>
      </c>
      <c r="D39" s="16">
        <v>7.1674914837431762</v>
      </c>
      <c r="E39" s="11">
        <v>4.4776473550808333</v>
      </c>
      <c r="F39" s="11">
        <v>1.6729299631472336</v>
      </c>
      <c r="G39" s="16">
        <v>2.0944318881930668</v>
      </c>
      <c r="H39" s="65" t="s">
        <v>11</v>
      </c>
    </row>
    <row r="40" spans="2:8" x14ac:dyDescent="0.3">
      <c r="B40" s="6" t="s">
        <v>14</v>
      </c>
      <c r="C40" s="11">
        <v>6.8515341874968811</v>
      </c>
      <c r="D40" s="16">
        <v>6.7086597477590661</v>
      </c>
      <c r="E40" s="11">
        <v>5.1227255812338495</v>
      </c>
      <c r="F40" s="11">
        <v>1.7594022040887867</v>
      </c>
      <c r="G40" s="16">
        <v>1.5269214484052522</v>
      </c>
      <c r="H40" s="65">
        <v>8.2801535930816586E-3</v>
      </c>
    </row>
    <row r="41" spans="2:8" x14ac:dyDescent="0.3">
      <c r="B41" s="6" t="s">
        <v>14</v>
      </c>
      <c r="C41" s="11">
        <v>6.9075381338433681</v>
      </c>
      <c r="D41" s="16">
        <v>7.3206276157987338</v>
      </c>
      <c r="E41" s="11">
        <v>6.9974295286021251</v>
      </c>
      <c r="F41" s="11">
        <v>1.6647176284161465</v>
      </c>
      <c r="G41" s="16">
        <v>1.9945840483197452</v>
      </c>
      <c r="H41" s="65" t="s">
        <v>11</v>
      </c>
    </row>
    <row r="42" spans="2:8" x14ac:dyDescent="0.3">
      <c r="B42" s="6" t="s">
        <v>14</v>
      </c>
      <c r="C42" s="11">
        <v>6.5833731390862784</v>
      </c>
      <c r="D42" s="16">
        <v>6.4096613692628805</v>
      </c>
      <c r="E42" s="11">
        <v>4.1094711638684149</v>
      </c>
      <c r="F42" s="11">
        <v>1.5483500106601589</v>
      </c>
      <c r="G42" s="16">
        <v>2.0304151355721709</v>
      </c>
      <c r="H42" s="65" t="s">
        <v>11</v>
      </c>
    </row>
    <row r="43" spans="2:8" x14ac:dyDescent="0.3">
      <c r="B43" s="6" t="s">
        <v>14</v>
      </c>
      <c r="C43" s="11">
        <v>6.5311389531506432</v>
      </c>
      <c r="D43" s="16">
        <v>7.3269658363691725</v>
      </c>
      <c r="E43" s="11">
        <v>6.9999835521488514</v>
      </c>
      <c r="F43" s="11">
        <v>1.7558393807295372</v>
      </c>
      <c r="G43" s="16">
        <v>1.5229258853667949</v>
      </c>
      <c r="H43" s="65" t="s">
        <v>11</v>
      </c>
    </row>
    <row r="44" spans="2:8" x14ac:dyDescent="0.3">
      <c r="B44" s="6" t="s">
        <v>14</v>
      </c>
      <c r="C44" s="11">
        <v>7.3955606341058067</v>
      </c>
      <c r="D44" s="16">
        <v>6.7500605707842043</v>
      </c>
      <c r="E44" s="11">
        <v>5.8030869779598193</v>
      </c>
      <c r="F44" s="11">
        <v>0.54397831479681624</v>
      </c>
      <c r="G44" s="16">
        <v>5.6411853120276385</v>
      </c>
      <c r="H44" s="65" t="s">
        <v>11</v>
      </c>
    </row>
    <row r="45" spans="2:8" x14ac:dyDescent="0.3">
      <c r="B45" s="6" t="s">
        <v>14</v>
      </c>
      <c r="C45" s="11">
        <v>6.7875715868959192</v>
      </c>
      <c r="D45" s="16">
        <v>6.0956452970371497</v>
      </c>
      <c r="E45" s="11">
        <v>6.6295748397476171</v>
      </c>
      <c r="F45" s="11">
        <v>1.1506018103271685</v>
      </c>
      <c r="G45" s="16">
        <v>2.7933406757152519</v>
      </c>
      <c r="H45" s="65" t="s">
        <v>11</v>
      </c>
    </row>
    <row r="46" spans="2:8" x14ac:dyDescent="0.3">
      <c r="B46" s="6" t="s">
        <v>14</v>
      </c>
      <c r="C46" s="11">
        <v>6.6600211375461136</v>
      </c>
      <c r="D46" s="16">
        <v>7.6251074163161734</v>
      </c>
      <c r="E46" s="11">
        <v>5.7537107179971816</v>
      </c>
      <c r="F46" s="11">
        <v>1.1784204649118986</v>
      </c>
      <c r="G46" s="16">
        <v>3.8610252885611827</v>
      </c>
      <c r="H46" s="65">
        <v>4.0188172701690754E-4</v>
      </c>
    </row>
    <row r="47" spans="2:8" x14ac:dyDescent="0.3">
      <c r="B47" s="6" t="s">
        <v>14</v>
      </c>
      <c r="C47" s="11">
        <v>6.6393428618592285</v>
      </c>
      <c r="D47" s="16">
        <v>7.3210240683103311</v>
      </c>
      <c r="E47" s="11">
        <v>5.9862394528263394</v>
      </c>
      <c r="F47" s="11">
        <v>0.90667964514845611</v>
      </c>
      <c r="G47" s="16">
        <v>4.4784406739321163</v>
      </c>
      <c r="H47" s="65" t="s">
        <v>11</v>
      </c>
    </row>
    <row r="48" spans="2:8" x14ac:dyDescent="0.3">
      <c r="B48" s="6" t="s">
        <v>14</v>
      </c>
      <c r="C48" s="11">
        <v>6.8465110244262979</v>
      </c>
      <c r="D48" s="16">
        <v>6.1963709536658431</v>
      </c>
      <c r="E48" s="11">
        <v>6.7775024086732039</v>
      </c>
      <c r="F48" s="11">
        <v>1.5757095998732931</v>
      </c>
      <c r="G48" s="16">
        <v>1.4942407923943701</v>
      </c>
      <c r="H48" s="65" t="s">
        <v>11</v>
      </c>
    </row>
    <row r="49" spans="2:8" x14ac:dyDescent="0.3">
      <c r="B49" s="6" t="s">
        <v>14</v>
      </c>
      <c r="C49" s="11">
        <v>6.8662397502643779</v>
      </c>
      <c r="D49" s="16">
        <v>7.9606009981747397</v>
      </c>
      <c r="E49" s="11">
        <v>5.7956472739272407</v>
      </c>
      <c r="F49" s="11">
        <v>1.4433137116151076</v>
      </c>
      <c r="G49" s="16">
        <v>3.3335737079439971</v>
      </c>
      <c r="H49" s="65" t="s">
        <v>11</v>
      </c>
    </row>
    <row r="50" spans="2:8" x14ac:dyDescent="0.3">
      <c r="B50" s="6" t="s">
        <v>14</v>
      </c>
      <c r="C50" s="11">
        <v>6.5006349595551818</v>
      </c>
      <c r="D50" s="16">
        <v>6.7204963938072169</v>
      </c>
      <c r="E50" s="11">
        <v>6.6484896576638626</v>
      </c>
      <c r="F50" s="11">
        <v>1.5428429808676114</v>
      </c>
      <c r="G50" s="16">
        <v>1.8248109074783461</v>
      </c>
      <c r="H50" s="65" t="s">
        <v>11</v>
      </c>
    </row>
    <row r="51" spans="2:8" x14ac:dyDescent="0.3">
      <c r="B51" s="6" t="s">
        <v>14</v>
      </c>
      <c r="C51" s="11">
        <v>7.3967793704588551</v>
      </c>
      <c r="D51" s="16">
        <v>7.308146913896536</v>
      </c>
      <c r="E51" s="11">
        <v>6.9985037682903064</v>
      </c>
      <c r="F51" s="11">
        <v>1.2768799264099502</v>
      </c>
      <c r="G51" s="16">
        <v>3.4753580619855331</v>
      </c>
      <c r="H51" s="65" t="s">
        <v>11</v>
      </c>
    </row>
    <row r="52" spans="2:8" x14ac:dyDescent="0.3">
      <c r="B52" s="6" t="s">
        <v>14</v>
      </c>
      <c r="C52" s="11">
        <v>7.3253823507394742</v>
      </c>
      <c r="D52" s="16">
        <v>6.5980428528793356</v>
      </c>
      <c r="E52" s="11">
        <v>5.9431787345401172</v>
      </c>
      <c r="F52" s="11">
        <v>1.5558535189495522</v>
      </c>
      <c r="G52" s="16">
        <v>2.2048002262374737</v>
      </c>
      <c r="H52" s="65">
        <v>1.0303136649501617E-2</v>
      </c>
    </row>
    <row r="53" spans="2:8" x14ac:dyDescent="0.3">
      <c r="B53" s="6" t="s">
        <v>14</v>
      </c>
      <c r="C53" s="11">
        <v>6.7045116208629096</v>
      </c>
      <c r="D53" s="16">
        <v>6.3579792530467723</v>
      </c>
      <c r="E53" s="11">
        <v>6.9678282797300675</v>
      </c>
      <c r="F53" s="11">
        <v>1.098149718763695</v>
      </c>
      <c r="G53" s="16">
        <v>3.0545957078760426</v>
      </c>
      <c r="H53" s="65" t="s">
        <v>11</v>
      </c>
    </row>
    <row r="54" spans="2:8" x14ac:dyDescent="0.3">
      <c r="B54" s="6" t="s">
        <v>14</v>
      </c>
      <c r="C54" s="11">
        <v>7.4819135162891897</v>
      </c>
      <c r="D54" s="16">
        <v>6.0422304022354636</v>
      </c>
      <c r="E54" s="11">
        <v>6.9237673189795848</v>
      </c>
      <c r="F54" s="11">
        <v>1.7486770238592522</v>
      </c>
      <c r="G54" s="16">
        <v>1.1082082074147976</v>
      </c>
      <c r="H54" s="65" t="s">
        <v>11</v>
      </c>
    </row>
    <row r="55" spans="2:8" x14ac:dyDescent="0.3">
      <c r="B55" s="6" t="s">
        <v>14</v>
      </c>
      <c r="C55" s="11">
        <v>6.7758600735879728</v>
      </c>
      <c r="D55" s="16">
        <v>6.613750780253751</v>
      </c>
      <c r="E55" s="11">
        <v>6.9862773875554209</v>
      </c>
      <c r="F55" s="11">
        <v>1.3190413209216192</v>
      </c>
      <c r="G55" s="16">
        <v>2.5520634916363694</v>
      </c>
      <c r="H55" s="65">
        <v>3.9114822777727969E-4</v>
      </c>
    </row>
    <row r="56" spans="2:8" x14ac:dyDescent="0.3">
      <c r="B56" s="6" t="s">
        <v>14</v>
      </c>
      <c r="C56" s="11">
        <v>6.5447454017812214</v>
      </c>
      <c r="D56" s="16">
        <v>6.2240156839696583</v>
      </c>
      <c r="E56" s="11">
        <v>6.9855097418140559</v>
      </c>
      <c r="F56" s="11">
        <v>1.6428363402107788</v>
      </c>
      <c r="G56" s="16">
        <v>1.1185086351886531</v>
      </c>
      <c r="H56" s="65" t="s">
        <v>11</v>
      </c>
    </row>
    <row r="57" spans="2:8" x14ac:dyDescent="0.3">
      <c r="B57" s="6" t="s">
        <v>14</v>
      </c>
      <c r="C57" s="11">
        <v>6.9309059963606172</v>
      </c>
      <c r="D57" s="16">
        <v>6.5923282188629448</v>
      </c>
      <c r="E57" s="11">
        <v>5.5459227638754847</v>
      </c>
      <c r="F57" s="11">
        <v>1.2863978970905408</v>
      </c>
      <c r="G57" s="16">
        <v>2.9457578602885421</v>
      </c>
      <c r="H57" s="65">
        <v>4.1915329265274949E-3</v>
      </c>
    </row>
    <row r="58" spans="2:8" x14ac:dyDescent="0.3">
      <c r="B58" s="6" t="s">
        <v>14</v>
      </c>
      <c r="C58" s="11">
        <v>6.6065276051368533</v>
      </c>
      <c r="D58" s="16">
        <v>7.7582640714244588</v>
      </c>
      <c r="E58" s="11">
        <v>6.9940789721684657</v>
      </c>
      <c r="F58" s="11">
        <v>1.3799372819245661</v>
      </c>
      <c r="G58" s="16">
        <v>3.0805590128248994</v>
      </c>
      <c r="H58" s="65" t="s">
        <v>11</v>
      </c>
    </row>
    <row r="59" spans="2:8" x14ac:dyDescent="0.3">
      <c r="B59" s="6" t="s">
        <v>14</v>
      </c>
      <c r="C59" s="11">
        <v>6.6225097855627659</v>
      </c>
      <c r="D59" s="16">
        <v>7.3044368877410291</v>
      </c>
      <c r="E59" s="11">
        <v>4.723221764391389</v>
      </c>
      <c r="F59" s="11">
        <v>0.9590616010302736</v>
      </c>
      <c r="G59" s="16">
        <v>4.4897234269824722</v>
      </c>
      <c r="H59" s="65" t="s">
        <v>11</v>
      </c>
    </row>
    <row r="60" spans="2:8" x14ac:dyDescent="0.3">
      <c r="B60" s="6" t="s">
        <v>14</v>
      </c>
      <c r="C60" s="11">
        <v>6.6770782274483524</v>
      </c>
      <c r="D60" s="16">
        <v>7.4162555772315759</v>
      </c>
      <c r="E60" s="11">
        <v>4.0333553642481341</v>
      </c>
      <c r="F60" s="11">
        <v>1.1858694021604006</v>
      </c>
      <c r="G60" s="16">
        <v>3.9707997072839456</v>
      </c>
      <c r="H60" s="65">
        <v>2.0212345416062368E-4</v>
      </c>
    </row>
    <row r="61" spans="2:8" x14ac:dyDescent="0.3">
      <c r="B61" s="6" t="s">
        <v>14</v>
      </c>
      <c r="C61" s="11">
        <v>7.4030065521983186</v>
      </c>
      <c r="D61" s="16">
        <v>6.728555014347517</v>
      </c>
      <c r="E61" s="11">
        <v>4.1357136683834499</v>
      </c>
      <c r="F61" s="11">
        <v>1.0517998625095843</v>
      </c>
      <c r="G61" s="16">
        <v>4.2516801232851513</v>
      </c>
      <c r="H61" s="65" t="s">
        <v>11</v>
      </c>
    </row>
    <row r="62" spans="2:8" x14ac:dyDescent="0.3">
      <c r="B62" s="6" t="s">
        <v>14</v>
      </c>
      <c r="C62" s="11">
        <v>6.8166405944348423</v>
      </c>
      <c r="D62" s="16">
        <v>6.6679792398046711</v>
      </c>
      <c r="E62" s="11">
        <v>6.3195783104037799</v>
      </c>
      <c r="F62" s="11">
        <v>1.3045574637065607</v>
      </c>
      <c r="G62" s="16">
        <v>2.7626620268188855</v>
      </c>
      <c r="H62" s="65">
        <v>6.4533305956312875E-3</v>
      </c>
    </row>
    <row r="63" spans="2:8" x14ac:dyDescent="0.3">
      <c r="B63" s="6" t="s">
        <v>14</v>
      </c>
      <c r="C63" s="11">
        <v>6.9350437582240305</v>
      </c>
      <c r="D63" s="16">
        <v>6.3971055292417276</v>
      </c>
      <c r="E63" s="11">
        <v>6.6950786516384531</v>
      </c>
      <c r="F63" s="11">
        <v>1.7206822661169043</v>
      </c>
      <c r="G63" s="16">
        <v>1.2226965326466139</v>
      </c>
      <c r="H63" s="65">
        <v>9.2740681638792816E-2</v>
      </c>
    </row>
    <row r="64" spans="2:8" x14ac:dyDescent="0.3">
      <c r="B64" s="7" t="s">
        <v>9</v>
      </c>
      <c r="C64" s="12">
        <v>6.5252646456281402</v>
      </c>
      <c r="D64" s="17">
        <v>6.6903931116894357</v>
      </c>
      <c r="E64" s="12">
        <v>6.5613736570280894</v>
      </c>
      <c r="F64" s="12">
        <v>1.8862355972323457</v>
      </c>
      <c r="G64" s="17">
        <v>0.71847419844851235</v>
      </c>
      <c r="H64" s="66">
        <v>0.33652588216595875</v>
      </c>
    </row>
    <row r="65" spans="2:8" x14ac:dyDescent="0.3">
      <c r="B65" s="7" t="s">
        <v>9</v>
      </c>
      <c r="C65" s="12">
        <v>5.8967436645896445</v>
      </c>
      <c r="D65" s="17">
        <v>5.4991192858719318</v>
      </c>
      <c r="E65" s="12">
        <v>6.9867086195629504</v>
      </c>
      <c r="F65" s="12">
        <v>2.046812783763813</v>
      </c>
      <c r="G65" s="17">
        <v>-1.0118200566035052</v>
      </c>
      <c r="H65" s="66">
        <v>0.81024229405433579</v>
      </c>
    </row>
    <row r="66" spans="2:8" x14ac:dyDescent="0.3">
      <c r="B66" s="7" t="s">
        <v>9</v>
      </c>
      <c r="C66" s="12">
        <v>5.3184731637465834</v>
      </c>
      <c r="D66" s="17">
        <v>6.9603538482455951</v>
      </c>
      <c r="E66" s="12">
        <v>6.8884912085497358</v>
      </c>
      <c r="F66" s="12">
        <v>2.0008318564988681</v>
      </c>
      <c r="G66" s="17">
        <v>-9.3775528052518986E-2</v>
      </c>
      <c r="H66" s="66" t="s">
        <v>11</v>
      </c>
    </row>
    <row r="67" spans="2:8" x14ac:dyDescent="0.3">
      <c r="B67" s="7" t="s">
        <v>9</v>
      </c>
      <c r="C67" s="12">
        <v>6.8388928931102493</v>
      </c>
      <c r="D67" s="17">
        <v>5.5898246981917232</v>
      </c>
      <c r="E67" s="12">
        <v>6.9404329310444783</v>
      </c>
      <c r="F67" s="12">
        <v>1.7385218969750438</v>
      </c>
      <c r="G67" s="17">
        <v>0.50979249703575658</v>
      </c>
      <c r="H67" s="66" t="s">
        <v>11</v>
      </c>
    </row>
    <row r="68" spans="2:8" x14ac:dyDescent="0.3">
      <c r="B68" s="7" t="s">
        <v>9</v>
      </c>
      <c r="C68" s="12">
        <v>6.5330164221894709</v>
      </c>
      <c r="D68" s="17">
        <v>6.9963392883292794</v>
      </c>
      <c r="E68" s="12">
        <v>6.939620585671058</v>
      </c>
      <c r="F68" s="12">
        <v>1.9074952891499588</v>
      </c>
      <c r="G68" s="17">
        <v>0.80940628307883333</v>
      </c>
      <c r="H68" s="66">
        <v>0.1096961107145711</v>
      </c>
    </row>
    <row r="69" spans="2:8" x14ac:dyDescent="0.3">
      <c r="B69" s="7" t="s">
        <v>9</v>
      </c>
      <c r="C69" s="12">
        <v>6.9967414248998869</v>
      </c>
      <c r="D69" s="17">
        <v>5.5696365437103834</v>
      </c>
      <c r="E69" s="12">
        <v>6.908050639116186</v>
      </c>
      <c r="F69" s="12">
        <v>2.0142398488157243</v>
      </c>
      <c r="G69" s="17">
        <v>-0.31527475132122795</v>
      </c>
      <c r="H69" s="66">
        <v>0.92178967661888733</v>
      </c>
    </row>
    <row r="70" spans="2:8" x14ac:dyDescent="0.3">
      <c r="B70" s="7" t="s">
        <v>9</v>
      </c>
      <c r="C70" s="12">
        <v>6.6013282366654149</v>
      </c>
      <c r="D70" s="17">
        <v>6.4322631455019135</v>
      </c>
      <c r="E70" s="12">
        <v>6.8390831836894481</v>
      </c>
      <c r="F70" s="12">
        <v>1.6524862758844858</v>
      </c>
      <c r="G70" s="17">
        <v>1.2847900698126722</v>
      </c>
      <c r="H70" s="66" t="s">
        <v>11</v>
      </c>
    </row>
    <row r="71" spans="2:8" x14ac:dyDescent="0.3">
      <c r="B71" s="7" t="s">
        <v>9</v>
      </c>
      <c r="C71" s="12">
        <v>6.9990439506998801</v>
      </c>
      <c r="D71" s="17">
        <v>6.5103278277932191</v>
      </c>
      <c r="E71" s="12">
        <v>6.9899846460428039</v>
      </c>
      <c r="F71" s="12">
        <v>1.9414473917250796</v>
      </c>
      <c r="G71" s="17">
        <v>0.57249526141239038</v>
      </c>
      <c r="H71" s="66" t="s">
        <v>11</v>
      </c>
    </row>
    <row r="72" spans="2:8" x14ac:dyDescent="0.3">
      <c r="B72" s="7" t="s">
        <v>9</v>
      </c>
      <c r="C72" s="12">
        <v>6.9999586499708819</v>
      </c>
      <c r="D72" s="17">
        <v>6.4650018425508353</v>
      </c>
      <c r="E72" s="12">
        <v>6.9999406397479991</v>
      </c>
      <c r="F72" s="12">
        <v>2.0616549310967138</v>
      </c>
      <c r="G72" s="17">
        <v>0.15052088401585895</v>
      </c>
      <c r="H72" s="66" t="s">
        <v>11</v>
      </c>
    </row>
    <row r="73" spans="2:8" x14ac:dyDescent="0.3">
      <c r="B73" s="7" t="s">
        <v>9</v>
      </c>
      <c r="C73" s="12">
        <v>6.530445886111881</v>
      </c>
      <c r="D73" s="17">
        <v>6.3402296397041908</v>
      </c>
      <c r="E73" s="12">
        <v>5.853218065444624</v>
      </c>
      <c r="F73" s="12">
        <v>1.8155134588635908</v>
      </c>
      <c r="G73" s="17">
        <v>0.81491153009294237</v>
      </c>
      <c r="H73" s="66">
        <v>0.29127120544808743</v>
      </c>
    </row>
    <row r="74" spans="2:8" x14ac:dyDescent="0.3">
      <c r="B74" s="7" t="s">
        <v>9</v>
      </c>
      <c r="C74" s="12">
        <v>6.7740247543317516</v>
      </c>
      <c r="D74" s="17">
        <v>5.7032523526101961</v>
      </c>
      <c r="E74" s="12">
        <v>6.9453339081521843</v>
      </c>
      <c r="F74" s="12">
        <v>1.8168668186713703</v>
      </c>
      <c r="G74" s="17">
        <v>0.30449618099157139</v>
      </c>
      <c r="H74" s="66">
        <v>0.28459714464929065</v>
      </c>
    </row>
    <row r="75" spans="2:8" x14ac:dyDescent="0.3">
      <c r="B75" s="7" t="s">
        <v>9</v>
      </c>
      <c r="C75" s="12">
        <v>6.9900607777744703</v>
      </c>
      <c r="D75" s="17">
        <v>6.5753851093703304</v>
      </c>
      <c r="E75" s="12">
        <v>6.0929964000553021</v>
      </c>
      <c r="F75" s="12">
        <v>1.8557172466309635</v>
      </c>
      <c r="G75" s="17">
        <v>1.0338315661890611</v>
      </c>
      <c r="H75" s="66" t="s">
        <v>11</v>
      </c>
    </row>
    <row r="76" spans="2:8" x14ac:dyDescent="0.3">
      <c r="B76" s="7" t="s">
        <v>9</v>
      </c>
      <c r="C76" s="12">
        <v>6.2222539689114829</v>
      </c>
      <c r="D76" s="17">
        <v>5.4662883403037554</v>
      </c>
      <c r="E76" s="12">
        <v>6.9906433564880786</v>
      </c>
      <c r="F76" s="12">
        <v>1.8514033680694653</v>
      </c>
      <c r="G76" s="17">
        <v>-0.2470328332628835</v>
      </c>
      <c r="H76" s="66" t="s">
        <v>11</v>
      </c>
    </row>
    <row r="77" spans="2:8" x14ac:dyDescent="0.3">
      <c r="B77" s="7" t="s">
        <v>9</v>
      </c>
      <c r="C77" s="12">
        <v>6.5214191854155201</v>
      </c>
      <c r="D77" s="17">
        <v>5.6029036247670749</v>
      </c>
      <c r="E77" s="12">
        <v>5.7937784782057662</v>
      </c>
      <c r="F77" s="12">
        <v>1.9585302882423636</v>
      </c>
      <c r="G77" s="17">
        <v>-0.16321991507165645</v>
      </c>
      <c r="H77" s="66">
        <v>0.89675442117994342</v>
      </c>
    </row>
    <row r="78" spans="2:8" x14ac:dyDescent="0.3">
      <c r="B78" s="7" t="s">
        <v>9</v>
      </c>
      <c r="C78" s="12">
        <v>6.9548652633205963</v>
      </c>
      <c r="D78" s="17">
        <v>6.2195886081030078</v>
      </c>
      <c r="E78" s="12">
        <v>6.7227692043837699</v>
      </c>
      <c r="F78" s="12">
        <v>1.9304867806616564</v>
      </c>
      <c r="G78" s="17">
        <v>0.42384372196716846</v>
      </c>
      <c r="H78" s="66">
        <v>0.53618552342269155</v>
      </c>
    </row>
    <row r="79" spans="2:8" x14ac:dyDescent="0.3">
      <c r="B79" s="7" t="s">
        <v>9</v>
      </c>
      <c r="C79" s="12">
        <v>6.8745648851937604</v>
      </c>
      <c r="D79" s="17">
        <v>5.9775341042377441</v>
      </c>
      <c r="E79" s="12">
        <v>6.0470199793295301</v>
      </c>
      <c r="F79" s="12">
        <v>1.9303806737354199</v>
      </c>
      <c r="G79" s="17">
        <v>0.32195114011620607</v>
      </c>
      <c r="H79" s="66">
        <v>0.50328520208921246</v>
      </c>
    </row>
    <row r="80" spans="2:8" x14ac:dyDescent="0.3">
      <c r="B80" s="7" t="s">
        <v>9</v>
      </c>
      <c r="C80" s="12">
        <v>5.8297401469186436</v>
      </c>
      <c r="D80" s="17">
        <v>5.8771277742744807</v>
      </c>
      <c r="E80" s="12">
        <v>6.8304589897477959</v>
      </c>
      <c r="F80" s="12">
        <v>1.9643840571029756</v>
      </c>
      <c r="G80" s="17">
        <v>-0.4856932532906626</v>
      </c>
      <c r="H80" s="66" t="s">
        <v>11</v>
      </c>
    </row>
    <row r="81" spans="2:8" x14ac:dyDescent="0.3">
      <c r="B81" s="7" t="s">
        <v>9</v>
      </c>
      <c r="C81" s="12">
        <v>5.9405148479102756</v>
      </c>
      <c r="D81" s="17">
        <v>6.739837971844775</v>
      </c>
      <c r="E81" s="12">
        <v>6.9934468264535177</v>
      </c>
      <c r="F81" s="12">
        <v>1.9313693029502566</v>
      </c>
      <c r="G81" s="17">
        <v>0.2576352699734068</v>
      </c>
      <c r="H81" s="66" t="s">
        <v>11</v>
      </c>
    </row>
    <row r="82" spans="2:8" x14ac:dyDescent="0.3">
      <c r="B82" s="7" t="s">
        <v>9</v>
      </c>
      <c r="C82" s="12">
        <v>6.9115310433696573</v>
      </c>
      <c r="D82" s="17">
        <v>5.7952339704899565</v>
      </c>
      <c r="E82" s="12">
        <v>6.7713218647273949</v>
      </c>
      <c r="F82" s="12">
        <v>1.7128027995938502</v>
      </c>
      <c r="G82" s="17">
        <v>0.79979764429427203</v>
      </c>
      <c r="H82" s="66">
        <v>0.11391695753130164</v>
      </c>
    </row>
    <row r="83" spans="2:8" x14ac:dyDescent="0.3">
      <c r="B83" s="7" t="s">
        <v>9</v>
      </c>
      <c r="C83" s="12">
        <v>5.9158111508908995</v>
      </c>
      <c r="D83" s="17">
        <v>6.1366384694251792</v>
      </c>
      <c r="E83" s="12">
        <v>6.7693168221973812</v>
      </c>
      <c r="F83" s="12">
        <v>1.7463463259438243</v>
      </c>
      <c r="G83" s="17">
        <v>0.45391265280734849</v>
      </c>
      <c r="H83" s="66" t="s">
        <v>11</v>
      </c>
    </row>
    <row r="84" spans="2:8" x14ac:dyDescent="0.3">
      <c r="B84" s="7" t="s">
        <v>9</v>
      </c>
      <c r="C84" s="12">
        <v>6.9498231696224675</v>
      </c>
      <c r="D84" s="17">
        <v>6.64107718213348</v>
      </c>
      <c r="E84" s="12">
        <v>5.9400682879627418</v>
      </c>
      <c r="F84" s="12">
        <v>1.657190173966768</v>
      </c>
      <c r="G84" s="17">
        <v>1.7273144335807329</v>
      </c>
      <c r="H84" s="66">
        <v>1.7902446446456052E-2</v>
      </c>
    </row>
    <row r="85" spans="2:8" x14ac:dyDescent="0.3">
      <c r="B85" s="7" t="s">
        <v>9</v>
      </c>
      <c r="C85" s="12">
        <v>6.5745418587491304</v>
      </c>
      <c r="D85" s="17">
        <v>6.5741946837012399</v>
      </c>
      <c r="E85" s="12">
        <v>6.7857189080091018</v>
      </c>
      <c r="F85" s="12">
        <v>1.9607482039205737</v>
      </c>
      <c r="G85" s="17">
        <v>0.38348033419629779</v>
      </c>
      <c r="H85" s="66" t="s">
        <v>11</v>
      </c>
    </row>
    <row r="86" spans="2:8" x14ac:dyDescent="0.3">
      <c r="B86" s="7" t="s">
        <v>9</v>
      </c>
      <c r="C86" s="12">
        <v>6.9999989702310597</v>
      </c>
      <c r="D86" s="17">
        <v>6.1143761720652332</v>
      </c>
      <c r="E86" s="12">
        <v>6.8312953339498002</v>
      </c>
      <c r="F86" s="12">
        <v>1.8258581050039928</v>
      </c>
      <c r="G86" s="17">
        <v>0.69246219757209193</v>
      </c>
      <c r="H86" s="66" t="s">
        <v>11</v>
      </c>
    </row>
    <row r="87" spans="2:8" x14ac:dyDescent="0.3">
      <c r="B87" s="7" t="s">
        <v>9</v>
      </c>
      <c r="C87" s="12">
        <v>6.9985236580780628</v>
      </c>
      <c r="D87" s="17">
        <v>6.1380371802547895</v>
      </c>
      <c r="E87" s="12">
        <v>6.9984346419992178</v>
      </c>
      <c r="F87" s="12">
        <v>1.8745687591256006</v>
      </c>
      <c r="G87" s="17">
        <v>0.52436151982821944</v>
      </c>
      <c r="H87" s="66">
        <v>0.30999721804057234</v>
      </c>
    </row>
    <row r="88" spans="2:8" x14ac:dyDescent="0.3">
      <c r="B88" s="7" t="s">
        <v>9</v>
      </c>
      <c r="C88" s="12">
        <v>5.737194428256565</v>
      </c>
      <c r="D88" s="17">
        <v>5.5765591854640366</v>
      </c>
      <c r="E88" s="12">
        <v>6.7282954207366377</v>
      </c>
      <c r="F88" s="12">
        <v>2.0355533773211891</v>
      </c>
      <c r="G88" s="17">
        <v>-0.95640752207707536</v>
      </c>
      <c r="H88" s="66" t="s">
        <v>11</v>
      </c>
    </row>
    <row r="89" spans="2:8" x14ac:dyDescent="0.3">
      <c r="B89" s="7" t="s">
        <v>9</v>
      </c>
      <c r="C89" s="12">
        <v>6.988832553116854</v>
      </c>
      <c r="D89" s="17">
        <v>6.4587913333867988</v>
      </c>
      <c r="E89" s="12">
        <v>6.0864565013462002</v>
      </c>
      <c r="F89" s="12">
        <v>1.8872017858171146</v>
      </c>
      <c r="G89" s="17">
        <v>0.85011211554741539</v>
      </c>
      <c r="H89" s="66">
        <v>0.2067564599742126</v>
      </c>
    </row>
    <row r="90" spans="2:8" x14ac:dyDescent="0.3">
      <c r="B90" s="7" t="s">
        <v>9</v>
      </c>
      <c r="C90" s="12">
        <v>5.5049271918165852</v>
      </c>
      <c r="D90" s="17">
        <v>6.2999874696497296</v>
      </c>
      <c r="E90" s="12">
        <v>6.7943945697549974</v>
      </c>
      <c r="F90" s="12">
        <v>1.9881942346985546</v>
      </c>
      <c r="G90" s="17">
        <v>-0.4145850297049396</v>
      </c>
      <c r="H90" s="66" t="s">
        <v>11</v>
      </c>
    </row>
    <row r="91" spans="2:8" x14ac:dyDescent="0.3">
      <c r="B91" s="7" t="s">
        <v>9</v>
      </c>
      <c r="C91" s="12">
        <v>6.8644498524786037</v>
      </c>
      <c r="D91" s="17">
        <v>6.2889639431811668</v>
      </c>
      <c r="E91" s="12">
        <v>6.9950107480872177</v>
      </c>
      <c r="F91" s="12">
        <v>1.623778110050383</v>
      </c>
      <c r="G91" s="17">
        <v>1.3782272486873648</v>
      </c>
      <c r="H91" s="66" t="s">
        <v>11</v>
      </c>
    </row>
    <row r="92" spans="2:8" x14ac:dyDescent="0.3">
      <c r="B92" s="7" t="s">
        <v>9</v>
      </c>
      <c r="C92" s="12">
        <v>5.6719818687766272</v>
      </c>
      <c r="D92" s="17">
        <v>5.1388069674748795</v>
      </c>
      <c r="E92" s="12">
        <v>6.9568097478119375</v>
      </c>
      <c r="F92" s="12">
        <v>1.8593131616775322</v>
      </c>
      <c r="G92" s="17">
        <v>-0.76306116027281234</v>
      </c>
      <c r="H92" s="66" t="s">
        <v>11</v>
      </c>
    </row>
    <row r="93" spans="2:8" x14ac:dyDescent="0.3">
      <c r="B93" s="7" t="s">
        <v>9</v>
      </c>
      <c r="C93" s="12">
        <v>6.8063078586285535</v>
      </c>
      <c r="D93" s="17">
        <v>6.4049911537611219</v>
      </c>
      <c r="E93" s="12">
        <v>6.9801030958864088</v>
      </c>
      <c r="F93" s="12">
        <v>1.9559068068522356</v>
      </c>
      <c r="G93" s="17">
        <v>0.36024395283568289</v>
      </c>
      <c r="H93" s="66" t="s">
        <v>11</v>
      </c>
    </row>
    <row r="94" spans="2:8" x14ac:dyDescent="0.3">
      <c r="B94" s="7" t="s">
        <v>9</v>
      </c>
      <c r="C94" s="12">
        <v>6.6803061618139576</v>
      </c>
      <c r="D94" s="17">
        <v>6.5875596988145064</v>
      </c>
      <c r="E94" s="12">
        <v>6.8216681605509493</v>
      </c>
      <c r="F94" s="12">
        <v>1.8601246658537649</v>
      </c>
      <c r="G94" s="17">
        <v>0.76354538342051992</v>
      </c>
      <c r="H94" s="66">
        <v>0.21967591932903821</v>
      </c>
    </row>
    <row r="95" spans="2:8" x14ac:dyDescent="0.3">
      <c r="B95" s="7" t="s">
        <v>9</v>
      </c>
      <c r="C95" s="12">
        <v>6.9989452378566481</v>
      </c>
      <c r="D95" s="17">
        <v>6.0137294929814047</v>
      </c>
      <c r="E95" s="12">
        <v>6.9998292393365649</v>
      </c>
      <c r="F95" s="12">
        <v>1.9146752723138623</v>
      </c>
      <c r="G95" s="17">
        <v>0.30683981070764954</v>
      </c>
      <c r="H95" s="66" t="s">
        <v>11</v>
      </c>
    </row>
    <row r="96" spans="2:8" x14ac:dyDescent="0.3">
      <c r="B96" s="7" t="s">
        <v>9</v>
      </c>
      <c r="C96" s="12">
        <v>6.9671627114773926</v>
      </c>
      <c r="D96" s="17">
        <v>6.2513118400685137</v>
      </c>
      <c r="E96" s="12">
        <v>6.5191564544076934</v>
      </c>
      <c r="F96" s="12">
        <v>1.9179047577814055</v>
      </c>
      <c r="G96" s="17">
        <v>0.52518154416370422</v>
      </c>
      <c r="H96" s="66" t="s">
        <v>11</v>
      </c>
    </row>
    <row r="97" spans="2:8" x14ac:dyDescent="0.3">
      <c r="B97" s="7" t="s">
        <v>9</v>
      </c>
      <c r="C97" s="12">
        <v>6.9580222227316071</v>
      </c>
      <c r="D97" s="17">
        <v>5.9929019928125609</v>
      </c>
      <c r="E97" s="12">
        <v>6.6956804383099149</v>
      </c>
      <c r="F97" s="12">
        <v>1.9558234624583821</v>
      </c>
      <c r="G97" s="17">
        <v>0.18764589750511895</v>
      </c>
      <c r="H97" s="66" t="s">
        <v>11</v>
      </c>
    </row>
    <row r="98" spans="2:8" x14ac:dyDescent="0.3">
      <c r="B98" s="7" t="s">
        <v>9</v>
      </c>
      <c r="C98" s="12">
        <v>6.8539563007455033</v>
      </c>
      <c r="D98" s="17">
        <v>6.6589609571082882</v>
      </c>
      <c r="E98" s="12">
        <v>6.9952499463986104</v>
      </c>
      <c r="F98" s="12">
        <v>1.751455935861161</v>
      </c>
      <c r="G98" s="17">
        <v>1.2214021411539395</v>
      </c>
      <c r="H98" s="66">
        <v>9.0557290778814303E-2</v>
      </c>
    </row>
    <row r="99" spans="2:8" x14ac:dyDescent="0.3">
      <c r="B99" s="7" t="s">
        <v>9</v>
      </c>
      <c r="C99" s="12">
        <v>6.422851735321311</v>
      </c>
      <c r="D99" s="17">
        <v>6.1972137570668426</v>
      </c>
      <c r="E99" s="12">
        <v>4.7904193531575068</v>
      </c>
      <c r="F99" s="12">
        <v>2.03473158548982</v>
      </c>
      <c r="G99" s="17">
        <v>0.12183949143510997</v>
      </c>
      <c r="H99" s="66" t="s">
        <v>11</v>
      </c>
    </row>
    <row r="100" spans="2:8" x14ac:dyDescent="0.3">
      <c r="B100" s="7" t="s">
        <v>9</v>
      </c>
      <c r="C100" s="12">
        <v>6.9192856091717498</v>
      </c>
      <c r="D100" s="17">
        <v>6.8354158678983605</v>
      </c>
      <c r="E100" s="12">
        <v>6.8549675385171067</v>
      </c>
      <c r="F100" s="12">
        <v>2.0154326970337406</v>
      </c>
      <c r="G100" s="17">
        <v>0.54580704410947867</v>
      </c>
      <c r="H100" s="66">
        <v>0.1875728454966871</v>
      </c>
    </row>
    <row r="101" spans="2:8" x14ac:dyDescent="0.3">
      <c r="B101" s="7" t="s">
        <v>9</v>
      </c>
      <c r="C101" s="12">
        <v>6.7820157721920875</v>
      </c>
      <c r="D101" s="17">
        <v>6.5042870151233867</v>
      </c>
      <c r="E101" s="12">
        <v>6.9926376197692397</v>
      </c>
      <c r="F101" s="12">
        <v>1.7003765669955693</v>
      </c>
      <c r="G101" s="17">
        <v>1.2432363228048215</v>
      </c>
      <c r="H101" s="66" t="s">
        <v>11</v>
      </c>
    </row>
    <row r="102" spans="2:8" x14ac:dyDescent="0.3">
      <c r="B102" s="7" t="s">
        <v>9</v>
      </c>
      <c r="C102" s="12">
        <v>6.9839354070843651</v>
      </c>
      <c r="D102" s="17">
        <v>5.8219621050746282</v>
      </c>
      <c r="E102" s="12">
        <v>6.4851982671596531</v>
      </c>
      <c r="F102" s="12">
        <v>1.929166177158621</v>
      </c>
      <c r="G102" s="17">
        <v>0.19905112587625329</v>
      </c>
      <c r="H102" s="66" t="s">
        <v>11</v>
      </c>
    </row>
    <row r="103" spans="2:8" x14ac:dyDescent="0.3">
      <c r="B103" s="7" t="s">
        <v>9</v>
      </c>
      <c r="C103" s="12">
        <v>6.5635981895454876</v>
      </c>
      <c r="D103" s="17">
        <v>6.6384516401922848</v>
      </c>
      <c r="E103" s="12">
        <v>6.836636527769179</v>
      </c>
      <c r="F103" s="12">
        <v>1.8800863269217194</v>
      </c>
      <c r="G103" s="17">
        <v>0.67641845276025059</v>
      </c>
      <c r="H103" s="66">
        <v>0.3135423563783562</v>
      </c>
    </row>
    <row r="104" spans="2:8" x14ac:dyDescent="0.3">
      <c r="B104" s="7" t="s">
        <v>9</v>
      </c>
      <c r="C104" s="12">
        <v>6.7042199414039993</v>
      </c>
      <c r="D104" s="17">
        <v>6.8956572314513194</v>
      </c>
      <c r="E104" s="12">
        <v>6.9678709908750687</v>
      </c>
      <c r="F104" s="12">
        <v>1.8991999799791841</v>
      </c>
      <c r="G104" s="17">
        <v>0.84298127136969203</v>
      </c>
      <c r="H104" s="66" t="s">
        <v>11</v>
      </c>
    </row>
    <row r="105" spans="2:8" x14ac:dyDescent="0.3">
      <c r="B105" s="7" t="s">
        <v>9</v>
      </c>
      <c r="C105" s="12">
        <v>6.0124975746092817</v>
      </c>
      <c r="D105" s="17">
        <v>6.9812498042390798</v>
      </c>
      <c r="E105" s="12">
        <v>6.5338542442487855</v>
      </c>
      <c r="F105" s="12">
        <v>1.8225404504255689</v>
      </c>
      <c r="G105" s="17">
        <v>0.88769620358951418</v>
      </c>
      <c r="H105" s="66" t="s">
        <v>11</v>
      </c>
    </row>
    <row r="106" spans="2:8" x14ac:dyDescent="0.3">
      <c r="B106" s="7" t="s">
        <v>9</v>
      </c>
      <c r="C106" s="12">
        <v>6.8099993474285547</v>
      </c>
      <c r="D106" s="17">
        <v>5.5456828141978081</v>
      </c>
      <c r="E106" s="12">
        <v>6.9988018299389125</v>
      </c>
      <c r="F106" s="12">
        <v>2.0358455358890377</v>
      </c>
      <c r="G106" s="17">
        <v>-0.50627313658396034</v>
      </c>
      <c r="H106" s="66" t="s">
        <v>11</v>
      </c>
    </row>
    <row r="107" spans="2:8" x14ac:dyDescent="0.3">
      <c r="B107" s="7" t="s">
        <v>9</v>
      </c>
      <c r="C107" s="12">
        <v>6.3579863767586815</v>
      </c>
      <c r="D107" s="17">
        <v>6.7323550487578716</v>
      </c>
      <c r="E107" s="12">
        <v>6.9171548948572665</v>
      </c>
      <c r="F107" s="12">
        <v>1.7725315975516662</v>
      </c>
      <c r="G107" s="17">
        <v>0.97897819850323753</v>
      </c>
      <c r="H107" s="66" t="s">
        <v>11</v>
      </c>
    </row>
    <row r="108" spans="2:8" x14ac:dyDescent="0.3">
      <c r="B108" s="7" t="s">
        <v>9</v>
      </c>
      <c r="C108" s="12">
        <v>6.7611435599942586</v>
      </c>
      <c r="D108" s="17">
        <v>6.5624089364353555</v>
      </c>
      <c r="E108" s="12">
        <v>6.6422086097162616</v>
      </c>
      <c r="F108" s="12">
        <v>1.9357358693532665</v>
      </c>
      <c r="G108" s="17">
        <v>0.56857164163835261</v>
      </c>
      <c r="H108" s="66" t="s">
        <v>11</v>
      </c>
    </row>
    <row r="109" spans="2:8" x14ac:dyDescent="0.3">
      <c r="B109" s="7" t="s">
        <v>9</v>
      </c>
      <c r="C109" s="12">
        <v>6.8505492658411278</v>
      </c>
      <c r="D109" s="17">
        <v>6.4568040061591159</v>
      </c>
      <c r="E109" s="12">
        <v>5.9852812642876581</v>
      </c>
      <c r="F109" s="12">
        <v>1.7028821261161313</v>
      </c>
      <c r="G109" s="17">
        <v>1.3944919920115018</v>
      </c>
      <c r="H109" s="66" t="s">
        <v>11</v>
      </c>
    </row>
    <row r="110" spans="2:8" x14ac:dyDescent="0.3">
      <c r="B110" s="7" t="s">
        <v>9</v>
      </c>
      <c r="C110" s="12">
        <v>6.8808795661742428</v>
      </c>
      <c r="D110" s="17">
        <v>5.9751163860110985</v>
      </c>
      <c r="E110" s="12">
        <v>6.3445465449413145</v>
      </c>
      <c r="F110" s="12">
        <v>1.9416506606045463</v>
      </c>
      <c r="G110" s="17">
        <v>0.23958833380853228</v>
      </c>
      <c r="H110" s="66" t="s">
        <v>11</v>
      </c>
    </row>
    <row r="111" spans="2:8" x14ac:dyDescent="0.3">
      <c r="B111" s="7" t="s">
        <v>9</v>
      </c>
      <c r="C111" s="12">
        <v>6.8941352563748683</v>
      </c>
      <c r="D111" s="17">
        <v>6.8950761082437007</v>
      </c>
      <c r="E111" s="12">
        <v>5.1377723625768148</v>
      </c>
      <c r="F111" s="12">
        <v>1.7832873312989825</v>
      </c>
      <c r="G111" s="17">
        <v>1.5993828791701921</v>
      </c>
      <c r="H111" s="66">
        <v>5.6441596703940777E-2</v>
      </c>
    </row>
    <row r="112" spans="2:8" x14ac:dyDescent="0.3">
      <c r="B112" s="7" t="s">
        <v>9</v>
      </c>
      <c r="C112" s="12">
        <v>6.9994898497558902</v>
      </c>
      <c r="D112" s="17">
        <v>6.3336188758442677</v>
      </c>
      <c r="E112" s="12">
        <v>6.1389276775227817</v>
      </c>
      <c r="F112" s="12">
        <v>1.8795821256713436</v>
      </c>
      <c r="G112" s="17">
        <v>0.78316951436316984</v>
      </c>
      <c r="H112" s="66" t="s">
        <v>11</v>
      </c>
    </row>
    <row r="113" spans="2:8" x14ac:dyDescent="0.3">
      <c r="B113" s="7" t="s">
        <v>9</v>
      </c>
      <c r="C113" s="12">
        <v>6.7463295518793869</v>
      </c>
      <c r="D113" s="17">
        <v>6.8991525284269244</v>
      </c>
      <c r="E113" s="12">
        <v>5.2465168814500061</v>
      </c>
      <c r="F113" s="12">
        <v>1.7103437586152204</v>
      </c>
      <c r="G113" s="17">
        <v>1.7498747518288145</v>
      </c>
      <c r="H113" s="66">
        <v>5.1047581780263085E-2</v>
      </c>
    </row>
    <row r="114" spans="2:8" x14ac:dyDescent="0.3">
      <c r="B114" s="7" t="s">
        <v>9</v>
      </c>
      <c r="C114" s="12">
        <v>6.9401807162169682</v>
      </c>
      <c r="D114" s="17">
        <v>5.2900857338860003</v>
      </c>
      <c r="E114" s="12">
        <v>6.9028669801163085</v>
      </c>
      <c r="F114" s="12">
        <v>1.8895113933749601</v>
      </c>
      <c r="G114" s="17">
        <v>-0.13558277195965829</v>
      </c>
      <c r="H114" s="66">
        <v>0.77673912987167149</v>
      </c>
    </row>
    <row r="115" spans="2:8" x14ac:dyDescent="0.3">
      <c r="B115" s="7" t="s">
        <v>9</v>
      </c>
      <c r="C115" s="12">
        <v>6.906904815122882</v>
      </c>
      <c r="D115" s="17">
        <v>6.4274854233508458</v>
      </c>
      <c r="E115" s="12">
        <v>6.9063261541252388</v>
      </c>
      <c r="F115" s="12">
        <v>1.9911420956143575</v>
      </c>
      <c r="G115" s="17">
        <v>0.32223575213176581</v>
      </c>
      <c r="H115" s="66" t="s">
        <v>11</v>
      </c>
    </row>
    <row r="116" spans="2:8" x14ac:dyDescent="0.3">
      <c r="B116" s="7" t="s">
        <v>9</v>
      </c>
      <c r="C116" s="12">
        <v>6.4249949253939205</v>
      </c>
      <c r="D116" s="17">
        <v>6.9454294358122706</v>
      </c>
      <c r="E116" s="12">
        <v>5.3904479797950211</v>
      </c>
      <c r="F116" s="12">
        <v>1.887884438908122</v>
      </c>
      <c r="G116" s="17">
        <v>1.0309122039499128</v>
      </c>
      <c r="H116" s="66" t="s">
        <v>11</v>
      </c>
    </row>
    <row r="117" spans="2:8" x14ac:dyDescent="0.3">
      <c r="B117" s="7" t="s">
        <v>9</v>
      </c>
      <c r="C117" s="12">
        <v>6.9874311012523513</v>
      </c>
      <c r="D117" s="17">
        <v>6.2996294296109072</v>
      </c>
      <c r="E117" s="12">
        <v>6.4036013382247763</v>
      </c>
      <c r="F117" s="12">
        <v>1.9429512910245232</v>
      </c>
      <c r="G117" s="17">
        <v>0.50637324036254672</v>
      </c>
      <c r="H117" s="66">
        <v>0.44880645670815211</v>
      </c>
    </row>
    <row r="118" spans="2:8" x14ac:dyDescent="0.3">
      <c r="B118" s="7" t="s">
        <v>9</v>
      </c>
      <c r="C118" s="12">
        <v>5.6350279383561555</v>
      </c>
      <c r="D118" s="17">
        <v>5.5860847066239669</v>
      </c>
      <c r="E118" s="12">
        <v>6.7025874601079769</v>
      </c>
      <c r="F118" s="12">
        <v>1.7766801086019772</v>
      </c>
      <c r="G118" s="17">
        <v>-0.15735971161829365</v>
      </c>
      <c r="H118" s="66" t="s">
        <v>11</v>
      </c>
    </row>
    <row r="119" spans="2:8" ht="15" thickBot="1" x14ac:dyDescent="0.35">
      <c r="B119" s="8" t="s">
        <v>9</v>
      </c>
      <c r="C119" s="13">
        <v>6.8659063042792727</v>
      </c>
      <c r="D119" s="18">
        <v>6.3981463893582955</v>
      </c>
      <c r="E119" s="13">
        <v>5.6485116253283643</v>
      </c>
      <c r="F119" s="13">
        <v>1.8142683427811142</v>
      </c>
      <c r="G119" s="18">
        <v>1.0536310186270086</v>
      </c>
      <c r="H119" s="67" t="s">
        <v>11</v>
      </c>
    </row>
  </sheetData>
  <mergeCells count="1">
    <mergeCell ref="P19:T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3:H40"/>
  <sheetViews>
    <sheetView tabSelected="1" topLeftCell="A18" workbookViewId="0">
      <selection activeCell="H16" sqref="H16:H20"/>
    </sheetView>
  </sheetViews>
  <sheetFormatPr defaultRowHeight="14.4" x14ac:dyDescent="0.3"/>
  <cols>
    <col min="4" max="4" width="10.33203125" bestFit="1" customWidth="1"/>
    <col min="5" max="5" width="9.5546875" bestFit="1" customWidth="1"/>
    <col min="6" max="6" width="10.88671875" bestFit="1" customWidth="1"/>
    <col min="8" max="8" width="10.5546875" bestFit="1" customWidth="1"/>
  </cols>
  <sheetData>
    <row r="13" spans="2:8" ht="15" thickBot="1" x14ac:dyDescent="0.35"/>
    <row r="14" spans="2:8" ht="15" thickBot="1" x14ac:dyDescent="0.35">
      <c r="B14" s="116" t="s">
        <v>26</v>
      </c>
      <c r="C14" s="117"/>
      <c r="G14" s="92" t="s">
        <v>33</v>
      </c>
      <c r="H14" s="92" t="s">
        <v>37</v>
      </c>
    </row>
    <row r="15" spans="2:8" ht="15" thickBot="1" x14ac:dyDescent="0.35">
      <c r="B15" s="85" t="s">
        <v>27</v>
      </c>
      <c r="C15" s="86" t="s">
        <v>28</v>
      </c>
      <c r="D15" s="85" t="s">
        <v>29</v>
      </c>
      <c r="E15" s="86" t="s">
        <v>30</v>
      </c>
      <c r="F15" s="91" t="s">
        <v>31</v>
      </c>
      <c r="G15" s="93" t="s">
        <v>32</v>
      </c>
      <c r="H15" s="93" t="s">
        <v>32</v>
      </c>
    </row>
    <row r="16" spans="2:8" x14ac:dyDescent="0.3">
      <c r="B16" s="23">
        <v>1.65</v>
      </c>
      <c r="C16" s="84">
        <v>1.7</v>
      </c>
      <c r="D16" s="23">
        <f>(B16+C16)/2</f>
        <v>1.6749999999999998</v>
      </c>
      <c r="E16" s="84">
        <v>721</v>
      </c>
      <c r="F16" s="23">
        <v>27</v>
      </c>
      <c r="G16" s="89">
        <f>F16/E16</f>
        <v>3.7447988904299581E-2</v>
      </c>
      <c r="H16" s="99">
        <f>1-1/(1+EXP(-($G$27+$G$28*D16)))</f>
        <v>3.9412429175431085E-2</v>
      </c>
    </row>
    <row r="17" spans="2:8" x14ac:dyDescent="0.3">
      <c r="B17" s="24">
        <v>1.7</v>
      </c>
      <c r="C17" s="82">
        <v>1.8</v>
      </c>
      <c r="D17" s="23">
        <f t="shared" ref="D17:D20" si="0">(B17+C17)/2</f>
        <v>1.75</v>
      </c>
      <c r="E17" s="82">
        <v>1032</v>
      </c>
      <c r="F17" s="24">
        <v>30</v>
      </c>
      <c r="G17" s="89">
        <f t="shared" ref="G17:G20" si="1">F17/E17</f>
        <v>2.9069767441860465E-2</v>
      </c>
      <c r="H17" s="99">
        <f t="shared" ref="H17:H20" si="2">1-1/(1+EXP(-($G$27+$G$28*D17)))</f>
        <v>3.1243063663103698E-2</v>
      </c>
    </row>
    <row r="18" spans="2:8" x14ac:dyDescent="0.3">
      <c r="B18" s="24">
        <v>1.8</v>
      </c>
      <c r="C18" s="82">
        <v>1.9</v>
      </c>
      <c r="D18" s="23">
        <f t="shared" si="0"/>
        <v>1.85</v>
      </c>
      <c r="E18" s="82">
        <v>787</v>
      </c>
      <c r="F18" s="24">
        <v>20</v>
      </c>
      <c r="G18" s="89">
        <f t="shared" si="1"/>
        <v>2.5412960609911054E-2</v>
      </c>
      <c r="H18" s="99">
        <f t="shared" si="2"/>
        <v>2.2860484452491558E-2</v>
      </c>
    </row>
    <row r="19" spans="2:8" x14ac:dyDescent="0.3">
      <c r="B19" s="24">
        <v>1.9</v>
      </c>
      <c r="C19" s="82">
        <v>2.1</v>
      </c>
      <c r="D19" s="23">
        <f t="shared" si="0"/>
        <v>2</v>
      </c>
      <c r="E19" s="82">
        <v>532</v>
      </c>
      <c r="F19" s="24">
        <v>8</v>
      </c>
      <c r="G19" s="89">
        <f t="shared" si="1"/>
        <v>1.5037593984962405E-2</v>
      </c>
      <c r="H19" s="99">
        <f t="shared" si="2"/>
        <v>1.4248896166821901E-2</v>
      </c>
    </row>
    <row r="20" spans="2:8" ht="15" thickBot="1" x14ac:dyDescent="0.35">
      <c r="B20" s="25">
        <v>2.1</v>
      </c>
      <c r="C20" s="83">
        <v>3</v>
      </c>
      <c r="D20" s="23">
        <f t="shared" si="0"/>
        <v>2.5499999999999998</v>
      </c>
      <c r="E20" s="83">
        <v>420</v>
      </c>
      <c r="F20" s="25">
        <v>1</v>
      </c>
      <c r="G20" s="89">
        <f t="shared" si="1"/>
        <v>2.3809523809523812E-3</v>
      </c>
      <c r="H20" s="99">
        <f t="shared" si="2"/>
        <v>2.4670987464154859E-3</v>
      </c>
    </row>
    <row r="21" spans="2:8" ht="15" thickBot="1" x14ac:dyDescent="0.35">
      <c r="E21" s="87">
        <f>SUM(E16:E20)</f>
        <v>3492</v>
      </c>
      <c r="F21" s="88">
        <f>SUM(F16:F20)</f>
        <v>86</v>
      </c>
    </row>
    <row r="24" spans="2:8" x14ac:dyDescent="0.3">
      <c r="B24" s="118" t="s">
        <v>34</v>
      </c>
      <c r="C24" s="118"/>
      <c r="D24" s="118"/>
    </row>
    <row r="25" spans="2:8" ht="15" thickBot="1" x14ac:dyDescent="0.35"/>
    <row r="26" spans="2:8" ht="15" thickBot="1" x14ac:dyDescent="0.35">
      <c r="B26" s="30" t="s">
        <v>35</v>
      </c>
      <c r="C26" s="90" t="s">
        <v>36</v>
      </c>
      <c r="E26" s="74"/>
      <c r="F26" s="75"/>
      <c r="G26" s="75"/>
      <c r="H26" s="76"/>
    </row>
    <row r="27" spans="2:8" ht="15.6" x14ac:dyDescent="0.3">
      <c r="B27" s="94">
        <f>LN((1-G16)/G16)</f>
        <v>3.2466350945024756</v>
      </c>
      <c r="C27" s="23">
        <v>1.6749999999999998</v>
      </c>
      <c r="E27" s="47"/>
      <c r="F27" s="78" t="s">
        <v>5</v>
      </c>
      <c r="G27" s="79">
        <f>AVERAGE(B27:B31)-AVERAGE(C27:C31)*G28</f>
        <v>-2.1833403399344906</v>
      </c>
      <c r="H27" s="48"/>
    </row>
    <row r="28" spans="2:8" ht="15" thickBot="1" x14ac:dyDescent="0.35">
      <c r="B28" s="94">
        <f t="shared" ref="B28:B31" si="3">LN((1-G17)/G17)</f>
        <v>3.5085558999826545</v>
      </c>
      <c r="C28" s="24">
        <v>1.75</v>
      </c>
      <c r="E28" s="47"/>
      <c r="F28" s="80" t="s">
        <v>13</v>
      </c>
      <c r="G28" s="81">
        <f>_xlfn.COVARIANCE.P(B27:B31,C27:C31)/_xlfn.VAR.P(C27:C31)</f>
        <v>3.210032395372437</v>
      </c>
      <c r="H28" s="48"/>
    </row>
    <row r="29" spans="2:8" ht="15" thickBot="1" x14ac:dyDescent="0.35">
      <c r="B29" s="94">
        <f t="shared" si="3"/>
        <v>3.6467545278132651</v>
      </c>
      <c r="C29" s="24">
        <v>1.85</v>
      </c>
      <c r="E29" s="49"/>
      <c r="F29" s="77"/>
      <c r="G29" s="77"/>
      <c r="H29" s="50"/>
    </row>
    <row r="30" spans="2:8" x14ac:dyDescent="0.3">
      <c r="B30" s="94">
        <f t="shared" si="3"/>
        <v>4.1820501426412067</v>
      </c>
      <c r="C30" s="24">
        <v>2</v>
      </c>
    </row>
    <row r="31" spans="2:8" ht="15" thickBot="1" x14ac:dyDescent="0.35">
      <c r="B31" s="94">
        <f t="shared" si="3"/>
        <v>6.0378709199221374</v>
      </c>
      <c r="C31" s="25">
        <v>2.5499999999999998</v>
      </c>
    </row>
    <row r="33" spans="2:6" ht="15" thickBot="1" x14ac:dyDescent="0.35"/>
    <row r="34" spans="2:6" ht="16.2" thickBot="1" x14ac:dyDescent="0.35">
      <c r="B34" s="113" t="s">
        <v>25</v>
      </c>
      <c r="C34" s="114"/>
      <c r="D34" s="114"/>
      <c r="E34" s="114"/>
      <c r="F34" s="115"/>
    </row>
    <row r="35" spans="2:6" x14ac:dyDescent="0.3">
      <c r="B35" s="58" t="s">
        <v>0</v>
      </c>
      <c r="C35" s="59" t="s">
        <v>1</v>
      </c>
      <c r="D35" s="59" t="s">
        <v>2</v>
      </c>
      <c r="E35" s="60" t="s">
        <v>19</v>
      </c>
      <c r="F35" s="26"/>
    </row>
    <row r="36" spans="2:6" ht="15" thickBot="1" x14ac:dyDescent="0.35">
      <c r="B36" s="27">
        <v>7.2</v>
      </c>
      <c r="C36" s="28">
        <v>7.14</v>
      </c>
      <c r="D36" s="28">
        <v>4.2</v>
      </c>
      <c r="E36" s="29">
        <v>2.2999999999999998</v>
      </c>
      <c r="F36" s="26"/>
    </row>
    <row r="37" spans="2:6" x14ac:dyDescent="0.3">
      <c r="B37" s="70"/>
      <c r="C37" s="68"/>
      <c r="F37" s="26"/>
    </row>
    <row r="38" spans="2:6" x14ac:dyDescent="0.3">
      <c r="B38" s="71" t="s">
        <v>23</v>
      </c>
      <c r="C38" s="69"/>
      <c r="F38" s="26"/>
    </row>
    <row r="39" spans="2:6" x14ac:dyDescent="0.3">
      <c r="B39" s="70"/>
      <c r="C39" s="68"/>
      <c r="F39" s="26"/>
    </row>
    <row r="40" spans="2:6" ht="18.600000000000001" thickBot="1" x14ac:dyDescent="0.4">
      <c r="B40" s="72" t="s">
        <v>12</v>
      </c>
      <c r="C40" s="73"/>
      <c r="D40" s="28"/>
      <c r="E40" s="28"/>
      <c r="F40" s="29"/>
    </row>
  </sheetData>
  <mergeCells count="3">
    <mergeCell ref="B14:C14"/>
    <mergeCell ref="B24:D24"/>
    <mergeCell ref="B34:F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Analisi Discriminante e TCR</vt:lpstr>
      <vt:lpstr>Stime PD Metodo 2</vt:lpstr>
      <vt:lpstr>Stime PD Metodo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dc:creator>
  <cp:lastModifiedBy>Marco Bondì</cp:lastModifiedBy>
  <dcterms:created xsi:type="dcterms:W3CDTF">2020-04-09T11:41:16Z</dcterms:created>
  <dcterms:modified xsi:type="dcterms:W3CDTF">2023-06-08T08:17:26Z</dcterms:modified>
</cp:coreProperties>
</file>