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39462\Documents\GitHub\unaerp\estatistica\atividades\"/>
    </mc:Choice>
  </mc:AlternateContent>
  <xr:revisionPtr revIDLastSave="0" documentId="13_ncr:1_{CEC914D3-BEE0-4480-8501-C720CB881DFD}" xr6:coauthVersionLast="36" xr6:coauthVersionMax="36" xr10:uidLastSave="{00000000-0000-0000-0000-000000000000}"/>
  <bookViews>
    <workbookView xWindow="0" yWindow="0" windowWidth="20490" windowHeight="7545" xr2:uid="{2060A0C5-1CA6-4E91-81DF-EA7738F626D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" i="1" l="1"/>
  <c r="F38" i="1"/>
  <c r="E38" i="1"/>
  <c r="F36" i="1"/>
  <c r="G36" i="1"/>
  <c r="E36" i="1"/>
  <c r="F32" i="1"/>
  <c r="G32" i="1"/>
  <c r="G33" i="1"/>
  <c r="F33" i="1"/>
  <c r="G34" i="1"/>
  <c r="F34" i="1"/>
  <c r="E34" i="1"/>
  <c r="E33" i="1"/>
  <c r="E32" i="1"/>
  <c r="G31" i="1"/>
  <c r="F31" i="1"/>
  <c r="E31" i="1"/>
  <c r="E29" i="1"/>
  <c r="E28" i="1"/>
</calcChain>
</file>

<file path=xl/sharedStrings.xml><?xml version="1.0" encoding="utf-8"?>
<sst xmlns="http://schemas.openxmlformats.org/spreadsheetml/2006/main" count="21" uniqueCount="18">
  <si>
    <t>n</t>
  </si>
  <si>
    <t>Renda (sal.min.)</t>
  </si>
  <si>
    <t>MÉDIA</t>
  </si>
  <si>
    <t>ESTATÍSTICA DESCRITIVA - Tendência Central e Posição</t>
  </si>
  <si>
    <t>MEDIANA</t>
  </si>
  <si>
    <t>QUALTIL1</t>
  </si>
  <si>
    <t>QUALTIL2</t>
  </si>
  <si>
    <t>QUALTIL3</t>
  </si>
  <si>
    <t>QUALTIL4</t>
  </si>
  <si>
    <t>QUARTIL</t>
  </si>
  <si>
    <t>INC</t>
  </si>
  <si>
    <t>EXC</t>
  </si>
  <si>
    <t>MODA/MODO</t>
  </si>
  <si>
    <t>MODO</t>
  </si>
  <si>
    <t>ÚNICO</t>
  </si>
  <si>
    <t>MULT</t>
  </si>
  <si>
    <t>PERCENTIL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</si>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</sst>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0" fillId="0" borderId="0" xfId="0" applyFill="1"/>
    <xf numFmtId="43" fontId="0" fillId="0" borderId="0" xfId="1" applyFont="1"/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right"/>
    </xf>
    <xf numFmtId="2" fontId="0" fillId="0" borderId="1" xfId="0" applyNumberFormat="1" applyBorder="1"/>
    <xf numFmtId="0" fontId="0" fillId="0" borderId="1" xfId="0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4" borderId="1" xfId="0" applyFill="1" applyBorder="1"/>
    <xf numFmtId="0" fontId="2" fillId="3" borderId="1" xfId="0" applyFont="1" applyFill="1" applyBorder="1"/>
    <xf numFmtId="9" fontId="0" fillId="0" borderId="1" xfId="2" applyFont="1" applyBorder="1"/>
    <xf numFmtId="0" fontId="0" fillId="2" borderId="4" xfId="0" applyFill="1" applyBorder="1"/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9" xfId="0" applyBorder="1"/>
    <xf numFmtId="0" fontId="0" fillId="0" borderId="12" xfId="0" applyBorder="1"/>
    <xf numFmtId="0" fontId="0" fillId="0" borderId="11" xfId="0" applyBorder="1"/>
    <xf numFmtId="0" fontId="0" fillId="2" borderId="3" xfId="0" applyFill="1" applyBorder="1"/>
    <xf numFmtId="0" fontId="0" fillId="2" borderId="2" xfId="0" applyFill="1" applyBorder="1" applyAlignment="1">
      <alignment horizont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C581A-9E4A-4C73-B388-C74B18A110A3}">
  <dimension ref="A1:I42"/>
  <sheetViews>
    <sheetView tabSelected="1" topLeftCell="A25" workbookViewId="0">
      <selection activeCell="M34" sqref="M34"/>
    </sheetView>
  </sheetViews>
  <sheetFormatPr defaultRowHeight="15" x14ac:dyDescent="0.25"/>
  <cols>
    <col min="1" max="1" width="9.140625" style="1"/>
    <col min="4" max="4" width="24.42578125" customWidth="1"/>
    <col min="5" max="5" width="24.28515625" customWidth="1"/>
  </cols>
  <sheetData>
    <row r="1" spans="1:2" ht="45" x14ac:dyDescent="0.25">
      <c r="A1" s="1" t="s">
        <v>0</v>
      </c>
      <c r="B1" s="2" t="s">
        <v>1</v>
      </c>
    </row>
    <row r="2" spans="1:2" x14ac:dyDescent="0.25">
      <c r="A2" s="1">
        <v>1</v>
      </c>
      <c r="B2" s="3">
        <v>4.0999999999999996</v>
      </c>
    </row>
    <row r="3" spans="1:2" x14ac:dyDescent="0.25">
      <c r="A3" s="1">
        <v>2</v>
      </c>
      <c r="B3" s="3">
        <v>4.5599999999999996</v>
      </c>
    </row>
    <row r="4" spans="1:2" x14ac:dyDescent="0.25">
      <c r="A4" s="1">
        <v>3</v>
      </c>
      <c r="B4" s="3">
        <v>5.25</v>
      </c>
    </row>
    <row r="5" spans="1:2" x14ac:dyDescent="0.25">
      <c r="A5" s="1">
        <v>4</v>
      </c>
      <c r="B5" s="3">
        <v>5</v>
      </c>
    </row>
    <row r="6" spans="1:2" x14ac:dyDescent="0.25">
      <c r="A6" s="1">
        <v>5</v>
      </c>
      <c r="B6" s="3">
        <v>5.73</v>
      </c>
    </row>
    <row r="7" spans="1:2" x14ac:dyDescent="0.25">
      <c r="A7" s="1">
        <v>6</v>
      </c>
      <c r="B7" s="3">
        <v>6.26</v>
      </c>
    </row>
    <row r="8" spans="1:2" x14ac:dyDescent="0.25">
      <c r="A8" s="1">
        <v>7</v>
      </c>
      <c r="B8" s="3">
        <v>6.66</v>
      </c>
    </row>
    <row r="9" spans="1:2" x14ac:dyDescent="0.25">
      <c r="A9" s="1">
        <v>8</v>
      </c>
      <c r="B9" s="3">
        <v>6.86</v>
      </c>
    </row>
    <row r="10" spans="1:2" x14ac:dyDescent="0.25">
      <c r="A10" s="1">
        <v>9</v>
      </c>
      <c r="B10" s="3">
        <v>7.39</v>
      </c>
    </row>
    <row r="11" spans="1:2" x14ac:dyDescent="0.25">
      <c r="A11" s="1">
        <v>10</v>
      </c>
      <c r="B11" s="3">
        <v>7.59</v>
      </c>
    </row>
    <row r="12" spans="1:2" x14ac:dyDescent="0.25">
      <c r="A12" s="1">
        <v>11</v>
      </c>
      <c r="B12" s="3">
        <v>7.44</v>
      </c>
    </row>
    <row r="13" spans="1:2" x14ac:dyDescent="0.25">
      <c r="A13" s="1">
        <v>12</v>
      </c>
      <c r="B13" s="3">
        <v>8.1199999999999992</v>
      </c>
    </row>
    <row r="14" spans="1:2" x14ac:dyDescent="0.25">
      <c r="A14" s="1">
        <v>13</v>
      </c>
      <c r="B14" s="3">
        <v>8.4600000000000009</v>
      </c>
    </row>
    <row r="15" spans="1:2" x14ac:dyDescent="0.25">
      <c r="A15" s="1">
        <v>14</v>
      </c>
      <c r="B15" s="3">
        <v>8.74</v>
      </c>
    </row>
    <row r="16" spans="1:2" x14ac:dyDescent="0.25">
      <c r="A16" s="1">
        <v>15</v>
      </c>
      <c r="B16" s="3">
        <v>8.9499999999999993</v>
      </c>
    </row>
    <row r="17" spans="1:9" x14ac:dyDescent="0.25">
      <c r="A17" s="1">
        <v>16</v>
      </c>
      <c r="B17" s="3">
        <v>9.1300000000000008</v>
      </c>
    </row>
    <row r="18" spans="1:9" x14ac:dyDescent="0.25">
      <c r="A18" s="1">
        <v>17</v>
      </c>
      <c r="B18" s="3">
        <v>9.35</v>
      </c>
    </row>
    <row r="19" spans="1:9" x14ac:dyDescent="0.25">
      <c r="A19" s="1">
        <v>18</v>
      </c>
      <c r="B19" s="3">
        <v>9.77</v>
      </c>
    </row>
    <row r="20" spans="1:9" x14ac:dyDescent="0.25">
      <c r="A20" s="1">
        <v>19</v>
      </c>
      <c r="B20" s="3">
        <v>9.81</v>
      </c>
    </row>
    <row r="21" spans="1:9" x14ac:dyDescent="0.25">
      <c r="A21" s="1">
        <v>20</v>
      </c>
      <c r="B21" s="3">
        <v>10.53</v>
      </c>
    </row>
    <row r="22" spans="1:9" x14ac:dyDescent="0.25">
      <c r="A22" s="1">
        <v>21</v>
      </c>
      <c r="B22" s="3">
        <v>10.76</v>
      </c>
    </row>
    <row r="23" spans="1:9" x14ac:dyDescent="0.25">
      <c r="A23" s="1">
        <v>22</v>
      </c>
      <c r="B23" s="3">
        <v>11.06</v>
      </c>
    </row>
    <row r="24" spans="1:9" x14ac:dyDescent="0.25">
      <c r="A24" s="1">
        <v>23</v>
      </c>
      <c r="B24" s="3">
        <v>11.59</v>
      </c>
    </row>
    <row r="25" spans="1:9" x14ac:dyDescent="0.25">
      <c r="A25" s="1">
        <v>24</v>
      </c>
      <c r="B25" s="3">
        <v>12</v>
      </c>
    </row>
    <row r="26" spans="1:9" x14ac:dyDescent="0.25">
      <c r="A26" s="1">
        <v>25</v>
      </c>
      <c r="B26" s="3">
        <v>12.79</v>
      </c>
    </row>
    <row r="27" spans="1:9" x14ac:dyDescent="0.25">
      <c r="A27" s="1">
        <v>26</v>
      </c>
      <c r="B27" s="3">
        <v>13.23</v>
      </c>
      <c r="D27" s="6"/>
      <c r="E27" s="27" t="s">
        <v>3</v>
      </c>
      <c r="F27" s="17"/>
      <c r="G27" s="17"/>
      <c r="H27" s="26"/>
      <c r="I27" s="4"/>
    </row>
    <row r="28" spans="1:9" x14ac:dyDescent="0.25">
      <c r="A28" s="1">
        <v>27</v>
      </c>
      <c r="B28" s="3">
        <v>13.6</v>
      </c>
      <c r="D28" s="7" t="s">
        <v>2</v>
      </c>
      <c r="E28" s="8">
        <f>AVERAGE(B:B)</f>
        <v>10.609722222222221</v>
      </c>
      <c r="F28" s="25"/>
      <c r="G28" s="23"/>
      <c r="H28" s="19"/>
    </row>
    <row r="29" spans="1:9" x14ac:dyDescent="0.25">
      <c r="A29" s="1">
        <v>28</v>
      </c>
      <c r="B29" s="3">
        <v>13.85</v>
      </c>
      <c r="D29" s="7" t="s">
        <v>4</v>
      </c>
      <c r="E29" s="8">
        <f>MEDIAN(B:B)</f>
        <v>9.7899999999999991</v>
      </c>
      <c r="F29" s="24"/>
      <c r="G29" s="22"/>
      <c r="H29" s="21"/>
    </row>
    <row r="30" spans="1:9" x14ac:dyDescent="0.25">
      <c r="A30" s="1">
        <v>29</v>
      </c>
      <c r="B30" s="3">
        <v>14.69</v>
      </c>
      <c r="D30" s="10"/>
      <c r="E30" s="11" t="s">
        <v>9</v>
      </c>
      <c r="F30" s="11" t="s">
        <v>10</v>
      </c>
      <c r="G30" s="11" t="s">
        <v>11</v>
      </c>
      <c r="H30" s="20"/>
    </row>
    <row r="31" spans="1:9" x14ac:dyDescent="0.25">
      <c r="A31" s="1">
        <v>30</v>
      </c>
      <c r="B31" s="3">
        <v>14.71</v>
      </c>
      <c r="D31" s="7" t="s">
        <v>5</v>
      </c>
      <c r="E31" s="12">
        <f>QUARTILE(B:B,1)</f>
        <v>7.4275000000000002</v>
      </c>
      <c r="F31" s="8">
        <f>_xlfn.QUARTILE.INC(B:B,1)</f>
        <v>7.4275000000000002</v>
      </c>
      <c r="G31" s="8">
        <f>_xlfn.QUARTILE.EXC(B:B,1)</f>
        <v>7.4024999999999999</v>
      </c>
      <c r="H31" s="20"/>
    </row>
    <row r="32" spans="1:9" x14ac:dyDescent="0.25">
      <c r="A32" s="1">
        <v>31</v>
      </c>
      <c r="B32" s="3">
        <v>15.99</v>
      </c>
      <c r="D32" s="13" t="s">
        <v>6</v>
      </c>
      <c r="E32" s="13">
        <f>QUARTILE(B:B,2)</f>
        <v>9.7899999999999991</v>
      </c>
      <c r="F32" s="14">
        <f>_xlfn.QUARTILE.INC(B:B,2)</f>
        <v>9.7899999999999991</v>
      </c>
      <c r="G32" s="14">
        <f>_xlfn.QUARTILE.EXC(B:B,2)</f>
        <v>9.7899999999999991</v>
      </c>
      <c r="H32" s="20"/>
    </row>
    <row r="33" spans="1:8" x14ac:dyDescent="0.25">
      <c r="A33" s="1">
        <v>32</v>
      </c>
      <c r="B33" s="3">
        <v>16.22</v>
      </c>
      <c r="D33" s="7" t="s">
        <v>7</v>
      </c>
      <c r="E33" s="12">
        <f>QUARTILE(B:B,3)</f>
        <v>13.6625</v>
      </c>
      <c r="F33" s="8">
        <f>_xlfn.QUARTILE.INC(B:B,3)</f>
        <v>13.6625</v>
      </c>
      <c r="G33" s="8">
        <f>_xlfn.QUARTILE.EXC(B:B,3)</f>
        <v>13.7875</v>
      </c>
      <c r="H33" s="20"/>
    </row>
    <row r="34" spans="1:8" x14ac:dyDescent="0.25">
      <c r="A34" s="1">
        <v>33</v>
      </c>
      <c r="B34" s="3">
        <v>16.61</v>
      </c>
      <c r="D34" s="13" t="s">
        <v>8</v>
      </c>
      <c r="E34" s="13">
        <f>QUARTILE(B:B,4)</f>
        <v>19.399999999999999</v>
      </c>
      <c r="F34" s="14">
        <f>_xlfn.QUARTILE.INC(B:B,4)</f>
        <v>19.399999999999999</v>
      </c>
      <c r="G34" s="14" t="e">
        <f>_xlfn.QUARTILE.EXC(B:B,4)</f>
        <v>#NUM!</v>
      </c>
      <c r="H34" s="20"/>
    </row>
    <row r="35" spans="1:8" x14ac:dyDescent="0.25">
      <c r="A35" s="1">
        <v>34</v>
      </c>
      <c r="B35" s="3">
        <v>17</v>
      </c>
      <c r="D35" s="15"/>
      <c r="E35" s="11" t="s">
        <v>13</v>
      </c>
      <c r="F35" s="11" t="s">
        <v>14</v>
      </c>
      <c r="G35" s="11" t="s">
        <v>15</v>
      </c>
      <c r="H35" s="20"/>
    </row>
    <row r="36" spans="1:8" x14ac:dyDescent="0.25">
      <c r="A36" s="1">
        <v>35</v>
      </c>
      <c r="B36" s="3">
        <v>18.75</v>
      </c>
      <c r="D36" s="7" t="s">
        <v>12</v>
      </c>
      <c r="E36" s="9" t="e">
        <f>MODE(B:B)</f>
        <v>#N/A</v>
      </c>
      <c r="F36" s="9" t="e">
        <f>_xlfn.MODE.SNGL(B:B)</f>
        <v>#N/A</v>
      </c>
      <c r="G36" s="9" t="e">
        <f>_xlfn.MODE.MULT(B:B)</f>
        <v>#N/A</v>
      </c>
      <c r="H36" s="18"/>
    </row>
    <row r="37" spans="1:8" x14ac:dyDescent="0.25">
      <c r="A37" s="1">
        <v>36</v>
      </c>
      <c r="B37" s="3">
        <v>19.399999999999999</v>
      </c>
      <c r="D37" s="10"/>
      <c r="E37" s="11" t="s">
        <v>16</v>
      </c>
      <c r="F37" s="11" t="s">
        <v>10</v>
      </c>
      <c r="G37" s="11" t="s">
        <v>11</v>
      </c>
      <c r="H37" s="11" t="s">
        <v>17</v>
      </c>
    </row>
    <row r="38" spans="1:8" x14ac:dyDescent="0.25">
      <c r="B38" s="3"/>
      <c r="D38" s="7" t="s">
        <v>16</v>
      </c>
      <c r="E38" s="8">
        <f>PERCENTILE(B:B,H38)</f>
        <v>13.304</v>
      </c>
      <c r="F38" s="8">
        <f>_xlfn.PERCENTILE.INC(B:B,H38)</f>
        <v>13.304</v>
      </c>
      <c r="G38" s="8">
        <f>_xlfn.PERCENTILE.EXC(B:B,H38)</f>
        <v>13.466800000000001</v>
      </c>
      <c r="H38" s="16">
        <v>0.72</v>
      </c>
    </row>
    <row r="39" spans="1:8" x14ac:dyDescent="0.25">
      <c r="B39" s="3"/>
      <c r="H39" s="5"/>
    </row>
    <row r="40" spans="1:8" x14ac:dyDescent="0.25">
      <c r="B40" s="3"/>
    </row>
    <row r="41" spans="1:8" x14ac:dyDescent="0.25">
      <c r="B41" s="3"/>
    </row>
    <row r="42" spans="1:8" x14ac:dyDescent="0.25">
      <c r="B42" s="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Associacao de Ensino de Ribeirao Preto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Antônio Lonardon Júnior</dc:creator>
  <cp:lastModifiedBy>Marco Antônio Lonardon Júnior</cp:lastModifiedBy>
  <dcterms:created xsi:type="dcterms:W3CDTF">2024-09-10T22:21:58Z</dcterms:created>
  <dcterms:modified xsi:type="dcterms:W3CDTF">2024-09-10T23:13:44Z</dcterms:modified>
</cp:coreProperties>
</file>