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35F01AC4-0C7D-4571-AAE1-DB5931E76556}" xr6:coauthVersionLast="36" xr6:coauthVersionMax="36" xr10:uidLastSave="{00000000-0000-0000-0000-000000000000}"/>
  <bookViews>
    <workbookView xWindow="0" yWindow="0" windowWidth="20490" windowHeight="9090" xr2:uid="{00000000-000D-0000-FFFF-FFFF00000000}"/>
  </bookViews>
  <sheets>
    <sheet name="EXEMPLO" sheetId="1" r:id="rId1"/>
    <sheet name="EXERCÍCIOS" sheetId="2" r:id="rId2"/>
  </sheets>
  <definedNames>
    <definedName name="OLE_LINK2" localSheetId="0">EXEMPLO!$F$18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  <c r="G3" i="1"/>
  <c r="G5" i="1"/>
  <c r="H6" i="1" l="1"/>
  <c r="H5" i="1"/>
  <c r="H16" i="1" l="1"/>
  <c r="G16" i="1"/>
  <c r="H10" i="1"/>
  <c r="H11" i="1"/>
  <c r="H14" i="1" s="1"/>
  <c r="G11" i="1"/>
  <c r="G10" i="1"/>
  <c r="G6" i="1"/>
  <c r="G4" i="1"/>
  <c r="H13" i="1" l="1"/>
  <c r="G14" i="1"/>
  <c r="G13" i="1"/>
</calcChain>
</file>

<file path=xl/sharedStrings.xml><?xml version="1.0" encoding="utf-8"?>
<sst xmlns="http://schemas.openxmlformats.org/spreadsheetml/2006/main" count="42" uniqueCount="40">
  <si>
    <t>25 filmes mais caros da XX Century Fox (U$ milhões)</t>
  </si>
  <si>
    <t>N</t>
  </si>
  <si>
    <t>Orçamento</t>
  </si>
  <si>
    <t>Ganhos brutos</t>
  </si>
  <si>
    <t>R2</t>
  </si>
  <si>
    <t>média</t>
  </si>
  <si>
    <t>desvio</t>
  </si>
  <si>
    <t>orçamento</t>
  </si>
  <si>
    <t>com outlier</t>
  </si>
  <si>
    <t>sem outlier</t>
  </si>
  <si>
    <t>r (raiz)</t>
  </si>
  <si>
    <t>r (pearson)</t>
  </si>
  <si>
    <t>r (correl)</t>
  </si>
  <si>
    <r>
      <t xml:space="preserve"> + 3</t>
    </r>
    <r>
      <rPr>
        <sz val="12"/>
        <color theme="1"/>
        <rFont val="Symbol"/>
        <family val="1"/>
        <charset val="2"/>
      </rPr>
      <t>s</t>
    </r>
  </si>
  <si>
    <r>
      <t xml:space="preserve"> - 3</t>
    </r>
    <r>
      <rPr>
        <sz val="12"/>
        <color theme="1"/>
        <rFont val="Symbol"/>
        <family val="1"/>
        <charset val="2"/>
      </rPr>
      <t>s</t>
    </r>
  </si>
  <si>
    <t>outlier</t>
  </si>
  <si>
    <t>EX</t>
  </si>
  <si>
    <t>TESTE DE SIGNIFICÂNCIA ESTATÍSTICA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</si>
  <si>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pressão sistólica (mm.Hg)</t>
    </r>
  </si>
  <si>
    <t>Idade (x)</t>
  </si>
  <si>
    <t>Pressão Sistólica (y)</t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</si>
  <si>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vocabulário (número de palavras)</t>
    </r>
  </si>
  <si>
    <t>Vocabulário (y)</t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</si>
  <si>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de estudo e notas nos testes</t>
    </r>
  </si>
  <si>
    <t>Horas de estudo (x)</t>
  </si>
  <si>
    <t>Notas nos testes (y)</t>
  </si>
  <si>
    <r>
      <t>d)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on-line e notas nos testes</t>
    </r>
  </si>
  <si>
    <t>Horas on line (x)</t>
  </si>
  <si>
    <r>
      <t>e)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Altitude (mil pés) e velocidade do som (pés por segundo)</t>
    </r>
  </si>
  <si>
    <t>Altitude (x)</t>
  </si>
  <si>
    <t>V. do som (y)</t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</si>
  <si>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Peso do veículo (libras) e variabilidade da distância de frenagem (pés) em superfície molhada a uma determinada velocidade.</t>
    </r>
  </si>
  <si>
    <t>Peso (x)</t>
  </si>
  <si>
    <t>Variabilidade frenagem (y)</t>
  </si>
  <si>
    <r>
      <t>g)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Número de Crimes (milhões) e número de prisões (milhões) em 14 anos.</t>
    </r>
  </si>
  <si>
    <t>Crimes (x)</t>
  </si>
  <si>
    <t>Prisões (y)</t>
  </si>
  <si>
    <r>
      <t>Construa o diagrama de dispersão, calcule o índice de correlação de Pearson e o coeficiente de determinação 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, verifique se a correlação é significativa considerando um alfa de 0,05 e comente a credibilidade da associação nas situações abaixo: </t>
    </r>
  </si>
  <si>
    <t>ganhos</t>
  </si>
  <si>
    <t>^se estiver fora, é outlier^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</si>
</sst>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2"/>
      <color theme="1"/>
      <name val="Symbol"/>
      <family val="1"/>
      <charset val="2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0" xfId="0" applyNumberFormat="1" applyFont="1"/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/>
    <xf numFmtId="165" fontId="1" fillId="0" borderId="0" xfId="0" applyNumberFormat="1" applyFont="1"/>
    <xf numFmtId="0" fontId="0" fillId="0" borderId="0" xfId="0" applyBorder="1"/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5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2" borderId="0" xfId="0" quotePrefix="1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167" fontId="1" fillId="0" borderId="0" xfId="0" applyNumberFormat="1" applyFont="1"/>
    <xf numFmtId="0" fontId="0" fillId="2" borderId="0" xfId="0" applyFill="1"/>
    <xf numFmtId="2" fontId="1" fillId="2" borderId="0" xfId="0" applyNumberFormat="1" applyFont="1" applyFill="1"/>
    <xf numFmtId="2" fontId="3" fillId="2" borderId="0" xfId="0" applyNumberFormat="1" applyFont="1" applyFill="1"/>
    <xf numFmtId="167" fontId="3" fillId="0" borderId="0" xfId="0" applyNumberFormat="1" applyFont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EXEMPLO!$D$3</c:f>
              <c:strCache>
                <c:ptCount val="1"/>
                <c:pt idx="0">
                  <c:v>Ganhos brutos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18-41BE-8C97-DA84C5B730A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01706036745406"/>
                  <c:y val="-0.2357325565518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EXEMPLO!$C$4:$C$28</c:f>
              <c:numCache>
                <c:formatCode>General</c:formatCode>
                <c:ptCount val="25"/>
                <c:pt idx="0">
                  <c:v>200</c:v>
                </c:pt>
                <c:pt idx="1">
                  <c:v>150</c:v>
                </c:pt>
                <c:pt idx="2">
                  <c:v>125</c:v>
                </c:pt>
                <c:pt idx="3">
                  <c:v>125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105</c:v>
                </c:pt>
                <c:pt idx="11">
                  <c:v>102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90</c:v>
                </c:pt>
                <c:pt idx="16">
                  <c:v>87.5</c:v>
                </c:pt>
                <c:pt idx="17">
                  <c:v>85</c:v>
                </c:pt>
                <c:pt idx="18">
                  <c:v>80</c:v>
                </c:pt>
                <c:pt idx="19">
                  <c:v>80</c:v>
                </c:pt>
                <c:pt idx="20">
                  <c:v>78</c:v>
                </c:pt>
                <c:pt idx="21">
                  <c:v>75</c:v>
                </c:pt>
                <c:pt idx="22">
                  <c:v>75</c:v>
                </c:pt>
                <c:pt idx="23">
                  <c:v>72</c:v>
                </c:pt>
                <c:pt idx="24">
                  <c:v>65</c:v>
                </c:pt>
              </c:numCache>
            </c:numRef>
          </c:xVal>
          <c:yVal>
            <c:numRef>
              <c:f>EXEMPLO!$D$4:$D$28</c:f>
              <c:numCache>
                <c:formatCode>General</c:formatCode>
                <c:ptCount val="25"/>
                <c:pt idx="0" formatCode="#,##0.00">
                  <c:v>1835.4</c:v>
                </c:pt>
                <c:pt idx="1">
                  <c:v>459.4</c:v>
                </c:pt>
                <c:pt idx="2">
                  <c:v>406.4</c:v>
                </c:pt>
                <c:pt idx="3">
                  <c:v>542.70000000000005</c:v>
                </c:pt>
                <c:pt idx="4">
                  <c:v>924.3</c:v>
                </c:pt>
                <c:pt idx="5">
                  <c:v>656.7</c:v>
                </c:pt>
                <c:pt idx="6">
                  <c:v>848.5</c:v>
                </c:pt>
                <c:pt idx="7">
                  <c:v>571.1</c:v>
                </c:pt>
                <c:pt idx="8">
                  <c:v>211.4</c:v>
                </c:pt>
                <c:pt idx="9">
                  <c:v>150.5</c:v>
                </c:pt>
                <c:pt idx="10">
                  <c:v>348.8</c:v>
                </c:pt>
                <c:pt idx="11">
                  <c:v>358.8</c:v>
                </c:pt>
                <c:pt idx="12">
                  <c:v>365.3</c:v>
                </c:pt>
                <c:pt idx="13">
                  <c:v>359.1</c:v>
                </c:pt>
                <c:pt idx="14">
                  <c:v>249</c:v>
                </c:pt>
                <c:pt idx="15">
                  <c:v>365</c:v>
                </c:pt>
                <c:pt idx="16">
                  <c:v>329.5</c:v>
                </c:pt>
                <c:pt idx="17">
                  <c:v>427.2</c:v>
                </c:pt>
                <c:pt idx="18">
                  <c:v>260.7</c:v>
                </c:pt>
                <c:pt idx="19">
                  <c:v>197.1</c:v>
                </c:pt>
                <c:pt idx="20">
                  <c:v>179.3</c:v>
                </c:pt>
                <c:pt idx="21">
                  <c:v>34</c:v>
                </c:pt>
                <c:pt idx="22">
                  <c:v>36.799999999999997</c:v>
                </c:pt>
                <c:pt idx="23">
                  <c:v>176.1</c:v>
                </c:pt>
                <c:pt idx="24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4-41FF-A6F7-CCD8E1B8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61519"/>
        <c:axId val="1992116351"/>
      </c:scatterChart>
      <c:valAx>
        <c:axId val="1569861519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ORÇAMENTO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116351"/>
        <c:crosses val="autoZero"/>
        <c:crossBetween val="midCat"/>
      </c:valAx>
      <c:valAx>
        <c:axId val="1992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Ganhos brutos - sem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EXEMPLO!$D$3</c:f>
              <c:strCache>
                <c:ptCount val="1"/>
                <c:pt idx="0">
                  <c:v>Ganhos brutos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149596754081794"/>
                  <c:y val="-0.2549188977888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EXEMPLO!$C$5:$C$28</c:f>
              <c:numCache>
                <c:formatCode>General</c:formatCode>
                <c:ptCount val="24"/>
                <c:pt idx="0">
                  <c:v>150</c:v>
                </c:pt>
                <c:pt idx="1">
                  <c:v>125</c:v>
                </c:pt>
                <c:pt idx="2">
                  <c:v>125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105</c:v>
                </c:pt>
                <c:pt idx="10">
                  <c:v>102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87.5</c:v>
                </c:pt>
                <c:pt idx="16">
                  <c:v>85</c:v>
                </c:pt>
                <c:pt idx="17">
                  <c:v>80</c:v>
                </c:pt>
                <c:pt idx="18">
                  <c:v>80</c:v>
                </c:pt>
                <c:pt idx="19">
                  <c:v>78</c:v>
                </c:pt>
                <c:pt idx="20">
                  <c:v>75</c:v>
                </c:pt>
                <c:pt idx="21">
                  <c:v>75</c:v>
                </c:pt>
                <c:pt idx="22">
                  <c:v>72</c:v>
                </c:pt>
                <c:pt idx="23">
                  <c:v>65</c:v>
                </c:pt>
              </c:numCache>
            </c:numRef>
          </c:xVal>
          <c:yVal>
            <c:numRef>
              <c:f>EXEMPLO!$D$5:$D$28</c:f>
              <c:numCache>
                <c:formatCode>General</c:formatCode>
                <c:ptCount val="24"/>
                <c:pt idx="0">
                  <c:v>459.4</c:v>
                </c:pt>
                <c:pt idx="1">
                  <c:v>406.4</c:v>
                </c:pt>
                <c:pt idx="2">
                  <c:v>542.70000000000005</c:v>
                </c:pt>
                <c:pt idx="3">
                  <c:v>924.3</c:v>
                </c:pt>
                <c:pt idx="4">
                  <c:v>656.7</c:v>
                </c:pt>
                <c:pt idx="5">
                  <c:v>848.5</c:v>
                </c:pt>
                <c:pt idx="6">
                  <c:v>571.1</c:v>
                </c:pt>
                <c:pt idx="7">
                  <c:v>211.4</c:v>
                </c:pt>
                <c:pt idx="8">
                  <c:v>150.5</c:v>
                </c:pt>
                <c:pt idx="9">
                  <c:v>348.8</c:v>
                </c:pt>
                <c:pt idx="10">
                  <c:v>358.8</c:v>
                </c:pt>
                <c:pt idx="11">
                  <c:v>365.3</c:v>
                </c:pt>
                <c:pt idx="12">
                  <c:v>359.1</c:v>
                </c:pt>
                <c:pt idx="13">
                  <c:v>249</c:v>
                </c:pt>
                <c:pt idx="14">
                  <c:v>365</c:v>
                </c:pt>
                <c:pt idx="15">
                  <c:v>329.5</c:v>
                </c:pt>
                <c:pt idx="16">
                  <c:v>427.2</c:v>
                </c:pt>
                <c:pt idx="17">
                  <c:v>260.7</c:v>
                </c:pt>
                <c:pt idx="18">
                  <c:v>197.1</c:v>
                </c:pt>
                <c:pt idx="19">
                  <c:v>179.3</c:v>
                </c:pt>
                <c:pt idx="20">
                  <c:v>34</c:v>
                </c:pt>
                <c:pt idx="21">
                  <c:v>36.799999999999997</c:v>
                </c:pt>
                <c:pt idx="22">
                  <c:v>176.1</c:v>
                </c:pt>
                <c:pt idx="23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4-41FF-A6F7-CCD8E1B8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61519"/>
        <c:axId val="1992116351"/>
      </c:scatterChart>
      <c:valAx>
        <c:axId val="1569861519"/>
        <c:scaling>
          <c:orientation val="minMax"/>
          <c:max val="21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ORÇAMENTO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116351"/>
        <c:crosses val="autoZero"/>
        <c:crossBetween val="midCat"/>
      </c:valAx>
      <c:valAx>
        <c:axId val="1992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317154</xdr:colOff>
      <xdr:row>1</xdr:row>
      <xdr:rowOff>108922</xdr:rowOff>
    </xdr:from>
    <xdr:to>
      <xdr:col>17</xdr:col>
      <xdr:colOff>12355</xdr:colOff>
      <xdr:row>14</xdr:row>
      <xdr:rowOff>80348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360291</xdr:colOff>
      <xdr:row>16</xdr:row>
      <xdr:rowOff>13968</xdr:rowOff>
    </xdr:from>
    <xdr:to>
      <xdr:col>17</xdr:col>
      <xdr:colOff>55492</xdr:colOff>
      <xdr:row>30</xdr:row>
      <xdr:rowOff>83125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63761</xdr:colOff>
      <xdr:row>12</xdr:row>
      <xdr:rowOff>27629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67482</xdr:colOff>
      <xdr:row>13</xdr:row>
      <xdr:rowOff>16467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465092</xdr:colOff>
      <xdr:row>9</xdr:row>
      <xdr:rowOff>12112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483691</xdr:colOff>
      <xdr:row>9</xdr:row>
      <xdr:rowOff>186035</xdr:rowOff>
    </xdr:from>
    <xdr:ext cx="115341" cy="17972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36406" y="2191494"/>
          <a:ext cx="115341" cy="1797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pt-BR" sz="1100">
              <a:sym typeface="Symbol" panose="05050102010706020507" pitchFamily="18" charset="2"/>
            </a:rPr>
            <a:t></a:t>
          </a:r>
          <a:endParaRPr lang="pt-BR" sz="1100"/>
        </a:p>
      </xdr:txBody>
    </xdr:sp>
    <xdr:clientData/>
  </xdr:oneCellAnchor>
  <xdr:twoCellAnchor editAs="oneCell">
    <xdr:from>
      <xdr:col>4</xdr:col>
      <xdr:colOff>461603</xdr:colOff>
      <xdr:row>18</xdr:row>
      <xdr:rowOff>112660</xdr:rowOff>
    </xdr:from>
    <xdr:to>
      <xdr:col>9</xdr:col>
      <xdr:colOff>51209</xdr:colOff>
      <xdr:row>51</xdr:row>
      <xdr:rowOff>102419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6603" y="3922660"/>
          <a:ext cx="2713396" cy="6421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zoomScaleNormal="100" workbookViewId="0">
      <selection activeCell="I3" sqref="I3"/>
    </sheetView>
  </sheetViews>
  <sheetFormatPr defaultRowHeight="15" x14ac:dyDescent="0.25"/>
  <cols>
    <col min="3" max="4" width="24.140625" style="15" customWidth="1"/>
    <col min="5" max="5" width="7" customWidth="1"/>
    <col min="6" max="6" width="10" customWidth="1"/>
    <col min="7" max="8" width="10.28515625" customWidth="1"/>
  </cols>
  <sheetData>
    <row r="1" spans="2:8" x14ac:dyDescent="0.25">
      <c r="C1" s="4"/>
      <c r="D1" s="4"/>
    </row>
    <row r="2" spans="2:8" ht="38.25" customHeight="1" x14ac:dyDescent="0.25">
      <c r="B2" s="1"/>
      <c r="C2" s="25" t="s">
        <v>0</v>
      </c>
      <c r="D2" s="25"/>
      <c r="G2" s="8" t="s">
        <v>8</v>
      </c>
      <c r="H2" s="8" t="s">
        <v>9</v>
      </c>
    </row>
    <row r="3" spans="2:8" x14ac:dyDescent="0.25">
      <c r="B3" s="2" t="s">
        <v>1</v>
      </c>
      <c r="C3" s="3" t="s">
        <v>2</v>
      </c>
      <c r="D3" s="3" t="s">
        <v>3</v>
      </c>
      <c r="F3" t="s">
        <v>4</v>
      </c>
      <c r="G3" s="30">
        <f>RSQ(D4:D28,C4:C28)</f>
        <v>0.70081055598613351</v>
      </c>
      <c r="H3" s="34">
        <f>RSQ(C5:C28,D5:D28)</f>
        <v>0.40864649778109546</v>
      </c>
    </row>
    <row r="4" spans="2:8" x14ac:dyDescent="0.25">
      <c r="B4" s="2">
        <v>1</v>
      </c>
      <c r="C4" s="11">
        <v>200</v>
      </c>
      <c r="D4" s="12">
        <v>1835.4</v>
      </c>
      <c r="F4" t="s">
        <v>10</v>
      </c>
      <c r="G4" s="7">
        <f>SQRT(G3)</f>
        <v>0.83714428624110759</v>
      </c>
      <c r="H4" s="10">
        <f>SQRT(H3)</f>
        <v>0.63925464236178642</v>
      </c>
    </row>
    <row r="5" spans="2:8" x14ac:dyDescent="0.25">
      <c r="B5" s="2">
        <v>2</v>
      </c>
      <c r="C5" s="3">
        <v>150</v>
      </c>
      <c r="D5" s="3">
        <v>459.4</v>
      </c>
      <c r="F5" s="31" t="s">
        <v>11</v>
      </c>
      <c r="G5" s="32">
        <f>PEARSON(C4:C28,D4:D28)</f>
        <v>0.8371442862411077</v>
      </c>
      <c r="H5" s="33">
        <f>PEARSON(C5:C28,D5:D28)</f>
        <v>0.63925464236178653</v>
      </c>
    </row>
    <row r="6" spans="2:8" x14ac:dyDescent="0.25">
      <c r="B6" s="2">
        <v>3</v>
      </c>
      <c r="C6" s="3">
        <v>125</v>
      </c>
      <c r="D6" s="3">
        <v>406.4</v>
      </c>
      <c r="F6" t="s">
        <v>12</v>
      </c>
      <c r="G6" s="13">
        <f>CORREL(C4:C28,D4:D28)</f>
        <v>0.8371442862411077</v>
      </c>
      <c r="H6" s="10">
        <f>CORREL(C5:C28,D5:D28)</f>
        <v>0.63925464236178653</v>
      </c>
    </row>
    <row r="7" spans="2:8" x14ac:dyDescent="0.25">
      <c r="B7" s="2">
        <v>4</v>
      </c>
      <c r="C7" s="3">
        <v>125</v>
      </c>
      <c r="D7" s="3">
        <v>542.70000000000005</v>
      </c>
    </row>
    <row r="8" spans="2:8" x14ac:dyDescent="0.25">
      <c r="B8" s="2">
        <v>5</v>
      </c>
      <c r="C8" s="3">
        <v>115</v>
      </c>
      <c r="D8" s="3">
        <v>924.3</v>
      </c>
    </row>
    <row r="9" spans="2:8" x14ac:dyDescent="0.25">
      <c r="B9" s="2">
        <v>6</v>
      </c>
      <c r="C9" s="3">
        <v>115</v>
      </c>
      <c r="D9" s="3">
        <v>656.7</v>
      </c>
      <c r="G9" s="9" t="s">
        <v>7</v>
      </c>
      <c r="H9" s="9" t="s">
        <v>38</v>
      </c>
    </row>
    <row r="10" spans="2:8" x14ac:dyDescent="0.25">
      <c r="B10" s="2">
        <v>7</v>
      </c>
      <c r="C10" s="3">
        <v>115</v>
      </c>
      <c r="D10" s="3">
        <v>848.5</v>
      </c>
      <c r="F10" t="s">
        <v>5</v>
      </c>
      <c r="G10" s="5">
        <f>AVERAGE(C4:C28)</f>
        <v>102.78</v>
      </c>
      <c r="H10" s="5">
        <f>AVERAGE(D4:D28)</f>
        <v>413.98000000000008</v>
      </c>
    </row>
    <row r="11" spans="2:8" x14ac:dyDescent="0.25">
      <c r="B11" s="2">
        <v>8</v>
      </c>
      <c r="C11" s="3">
        <v>110</v>
      </c>
      <c r="D11" s="3">
        <v>571.1</v>
      </c>
      <c r="F11" t="s">
        <v>6</v>
      </c>
      <c r="G11" s="5">
        <f>_xlfn.STDEV.S(C4:C28)</f>
        <v>28.566472189147412</v>
      </c>
      <c r="H11" s="5">
        <f>_xlfn.STDEV.S(D4:D28)</f>
        <v>372.42048815821067</v>
      </c>
    </row>
    <row r="12" spans="2:8" x14ac:dyDescent="0.25">
      <c r="B12" s="2">
        <v>9</v>
      </c>
      <c r="C12" s="3">
        <v>110</v>
      </c>
      <c r="D12" s="3">
        <v>211.4</v>
      </c>
    </row>
    <row r="13" spans="2:8" ht="15.75" x14ac:dyDescent="0.25">
      <c r="B13" s="2">
        <v>10</v>
      </c>
      <c r="C13" s="3">
        <v>110</v>
      </c>
      <c r="D13" s="3">
        <v>150.5</v>
      </c>
      <c r="F13" s="27" t="s">
        <v>14</v>
      </c>
      <c r="G13" s="28">
        <f>G10-3*G11</f>
        <v>17.080583432557773</v>
      </c>
      <c r="H13" s="28">
        <f>H10-3*H11</f>
        <v>-703.281464474632</v>
      </c>
    </row>
    <row r="14" spans="2:8" ht="15.75" x14ac:dyDescent="0.25">
      <c r="B14" s="2">
        <v>11</v>
      </c>
      <c r="C14" s="3">
        <v>105</v>
      </c>
      <c r="D14" s="3">
        <v>348.8</v>
      </c>
      <c r="F14" s="27" t="s">
        <v>13</v>
      </c>
      <c r="G14" s="28">
        <f>G10+3*G11</f>
        <v>188.47941656744223</v>
      </c>
      <c r="H14" s="29">
        <f>H10+3*H11</f>
        <v>1531.241464474632</v>
      </c>
    </row>
    <row r="15" spans="2:8" x14ac:dyDescent="0.25">
      <c r="B15" s="2">
        <v>12</v>
      </c>
      <c r="C15" s="3">
        <v>102</v>
      </c>
      <c r="D15" s="3">
        <v>358.8</v>
      </c>
      <c r="F15" t="s">
        <v>39</v>
      </c>
    </row>
    <row r="16" spans="2:8" x14ac:dyDescent="0.25">
      <c r="B16" s="2">
        <v>13</v>
      </c>
      <c r="C16" s="3">
        <v>100</v>
      </c>
      <c r="D16" s="3">
        <v>365.3</v>
      </c>
      <c r="F16" s="6" t="s">
        <v>15</v>
      </c>
      <c r="G16" s="6">
        <f>C4</f>
        <v>200</v>
      </c>
      <c r="H16" s="14">
        <f>D4</f>
        <v>1835.4</v>
      </c>
    </row>
    <row r="17" spans="2:6" x14ac:dyDescent="0.25">
      <c r="B17" s="2">
        <v>14</v>
      </c>
      <c r="C17" s="3">
        <v>100</v>
      </c>
      <c r="D17" s="3">
        <v>359.1</v>
      </c>
    </row>
    <row r="18" spans="2:6" x14ac:dyDescent="0.25">
      <c r="B18" s="2">
        <v>15</v>
      </c>
      <c r="C18" s="3">
        <v>100</v>
      </c>
      <c r="D18" s="3">
        <v>249</v>
      </c>
      <c r="F18" t="s">
        <v>17</v>
      </c>
    </row>
    <row r="19" spans="2:6" x14ac:dyDescent="0.25">
      <c r="B19" s="2">
        <v>16</v>
      </c>
      <c r="C19" s="3">
        <v>90</v>
      </c>
      <c r="D19" s="3">
        <v>365</v>
      </c>
    </row>
    <row r="20" spans="2:6" x14ac:dyDescent="0.25">
      <c r="B20" s="2">
        <v>17</v>
      </c>
      <c r="C20" s="3">
        <v>87.5</v>
      </c>
      <c r="D20" s="3">
        <v>329.5</v>
      </c>
    </row>
    <row r="21" spans="2:6" ht="15.75" customHeight="1" x14ac:dyDescent="0.25">
      <c r="B21" s="2">
        <v>18</v>
      </c>
      <c r="C21" s="3">
        <v>85</v>
      </c>
      <c r="D21" s="3">
        <v>427.2</v>
      </c>
    </row>
    <row r="22" spans="2:6" x14ac:dyDescent="0.25">
      <c r="B22" s="2">
        <v>19</v>
      </c>
      <c r="C22" s="3">
        <v>80</v>
      </c>
      <c r="D22" s="3">
        <v>260.7</v>
      </c>
    </row>
    <row r="23" spans="2:6" x14ac:dyDescent="0.25">
      <c r="B23" s="2">
        <v>20</v>
      </c>
      <c r="C23" s="3">
        <v>80</v>
      </c>
      <c r="D23" s="3">
        <v>197.1</v>
      </c>
    </row>
    <row r="24" spans="2:6" x14ac:dyDescent="0.25">
      <c r="B24" s="2">
        <v>21</v>
      </c>
      <c r="C24" s="3">
        <v>78</v>
      </c>
      <c r="D24" s="3">
        <v>179.3</v>
      </c>
    </row>
    <row r="25" spans="2:6" x14ac:dyDescent="0.25">
      <c r="B25" s="2">
        <v>22</v>
      </c>
      <c r="C25" s="3">
        <v>75</v>
      </c>
      <c r="D25" s="3">
        <v>34</v>
      </c>
    </row>
    <row r="26" spans="2:6" x14ac:dyDescent="0.25">
      <c r="B26" s="2">
        <v>23</v>
      </c>
      <c r="C26" s="3">
        <v>75</v>
      </c>
      <c r="D26" s="3">
        <v>36.799999999999997</v>
      </c>
    </row>
    <row r="27" spans="2:6" x14ac:dyDescent="0.25">
      <c r="B27" s="2">
        <v>24</v>
      </c>
      <c r="C27" s="3">
        <v>72</v>
      </c>
      <c r="D27" s="3">
        <v>176.1</v>
      </c>
    </row>
    <row r="28" spans="2:6" x14ac:dyDescent="0.25">
      <c r="B28" s="2">
        <v>25</v>
      </c>
      <c r="C28" s="3">
        <v>65</v>
      </c>
      <c r="D28" s="3">
        <v>56.4</v>
      </c>
    </row>
  </sheetData>
  <mergeCells count="1">
    <mergeCell ref="C2:D2"/>
  </mergeCells>
  <conditionalFormatting sqref="C4:C28">
    <cfRule type="cellIs" dxfId="2" priority="2" operator="notBetween">
      <formula>$G$13</formula>
      <formula>$G$14</formula>
    </cfRule>
  </conditionalFormatting>
  <conditionalFormatting sqref="D4:D28">
    <cfRule type="cellIs" dxfId="0" priority="1" operator="notBetween">
      <formula>$H$13</formula>
      <formula>$H$14</formula>
    </cfRule>
  </conditionalFormatting>
  <pageMargins left="0.511811024" right="0.511811024" top="0.78740157499999996" bottom="0.78740157499999996" header="0.31496062000000002" footer="0.31496062000000002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>
      <selection activeCell="T10" sqref="T10"/>
    </sheetView>
  </sheetViews>
  <sheetFormatPr defaultRowHeight="15" x14ac:dyDescent="0.25"/>
  <cols>
    <col min="2" max="2" width="9.140625" style="18"/>
  </cols>
  <sheetData>
    <row r="1" spans="1:17" x14ac:dyDescent="0.25">
      <c r="A1" t="s">
        <v>16</v>
      </c>
    </row>
    <row r="3" spans="1:17" ht="31.5" customHeight="1" x14ac:dyDescent="0.25">
      <c r="B3" s="26" t="s">
        <v>37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7" ht="15.75" x14ac:dyDescent="0.25">
      <c r="B4" s="16"/>
    </row>
    <row r="5" spans="1:17" ht="15.75" x14ac:dyDescent="0.25">
      <c r="B5" s="17" t="s">
        <v>18</v>
      </c>
    </row>
    <row r="6" spans="1:17" ht="15.75" thickBot="1" x14ac:dyDescent="0.3">
      <c r="B6" s="19" t="s">
        <v>19</v>
      </c>
      <c r="C6" s="21">
        <v>16</v>
      </c>
      <c r="D6" s="21">
        <v>25</v>
      </c>
      <c r="E6" s="21">
        <v>39</v>
      </c>
      <c r="F6" s="21">
        <v>45</v>
      </c>
      <c r="G6" s="21">
        <v>49</v>
      </c>
      <c r="H6" s="21">
        <v>64</v>
      </c>
      <c r="I6" s="21">
        <v>70</v>
      </c>
      <c r="J6" s="21">
        <v>29</v>
      </c>
      <c r="K6" s="21">
        <v>57</v>
      </c>
      <c r="L6" s="22">
        <v>22</v>
      </c>
      <c r="M6" s="9"/>
      <c r="N6" s="9"/>
      <c r="O6" s="9"/>
      <c r="P6" s="9"/>
      <c r="Q6" s="9"/>
    </row>
    <row r="7" spans="1:17" x14ac:dyDescent="0.25">
      <c r="B7" s="20" t="s">
        <v>20</v>
      </c>
      <c r="C7" s="23">
        <v>109</v>
      </c>
      <c r="D7" s="23">
        <v>122</v>
      </c>
      <c r="E7" s="23">
        <v>143</v>
      </c>
      <c r="F7" s="23">
        <v>132</v>
      </c>
      <c r="G7" s="23">
        <v>199</v>
      </c>
      <c r="H7" s="23">
        <v>185</v>
      </c>
      <c r="I7" s="23">
        <v>199</v>
      </c>
      <c r="J7" s="23">
        <v>130</v>
      </c>
      <c r="K7" s="23">
        <v>175</v>
      </c>
      <c r="L7" s="24">
        <v>118</v>
      </c>
      <c r="M7" s="9"/>
      <c r="N7" s="9"/>
      <c r="O7" s="9"/>
      <c r="P7" s="9"/>
      <c r="Q7" s="9"/>
    </row>
    <row r="8" spans="1:17" ht="15.75" x14ac:dyDescent="0.25"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x14ac:dyDescent="0.25"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x14ac:dyDescent="0.25">
      <c r="B10" s="17" t="s">
        <v>21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thickBot="1" x14ac:dyDescent="0.3">
      <c r="B11" s="19" t="s">
        <v>19</v>
      </c>
      <c r="C11" s="21">
        <v>1</v>
      </c>
      <c r="D11" s="21">
        <v>2</v>
      </c>
      <c r="E11" s="21">
        <v>6</v>
      </c>
      <c r="F11" s="21">
        <v>4</v>
      </c>
      <c r="G11" s="21">
        <v>3</v>
      </c>
      <c r="H11" s="21">
        <v>6</v>
      </c>
      <c r="I11" s="21">
        <v>3</v>
      </c>
      <c r="J11" s="21">
        <v>5</v>
      </c>
      <c r="K11" s="21">
        <v>2</v>
      </c>
      <c r="L11" s="21">
        <v>4</v>
      </c>
      <c r="M11" s="22">
        <v>5</v>
      </c>
      <c r="N11" s="9"/>
      <c r="O11" s="9"/>
      <c r="P11" s="9"/>
      <c r="Q11" s="9"/>
    </row>
    <row r="12" spans="1:17" x14ac:dyDescent="0.25">
      <c r="B12" s="20" t="s">
        <v>22</v>
      </c>
      <c r="C12" s="23">
        <v>3</v>
      </c>
      <c r="D12" s="23">
        <v>440</v>
      </c>
      <c r="E12" s="23">
        <v>2500</v>
      </c>
      <c r="F12" s="23">
        <v>1500</v>
      </c>
      <c r="G12" s="23">
        <v>1200</v>
      </c>
      <c r="H12" s="23">
        <v>2600</v>
      </c>
      <c r="I12" s="23">
        <v>1100</v>
      </c>
      <c r="J12" s="23">
        <v>200</v>
      </c>
      <c r="K12" s="23">
        <v>500</v>
      </c>
      <c r="L12" s="23">
        <v>1525</v>
      </c>
      <c r="M12" s="24">
        <v>2100</v>
      </c>
      <c r="N12" s="9"/>
      <c r="O12" s="9"/>
      <c r="P12" s="9"/>
      <c r="Q12" s="9"/>
    </row>
    <row r="13" spans="1:17" ht="15.75" x14ac:dyDescent="0.25">
      <c r="B13" s="1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x14ac:dyDescent="0.25">
      <c r="B14" s="16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x14ac:dyDescent="0.25">
      <c r="B15" s="17" t="s">
        <v>23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thickBot="1" x14ac:dyDescent="0.3">
      <c r="B16" s="19" t="s">
        <v>24</v>
      </c>
      <c r="C16" s="21">
        <v>0</v>
      </c>
      <c r="D16" s="21">
        <v>1</v>
      </c>
      <c r="E16" s="21">
        <v>2</v>
      </c>
      <c r="F16" s="21">
        <v>4</v>
      </c>
      <c r="G16" s="21">
        <v>4</v>
      </c>
      <c r="H16" s="21">
        <v>5</v>
      </c>
      <c r="I16" s="21">
        <v>5</v>
      </c>
      <c r="J16" s="21">
        <v>5</v>
      </c>
      <c r="K16" s="21">
        <v>6</v>
      </c>
      <c r="L16" s="21">
        <v>6</v>
      </c>
      <c r="M16" s="21">
        <v>7</v>
      </c>
      <c r="N16" s="21">
        <v>7</v>
      </c>
      <c r="O16" s="22">
        <v>8</v>
      </c>
      <c r="P16" s="9"/>
      <c r="Q16" s="9"/>
    </row>
    <row r="17" spans="2:17" x14ac:dyDescent="0.25">
      <c r="B17" s="20" t="s">
        <v>25</v>
      </c>
      <c r="C17" s="23">
        <v>40</v>
      </c>
      <c r="D17" s="23">
        <v>41</v>
      </c>
      <c r="E17" s="23">
        <v>51</v>
      </c>
      <c r="F17" s="23">
        <v>48</v>
      </c>
      <c r="G17" s="23">
        <v>64</v>
      </c>
      <c r="H17" s="23">
        <v>69</v>
      </c>
      <c r="I17" s="23">
        <v>73</v>
      </c>
      <c r="J17" s="23">
        <v>75</v>
      </c>
      <c r="K17" s="23">
        <v>68</v>
      </c>
      <c r="L17" s="23">
        <v>93</v>
      </c>
      <c r="M17" s="23">
        <v>84</v>
      </c>
      <c r="N17" s="23">
        <v>90</v>
      </c>
      <c r="O17" s="24">
        <v>95</v>
      </c>
      <c r="P17" s="9"/>
      <c r="Q17" s="9"/>
    </row>
    <row r="18" spans="2:17" ht="15.75" x14ac:dyDescent="0.25">
      <c r="B18" s="1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5.75" x14ac:dyDescent="0.25">
      <c r="B19" s="16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5.75" x14ac:dyDescent="0.25">
      <c r="B20" s="17" t="s">
        <v>26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5.75" thickBot="1" x14ac:dyDescent="0.3">
      <c r="B21" s="19" t="s">
        <v>27</v>
      </c>
      <c r="C21" s="21">
        <v>0</v>
      </c>
      <c r="D21" s="21">
        <v>1</v>
      </c>
      <c r="E21" s="21">
        <v>2</v>
      </c>
      <c r="F21" s="21">
        <v>3</v>
      </c>
      <c r="G21" s="21">
        <v>3</v>
      </c>
      <c r="H21" s="21">
        <v>5</v>
      </c>
      <c r="I21" s="21">
        <v>5</v>
      </c>
      <c r="J21" s="21">
        <v>5</v>
      </c>
      <c r="K21" s="21">
        <v>6</v>
      </c>
      <c r="L21" s="21">
        <v>7</v>
      </c>
      <c r="M21" s="21">
        <v>7</v>
      </c>
      <c r="N21" s="22">
        <v>10</v>
      </c>
      <c r="O21" s="9"/>
      <c r="P21" s="9"/>
      <c r="Q21" s="9"/>
    </row>
    <row r="22" spans="2:17" x14ac:dyDescent="0.25">
      <c r="B22" s="20" t="s">
        <v>25</v>
      </c>
      <c r="C22" s="23">
        <v>96</v>
      </c>
      <c r="D22" s="23">
        <v>85</v>
      </c>
      <c r="E22" s="23">
        <v>82</v>
      </c>
      <c r="F22" s="23">
        <v>74</v>
      </c>
      <c r="G22" s="23">
        <v>95</v>
      </c>
      <c r="H22" s="23">
        <v>68</v>
      </c>
      <c r="I22" s="23">
        <v>76</v>
      </c>
      <c r="J22" s="23">
        <v>84</v>
      </c>
      <c r="K22" s="23">
        <v>58</v>
      </c>
      <c r="L22" s="23">
        <v>65</v>
      </c>
      <c r="M22" s="23">
        <v>75</v>
      </c>
      <c r="N22" s="24">
        <v>50</v>
      </c>
      <c r="O22" s="9"/>
      <c r="P22" s="9"/>
      <c r="Q22" s="9"/>
    </row>
    <row r="23" spans="2:17" ht="15.75" x14ac:dyDescent="0.25">
      <c r="B23" s="16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ht="15.75" x14ac:dyDescent="0.25">
      <c r="B24" s="1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5.75" x14ac:dyDescent="0.25">
      <c r="B25" s="17" t="s">
        <v>28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ht="15.75" thickBot="1" x14ac:dyDescent="0.3">
      <c r="B26" s="19" t="s">
        <v>29</v>
      </c>
      <c r="C26" s="21">
        <v>0</v>
      </c>
      <c r="D26" s="21">
        <v>5</v>
      </c>
      <c r="E26" s="21">
        <v>10</v>
      </c>
      <c r="F26" s="21">
        <v>15</v>
      </c>
      <c r="G26" s="21">
        <v>20</v>
      </c>
      <c r="H26" s="21">
        <v>25</v>
      </c>
      <c r="I26" s="21">
        <v>30</v>
      </c>
      <c r="J26" s="21">
        <v>35</v>
      </c>
      <c r="K26" s="21">
        <v>40</v>
      </c>
      <c r="L26" s="21">
        <v>45</v>
      </c>
      <c r="M26" s="22">
        <v>50</v>
      </c>
      <c r="N26" s="9"/>
      <c r="O26" s="9"/>
      <c r="P26" s="9"/>
      <c r="Q26" s="9"/>
    </row>
    <row r="27" spans="2:17" x14ac:dyDescent="0.25">
      <c r="B27" s="20" t="s">
        <v>30</v>
      </c>
      <c r="C27" s="23">
        <v>1116.3</v>
      </c>
      <c r="D27" s="23">
        <v>1096.9000000000001</v>
      </c>
      <c r="E27" s="23">
        <v>1077.3</v>
      </c>
      <c r="F27" s="23">
        <v>1057.2</v>
      </c>
      <c r="G27" s="23">
        <v>1036.8</v>
      </c>
      <c r="H27" s="23">
        <v>1015.8</v>
      </c>
      <c r="I27" s="23">
        <v>994.5</v>
      </c>
      <c r="J27" s="23">
        <v>969</v>
      </c>
      <c r="K27" s="23">
        <v>967.7</v>
      </c>
      <c r="L27" s="23">
        <v>967.7</v>
      </c>
      <c r="M27" s="24">
        <v>967.7</v>
      </c>
      <c r="N27" s="9"/>
      <c r="O27" s="9"/>
      <c r="P27" s="9"/>
      <c r="Q27" s="9"/>
    </row>
    <row r="28" spans="2:17" ht="15.75" x14ac:dyDescent="0.2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5.75" x14ac:dyDescent="0.2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ht="15.75" x14ac:dyDescent="0.25">
      <c r="B30" s="17" t="s">
        <v>31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5.75" thickBot="1" x14ac:dyDescent="0.3">
      <c r="B31" s="19" t="s">
        <v>32</v>
      </c>
      <c r="C31" s="21">
        <v>5890</v>
      </c>
      <c r="D31" s="21">
        <v>5340</v>
      </c>
      <c r="E31" s="21">
        <v>6500</v>
      </c>
      <c r="F31" s="21">
        <v>4800</v>
      </c>
      <c r="G31" s="21">
        <v>5940</v>
      </c>
      <c r="H31" s="21">
        <v>5600</v>
      </c>
      <c r="I31" s="21">
        <v>5100</v>
      </c>
      <c r="J31" s="22">
        <v>5580</v>
      </c>
      <c r="K31" s="9"/>
      <c r="L31" s="9"/>
      <c r="M31" s="9"/>
      <c r="N31" s="9"/>
      <c r="O31" s="9"/>
      <c r="P31" s="9"/>
      <c r="Q31" s="9"/>
    </row>
    <row r="32" spans="2:17" x14ac:dyDescent="0.25">
      <c r="B32" s="20" t="s">
        <v>33</v>
      </c>
      <c r="C32" s="23">
        <v>2.92</v>
      </c>
      <c r="D32" s="23">
        <v>2.4</v>
      </c>
      <c r="E32" s="23">
        <v>4.09</v>
      </c>
      <c r="F32" s="23">
        <v>1.72</v>
      </c>
      <c r="G32" s="23">
        <v>2.88</v>
      </c>
      <c r="H32" s="23">
        <v>2.5299999999999998</v>
      </c>
      <c r="I32" s="23">
        <v>2.3199999999999998</v>
      </c>
      <c r="J32" s="24">
        <v>2.78</v>
      </c>
      <c r="K32" s="9"/>
      <c r="L32" s="9"/>
      <c r="M32" s="9"/>
      <c r="N32" s="9"/>
      <c r="O32" s="9"/>
      <c r="P32" s="9"/>
      <c r="Q32" s="9"/>
    </row>
    <row r="33" spans="2:17" ht="15.75" x14ac:dyDescent="0.25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2:17" ht="15.75" x14ac:dyDescent="0.25">
      <c r="B34" s="16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ht="15.75" x14ac:dyDescent="0.25">
      <c r="B35" s="17" t="s">
        <v>34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17" ht="15.75" thickBot="1" x14ac:dyDescent="0.3">
      <c r="B36" s="19" t="s">
        <v>35</v>
      </c>
      <c r="C36" s="21">
        <v>1.66</v>
      </c>
      <c r="D36" s="21">
        <v>1.65</v>
      </c>
      <c r="E36" s="21">
        <v>1.6</v>
      </c>
      <c r="F36" s="21">
        <v>1.55</v>
      </c>
      <c r="G36" s="21">
        <v>1.44</v>
      </c>
      <c r="H36" s="21">
        <v>1.4</v>
      </c>
      <c r="I36" s="21">
        <v>1.32</v>
      </c>
      <c r="J36" s="21">
        <v>1.23</v>
      </c>
      <c r="K36" s="21">
        <v>1.22</v>
      </c>
      <c r="L36" s="21">
        <v>1.23</v>
      </c>
      <c r="M36" s="21">
        <v>1.22</v>
      </c>
      <c r="N36" s="21">
        <v>1.18</v>
      </c>
      <c r="O36" s="21">
        <v>1.1599999999999999</v>
      </c>
      <c r="P36" s="22">
        <v>1.19</v>
      </c>
      <c r="Q36" s="9"/>
    </row>
    <row r="37" spans="2:17" x14ac:dyDescent="0.25">
      <c r="B37" s="20" t="s">
        <v>36</v>
      </c>
      <c r="C37" s="23">
        <v>0.72</v>
      </c>
      <c r="D37" s="23">
        <v>0.72</v>
      </c>
      <c r="E37" s="23">
        <v>0.78</v>
      </c>
      <c r="F37" s="23">
        <v>0.8</v>
      </c>
      <c r="G37" s="23">
        <v>0.73</v>
      </c>
      <c r="H37" s="23">
        <v>0.72</v>
      </c>
      <c r="I37" s="23">
        <v>0.68</v>
      </c>
      <c r="J37" s="23">
        <v>0.64</v>
      </c>
      <c r="K37" s="23">
        <v>0.63</v>
      </c>
      <c r="L37" s="23">
        <v>0.63</v>
      </c>
      <c r="M37" s="23">
        <v>0.62</v>
      </c>
      <c r="N37" s="23">
        <v>0.6</v>
      </c>
      <c r="O37" s="23">
        <v>0.59</v>
      </c>
      <c r="P37" s="24">
        <v>0.6</v>
      </c>
      <c r="Q37" s="9"/>
    </row>
    <row r="38" spans="2:17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</sheetData>
  <mergeCells count="1">
    <mergeCell ref="B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EXEMPLO</vt:lpstr>
      <vt:lpstr>EXERCÍCIOS</vt:lpstr>
      <vt:lpstr>EXEMPLO!OLE_LINK2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phenrique</dc:creator>
  <cp:lastModifiedBy>Marco Antônio Lonardon Júnior</cp:lastModifiedBy>
  <dcterms:created xsi:type="dcterms:W3CDTF">2023-10-23T12:06:26Z</dcterms:created>
  <dcterms:modified xsi:type="dcterms:W3CDTF">2024-10-15T23:18:18Z</dcterms:modified>
</cp:coreProperties>
</file>