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Corso excel\"/>
    </mc:Choice>
  </mc:AlternateContent>
  <xr:revisionPtr revIDLastSave="0" documentId="13_ncr:1_{547A4EDB-97E6-4606-9052-9AFC4CDCDAF6}" xr6:coauthVersionLast="47" xr6:coauthVersionMax="47" xr10:uidLastSave="{00000000-0000-0000-0000-000000000000}"/>
  <workbookProtection lockStructure="1"/>
  <bookViews>
    <workbookView xWindow="-120" yWindow="-120" windowWidth="29040" windowHeight="15840" tabRatio="537" activeTab="2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2__Find_the_Number_of_students">'Students-database'!$D$2:$D$255</definedName>
    <definedName name="_4__Calculate_the_number_of_Purchased_books">'Students-database'!$H$2:$H$255</definedName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B_140075">'Students-database'!$D$214:$R$214</definedName>
    <definedName name="B_140077">'Students-database'!$D$230:$R$230</definedName>
    <definedName name="B_140078">'Students-database'!$D$186:$R$186</definedName>
    <definedName name="B_140142">'Students-database'!$D$171:$R$171</definedName>
    <definedName name="B_140507">'Students-database'!$D$180:$R$180</definedName>
    <definedName name="B_140527">'Students-database'!$D$111:$R$111</definedName>
    <definedName name="B_140581">'Students-database'!$D$46:$R$46</definedName>
    <definedName name="B_140712">'Students-database'!$D$101:$R$101</definedName>
    <definedName name="B_140917">'Students-database'!$D$27:$R$27</definedName>
    <definedName name="B_141042">'Students-database'!$D$156:$R$156</definedName>
    <definedName name="B_141057">'Students-database'!$D$190:$R$190</definedName>
    <definedName name="B_141122">'Students-database'!$D$91:$R$91</definedName>
    <definedName name="B_141263">'Students-database'!$D$76:$R$76</definedName>
    <definedName name="B_141348">'Students-database'!$D$82:$R$82</definedName>
    <definedName name="B_141382">'Students-database'!$D$56:$R$56</definedName>
    <definedName name="B_141555">'Students-database'!$D$47:$R$47</definedName>
    <definedName name="B_141625">'Students-database'!$D$185:$R$185</definedName>
    <definedName name="B_141667">'Students-database'!$D$87:$R$87</definedName>
    <definedName name="B_142067">'Students-database'!$D$141:$R$141</definedName>
    <definedName name="B_142147">'Students-database'!$D$131:$R$131</definedName>
    <definedName name="B_142256">'Students-database'!$D$126:$R$126</definedName>
    <definedName name="B_142301">'Students-database'!$D$16:$R$16</definedName>
    <definedName name="B_142381">'Students-database'!$D$150:$R$150</definedName>
    <definedName name="B_142705">'Students-database'!$D$112:$R$112</definedName>
    <definedName name="B_142751">'Students-database'!$D$224:$R$224</definedName>
    <definedName name="B_143107">'Students-database'!$D$121:$R$121</definedName>
    <definedName name="B_143191">'Students-database'!$D$166:$R$166</definedName>
    <definedName name="B_143237">'Students-database'!$D$210:$R$210</definedName>
    <definedName name="B_143324">'Students-database'!$D$52:$R$52</definedName>
    <definedName name="B_143393">'Students-database'!$D$67:$R$67</definedName>
    <definedName name="B_143482">'Students-database'!$D$255:$R$255</definedName>
    <definedName name="B_143512">'Students-database'!$D$225:$R$225</definedName>
    <definedName name="B_143676">'Students-database'!$D$160:$R$160</definedName>
    <definedName name="B_143745">'Students-database'!$D$239:$R$239</definedName>
    <definedName name="B_143799">'Students-database'!$D$234:$R$234</definedName>
    <definedName name="B_143852">'Students-database'!$D$86:$R$86</definedName>
    <definedName name="B_143948">'Students-database'!$D$132:$R$132</definedName>
    <definedName name="B_143956">'Students-database'!$D$235:$R$235</definedName>
    <definedName name="B_144013">'Students-database'!$D$17:$R$17</definedName>
    <definedName name="B_144016">'Students-database'!$D$204:$R$204</definedName>
    <definedName name="B_144044">'Students-database'!$D$244:$R$244</definedName>
    <definedName name="B_144071">'Students-database'!$D$31:$R$31</definedName>
    <definedName name="B_144261">'Students-database'!$D$36:$R$36</definedName>
    <definedName name="B_144525">'Students-database'!$D$81:$R$81</definedName>
    <definedName name="B_144635">'Students-database'!$D$62:$R$62</definedName>
    <definedName name="B_145114">'Students-database'!$D$72:$R$72</definedName>
    <definedName name="B_145341">'Students-database'!$D$142:$R$142</definedName>
    <definedName name="B_145383">'Students-database'!$D$165:$R$165</definedName>
    <definedName name="B_145416">'Students-database'!$D$195:$R$195</definedName>
    <definedName name="B_145596">'Students-database'!$D$136:$R$136</definedName>
    <definedName name="B_145642">'Students-database'!$D$107:$R$107</definedName>
    <definedName name="B_145702">'Students-database'!$D$92:$R$92</definedName>
    <definedName name="B_145802">'Students-database'!$D$181:$R$181</definedName>
    <definedName name="B_145836">'Students-database'!$D$127:$R$127</definedName>
    <definedName name="B_145868">'Students-database'!$D$117:$R$117</definedName>
    <definedName name="B_145922">'Students-database'!$D$41:$R$41</definedName>
    <definedName name="B_145977">'Students-database'!$D$220:$R$220</definedName>
    <definedName name="B_146002">'Students-database'!$D$77:$R$77</definedName>
    <definedName name="B_146011">'Students-database'!$D$191:$R$191</definedName>
    <definedName name="B_146176">'Students-database'!$D$170:$R$170</definedName>
    <definedName name="B_146232">'Students-database'!$D$106:$R$106</definedName>
    <definedName name="B_146239">'Students-database'!$D$97:$R$97</definedName>
    <definedName name="B_146253">'Students-database'!$D$145:$R$145</definedName>
    <definedName name="B_146379">'Students-database'!$D$176:$R$176</definedName>
    <definedName name="B_146504">'Students-database'!$D$200:$R$200</definedName>
    <definedName name="B_146873">'Students-database'!$D$250:$R$250</definedName>
    <definedName name="B_147034">'Students-database'!$D$199:$R$199</definedName>
    <definedName name="B_147093">'Students-database'!$D$26:$R$26</definedName>
    <definedName name="B_147253">'Students-database'!$D$155:$R$155</definedName>
    <definedName name="B_147504">'Students-database'!$D$102:$R$102</definedName>
    <definedName name="B_147563">'Students-database'!$D$37:$R$37</definedName>
    <definedName name="B_147566">'Students-database'!$D$116:$R$116</definedName>
    <definedName name="B_147593">'Students-database'!$D$66:$R$66</definedName>
    <definedName name="B_147608">'Students-database'!$D$57:$R$57</definedName>
    <definedName name="B_147658">'Students-database'!$D$205:$R$205</definedName>
    <definedName name="B_147665">'Students-database'!$D$194:$R$194</definedName>
    <definedName name="B_147782">'Students-database'!$D$122:$R$122</definedName>
    <definedName name="B_147902">'Students-database'!$D$61:$R$61</definedName>
    <definedName name="B_148113">'Students-database'!$D$215:$R$215</definedName>
    <definedName name="B_148183">'Students-database'!$D$249:$R$249</definedName>
    <definedName name="B_148337">'Students-database'!$D$71:$R$71</definedName>
    <definedName name="B_148373">'Students-database'!$D$96:$R$96</definedName>
    <definedName name="B_148508">'Students-database'!$D$42:$R$42</definedName>
    <definedName name="B_148567">'Students-database'!$D$22:$R$22</definedName>
    <definedName name="B_148593">'Students-database'!$D$12:$R$12</definedName>
    <definedName name="B_148618">'Students-database'!$D$146:$R$146</definedName>
    <definedName name="B_148633">'Students-database'!$D$137:$R$137</definedName>
    <definedName name="B_148728">'Students-database'!$D$161:$R$161</definedName>
    <definedName name="B_148829">'Students-database'!$D$254:$R$254</definedName>
    <definedName name="B_148898">'Students-database'!$D$11:$R$11</definedName>
    <definedName name="B_148912">'Students-database'!$D$240:$R$240</definedName>
    <definedName name="B_148934">'Students-database'!$D$21:$R$21</definedName>
    <definedName name="B_149192">'Students-database'!$D$245:$R$245</definedName>
    <definedName name="B_149348">'Students-database'!$D$175:$R$175</definedName>
    <definedName name="B_149377">'Students-database'!$D$151:$R$151</definedName>
    <definedName name="B_149416">'Students-database'!$D$209:$R$209</definedName>
    <definedName name="B_149464">'Students-database'!$D$229:$R$229</definedName>
    <definedName name="B_149681">'Students-database'!$D$51:$R$51</definedName>
    <definedName name="B_149774">'Students-database'!$D$219:$R$219</definedName>
    <definedName name="B_149998">'Students-database'!$D$32:$R$32</definedName>
    <definedName name="Campus">'Students-database'!$E$8:$E$255</definedName>
    <definedName name="Course">'Students-database'!$G$8:$G$255</definedName>
    <definedName name="M_140128">'Students-database'!$D$80:$R$80</definedName>
    <definedName name="M_140133">'Students-database'!$D$253:$R$253</definedName>
    <definedName name="M_140202">'Students-database'!$D$130:$R$130</definedName>
    <definedName name="M_140239">'Students-database'!$D$198:$R$198</definedName>
    <definedName name="M_140243">'Students-database'!$D$248:$R$248</definedName>
    <definedName name="M_140393">'Students-database'!$D$114:$R$114</definedName>
    <definedName name="M_140415">'Students-database'!$D$100:$R$100</definedName>
    <definedName name="M_140429">'Students-database'!$D$192:$R$192</definedName>
    <definedName name="M_140452">'Students-database'!$D$143:$R$143</definedName>
    <definedName name="M_140495">'Students-database'!$D$128:$R$128</definedName>
    <definedName name="M_140506">'Students-database'!$D$159:$R$159</definedName>
    <definedName name="M_140543">'Students-database'!$D$20:$R$20</definedName>
    <definedName name="M_140564">'Students-database'!$D$34:$R$34</definedName>
    <definedName name="M_140641">'Students-database'!$D$88:$R$88</definedName>
    <definedName name="M_140807">'Students-database'!$D$162:$R$162</definedName>
    <definedName name="M_140846">'Students-database'!$D$168:$R$168</definedName>
    <definedName name="M_140886">'Students-database'!$D$247:$R$247</definedName>
    <definedName name="M_141015">'Students-database'!$D$243:$R$243</definedName>
    <definedName name="M_141071">'Students-database'!$D$178:$R$178</definedName>
    <definedName name="M_141072">'Students-database'!$D$54:$R$54</definedName>
    <definedName name="M_141336">'Students-database'!$D$74:$R$74</definedName>
    <definedName name="M_141418">'Students-database'!$D$109:$R$109</definedName>
    <definedName name="M_141507">'Students-database'!$D$90:$R$90</definedName>
    <definedName name="M_141599">'Students-database'!$D$144:$R$144</definedName>
    <definedName name="M_141684">'Students-database'!$D$154:$R$154</definedName>
    <definedName name="M_141685">'Students-database'!$D$28:$R$28</definedName>
    <definedName name="M_141698">'Students-database'!$D$174:$R$174</definedName>
    <definedName name="M_141762">'Students-database'!$D$167:$R$167</definedName>
    <definedName name="M_141878">'Students-database'!$D$226:$R$226</definedName>
    <definedName name="M_141894">'Students-database'!$D$55:$R$55</definedName>
    <definedName name="M_141895">'Students-database'!$D$236:$R$236</definedName>
    <definedName name="M_141973">'Students-database'!$D$40:$R$40</definedName>
    <definedName name="M_142012">'Students-database'!$D$68:$R$68</definedName>
    <definedName name="M_142058">'Students-database'!$D$139:$R$139</definedName>
    <definedName name="M_142162">'Students-database'!$D$63:$R$63</definedName>
    <definedName name="M_142285">'Students-database'!$D$59:$R$59</definedName>
    <definedName name="M_142379">'Students-database'!$D$189:$R$189</definedName>
    <definedName name="M_142403">'Students-database'!$D$120:$R$120</definedName>
    <definedName name="M_142416">'Students-database'!$D$135:$R$135</definedName>
    <definedName name="M_142441">'Students-database'!$D$113:$R$113</definedName>
    <definedName name="M_142442">'Students-database'!$D$98:$R$98</definedName>
    <definedName name="M_142583">'Students-database'!$D$184:$R$184</definedName>
    <definedName name="M_142658">'Students-database'!$D$45:$R$45</definedName>
    <definedName name="M_142712">'Students-database'!$D$140:$R$140</definedName>
    <definedName name="M_142719">'Students-database'!$D$173:$R$173</definedName>
    <definedName name="M_142801">'Students-database'!$D$208:$R$208</definedName>
    <definedName name="M_142906">'Students-database'!$D$129:$R$129</definedName>
    <definedName name="M_142967">'Students-database'!$D$148:$R$148</definedName>
    <definedName name="M_142972">'Students-database'!$D$35:$R$35</definedName>
    <definedName name="M_143041">'Students-database'!$D$217:$R$217</definedName>
    <definedName name="M_143093">'Students-database'!$D$218:$R$218</definedName>
    <definedName name="M_143138">'Students-database'!$D$227:$R$227</definedName>
    <definedName name="M_143159">'Students-database'!$D$79:$R$79</definedName>
    <definedName name="M_143294">'Students-database'!$D$118:$R$118</definedName>
    <definedName name="M_143312">'Students-database'!$D$233:$R$233</definedName>
    <definedName name="M_143372">'Students-database'!$D$33:$R$33</definedName>
    <definedName name="M_143536">'Students-database'!$D$138:$R$138</definedName>
    <definedName name="M_143627">'Students-database'!$D$85:$R$85</definedName>
    <definedName name="M_143675">'Students-database'!$D$70:$R$70</definedName>
    <definedName name="M_143818">'Students-database'!$D$108:$R$108</definedName>
    <definedName name="M_143885">'Students-database'!$D$73:$R$73</definedName>
    <definedName name="M_144086">'Students-database'!$D$202:$R$202</definedName>
    <definedName name="M_144104">'Students-database'!$D$15:$R$15</definedName>
    <definedName name="M_144277">'Students-database'!$D$23:$R$23</definedName>
    <definedName name="M_144322">'Students-database'!$D$60:$R$60</definedName>
    <definedName name="M_144333">'Students-database'!$D$25:$R$25</definedName>
    <definedName name="M_144389">'Students-database'!$D$50:$R$50</definedName>
    <definedName name="M_144442">'Students-database'!$D$30:$R$30</definedName>
    <definedName name="M_144458">'Students-database'!$D$179:$R$179</definedName>
    <definedName name="M_144464">'Students-database'!$D$231:$R$231</definedName>
    <definedName name="M_144508">'Students-database'!$D$197:$R$197</definedName>
    <definedName name="M_144533">'Students-database'!$D$89:$R$89</definedName>
    <definedName name="M_144539">'Students-database'!$D$64:$R$64</definedName>
    <definedName name="M_144541">'Students-database'!$D$163:$R$163</definedName>
    <definedName name="M_144588">'Students-database'!$D$246:$R$246</definedName>
    <definedName name="M_144629">'Students-database'!$D$201:$R$201</definedName>
    <definedName name="M_144636">'Students-database'!$D$242:$R$242</definedName>
    <definedName name="M_144643">'Students-database'!$D$207:$R$207</definedName>
    <definedName name="M_144671">'Students-database'!$D$172:$R$172</definedName>
    <definedName name="M_144816">'Students-database'!$D$49:$R$49</definedName>
    <definedName name="M_144863">'Students-database'!$D$53:$R$53</definedName>
    <definedName name="M_144869">'Students-database'!$D$203:$R$203</definedName>
    <definedName name="M_144897">'Students-database'!$D$211:$R$211</definedName>
    <definedName name="M_144899">'Students-database'!$D$152:$R$152</definedName>
    <definedName name="M_144929">'Students-database'!$D$134:$R$134</definedName>
    <definedName name="M_144945">'Students-database'!$D$93:$R$93</definedName>
    <definedName name="M_144964">'Students-database'!$D$169:$R$169</definedName>
    <definedName name="M_145141">'Students-database'!$D$147:$R$147</definedName>
    <definedName name="M_145312">'Students-database'!$D$44:$R$44</definedName>
    <definedName name="M_145376">'Students-database'!$D$8:$R$8</definedName>
    <definedName name="M_145389">'Students-database'!$D$9:$R$9</definedName>
    <definedName name="M_145416">'Students-database'!$D$164:$R$164</definedName>
    <definedName name="M_145458">'Students-database'!$D$213:$R$213</definedName>
    <definedName name="M_145566">'Students-database'!$D$157:$R$157</definedName>
    <definedName name="M_145605">'Students-database'!$D$252:$R$252</definedName>
    <definedName name="M_145907">'Students-database'!$D$29:$R$29</definedName>
    <definedName name="M_146127">'Students-database'!$D$69:$R$69</definedName>
    <definedName name="M_146142">'Students-database'!$D$110:$R$110</definedName>
    <definedName name="M_146178">'Students-database'!$D$78:$R$78</definedName>
    <definedName name="M_146636">'Students-database'!$D$212:$R$212</definedName>
    <definedName name="M_146638">'Students-database'!$D$38:$R$38</definedName>
    <definedName name="M_146669">'Students-database'!$D$153:$R$153</definedName>
    <definedName name="M_146707">'Students-database'!$D$18:$R$18</definedName>
    <definedName name="M_146774">'Students-database'!$D$221:$R$221</definedName>
    <definedName name="M_146874">'Students-database'!$D$206:$R$206</definedName>
    <definedName name="M_146928">'Students-database'!$D$99:$R$99</definedName>
    <definedName name="M_146989">'Students-database'!$D$241:$R$241</definedName>
    <definedName name="M_147058">'Students-database'!$D$115:$R$115</definedName>
    <definedName name="M_147079">'Students-database'!$D$222:$R$222</definedName>
    <definedName name="M_147137">'Students-database'!$D$84:$R$84</definedName>
    <definedName name="M_147228">'Students-database'!$D$48:$R$48</definedName>
    <definedName name="M_147288">'Students-database'!$D$14:$R$14</definedName>
    <definedName name="M_147302">'Students-database'!$D$119:$R$119</definedName>
    <definedName name="M_147355">'Students-database'!$D$183:$R$183</definedName>
    <definedName name="M_147462">'Students-database'!$D$193:$R$193</definedName>
    <definedName name="M_147627">'Students-database'!$D$124:$R$124</definedName>
    <definedName name="M_147696">'Students-database'!$D$65:$R$65</definedName>
    <definedName name="M_147795">'Students-database'!$D$196:$R$196</definedName>
    <definedName name="M_147796">'Students-database'!$D$39:$R$39</definedName>
    <definedName name="M_147824">'Students-database'!$D$251:$R$251</definedName>
    <definedName name="M_147899">'Students-database'!$D$19:$R$19</definedName>
    <definedName name="M_147997">'Students-database'!$D$24:$R$24</definedName>
    <definedName name="M_148001">'Students-database'!$D$94:$R$94</definedName>
    <definedName name="M_148168">'Students-database'!$D$149:$R$149</definedName>
    <definedName name="M_148348">'Students-database'!$D$104:$R$104</definedName>
    <definedName name="M_148402">'Students-database'!$D$83:$R$83</definedName>
    <definedName name="M_148637">'Students-database'!$D$177:$R$177</definedName>
    <definedName name="M_148666">'Students-database'!$D$237:$R$237</definedName>
    <definedName name="M_148985">'Students-database'!$D$75:$R$75</definedName>
    <definedName name="M_148992">'Students-database'!$D$188:$R$188</definedName>
    <definedName name="M_149003">'Students-database'!$D$232:$R$232</definedName>
    <definedName name="M_149068">'Students-database'!$D$105:$R$105</definedName>
    <definedName name="M_149151">'Students-database'!$D$58:$R$58</definedName>
    <definedName name="M_149248">'Students-database'!$D$238:$R$238</definedName>
    <definedName name="M_149277">'Students-database'!$D$95:$R$95</definedName>
    <definedName name="M_149344">'Students-database'!$D$216:$R$216</definedName>
    <definedName name="M_149355">'Students-database'!$D$13:$R$13</definedName>
    <definedName name="M_149446">'Students-database'!$D$43:$R$43</definedName>
    <definedName name="M_149473">'Students-database'!$D$182:$R$182</definedName>
    <definedName name="M_149509">'Students-database'!$D$133:$R$133</definedName>
    <definedName name="M_149554">'Students-database'!$D$158:$R$158</definedName>
    <definedName name="M_149559">'Students-database'!$D$223:$R$223</definedName>
    <definedName name="M_149599">'Students-database'!$D$103:$R$103</definedName>
    <definedName name="M_149687">'Students-database'!$D$10:$R$10</definedName>
    <definedName name="M_149701">'Students-database'!$D$228:$R$228</definedName>
    <definedName name="M_149785">'Students-database'!$D$187:$R$187</definedName>
    <definedName name="M_149949">'Students-database'!$D$123:$R$123</definedName>
    <definedName name="M_149994">'Students-database'!$D$125:$R$125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3" l="1"/>
  <c r="E35" i="13"/>
  <c r="E34" i="13"/>
  <c r="D36" i="13"/>
  <c r="D35" i="13"/>
  <c r="D34" i="13"/>
  <c r="C36" i="13"/>
  <c r="C35" i="13"/>
  <c r="C34" i="13"/>
  <c r="B36" i="13"/>
  <c r="B35" i="13"/>
  <c r="B34" i="13"/>
  <c r="E28" i="13"/>
  <c r="E27" i="13"/>
  <c r="D28" i="13"/>
  <c r="D27" i="13"/>
  <c r="E26" i="13"/>
  <c r="D26" i="13"/>
  <c r="C27" i="13"/>
  <c r="C28" i="13"/>
  <c r="C26" i="13"/>
  <c r="B27" i="13"/>
  <c r="B28" i="13"/>
  <c r="B26" i="13"/>
  <c r="M19" i="13"/>
  <c r="L19" i="13"/>
  <c r="K19" i="13"/>
  <c r="M18" i="13"/>
  <c r="L18" i="13"/>
  <c r="K18" i="13"/>
  <c r="F19" i="13"/>
  <c r="E19" i="13"/>
  <c r="D19" i="13"/>
  <c r="F18" i="13"/>
  <c r="E18" i="13"/>
  <c r="D18" i="13"/>
  <c r="B14" i="13"/>
  <c r="B15" i="13"/>
  <c r="B13" i="13"/>
  <c r="B6" i="13"/>
  <c r="B7" i="13"/>
  <c r="B5" i="13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J4" i="6"/>
  <c r="F6" i="6"/>
  <c r="E4" i="6"/>
  <c r="B6" i="15" l="1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6" i="15"/>
  <c r="E26" i="15"/>
  <c r="D27" i="15"/>
  <c r="E27" i="15"/>
  <c r="D28" i="15"/>
  <c r="E28" i="15"/>
  <c r="C27" i="15"/>
  <c r="C28" i="15"/>
  <c r="C26" i="15"/>
  <c r="B27" i="15"/>
  <c r="B28" i="15"/>
  <c r="B26" i="15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<sst xmlns="http://schemas.openxmlformats.org/spreadsheetml/2006/main" count="1376" uniqueCount="597">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</sst>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10" fillId="0" borderId="10" xfId="0" applyFont="1" applyBorder="1" applyAlignment="1">
      <alignment horizontal="center" vertical="center"/>
    </xf>
    <xf numFmtId="0" fontId="0" fillId="0" borderId="10" xfId="0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164" fontId="4" fillId="4" borderId="1" xfId="1" applyFont="1" applyFill="1" applyBorder="1"/>
    <xf numFmtId="0" fontId="0" fillId="0" borderId="7" xfId="0" applyBorder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2" borderId="14" xfId="0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students by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Dashboard!$A$4:$A$7</c15:sqref>
                  </c15:fullRef>
                </c:ext>
              </c:extLst>
              <c:f>Dashboard!$A$5:$A$7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Dashboard!$B$4:$B$7</c15:sqref>
                  </c15:fullRef>
                </c:ext>
              </c:extLst>
              <c:f>Dashboard!$B$5:$B$7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7C66-4278-8325-F89C5CD5AF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Number of Students by course</a:t>
            </a:r>
          </a:p>
          <a:p>
            <a:pPr>
              <a:defRPr/>
            </a:pPr>
            <a:endParaRPr lang="it-IT"/>
          </a:p>
        </c:rich>
      </c:tx>
      <c:layout>
        <c:manualLayout>
          <c:xMode val="edge"/>
          <c:yMode val="edge"/>
          <c:x val="0.310986037987855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096289738930565"/>
          <c:y val="0.28206036745406826"/>
          <c:w val="0.57623258631132657"/>
          <c:h val="0.6762729658792652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Dashboard!$A$12:$A$15</c15:sqref>
                  </c15:fullRef>
                </c:ext>
              </c:extLst>
              <c:f>Dashboard!$A$13:$A$15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Dashboard!$B$12:$B$15</c15:sqref>
                  </c15:fullRef>
                </c:ext>
              </c:extLst>
              <c:f>Dashboard!$B$13:$B$15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9DB-4D15-9479-3AFA0D9D4F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payements by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362292213473315"/>
          <c:y val="0.17634259259259263"/>
          <c:w val="0.7713770778652668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Dashboard!$A$26</c:f>
              <c:strCache>
                <c:ptCount val="1"/>
                <c:pt idx="0">
                  <c:v>Melbourne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Dashboard!$B$26:$E$26</c:f>
              <c:numCache>
                <c:formatCode>_-"$"* #,##0.00_-;\-"$"* #,##0.00_-;_-"$"* "-"??_-;_-@_-</c:formatCode>
                <c:ptCount val="4"/>
                <c:pt idx="0">
                  <c:v>2008800</c:v>
                </c:pt>
                <c:pt idx="1">
                  <c:v>572400</c:v>
                </c:pt>
                <c:pt idx="2">
                  <c:v>963900</c:v>
                </c:pt>
                <c:pt idx="3">
                  <c:v>472500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C-416A-83B8-D68113EE1AC7}"/>
            </c:ext>
          </c:extLst>
        </c:ser>
        <c:ser>
          <c:idx val="1"/>
          <c:order val="1"/>
          <c:tx>
            <c:strRef>
              <c:f>Dashboard!$A$27</c:f>
              <c:strCache>
                <c:ptCount val="1"/>
                <c:pt idx="0">
                  <c:v>Sydney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Dashboard!$B$27:$E$27</c:f>
              <c:numCache>
                <c:formatCode>_-"$"* #,##0.00_-;\-"$"* #,##0.00_-;_-"$"* "-"??_-;_-@_-</c:formatCode>
                <c:ptCount val="4"/>
                <c:pt idx="0">
                  <c:v>2983500</c:v>
                </c:pt>
                <c:pt idx="1">
                  <c:v>945000</c:v>
                </c:pt>
                <c:pt idx="2">
                  <c:v>1358100</c:v>
                </c:pt>
                <c:pt idx="3">
                  <c:v>680400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C-416A-83B8-D68113EE1AC7}"/>
            </c:ext>
          </c:extLst>
        </c:ser>
        <c:ser>
          <c:idx val="2"/>
          <c:order val="2"/>
          <c:tx>
            <c:strRef>
              <c:f>Dashboard!$A$28</c:f>
              <c:strCache>
                <c:ptCount val="1"/>
                <c:pt idx="0">
                  <c:v>Brisbane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Dashboard!$B$28:$E$28</c:f>
              <c:numCache>
                <c:formatCode>_-"$"* #,##0.00_-;\-"$"* #,##0.00_-;_-"$"* "-"??_-;_-@_-</c:formatCode>
                <c:ptCount val="4"/>
                <c:pt idx="0">
                  <c:v>1028700</c:v>
                </c:pt>
                <c:pt idx="1">
                  <c:v>318600</c:v>
                </c:pt>
                <c:pt idx="2">
                  <c:v>442800</c:v>
                </c:pt>
                <c:pt idx="3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C-416A-83B8-D68113EE1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646607"/>
        <c:axId val="1804649967"/>
      </c:barChart>
      <c:catAx>
        <c:axId val="180464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4649967"/>
        <c:crosses val="autoZero"/>
        <c:auto val="1"/>
        <c:lblAlgn val="ctr"/>
        <c:lblOffset val="100"/>
        <c:noMultiLvlLbl val="0"/>
      </c:catAx>
      <c:valAx>
        <c:axId val="18046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464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2-4A00-BDF0-BFE2E00EE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792463"/>
        <c:axId val="2049812143"/>
      </c:lineChart>
      <c:catAx>
        <c:axId val="204979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812143"/>
        <c:crosses val="autoZero"/>
        <c:auto val="1"/>
        <c:lblAlgn val="ctr"/>
        <c:lblOffset val="100"/>
        <c:noMultiLvlLbl val="0"/>
      </c:catAx>
      <c:valAx>
        <c:axId val="20498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79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714488</xdr:colOff>
      <xdr:row>16</xdr:row>
      <xdr:rowOff>179351</xdr:rowOff>
    </xdr:from>
    <xdr:to>
      <xdr:col>11</xdr:col>
      <xdr:colOff>33788</xdr:colOff>
      <xdr:row>17</xdr:row>
      <xdr:rowOff>152428</xdr:rowOff>
    </xdr:to>
    <xdr:sp macro="" textlink="">
      <xdr:nvSpPr>
        <xdr:cNvPr id="2" name="Down Arrow 24">
          <a:extLst>
            <a:ext uri="{FF2B5EF4-FFF2-40B4-BE49-F238E27FC236}">
              <a16:creationId xmlns:a16="http://schemas.microsoft.com/office/drawing/2014/main" id="{116DC92B-0742-40A1-B3B0-37F76D0BCAD1}"/>
            </a:ext>
          </a:extLst>
        </xdr:cNvPr>
        <xdr:cNvSpPr/>
      </xdr:nvSpPr>
      <xdr:spPr>
        <a:xfrm rot="17885345">
          <a:off x="9388725" y="3897139"/>
          <a:ext cx="287402" cy="2432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714488</xdr:colOff>
      <xdr:row>16</xdr:row>
      <xdr:rowOff>179351</xdr:rowOff>
    </xdr:from>
    <xdr:to>
      <xdr:col>12</xdr:col>
      <xdr:colOff>33788</xdr:colOff>
      <xdr:row>17</xdr:row>
      <xdr:rowOff>152428</xdr:rowOff>
    </xdr:to>
    <xdr:sp macro="" textlink="">
      <xdr:nvSpPr>
        <xdr:cNvPr id="3" name="Down Arrow 24">
          <a:extLst>
            <a:ext uri="{FF2B5EF4-FFF2-40B4-BE49-F238E27FC236}">
              <a16:creationId xmlns:a16="http://schemas.microsoft.com/office/drawing/2014/main" id="{BE5779D0-3548-4DD5-9495-7CF280195387}"/>
            </a:ext>
          </a:extLst>
        </xdr:cNvPr>
        <xdr:cNvSpPr/>
      </xdr:nvSpPr>
      <xdr:spPr>
        <a:xfrm rot="17885345">
          <a:off x="9388725" y="3897139"/>
          <a:ext cx="287402" cy="2432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714488</xdr:colOff>
      <xdr:row>16</xdr:row>
      <xdr:rowOff>179351</xdr:rowOff>
    </xdr:from>
    <xdr:to>
      <xdr:col>13</xdr:col>
      <xdr:colOff>33788</xdr:colOff>
      <xdr:row>17</xdr:row>
      <xdr:rowOff>152428</xdr:rowOff>
    </xdr:to>
    <xdr:sp macro="" textlink="">
      <xdr:nvSpPr>
        <xdr:cNvPr id="4" name="Down Arrow 24">
          <a:extLst>
            <a:ext uri="{FF2B5EF4-FFF2-40B4-BE49-F238E27FC236}">
              <a16:creationId xmlns:a16="http://schemas.microsoft.com/office/drawing/2014/main" id="{F4A807FB-A142-463F-9273-B9B9BDE06CEF}"/>
            </a:ext>
          </a:extLst>
        </xdr:cNvPr>
        <xdr:cNvSpPr/>
      </xdr:nvSpPr>
      <xdr:spPr>
        <a:xfrm rot="17885345">
          <a:off x="10226925" y="3982864"/>
          <a:ext cx="287402" cy="717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0</xdr:colOff>
      <xdr:row>3</xdr:row>
      <xdr:rowOff>9525</xdr:rowOff>
    </xdr:from>
    <xdr:to>
      <xdr:col>7</xdr:col>
      <xdr:colOff>9525</xdr:colOff>
      <xdr:row>14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3BC958-2273-1872-42A0-FD0B9217F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3</xdr:row>
      <xdr:rowOff>9525</xdr:rowOff>
    </xdr:from>
    <xdr:to>
      <xdr:col>12</xdr:col>
      <xdr:colOff>57150</xdr:colOff>
      <xdr:row>14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D83532-3195-DA7F-D540-7CEE5E595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1081087</xdr:colOff>
      <xdr:row>24</xdr:row>
      <xdr:rowOff>47625</xdr:rowOff>
    </xdr:from>
    <xdr:to>
      <xdr:col>10</xdr:col>
      <xdr:colOff>742950</xdr:colOff>
      <xdr:row>28</xdr:row>
      <xdr:rowOff>1638300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67ECBD2-4AA1-8263-79C8-EDF0756DA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61912</xdr:colOff>
      <xdr:row>43</xdr:row>
      <xdr:rowOff>180975</xdr:rowOff>
    </xdr:from>
    <xdr:to>
      <xdr:col>5</xdr:col>
      <xdr:colOff>614362</xdr:colOff>
      <xdr:row>58</xdr:row>
      <xdr:rowOff>66675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1B15811-5BA0-B892-E63D-79F86FE73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opLeftCell="A6" workbookViewId="0">
      <selection activeCell="A15" sqref="A15"/>
    </sheetView>
  </sheetViews>
  <sheetFormatPr defaultColWidth="9.85546875" defaultRowHeight="15"/>
  <cols>
    <col min="1" max="8" width="9.85546875" style="29"/>
    <col min="9" max="12" width="12.28515625" style="29" customWidth="1"/>
    <col min="13" max="13" width="39.5703125" style="29" customWidth="1"/>
    <col min="14" max="16" width="12.28515625" style="29" customWidth="1"/>
    <col min="17" max="16384" width="9.85546875" style="29"/>
  </cols>
  <sheetData>
    <row r="1" spans="1:16">
      <c r="H1" s="34"/>
    </row>
    <row r="2" spans="1:16" ht="34.5">
      <c r="H2" s="39" t="s">
        <v>292</v>
      </c>
      <c r="I2" s="40"/>
      <c r="J2" s="40"/>
      <c r="K2" s="40"/>
      <c r="L2" s="40"/>
      <c r="M2" s="40"/>
      <c r="N2" s="40"/>
      <c r="O2" s="40"/>
      <c r="P2" s="40"/>
    </row>
    <row r="3" spans="1:16">
      <c r="H3" s="34"/>
    </row>
    <row r="4" spans="1:16" ht="30">
      <c r="H4" s="41" t="s">
        <v>293</v>
      </c>
      <c r="I4" s="42"/>
      <c r="J4" s="42"/>
      <c r="K4" s="42"/>
      <c r="L4" s="42"/>
      <c r="M4" s="42"/>
      <c r="N4" s="42"/>
      <c r="O4" s="42"/>
      <c r="P4" s="42"/>
    </row>
    <row r="5" spans="1:16" ht="15.75" thickBot="1">
      <c r="H5" s="34"/>
    </row>
    <row r="6" spans="1:16" ht="32.25" thickBot="1">
      <c r="H6" s="34"/>
      <c r="I6" s="43" t="s">
        <v>291</v>
      </c>
      <c r="J6" s="44"/>
      <c r="K6" s="44"/>
      <c r="L6" s="44"/>
      <c r="M6" s="44"/>
      <c r="N6" s="44"/>
      <c r="O6" s="45"/>
      <c r="P6" s="32"/>
    </row>
    <row r="7" spans="1:16" customFormat="1"/>
    <row r="8" spans="1:16" customFormat="1"/>
    <row r="9" spans="1:16" customFormat="1"/>
    <row r="10" spans="1:16" ht="18.75" thickBot="1">
      <c r="A10" s="33" t="s">
        <v>294</v>
      </c>
      <c r="B10" s="33"/>
      <c r="C10" s="33"/>
      <c r="D10" s="33"/>
      <c r="E10" s="33"/>
      <c r="F10" s="33"/>
      <c r="G10" s="33"/>
      <c r="H10" s="32"/>
      <c r="I10"/>
      <c r="J10"/>
      <c r="K10"/>
      <c r="L10"/>
      <c r="M10"/>
      <c r="N10"/>
      <c r="O10"/>
      <c r="P10"/>
    </row>
    <row r="11" spans="1:16" ht="12.6" customHeight="1" thickTop="1">
      <c r="A11" s="31"/>
      <c r="B11" s="31"/>
      <c r="C11" s="31"/>
      <c r="D11" s="31"/>
      <c r="E11" s="31"/>
      <c r="F11" s="31"/>
      <c r="G11" s="31"/>
      <c r="H11" s="31"/>
      <c r="I11"/>
      <c r="J11"/>
      <c r="K11"/>
      <c r="L11"/>
      <c r="M11"/>
      <c r="N11"/>
      <c r="O11"/>
      <c r="P11"/>
    </row>
    <row r="12" spans="1:16" ht="49.9" customHeight="1">
      <c r="A12" s="46" t="s">
        <v>558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</row>
    <row r="13" spans="1:16" customFormat="1" ht="9" customHeight="1"/>
    <row r="14" spans="1:16" customFormat="1" ht="5.45" customHeight="1"/>
    <row r="15" spans="1:16" ht="18.75" thickBot="1">
      <c r="A15" s="33" t="s">
        <v>290</v>
      </c>
      <c r="B15" s="33"/>
      <c r="C15" s="33"/>
      <c r="D15" s="33"/>
      <c r="E15" s="33"/>
      <c r="F15" s="33"/>
      <c r="G15" s="33"/>
      <c r="H15" s="32"/>
      <c r="I15" s="30"/>
      <c r="M15" s="18"/>
    </row>
    <row r="16" spans="1:16" ht="10.5" customHeight="1" thickTop="1">
      <c r="A16" s="31"/>
      <c r="B16" s="31"/>
      <c r="C16" s="31"/>
      <c r="D16" s="31"/>
      <c r="E16" s="31"/>
      <c r="F16" s="31"/>
      <c r="G16" s="31"/>
      <c r="H16" s="31"/>
      <c r="I16" s="30"/>
    </row>
    <row r="17" spans="1:2" customFormat="1">
      <c r="A17" t="s">
        <v>559</v>
      </c>
    </row>
    <row r="18" spans="1:2" customFormat="1"/>
    <row r="19" spans="1:2" customFormat="1">
      <c r="A19" t="s">
        <v>289</v>
      </c>
    </row>
    <row r="20" spans="1:2" customFormat="1">
      <c r="A20" t="s">
        <v>288</v>
      </c>
    </row>
    <row r="21" spans="1:2" customFormat="1"/>
    <row r="22" spans="1:2" customFormat="1">
      <c r="A22" t="s">
        <v>564</v>
      </c>
    </row>
    <row r="23" spans="1:2" customFormat="1"/>
    <row r="24" spans="1:2" customFormat="1">
      <c r="A24" s="29">
        <v>1</v>
      </c>
      <c r="B24" t="s">
        <v>563</v>
      </c>
    </row>
    <row r="25" spans="1:2">
      <c r="A25" s="29">
        <v>2</v>
      </c>
      <c r="B25" s="36" t="s">
        <v>560</v>
      </c>
    </row>
    <row r="26" spans="1:2">
      <c r="A26" s="29">
        <v>3</v>
      </c>
      <c r="B26" s="36" t="s">
        <v>562</v>
      </c>
    </row>
    <row r="27" spans="1:2">
      <c r="A27" s="29">
        <v>4</v>
      </c>
      <c r="B27" s="36" t="s">
        <v>565</v>
      </c>
    </row>
    <row r="28" spans="1:2">
      <c r="A28" s="29">
        <v>5</v>
      </c>
      <c r="B28" s="36" t="s">
        <v>295</v>
      </c>
    </row>
    <row r="29" spans="1:2">
      <c r="A29" s="29">
        <v>6</v>
      </c>
      <c r="B29" s="36" t="s">
        <v>566</v>
      </c>
    </row>
    <row r="30" spans="1:2">
      <c r="A30" s="29">
        <v>7</v>
      </c>
      <c r="B30" s="36" t="s">
        <v>567</v>
      </c>
    </row>
    <row r="31" spans="1:2">
      <c r="A31" s="29">
        <v>8</v>
      </c>
      <c r="B31" s="36" t="s">
        <v>568</v>
      </c>
    </row>
    <row r="32" spans="1:2">
      <c r="A32" s="29">
        <v>9</v>
      </c>
      <c r="B32" s="36" t="s">
        <v>569</v>
      </c>
    </row>
    <row r="33" spans="1:2">
      <c r="A33" s="29">
        <v>10</v>
      </c>
      <c r="B33" s="36" t="s">
        <v>570</v>
      </c>
    </row>
    <row r="34" spans="1:2">
      <c r="A34" s="29">
        <v>11</v>
      </c>
      <c r="B34" s="36" t="s">
        <v>571</v>
      </c>
    </row>
    <row r="35" spans="1:2">
      <c r="A35" s="29">
        <v>12</v>
      </c>
      <c r="B35" s="36" t="s">
        <v>572</v>
      </c>
    </row>
    <row r="36" spans="1:2">
      <c r="A36" s="29">
        <v>13</v>
      </c>
      <c r="B36" s="36" t="s">
        <v>573</v>
      </c>
    </row>
    <row r="37" spans="1:2">
      <c r="A37" s="29">
        <v>14</v>
      </c>
      <c r="B37" s="36" t="s">
        <v>557</v>
      </c>
    </row>
    <row r="38" spans="1:2">
      <c r="A38" s="29">
        <v>15</v>
      </c>
      <c r="B38" s="36" t="s">
        <v>595</v>
      </c>
    </row>
    <row r="39" spans="1:2">
      <c r="A39" s="29">
        <v>16</v>
      </c>
      <c r="B39" s="36" t="s">
        <v>596</v>
      </c>
    </row>
    <row r="40" spans="1:2">
      <c r="A40" s="29">
        <v>17</v>
      </c>
      <c r="B40" s="36" t="s">
        <v>574</v>
      </c>
    </row>
    <row r="41" spans="1:2">
      <c r="A41" s="29">
        <v>18</v>
      </c>
      <c r="B41" s="36" t="s">
        <v>556</v>
      </c>
    </row>
    <row r="42" spans="1:2">
      <c r="A42" s="29">
        <v>19</v>
      </c>
      <c r="B42" s="36" t="s">
        <v>554</v>
      </c>
    </row>
    <row r="43" spans="1:2" customFormat="1"/>
    <row r="44" spans="1:2" customFormat="1">
      <c r="A44" t="s">
        <v>287</v>
      </c>
    </row>
    <row r="45" spans="1:2" customFormat="1"/>
    <row r="48" spans="1:2">
      <c r="A48" s="14"/>
    </row>
    <row r="49" spans="1:1">
      <c r="A49" s="35"/>
    </row>
    <row r="50" spans="1:1">
      <c r="A50" s="35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workbookViewId="0">
      <selection activeCell="R10" sqref="R10"/>
    </sheetView>
  </sheetViews>
  <sheetFormatPr defaultRowHeight="15"/>
  <cols>
    <col min="1" max="1" width="2.5703125" customWidth="1"/>
    <col min="2" max="2" width="2.140625" customWidth="1"/>
    <col min="3" max="3" width="9.5703125" style="1" bestFit="1" customWidth="1"/>
    <col min="4" max="4" width="22.85546875" bestFit="1" customWidth="1"/>
    <col min="5" max="5" width="10.85546875" bestFit="1" customWidth="1"/>
    <col min="6" max="6" width="15.7109375" customWidth="1"/>
    <col min="7" max="7" width="13.85546875" customWidth="1"/>
    <col min="8" max="8" width="12.140625" style="1" customWidth="1"/>
    <col min="9" max="9" width="16.28515625" style="1" customWidth="1"/>
    <col min="10" max="14" width="11.28515625" style="1" customWidth="1"/>
    <col min="15" max="17" width="11.28515625" customWidth="1"/>
    <col min="18" max="18" width="13.140625" customWidth="1"/>
  </cols>
  <sheetData>
    <row r="1" spans="3:18" ht="15" customHeight="1">
      <c r="D1" s="48" t="s">
        <v>575</v>
      </c>
      <c r="E1" s="48"/>
      <c r="H1" s="48" t="s">
        <v>577</v>
      </c>
      <c r="I1" s="48"/>
      <c r="J1" s="48"/>
      <c r="K1"/>
      <c r="L1"/>
      <c r="M1"/>
      <c r="N1"/>
    </row>
    <row r="2" spans="3:18">
      <c r="D2" s="48"/>
      <c r="E2" s="48"/>
      <c r="H2" s="48"/>
      <c r="I2" s="48"/>
      <c r="J2" s="48"/>
      <c r="K2"/>
      <c r="L2"/>
      <c r="M2"/>
      <c r="N2"/>
    </row>
    <row r="3" spans="3:18" ht="15" customHeight="1">
      <c r="D3" s="54"/>
      <c r="E3" s="54"/>
      <c r="H3" s="48"/>
      <c r="I3" s="48"/>
      <c r="J3" s="48"/>
      <c r="K3"/>
      <c r="L3"/>
      <c r="M3"/>
      <c r="N3"/>
      <c r="Q3" s="47" t="s">
        <v>578</v>
      </c>
      <c r="R3" s="47"/>
    </row>
    <row r="4" spans="3:18" ht="18.75">
      <c r="C4" s="53" t="s">
        <v>271</v>
      </c>
      <c r="D4" s="53"/>
      <c r="E4" s="10">
        <f>COUNTA(Student_number)</f>
        <v>248</v>
      </c>
      <c r="F4" s="38"/>
      <c r="G4" s="24"/>
      <c r="H4" s="49" t="s">
        <v>561</v>
      </c>
      <c r="I4" s="50"/>
      <c r="J4" s="10">
        <f>SUM(Purchased_books)</f>
        <v>1535</v>
      </c>
      <c r="K4"/>
      <c r="L4" s="55" t="s">
        <v>579</v>
      </c>
      <c r="M4" s="55"/>
      <c r="N4" s="55"/>
      <c r="Q4" s="47"/>
      <c r="R4" s="47"/>
    </row>
    <row r="5" spans="3:18">
      <c r="F5" s="23" t="s">
        <v>285</v>
      </c>
      <c r="K5"/>
      <c r="L5" s="55"/>
      <c r="M5" s="55"/>
      <c r="N5" s="55"/>
      <c r="Q5" s="47"/>
      <c r="R5" s="47"/>
    </row>
    <row r="6" spans="3:18">
      <c r="D6" s="51" t="s">
        <v>576</v>
      </c>
      <c r="E6" s="52"/>
      <c r="F6" s="10">
        <f>COUNTBLANK(Nationality)</f>
        <v>3</v>
      </c>
      <c r="K6"/>
      <c r="L6"/>
      <c r="M6"/>
      <c r="N6"/>
      <c r="Q6" s="17"/>
      <c r="R6" s="17"/>
    </row>
    <row r="7" spans="3:18" s="2" customFormat="1" ht="38.25">
      <c r="C7" s="6" t="s">
        <v>3</v>
      </c>
      <c r="D7" s="7" t="s">
        <v>4</v>
      </c>
      <c r="E7" s="7" t="s">
        <v>1</v>
      </c>
      <c r="F7" s="7" t="s">
        <v>5</v>
      </c>
      <c r="G7" s="7" t="s">
        <v>2</v>
      </c>
      <c r="H7" s="8" t="s">
        <v>272</v>
      </c>
      <c r="I7" s="8" t="s">
        <v>297</v>
      </c>
      <c r="J7" s="8" t="s">
        <v>298</v>
      </c>
      <c r="K7" s="8" t="s">
        <v>299</v>
      </c>
      <c r="L7" s="8" t="s">
        <v>282</v>
      </c>
      <c r="M7" s="8" t="s">
        <v>300</v>
      </c>
      <c r="N7" s="8" t="s">
        <v>301</v>
      </c>
      <c r="O7" s="8" t="s">
        <v>279</v>
      </c>
      <c r="P7" s="8" t="s">
        <v>280</v>
      </c>
      <c r="Q7" s="8" t="s">
        <v>281</v>
      </c>
      <c r="R7" s="8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5">
        <v>2700</v>
      </c>
      <c r="P8" s="5">
        <v>10800</v>
      </c>
      <c r="Q8" s="5">
        <v>13500</v>
      </c>
      <c r="R8" s="37">
        <f>Payment_Semester_1+Payment_Semester_2+Payment_Semester_3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5">
        <v>2700</v>
      </c>
      <c r="P9" s="5">
        <v>2700</v>
      </c>
      <c r="Q9" s="5">
        <v>10800</v>
      </c>
      <c r="R9" s="37">
        <f>Payment_Semester_1+Payment_Semester_2+Payment_Semester_3</f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5">
        <v>10800</v>
      </c>
      <c r="P10" s="5">
        <v>10800</v>
      </c>
      <c r="Q10" s="5">
        <v>10800</v>
      </c>
      <c r="R10" s="37">
        <f>Payment_Semester_1+Payment_Semester_2+Payment_Semester_3</f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5">
        <v>5400</v>
      </c>
      <c r="P11" s="5">
        <v>2700</v>
      </c>
      <c r="Q11" s="5">
        <v>13500</v>
      </c>
      <c r="R11" s="37">
        <f>Payment_Semester_1+Payment_Semester_2+Payment_Semester_3</f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5">
        <v>13500</v>
      </c>
      <c r="P12" s="5">
        <v>2700</v>
      </c>
      <c r="Q12" s="5">
        <v>5400</v>
      </c>
      <c r="R12" s="37">
        <f>Payment_Semester_1+Payment_Semester_2+Payment_Semester_3</f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5">
        <v>13500</v>
      </c>
      <c r="P13" s="5">
        <v>2700</v>
      </c>
      <c r="Q13" s="5">
        <v>10800</v>
      </c>
      <c r="R13" s="37">
        <f>Payment_Semester_1+Payment_Semester_2+Payment_Semester_3</f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5">
        <v>5400</v>
      </c>
      <c r="P14" s="5">
        <v>5400</v>
      </c>
      <c r="Q14" s="5">
        <v>8100</v>
      </c>
      <c r="R14" s="37">
        <f>Payment_Semester_1+Payment_Semester_2+Payment_Semester_3</f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5">
        <v>8100</v>
      </c>
      <c r="P15" s="5">
        <v>8100</v>
      </c>
      <c r="Q15" s="5">
        <v>8100</v>
      </c>
      <c r="R15" s="37">
        <f>Payment_Semester_1+Payment_Semester_2+Payment_Semester_3</f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5">
        <v>8100</v>
      </c>
      <c r="P16" s="5">
        <v>2700</v>
      </c>
      <c r="Q16" s="5">
        <v>8100</v>
      </c>
      <c r="R16" s="37">
        <f>Payment_Semester_1+Payment_Semester_2+Payment_Semester_3</f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5">
        <v>2700</v>
      </c>
      <c r="P17" s="5">
        <v>10800</v>
      </c>
      <c r="Q17" s="5">
        <v>10800</v>
      </c>
      <c r="R17" s="37">
        <f>Payment_Semester_1+Payment_Semester_2+Payment_Semester_3</f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5">
        <v>2700</v>
      </c>
      <c r="P18" s="5">
        <v>8100</v>
      </c>
      <c r="Q18" s="5">
        <v>10800</v>
      </c>
      <c r="R18" s="37">
        <f>Payment_Semester_1+Payment_Semester_2+Payment_Semester_3</f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5">
        <v>8100</v>
      </c>
      <c r="P19" s="5">
        <v>8100</v>
      </c>
      <c r="Q19" s="5">
        <v>13500</v>
      </c>
      <c r="R19" s="37">
        <f>Payment_Semester_1+Payment_Semester_2+Payment_Semester_3</f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5">
        <v>8100</v>
      </c>
      <c r="P20" s="5">
        <v>8100</v>
      </c>
      <c r="Q20" s="5">
        <v>10800</v>
      </c>
      <c r="R20" s="37">
        <f>Payment_Semester_1+Payment_Semester_2+Payment_Semester_3</f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5">
        <v>8100</v>
      </c>
      <c r="P21" s="5">
        <v>5400</v>
      </c>
      <c r="Q21" s="5">
        <v>8100</v>
      </c>
      <c r="R21" s="37">
        <f>Payment_Semester_1+Payment_Semester_2+Payment_Semester_3</f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5">
        <v>13500</v>
      </c>
      <c r="P22" s="5">
        <v>8100</v>
      </c>
      <c r="Q22" s="5">
        <v>13500</v>
      </c>
      <c r="R22" s="37">
        <f>Payment_Semester_1+Payment_Semester_2+Payment_Semester_3</f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5">
        <v>5400</v>
      </c>
      <c r="P23" s="5">
        <v>2700</v>
      </c>
      <c r="Q23" s="5">
        <v>10800</v>
      </c>
      <c r="R23" s="37">
        <f>Payment_Semester_1+Payment_Semester_2+Payment_Semester_3</f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5">
        <v>8100</v>
      </c>
      <c r="P24" s="5">
        <v>10800</v>
      </c>
      <c r="Q24" s="5">
        <v>10800</v>
      </c>
      <c r="R24" s="37">
        <f>Payment_Semester_1+Payment_Semester_2+Payment_Semester_3</f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5">
        <v>8100</v>
      </c>
      <c r="P25" s="5">
        <v>10800</v>
      </c>
      <c r="Q25" s="5">
        <v>5400</v>
      </c>
      <c r="R25" s="37">
        <f>Payment_Semester_1+Payment_Semester_2+Payment_Semester_3</f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5">
        <v>5400</v>
      </c>
      <c r="P26" s="5">
        <v>5400</v>
      </c>
      <c r="Q26" s="5">
        <v>5400</v>
      </c>
      <c r="R26" s="37">
        <f>Payment_Semester_1+Payment_Semester_2+Payment_Semester_3</f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5">
        <v>10800</v>
      </c>
      <c r="P27" s="5">
        <v>2700</v>
      </c>
      <c r="Q27" s="5">
        <v>5400</v>
      </c>
      <c r="R27" s="37">
        <f>Payment_Semester_1+Payment_Semester_2+Payment_Semester_3</f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5">
        <v>2700</v>
      </c>
      <c r="P28" s="5">
        <v>8100</v>
      </c>
      <c r="Q28" s="5">
        <v>8100</v>
      </c>
      <c r="R28" s="37">
        <f>Payment_Semester_1+Payment_Semester_2+Payment_Semester_3</f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5">
        <v>2700</v>
      </c>
      <c r="P29" s="5">
        <v>5400</v>
      </c>
      <c r="Q29" s="5">
        <v>10800</v>
      </c>
      <c r="R29" s="37">
        <f>Payment_Semester_1+Payment_Semester_2+Payment_Semester_3</f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5">
        <v>13500</v>
      </c>
      <c r="P30" s="5">
        <v>10800</v>
      </c>
      <c r="Q30" s="5">
        <v>8100</v>
      </c>
      <c r="R30" s="37">
        <f>Payment_Semester_1+Payment_Semester_2+Payment_Semester_3</f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5">
        <v>5400</v>
      </c>
      <c r="P31" s="5">
        <v>10800</v>
      </c>
      <c r="Q31" s="5">
        <v>8100</v>
      </c>
      <c r="R31" s="37">
        <f>Payment_Semester_1+Payment_Semester_2+Payment_Semester_3</f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5">
        <v>13500</v>
      </c>
      <c r="P32" s="5">
        <v>10800</v>
      </c>
      <c r="Q32" s="5">
        <v>13500</v>
      </c>
      <c r="R32" s="37">
        <f>Payment_Semester_1+Payment_Semester_2+Payment_Semester_3</f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5">
        <v>10800</v>
      </c>
      <c r="P33" s="5">
        <v>2700</v>
      </c>
      <c r="Q33" s="5">
        <v>10800</v>
      </c>
      <c r="R33" s="37">
        <f>Payment_Semester_1+Payment_Semester_2+Payment_Semester_3</f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5">
        <v>13500</v>
      </c>
      <c r="P34" s="5">
        <v>10800</v>
      </c>
      <c r="Q34" s="5">
        <v>8100</v>
      </c>
      <c r="R34" s="37">
        <f>Payment_Semester_1+Payment_Semester_2+Payment_Semester_3</f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5">
        <v>8100</v>
      </c>
      <c r="P35" s="5">
        <v>2700</v>
      </c>
      <c r="Q35" s="5">
        <v>8100</v>
      </c>
      <c r="R35" s="37">
        <f>Payment_Semester_1+Payment_Semester_2+Payment_Semester_3</f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5">
        <v>5400</v>
      </c>
      <c r="P36" s="5">
        <v>2700</v>
      </c>
      <c r="Q36" s="5">
        <v>8100</v>
      </c>
      <c r="R36" s="37">
        <f>Payment_Semester_1+Payment_Semester_2+Payment_Semester_3</f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5">
        <v>2700</v>
      </c>
      <c r="P37" s="5">
        <v>10800</v>
      </c>
      <c r="Q37" s="5">
        <v>10800</v>
      </c>
      <c r="R37" s="37">
        <f>Payment_Semester_1+Payment_Semester_2+Payment_Semester_3</f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5">
        <v>2700</v>
      </c>
      <c r="P38" s="5">
        <v>8100</v>
      </c>
      <c r="Q38" s="5">
        <v>10800</v>
      </c>
      <c r="R38" s="37">
        <f>Payment_Semester_1+Payment_Semester_2+Payment_Semester_3</f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5">
        <v>5400</v>
      </c>
      <c r="P39" s="5">
        <v>8100</v>
      </c>
      <c r="Q39" s="5">
        <v>13500</v>
      </c>
      <c r="R39" s="37">
        <f>Payment_Semester_1+Payment_Semester_2+Payment_Semester_3</f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5">
        <v>10800</v>
      </c>
      <c r="P40" s="5">
        <v>5400</v>
      </c>
      <c r="Q40" s="5">
        <v>13500</v>
      </c>
      <c r="R40" s="37">
        <f>Payment_Semester_1+Payment_Semester_2+Payment_Semester_3</f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5">
        <v>2700</v>
      </c>
      <c r="P41" s="5">
        <v>8100</v>
      </c>
      <c r="Q41" s="5">
        <v>10800</v>
      </c>
      <c r="R41" s="37">
        <f>Payment_Semester_1+Payment_Semester_2+Payment_Semester_3</f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5">
        <v>5400</v>
      </c>
      <c r="P42" s="5">
        <v>10800</v>
      </c>
      <c r="Q42" s="5">
        <v>13500</v>
      </c>
      <c r="R42" s="37">
        <f>Payment_Semester_1+Payment_Semester_2+Payment_Semester_3</f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5">
        <v>13500</v>
      </c>
      <c r="P43" s="5">
        <v>5400</v>
      </c>
      <c r="Q43" s="5">
        <v>5400</v>
      </c>
      <c r="R43" s="37">
        <f>Payment_Semester_1+Payment_Semester_2+Payment_Semester_3</f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5">
        <v>8100</v>
      </c>
      <c r="P44" s="5">
        <v>2700</v>
      </c>
      <c r="Q44" s="5">
        <v>5400</v>
      </c>
      <c r="R44" s="37">
        <f>Payment_Semester_1+Payment_Semester_2+Payment_Semester_3</f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5">
        <v>10800</v>
      </c>
      <c r="P45" s="5">
        <v>10800</v>
      </c>
      <c r="Q45" s="5">
        <v>5400</v>
      </c>
      <c r="R45" s="37">
        <f>Payment_Semester_1+Payment_Semester_2+Payment_Semester_3</f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5">
        <v>2700</v>
      </c>
      <c r="P46" s="5">
        <v>8100</v>
      </c>
      <c r="Q46" s="5">
        <v>5400</v>
      </c>
      <c r="R46" s="37">
        <f>Payment_Semester_1+Payment_Semester_2+Payment_Semester_3</f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5">
        <v>8100</v>
      </c>
      <c r="P47" s="5">
        <v>10800</v>
      </c>
      <c r="Q47" s="5">
        <v>13500</v>
      </c>
      <c r="R47" s="37">
        <f>Payment_Semester_1+Payment_Semester_2+Payment_Semester_3</f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5">
        <v>5400</v>
      </c>
      <c r="P48" s="5">
        <v>10800</v>
      </c>
      <c r="Q48" s="5">
        <v>8100</v>
      </c>
      <c r="R48" s="37">
        <f>Payment_Semester_1+Payment_Semester_2+Payment_Semester_3</f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5">
        <v>2700</v>
      </c>
      <c r="P49" s="5">
        <v>8100</v>
      </c>
      <c r="Q49" s="5">
        <v>8100</v>
      </c>
      <c r="R49" s="37">
        <f>Payment_Semester_1+Payment_Semester_2+Payment_Semester_3</f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5">
        <v>5400</v>
      </c>
      <c r="P50" s="5">
        <v>8100</v>
      </c>
      <c r="Q50" s="5">
        <v>8100</v>
      </c>
      <c r="R50" s="37">
        <f>Payment_Semester_1+Payment_Semester_2+Payment_Semester_3</f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5">
        <v>2700</v>
      </c>
      <c r="P51" s="5">
        <v>8100</v>
      </c>
      <c r="Q51" s="5">
        <v>5400</v>
      </c>
      <c r="R51" s="37">
        <f>Payment_Semester_1+Payment_Semester_2+Payment_Semester_3</f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5">
        <v>10800</v>
      </c>
      <c r="P52" s="5">
        <v>8100</v>
      </c>
      <c r="Q52" s="5">
        <v>10800</v>
      </c>
      <c r="R52" s="37">
        <f>Payment_Semester_1+Payment_Semester_2+Payment_Semester_3</f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5">
        <v>13500</v>
      </c>
      <c r="P53" s="5">
        <v>10800</v>
      </c>
      <c r="Q53" s="5">
        <v>8100</v>
      </c>
      <c r="R53" s="37">
        <f>Payment_Semester_1+Payment_Semester_2+Payment_Semester_3</f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5">
        <v>2700</v>
      </c>
      <c r="P54" s="5">
        <v>10800</v>
      </c>
      <c r="Q54" s="5">
        <v>10800</v>
      </c>
      <c r="R54" s="37">
        <f>Payment_Semester_1+Payment_Semester_2+Payment_Semester_3</f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5">
        <v>10800</v>
      </c>
      <c r="P55" s="5">
        <v>2700</v>
      </c>
      <c r="Q55" s="5">
        <v>8100</v>
      </c>
      <c r="R55" s="37">
        <f>Payment_Semester_1+Payment_Semester_2+Payment_Semester_3</f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5">
        <v>13500</v>
      </c>
      <c r="P56" s="5">
        <v>10800</v>
      </c>
      <c r="Q56" s="5">
        <v>13500</v>
      </c>
      <c r="R56" s="37">
        <f>Payment_Semester_1+Payment_Semester_2+Payment_Semester_3</f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5">
        <v>5400</v>
      </c>
      <c r="P57" s="5">
        <v>2700</v>
      </c>
      <c r="Q57" s="5">
        <v>10800</v>
      </c>
      <c r="R57" s="37">
        <f>Payment_Semester_1+Payment_Semester_2+Payment_Semester_3</f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5">
        <v>2700</v>
      </c>
      <c r="P58" s="5">
        <v>10800</v>
      </c>
      <c r="Q58" s="5">
        <v>5400</v>
      </c>
      <c r="R58" s="37">
        <f>Payment_Semester_1+Payment_Semester_2+Payment_Semester_3</f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5">
        <v>8100</v>
      </c>
      <c r="P59" s="5">
        <v>2700</v>
      </c>
      <c r="Q59" s="5">
        <v>5400</v>
      </c>
      <c r="R59" s="37">
        <f>Payment_Semester_1+Payment_Semester_2+Payment_Semester_3</f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5">
        <v>8100</v>
      </c>
      <c r="P60" s="5">
        <v>5400</v>
      </c>
      <c r="Q60" s="5">
        <v>8100</v>
      </c>
      <c r="R60" s="37">
        <f>Payment_Semester_1+Payment_Semester_2+Payment_Semester_3</f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5">
        <v>10800</v>
      </c>
      <c r="P61" s="5">
        <v>10800</v>
      </c>
      <c r="Q61" s="5">
        <v>8100</v>
      </c>
      <c r="R61" s="37">
        <f>Payment_Semester_1+Payment_Semester_2+Payment_Semester_3</f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5">
        <v>10800</v>
      </c>
      <c r="P62" s="5">
        <v>5400</v>
      </c>
      <c r="Q62" s="5">
        <v>5400</v>
      </c>
      <c r="R62" s="37">
        <f>Payment_Semester_1+Payment_Semester_2+Payment_Semester_3</f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5">
        <v>8100</v>
      </c>
      <c r="P63" s="5">
        <v>8100</v>
      </c>
      <c r="Q63" s="5">
        <v>10800</v>
      </c>
      <c r="R63" s="37">
        <f>Payment_Semester_1+Payment_Semester_2+Payment_Semester_3</f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5">
        <v>5400</v>
      </c>
      <c r="P64" s="5">
        <v>10800</v>
      </c>
      <c r="Q64" s="5">
        <v>5400</v>
      </c>
      <c r="R64" s="37">
        <f>Payment_Semester_1+Payment_Semester_2+Payment_Semester_3</f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5">
        <v>10800</v>
      </c>
      <c r="P65" s="5">
        <v>10800</v>
      </c>
      <c r="Q65" s="5">
        <v>13500</v>
      </c>
      <c r="R65" s="37">
        <f>Payment_Semester_1+Payment_Semester_2+Payment_Semester_3</f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5">
        <v>5400</v>
      </c>
      <c r="P66" s="5">
        <v>10800</v>
      </c>
      <c r="Q66" s="5">
        <v>10800</v>
      </c>
      <c r="R66" s="37">
        <f>Payment_Semester_1+Payment_Semester_2+Payment_Semester_3</f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5">
        <v>13500</v>
      </c>
      <c r="P67" s="5">
        <v>2700</v>
      </c>
      <c r="Q67" s="5">
        <v>10800</v>
      </c>
      <c r="R67" s="37">
        <f>Payment_Semester_1+Payment_Semester_2+Payment_Semester_3</f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5">
        <v>8100</v>
      </c>
      <c r="P68" s="5">
        <v>8100</v>
      </c>
      <c r="Q68" s="5">
        <v>8100</v>
      </c>
      <c r="R68" s="37">
        <f>Payment_Semester_1+Payment_Semester_2+Payment_Semester_3</f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5">
        <v>8100</v>
      </c>
      <c r="P69" s="5">
        <v>5400</v>
      </c>
      <c r="Q69" s="5">
        <v>10800</v>
      </c>
      <c r="R69" s="37">
        <f>Payment_Semester_1+Payment_Semester_2+Payment_Semester_3</f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5">
        <v>8100</v>
      </c>
      <c r="P70" s="5">
        <v>2700</v>
      </c>
      <c r="Q70" s="5">
        <v>8100</v>
      </c>
      <c r="R70" s="37">
        <f>Payment_Semester_1+Payment_Semester_2+Payment_Semester_3</f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5">
        <v>2700</v>
      </c>
      <c r="P71" s="5">
        <v>10800</v>
      </c>
      <c r="Q71" s="5">
        <v>13500</v>
      </c>
      <c r="R71" s="37">
        <f>Payment_Semester_1+Payment_Semester_2+Payment_Semester_3</f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5">
        <v>10800</v>
      </c>
      <c r="P72" s="5">
        <v>5400</v>
      </c>
      <c r="Q72" s="5">
        <v>10800</v>
      </c>
      <c r="R72" s="37">
        <f>Payment_Semester_1+Payment_Semester_2+Payment_Semester_3</f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5">
        <v>13500</v>
      </c>
      <c r="P73" s="5">
        <v>2700</v>
      </c>
      <c r="Q73" s="5">
        <v>5400</v>
      </c>
      <c r="R73" s="37">
        <f>Payment_Semester_1+Payment_Semester_2+Payment_Semester_3</f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5">
        <v>10800</v>
      </c>
      <c r="P74" s="5">
        <v>8100</v>
      </c>
      <c r="Q74" s="5">
        <v>5400</v>
      </c>
      <c r="R74" s="37">
        <f>Payment_Semester_1+Payment_Semester_2+Payment_Semester_3</f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5">
        <v>5400</v>
      </c>
      <c r="P75" s="5">
        <v>5400</v>
      </c>
      <c r="Q75" s="5">
        <v>8100</v>
      </c>
      <c r="R75" s="37">
        <f>Payment_Semester_1+Payment_Semester_2+Payment_Semester_3</f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5">
        <v>8100</v>
      </c>
      <c r="P76" s="5">
        <v>8100</v>
      </c>
      <c r="Q76" s="5">
        <v>13500</v>
      </c>
      <c r="R76" s="37">
        <f>Payment_Semester_1+Payment_Semester_2+Payment_Semester_3</f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5">
        <v>5400</v>
      </c>
      <c r="P77" s="5">
        <v>5400</v>
      </c>
      <c r="Q77" s="5">
        <v>8100</v>
      </c>
      <c r="R77" s="37">
        <f>Payment_Semester_1+Payment_Semester_2+Payment_Semester_3</f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5">
        <v>5400</v>
      </c>
      <c r="P78" s="5">
        <v>2700</v>
      </c>
      <c r="Q78" s="5">
        <v>8100</v>
      </c>
      <c r="R78" s="37">
        <f>Payment_Semester_1+Payment_Semester_2+Payment_Semester_3</f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5">
        <v>2700</v>
      </c>
      <c r="P79" s="5">
        <v>10800</v>
      </c>
      <c r="Q79" s="5">
        <v>5400</v>
      </c>
      <c r="R79" s="37">
        <f>Payment_Semester_1+Payment_Semester_2+Payment_Semester_3</f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5">
        <v>2700</v>
      </c>
      <c r="P80" s="5">
        <v>8100</v>
      </c>
      <c r="Q80" s="5">
        <v>10800</v>
      </c>
      <c r="R80" s="37">
        <f>Payment_Semester_1+Payment_Semester_2+Payment_Semester_3</f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5">
        <v>5400</v>
      </c>
      <c r="P81" s="5">
        <v>2700</v>
      </c>
      <c r="Q81" s="5">
        <v>8100</v>
      </c>
      <c r="R81" s="37">
        <f>Payment_Semester_1+Payment_Semester_2+Payment_Semester_3</f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5">
        <v>13500</v>
      </c>
      <c r="P82" s="5">
        <v>10800</v>
      </c>
      <c r="Q82" s="5">
        <v>13500</v>
      </c>
      <c r="R82" s="37">
        <f>Payment_Semester_1+Payment_Semester_2+Payment_Semester_3</f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5">
        <v>10800</v>
      </c>
      <c r="P83" s="5">
        <v>10800</v>
      </c>
      <c r="Q83" s="5">
        <v>10800</v>
      </c>
      <c r="R83" s="37">
        <f>Payment_Semester_1+Payment_Semester_2+Payment_Semester_3</f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5">
        <v>8100</v>
      </c>
      <c r="P84" s="5">
        <v>2700</v>
      </c>
      <c r="Q84" s="5">
        <v>13500</v>
      </c>
      <c r="R84" s="37">
        <f>Payment_Semester_1+Payment_Semester_2+Payment_Semester_3</f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5">
        <v>13500</v>
      </c>
      <c r="P85" s="5">
        <v>10800</v>
      </c>
      <c r="Q85" s="5">
        <v>8100</v>
      </c>
      <c r="R85" s="37">
        <f>Payment_Semester_1+Payment_Semester_2+Payment_Semester_3</f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5">
        <v>8100</v>
      </c>
      <c r="P86" s="5">
        <v>5400</v>
      </c>
      <c r="Q86" s="5">
        <v>5400</v>
      </c>
      <c r="R86" s="37">
        <f>Payment_Semester_1+Payment_Semester_2+Payment_Semester_3</f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5">
        <v>10800</v>
      </c>
      <c r="P87" s="5">
        <v>2700</v>
      </c>
      <c r="Q87" s="5">
        <v>13500</v>
      </c>
      <c r="R87" s="37">
        <f>Payment_Semester_1+Payment_Semester_2+Payment_Semester_3</f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5">
        <v>8100</v>
      </c>
      <c r="P88" s="5">
        <v>5400</v>
      </c>
      <c r="Q88" s="5">
        <v>13500</v>
      </c>
      <c r="R88" s="37">
        <f>Payment_Semester_1+Payment_Semester_2+Payment_Semester_3</f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5">
        <v>8100</v>
      </c>
      <c r="P89" s="5">
        <v>8100</v>
      </c>
      <c r="Q89" s="5">
        <v>13500</v>
      </c>
      <c r="R89" s="37">
        <f>Payment_Semester_1+Payment_Semester_2+Payment_Semester_3</f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5">
        <v>5400</v>
      </c>
      <c r="P90" s="5">
        <v>2700</v>
      </c>
      <c r="Q90" s="5">
        <v>10800</v>
      </c>
      <c r="R90" s="37">
        <f>Payment_Semester_1+Payment_Semester_2+Payment_Semester_3</f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5">
        <v>5400</v>
      </c>
      <c r="P91" s="5">
        <v>5400</v>
      </c>
      <c r="Q91" s="5">
        <v>8100</v>
      </c>
      <c r="R91" s="37">
        <f>Payment_Semester_1+Payment_Semester_2+Payment_Semester_3</f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5">
        <v>8100</v>
      </c>
      <c r="P92" s="5">
        <v>2700</v>
      </c>
      <c r="Q92" s="5">
        <v>5400</v>
      </c>
      <c r="R92" s="37">
        <f>Payment_Semester_1+Payment_Semester_2+Payment_Semester_3</f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5">
        <v>13500</v>
      </c>
      <c r="P93" s="5">
        <v>8100</v>
      </c>
      <c r="Q93" s="5">
        <v>10800</v>
      </c>
      <c r="R93" s="37">
        <f>Payment_Semester_1+Payment_Semester_2+Payment_Semester_3</f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5">
        <v>2700</v>
      </c>
      <c r="P94" s="5">
        <v>2700</v>
      </c>
      <c r="Q94" s="5">
        <v>13500</v>
      </c>
      <c r="R94" s="37">
        <f>Payment_Semester_1+Payment_Semester_2+Payment_Semester_3</f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5">
        <v>13500</v>
      </c>
      <c r="P95" s="5">
        <v>5400</v>
      </c>
      <c r="Q95" s="5">
        <v>13500</v>
      </c>
      <c r="R95" s="37">
        <f>Payment_Semester_1+Payment_Semester_2+Payment_Semester_3</f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5">
        <v>13500</v>
      </c>
      <c r="P96" s="5">
        <v>2700</v>
      </c>
      <c r="Q96" s="5">
        <v>13500</v>
      </c>
      <c r="R96" s="37">
        <f>Payment_Semester_1+Payment_Semester_2+Payment_Semester_3</f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5">
        <v>8100</v>
      </c>
      <c r="P97" s="5">
        <v>10800</v>
      </c>
      <c r="Q97" s="5">
        <v>8100</v>
      </c>
      <c r="R97" s="37">
        <f>Payment_Semester_1+Payment_Semester_2+Payment_Semester_3</f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5">
        <v>5400</v>
      </c>
      <c r="P98" s="5">
        <v>5400</v>
      </c>
      <c r="Q98" s="5">
        <v>13500</v>
      </c>
      <c r="R98" s="37">
        <f>Payment_Semester_1+Payment_Semester_2+Payment_Semester_3</f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5">
        <v>2700</v>
      </c>
      <c r="P99" s="5">
        <v>10800</v>
      </c>
      <c r="Q99" s="5">
        <v>5400</v>
      </c>
      <c r="R99" s="37">
        <f>Payment_Semester_1+Payment_Semester_2+Payment_Semester_3</f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5">
        <v>8100</v>
      </c>
      <c r="P100" s="5">
        <v>10800</v>
      </c>
      <c r="Q100" s="5">
        <v>8100</v>
      </c>
      <c r="R100" s="37">
        <f>Payment_Semester_1+Payment_Semester_2+Payment_Semester_3</f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5">
        <v>10800</v>
      </c>
      <c r="P101" s="5">
        <v>10800</v>
      </c>
      <c r="Q101" s="5">
        <v>13500</v>
      </c>
      <c r="R101" s="37">
        <f>Payment_Semester_1+Payment_Semester_2+Payment_Semester_3</f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5">
        <v>13500</v>
      </c>
      <c r="P102" s="5">
        <v>8100</v>
      </c>
      <c r="Q102" s="5">
        <v>13500</v>
      </c>
      <c r="R102" s="37">
        <f>Payment_Semester_1+Payment_Semester_2+Payment_Semester_3</f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5">
        <v>10800</v>
      </c>
      <c r="P103" s="5">
        <v>10800</v>
      </c>
      <c r="Q103" s="5">
        <v>5400</v>
      </c>
      <c r="R103" s="37">
        <f>Payment_Semester_1+Payment_Semester_2+Payment_Semester_3</f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5">
        <v>10800</v>
      </c>
      <c r="P104" s="5">
        <v>2700</v>
      </c>
      <c r="Q104" s="5">
        <v>5400</v>
      </c>
      <c r="R104" s="37">
        <f>Payment_Semester_1+Payment_Semester_2+Payment_Semester_3</f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5">
        <v>13500</v>
      </c>
      <c r="P105" s="5">
        <v>10800</v>
      </c>
      <c r="Q105" s="5">
        <v>13500</v>
      </c>
      <c r="R105" s="37">
        <f>Payment_Semester_1+Payment_Semester_2+Payment_Semester_3</f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5">
        <v>10800</v>
      </c>
      <c r="P106" s="5">
        <v>10800</v>
      </c>
      <c r="Q106" s="5">
        <v>13500</v>
      </c>
      <c r="R106" s="37">
        <f>Payment_Semester_1+Payment_Semester_2+Payment_Semester_3</f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5">
        <v>5400</v>
      </c>
      <c r="P107" s="5">
        <v>8100</v>
      </c>
      <c r="Q107" s="5">
        <v>10800</v>
      </c>
      <c r="R107" s="37">
        <f>Payment_Semester_1+Payment_Semester_2+Payment_Semester_3</f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5">
        <v>8100</v>
      </c>
      <c r="P108" s="5">
        <v>2700</v>
      </c>
      <c r="Q108" s="5">
        <v>10800</v>
      </c>
      <c r="R108" s="37">
        <f>Payment_Semester_1+Payment_Semester_2+Payment_Semester_3</f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5">
        <v>2700</v>
      </c>
      <c r="P109" s="5">
        <v>2700</v>
      </c>
      <c r="Q109" s="5">
        <v>13500</v>
      </c>
      <c r="R109" s="37">
        <f>Payment_Semester_1+Payment_Semester_2+Payment_Semester_3</f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5">
        <v>10800</v>
      </c>
      <c r="P110" s="5">
        <v>2700</v>
      </c>
      <c r="Q110" s="5">
        <v>5400</v>
      </c>
      <c r="R110" s="37">
        <f>Payment_Semester_1+Payment_Semester_2+Payment_Semester_3</f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5">
        <v>5400</v>
      </c>
      <c r="P111" s="5">
        <v>5400</v>
      </c>
      <c r="Q111" s="5">
        <v>8100</v>
      </c>
      <c r="R111" s="37">
        <f>Payment_Semester_1+Payment_Semester_2+Payment_Semester_3</f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5">
        <v>2700</v>
      </c>
      <c r="P112" s="5">
        <v>10800</v>
      </c>
      <c r="Q112" s="5">
        <v>5400</v>
      </c>
      <c r="R112" s="37">
        <f>Payment_Semester_1+Payment_Semester_2+Payment_Semester_3</f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5">
        <v>10800</v>
      </c>
      <c r="P113" s="5">
        <v>2700</v>
      </c>
      <c r="Q113" s="5">
        <v>8100</v>
      </c>
      <c r="R113" s="37">
        <f>Payment_Semester_1+Payment_Semester_2+Payment_Semester_3</f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5">
        <v>8100</v>
      </c>
      <c r="P114" s="5">
        <v>5400</v>
      </c>
      <c r="Q114" s="5">
        <v>13500</v>
      </c>
      <c r="R114" s="37">
        <f>Payment_Semester_1+Payment_Semester_2+Payment_Semester_3</f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5">
        <v>10800</v>
      </c>
      <c r="P115" s="5">
        <v>5400</v>
      </c>
      <c r="Q115" s="5">
        <v>8100</v>
      </c>
      <c r="R115" s="37">
        <f>Payment_Semester_1+Payment_Semester_2+Payment_Semester_3</f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5">
        <v>5400</v>
      </c>
      <c r="P116" s="5">
        <v>5400</v>
      </c>
      <c r="Q116" s="5">
        <v>8100</v>
      </c>
      <c r="R116" s="37">
        <f>Payment_Semester_1+Payment_Semester_2+Payment_Semester_3</f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5">
        <v>5400</v>
      </c>
      <c r="P117" s="5">
        <v>2700</v>
      </c>
      <c r="Q117" s="5">
        <v>10800</v>
      </c>
      <c r="R117" s="37">
        <f>Payment_Semester_1+Payment_Semester_2+Payment_Semester_3</f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5">
        <v>10800</v>
      </c>
      <c r="P118" s="5">
        <v>8100</v>
      </c>
      <c r="Q118" s="5">
        <v>5400</v>
      </c>
      <c r="R118" s="37">
        <f>Payment_Semester_1+Payment_Semester_2+Payment_Semester_3</f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5">
        <v>8100</v>
      </c>
      <c r="P119" s="5">
        <v>2700</v>
      </c>
      <c r="Q119" s="5">
        <v>8100</v>
      </c>
      <c r="R119" s="37">
        <f>Payment_Semester_1+Payment_Semester_2+Payment_Semester_3</f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5">
        <v>5400</v>
      </c>
      <c r="P120" s="5">
        <v>10800</v>
      </c>
      <c r="Q120" s="5">
        <v>5400</v>
      </c>
      <c r="R120" s="37">
        <f>Payment_Semester_1+Payment_Semester_2+Payment_Semester_3</f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5">
        <v>13500</v>
      </c>
      <c r="P121" s="5">
        <v>5400</v>
      </c>
      <c r="Q121" s="5">
        <v>8100</v>
      </c>
      <c r="R121" s="37">
        <f>Payment_Semester_1+Payment_Semester_2+Payment_Semester_3</f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5">
        <v>13500</v>
      </c>
      <c r="P122" s="5">
        <v>5400</v>
      </c>
      <c r="Q122" s="5">
        <v>8100</v>
      </c>
      <c r="R122" s="37">
        <f>Payment_Semester_1+Payment_Semester_2+Payment_Semester_3</f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5">
        <v>5400</v>
      </c>
      <c r="P123" s="5">
        <v>8100</v>
      </c>
      <c r="Q123" s="5">
        <v>5400</v>
      </c>
      <c r="R123" s="37">
        <f>Payment_Semester_1+Payment_Semester_2+Payment_Semester_3</f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5">
        <v>13500</v>
      </c>
      <c r="P124" s="5">
        <v>8100</v>
      </c>
      <c r="Q124" s="5">
        <v>10800</v>
      </c>
      <c r="R124" s="37">
        <f>Payment_Semester_1+Payment_Semester_2+Payment_Semester_3</f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5">
        <v>10800</v>
      </c>
      <c r="P125" s="5">
        <v>10800</v>
      </c>
      <c r="Q125" s="5">
        <v>8100</v>
      </c>
      <c r="R125" s="37">
        <f>Payment_Semester_1+Payment_Semester_2+Payment_Semester_3</f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5">
        <v>13500</v>
      </c>
      <c r="P126" s="5">
        <v>2700</v>
      </c>
      <c r="Q126" s="5">
        <v>10800</v>
      </c>
      <c r="R126" s="37">
        <f>Payment_Semester_1+Payment_Semester_2+Payment_Semester_3</f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5">
        <v>8100</v>
      </c>
      <c r="P127" s="5">
        <v>8100</v>
      </c>
      <c r="Q127" s="5">
        <v>13500</v>
      </c>
      <c r="R127" s="37">
        <f>Payment_Semester_1+Payment_Semester_2+Payment_Semester_3</f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5">
        <v>2700</v>
      </c>
      <c r="P128" s="5">
        <v>10800</v>
      </c>
      <c r="Q128" s="5">
        <v>13500</v>
      </c>
      <c r="R128" s="37">
        <f>Payment_Semester_1+Payment_Semester_2+Payment_Semester_3</f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5">
        <v>2700</v>
      </c>
      <c r="P129" s="5">
        <v>2700</v>
      </c>
      <c r="Q129" s="5">
        <v>13500</v>
      </c>
      <c r="R129" s="37">
        <f>Payment_Semester_1+Payment_Semester_2+Payment_Semester_3</f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5">
        <v>8100</v>
      </c>
      <c r="P130" s="5">
        <v>10800</v>
      </c>
      <c r="Q130" s="5">
        <v>10800</v>
      </c>
      <c r="R130" s="37">
        <f>Payment_Semester_1+Payment_Semester_2+Payment_Semester_3</f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5">
        <v>8100</v>
      </c>
      <c r="P131" s="5">
        <v>10800</v>
      </c>
      <c r="Q131" s="5">
        <v>13500</v>
      </c>
      <c r="R131" s="37">
        <f>Payment_Semester_1+Payment_Semester_2+Payment_Semester_3</f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5">
        <v>10800</v>
      </c>
      <c r="P132" s="5">
        <v>8100</v>
      </c>
      <c r="Q132" s="5">
        <v>10800</v>
      </c>
      <c r="R132" s="37">
        <f>Payment_Semester_1+Payment_Semester_2+Payment_Semester_3</f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5">
        <v>5400</v>
      </c>
      <c r="P133" s="5">
        <v>10800</v>
      </c>
      <c r="Q133" s="5">
        <v>5400</v>
      </c>
      <c r="R133" s="37">
        <f>Payment_Semester_1+Payment_Semester_2+Payment_Semester_3</f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5">
        <v>13500</v>
      </c>
      <c r="P134" s="5">
        <v>10800</v>
      </c>
      <c r="Q134" s="5">
        <v>5400</v>
      </c>
      <c r="R134" s="37">
        <f>Payment_Semester_1+Payment_Semester_2+Payment_Semester_3</f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5">
        <v>8100</v>
      </c>
      <c r="P135" s="5">
        <v>10800</v>
      </c>
      <c r="Q135" s="5">
        <v>13500</v>
      </c>
      <c r="R135" s="37">
        <f>Payment_Semester_1+Payment_Semester_2+Payment_Semester_3</f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5">
        <v>2700</v>
      </c>
      <c r="P136" s="5">
        <v>8100</v>
      </c>
      <c r="Q136" s="5">
        <v>8100</v>
      </c>
      <c r="R136" s="37">
        <f>Payment_Semester_1+Payment_Semester_2+Payment_Semester_3</f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5">
        <v>13500</v>
      </c>
      <c r="P137" s="5">
        <v>2700</v>
      </c>
      <c r="Q137" s="5">
        <v>8100</v>
      </c>
      <c r="R137" s="37">
        <f>Payment_Semester_1+Payment_Semester_2+Payment_Semester_3</f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5">
        <v>13500</v>
      </c>
      <c r="P138" s="5">
        <v>5400</v>
      </c>
      <c r="Q138" s="5">
        <v>5400</v>
      </c>
      <c r="R138" s="37">
        <f>Payment_Semester_1+Payment_Semester_2+Payment_Semester_3</f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5">
        <v>10800</v>
      </c>
      <c r="P139" s="5">
        <v>8100</v>
      </c>
      <c r="Q139" s="5">
        <v>5400</v>
      </c>
      <c r="R139" s="37">
        <f>Payment_Semester_1+Payment_Semester_2+Payment_Semester_3</f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5">
        <v>5400</v>
      </c>
      <c r="P140" s="5">
        <v>8100</v>
      </c>
      <c r="Q140" s="5">
        <v>13500</v>
      </c>
      <c r="R140" s="37">
        <f>Payment_Semester_1+Payment_Semester_2+Payment_Semester_3</f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5">
        <v>5400</v>
      </c>
      <c r="P141" s="5">
        <v>10800</v>
      </c>
      <c r="Q141" s="5">
        <v>5400</v>
      </c>
      <c r="R141" s="37">
        <f>Payment_Semester_1+Payment_Semester_2+Payment_Semester_3</f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5">
        <v>13500</v>
      </c>
      <c r="P142" s="5">
        <v>2700</v>
      </c>
      <c r="Q142" s="5">
        <v>10800</v>
      </c>
      <c r="R142" s="37">
        <f>Payment_Semester_1+Payment_Semester_2+Payment_Semester_3</f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5">
        <v>10800</v>
      </c>
      <c r="P143" s="5">
        <v>5400</v>
      </c>
      <c r="Q143" s="5">
        <v>13500</v>
      </c>
      <c r="R143" s="37">
        <f>Payment_Semester_1+Payment_Semester_2+Payment_Semester_3</f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5">
        <v>2700</v>
      </c>
      <c r="P144" s="5">
        <v>2700</v>
      </c>
      <c r="Q144" s="5">
        <v>5400</v>
      </c>
      <c r="R144" s="37">
        <f>Payment_Semester_1+Payment_Semester_2+Payment_Semester_3</f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5">
        <v>10800</v>
      </c>
      <c r="P145" s="5">
        <v>5400</v>
      </c>
      <c r="Q145" s="5">
        <v>5400</v>
      </c>
      <c r="R145" s="37">
        <f>Payment_Semester_1+Payment_Semester_2+Payment_Semester_3</f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5">
        <v>13500</v>
      </c>
      <c r="P146" s="5">
        <v>10800</v>
      </c>
      <c r="Q146" s="5">
        <v>13500</v>
      </c>
      <c r="R146" s="37">
        <f>Payment_Semester_1+Payment_Semester_2+Payment_Semester_3</f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5">
        <v>5400</v>
      </c>
      <c r="P147" s="5">
        <v>10800</v>
      </c>
      <c r="Q147" s="5">
        <v>8100</v>
      </c>
      <c r="R147" s="37">
        <f>Payment_Semester_1+Payment_Semester_2+Payment_Semester_3</f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5">
        <v>8100</v>
      </c>
      <c r="P148" s="5">
        <v>10800</v>
      </c>
      <c r="Q148" s="5">
        <v>10800</v>
      </c>
      <c r="R148" s="37">
        <f>Payment_Semester_1+Payment_Semester_2+Payment_Semester_3</f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5">
        <v>8100</v>
      </c>
      <c r="P149" s="5">
        <v>10800</v>
      </c>
      <c r="Q149" s="5">
        <v>8100</v>
      </c>
      <c r="R149" s="37">
        <f>Payment_Semester_1+Payment_Semester_2+Payment_Semester_3</f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5">
        <v>5400</v>
      </c>
      <c r="P150" s="5">
        <v>5400</v>
      </c>
      <c r="Q150" s="5">
        <v>10800</v>
      </c>
      <c r="R150" s="37">
        <f>Payment_Semester_1+Payment_Semester_2+Payment_Semester_3</f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5">
        <v>2700</v>
      </c>
      <c r="P151" s="5">
        <v>10800</v>
      </c>
      <c r="Q151" s="5">
        <v>8100</v>
      </c>
      <c r="R151" s="37">
        <f>Payment_Semester_1+Payment_Semester_2+Payment_Semester_3</f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5">
        <v>13500</v>
      </c>
      <c r="P152" s="5">
        <v>5400</v>
      </c>
      <c r="Q152" s="5">
        <v>8100</v>
      </c>
      <c r="R152" s="37">
        <f>Payment_Semester_1+Payment_Semester_2+Payment_Semester_3</f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5">
        <v>5400</v>
      </c>
      <c r="P153" s="5">
        <v>5400</v>
      </c>
      <c r="Q153" s="5">
        <v>8100</v>
      </c>
      <c r="R153" s="37">
        <f>Payment_Semester_1+Payment_Semester_2+Payment_Semester_3</f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5">
        <v>13500</v>
      </c>
      <c r="P154" s="5">
        <v>2700</v>
      </c>
      <c r="Q154" s="5">
        <v>8100</v>
      </c>
      <c r="R154" s="37">
        <f>Payment_Semester_1+Payment_Semester_2+Payment_Semester_3</f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5">
        <v>10800</v>
      </c>
      <c r="P155" s="5">
        <v>2700</v>
      </c>
      <c r="Q155" s="5">
        <v>5400</v>
      </c>
      <c r="R155" s="37">
        <f>Payment_Semester_1+Payment_Semester_2+Payment_Semester_3</f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5">
        <v>10800</v>
      </c>
      <c r="P156" s="5">
        <v>8100</v>
      </c>
      <c r="Q156" s="5">
        <v>13500</v>
      </c>
      <c r="R156" s="37">
        <f>Payment_Semester_1+Payment_Semester_2+Payment_Semester_3</f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5">
        <v>8100</v>
      </c>
      <c r="P157" s="5">
        <v>10800</v>
      </c>
      <c r="Q157" s="5">
        <v>5400</v>
      </c>
      <c r="R157" s="37">
        <f>Payment_Semester_1+Payment_Semester_2+Payment_Semester_3</f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5">
        <v>10800</v>
      </c>
      <c r="P158" s="5">
        <v>8100</v>
      </c>
      <c r="Q158" s="5">
        <v>8100</v>
      </c>
      <c r="R158" s="37">
        <f>Payment_Semester_1+Payment_Semester_2+Payment_Semester_3</f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5">
        <v>2700</v>
      </c>
      <c r="P159" s="5">
        <v>10800</v>
      </c>
      <c r="Q159" s="5">
        <v>5400</v>
      </c>
      <c r="R159" s="37">
        <f>Payment_Semester_1+Payment_Semester_2+Payment_Semester_3</f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5">
        <v>8100</v>
      </c>
      <c r="P160" s="5">
        <v>2700</v>
      </c>
      <c r="Q160" s="5">
        <v>10800</v>
      </c>
      <c r="R160" s="37">
        <f>Payment_Semester_1+Payment_Semester_2+Payment_Semester_3</f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5">
        <v>13500</v>
      </c>
      <c r="P161" s="5">
        <v>5400</v>
      </c>
      <c r="Q161" s="5">
        <v>13500</v>
      </c>
      <c r="R161" s="37">
        <f>Payment_Semester_1+Payment_Semester_2+Payment_Semester_3</f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5">
        <v>8100</v>
      </c>
      <c r="P162" s="5">
        <v>2700</v>
      </c>
      <c r="Q162" s="5">
        <v>8100</v>
      </c>
      <c r="R162" s="37">
        <f>Payment_Semester_1+Payment_Semester_2+Payment_Semester_3</f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5">
        <v>8100</v>
      </c>
      <c r="P163" s="5">
        <v>8100</v>
      </c>
      <c r="Q163" s="5">
        <v>5400</v>
      </c>
      <c r="R163" s="37">
        <f>Payment_Semester_1+Payment_Semester_2+Payment_Semester_3</f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5">
        <v>5400</v>
      </c>
      <c r="P164" s="5">
        <v>8100</v>
      </c>
      <c r="Q164" s="5">
        <v>13500</v>
      </c>
      <c r="R164" s="37">
        <f>Payment_Semester_1+Payment_Semester_2+Payment_Semester_3</f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5">
        <v>5400</v>
      </c>
      <c r="P165" s="5">
        <v>10800</v>
      </c>
      <c r="Q165" s="5">
        <v>8100</v>
      </c>
      <c r="R165" s="37">
        <f>Payment_Semester_1+Payment_Semester_2+Payment_Semester_3</f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5">
        <v>5400</v>
      </c>
      <c r="P166" s="5">
        <v>5400</v>
      </c>
      <c r="Q166" s="5">
        <v>10800</v>
      </c>
      <c r="R166" s="37">
        <f>Payment_Semester_1+Payment_Semester_2+Payment_Semester_3</f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5">
        <v>2700</v>
      </c>
      <c r="P167" s="5">
        <v>5400</v>
      </c>
      <c r="Q167" s="5">
        <v>13500</v>
      </c>
      <c r="R167" s="37">
        <f>Payment_Semester_1+Payment_Semester_2+Payment_Semester_3</f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5">
        <v>13500</v>
      </c>
      <c r="P168" s="5">
        <v>5400</v>
      </c>
      <c r="Q168" s="5">
        <v>10800</v>
      </c>
      <c r="R168" s="37">
        <f>Payment_Semester_1+Payment_Semester_2+Payment_Semester_3</f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5">
        <v>13500</v>
      </c>
      <c r="P169" s="5">
        <v>8100</v>
      </c>
      <c r="Q169" s="5">
        <v>5400</v>
      </c>
      <c r="R169" s="37">
        <f>Payment_Semester_1+Payment_Semester_2+Payment_Semester_3</f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5">
        <v>2700</v>
      </c>
      <c r="P170" s="5">
        <v>10800</v>
      </c>
      <c r="Q170" s="5">
        <v>8100</v>
      </c>
      <c r="R170" s="37">
        <f>Payment_Semester_1+Payment_Semester_2+Payment_Semester_3</f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5">
        <v>8100</v>
      </c>
      <c r="P171" s="5">
        <v>5400</v>
      </c>
      <c r="Q171" s="5">
        <v>8100</v>
      </c>
      <c r="R171" s="37">
        <f>Payment_Semester_1+Payment_Semester_2+Payment_Semester_3</f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5">
        <v>5400</v>
      </c>
      <c r="P172" s="5">
        <v>10800</v>
      </c>
      <c r="Q172" s="5">
        <v>5400</v>
      </c>
      <c r="R172" s="37">
        <f>Payment_Semester_1+Payment_Semester_2+Payment_Semester_3</f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5">
        <v>2700</v>
      </c>
      <c r="P173" s="5">
        <v>8100</v>
      </c>
      <c r="Q173" s="5">
        <v>13500</v>
      </c>
      <c r="R173" s="37">
        <f>Payment_Semester_1+Payment_Semester_2+Payment_Semester_3</f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5">
        <v>2700</v>
      </c>
      <c r="P174" s="5">
        <v>2700</v>
      </c>
      <c r="Q174" s="5">
        <v>5400</v>
      </c>
      <c r="R174" s="37">
        <f>Payment_Semester_1+Payment_Semester_2+Payment_Semester_3</f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5">
        <v>10800</v>
      </c>
      <c r="P175" s="5">
        <v>2700</v>
      </c>
      <c r="Q175" s="5">
        <v>5400</v>
      </c>
      <c r="R175" s="37">
        <f>Payment_Semester_1+Payment_Semester_2+Payment_Semester_3</f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5">
        <v>10800</v>
      </c>
      <c r="P176" s="5">
        <v>8100</v>
      </c>
      <c r="Q176" s="5">
        <v>13500</v>
      </c>
      <c r="R176" s="37">
        <f>Payment_Semester_1+Payment_Semester_2+Payment_Semester_3</f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5">
        <v>5400</v>
      </c>
      <c r="P177" s="5">
        <v>10800</v>
      </c>
      <c r="Q177" s="5">
        <v>8100</v>
      </c>
      <c r="R177" s="37">
        <f>Payment_Semester_1+Payment_Semester_2+Payment_Semester_3</f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5">
        <v>13500</v>
      </c>
      <c r="P178" s="5">
        <v>2700</v>
      </c>
      <c r="Q178" s="5">
        <v>10800</v>
      </c>
      <c r="R178" s="37">
        <f>Payment_Semester_1+Payment_Semester_2+Payment_Semester_3</f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5">
        <v>8100</v>
      </c>
      <c r="P179" s="5">
        <v>2700</v>
      </c>
      <c r="Q179" s="5">
        <v>10800</v>
      </c>
      <c r="R179" s="37">
        <f>Payment_Semester_1+Payment_Semester_2+Payment_Semester_3</f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5">
        <v>10800</v>
      </c>
      <c r="P180" s="5">
        <v>10800</v>
      </c>
      <c r="Q180" s="5">
        <v>5400</v>
      </c>
      <c r="R180" s="37">
        <f>Payment_Semester_1+Payment_Semester_2+Payment_Semester_3</f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5">
        <v>10800</v>
      </c>
      <c r="P181" s="5">
        <v>5400</v>
      </c>
      <c r="Q181" s="5">
        <v>5400</v>
      </c>
      <c r="R181" s="37">
        <f>Payment_Semester_1+Payment_Semester_2+Payment_Semester_3</f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5">
        <v>13500</v>
      </c>
      <c r="P182" s="5">
        <v>10800</v>
      </c>
      <c r="Q182" s="5">
        <v>8100</v>
      </c>
      <c r="R182" s="37">
        <f>Payment_Semester_1+Payment_Semester_2+Payment_Semester_3</f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5">
        <v>10800</v>
      </c>
      <c r="P183" s="5">
        <v>10800</v>
      </c>
      <c r="Q183" s="5">
        <v>5400</v>
      </c>
      <c r="R183" s="37">
        <f>Payment_Semester_1+Payment_Semester_2+Payment_Semester_3</f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5">
        <v>13500</v>
      </c>
      <c r="P184" s="5">
        <v>8100</v>
      </c>
      <c r="Q184" s="5">
        <v>10800</v>
      </c>
      <c r="R184" s="37">
        <f>Payment_Semester_1+Payment_Semester_2+Payment_Semester_3</f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5">
        <v>10800</v>
      </c>
      <c r="P185" s="5">
        <v>5400</v>
      </c>
      <c r="Q185" s="5">
        <v>8100</v>
      </c>
      <c r="R185" s="37">
        <f>Payment_Semester_1+Payment_Semester_2+Payment_Semester_3</f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5">
        <v>2700</v>
      </c>
      <c r="P186" s="5">
        <v>10800</v>
      </c>
      <c r="Q186" s="5">
        <v>8100</v>
      </c>
      <c r="R186" s="37">
        <f>Payment_Semester_1+Payment_Semester_2+Payment_Semester_3</f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5">
        <v>10800</v>
      </c>
      <c r="P187" s="5">
        <v>10800</v>
      </c>
      <c r="Q187" s="5">
        <v>8100</v>
      </c>
      <c r="R187" s="37">
        <f>Payment_Semester_1+Payment_Semester_2+Payment_Semester_3</f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5">
        <v>8100</v>
      </c>
      <c r="P188" s="5">
        <v>5400</v>
      </c>
      <c r="Q188" s="5">
        <v>5400</v>
      </c>
      <c r="R188" s="37">
        <f>Payment_Semester_1+Payment_Semester_2+Payment_Semester_3</f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5">
        <v>10800</v>
      </c>
      <c r="P189" s="5">
        <v>2700</v>
      </c>
      <c r="Q189" s="5">
        <v>13500</v>
      </c>
      <c r="R189" s="37">
        <f>Payment_Semester_1+Payment_Semester_2+Payment_Semester_3</f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5">
        <v>13500</v>
      </c>
      <c r="P190" s="5">
        <v>8100</v>
      </c>
      <c r="Q190" s="5">
        <v>10800</v>
      </c>
      <c r="R190" s="37">
        <f>Payment_Semester_1+Payment_Semester_2+Payment_Semester_3</f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5">
        <v>5400</v>
      </c>
      <c r="P191" s="5">
        <v>2700</v>
      </c>
      <c r="Q191" s="5">
        <v>5400</v>
      </c>
      <c r="R191" s="37">
        <f>Payment_Semester_1+Payment_Semester_2+Payment_Semester_3</f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5">
        <v>5400</v>
      </c>
      <c r="P192" s="5">
        <v>8100</v>
      </c>
      <c r="Q192" s="5">
        <v>8100</v>
      </c>
      <c r="R192" s="37">
        <f>Payment_Semester_1+Payment_Semester_2+Payment_Semester_3</f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5">
        <v>10800</v>
      </c>
      <c r="P193" s="5">
        <v>2700</v>
      </c>
      <c r="Q193" s="5">
        <v>10800</v>
      </c>
      <c r="R193" s="37">
        <f>Payment_Semester_1+Payment_Semester_2+Payment_Semester_3</f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5">
        <v>13500</v>
      </c>
      <c r="P194" s="5">
        <v>2700</v>
      </c>
      <c r="Q194" s="5">
        <v>5400</v>
      </c>
      <c r="R194" s="37">
        <f>Payment_Semester_1+Payment_Semester_2+Payment_Semester_3</f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5">
        <v>5400</v>
      </c>
      <c r="P195" s="5">
        <v>10800</v>
      </c>
      <c r="Q195" s="5">
        <v>10800</v>
      </c>
      <c r="R195" s="37">
        <f>Payment_Semester_1+Payment_Semester_2+Payment_Semester_3</f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5">
        <v>5400</v>
      </c>
      <c r="P196" s="5">
        <v>2700</v>
      </c>
      <c r="Q196" s="5">
        <v>13500</v>
      </c>
      <c r="R196" s="37">
        <f>Payment_Semester_1+Payment_Semester_2+Payment_Semester_3</f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5">
        <v>13500</v>
      </c>
      <c r="P197" s="5">
        <v>2700</v>
      </c>
      <c r="Q197" s="5">
        <v>13500</v>
      </c>
      <c r="R197" s="37">
        <f>Payment_Semester_1+Payment_Semester_2+Payment_Semester_3</f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5">
        <v>8100</v>
      </c>
      <c r="P198" s="5">
        <v>10800</v>
      </c>
      <c r="Q198" s="5">
        <v>10800</v>
      </c>
      <c r="R198" s="37">
        <f>Payment_Semester_1+Payment_Semester_2+Payment_Semester_3</f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5">
        <v>10800</v>
      </c>
      <c r="P199" s="5">
        <v>2700</v>
      </c>
      <c r="Q199" s="5">
        <v>10800</v>
      </c>
      <c r="R199" s="37">
        <f>Payment_Semester_1+Payment_Semester_2+Payment_Semester_3</f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5">
        <v>8100</v>
      </c>
      <c r="P200" s="5">
        <v>2700</v>
      </c>
      <c r="Q200" s="5">
        <v>5400</v>
      </c>
      <c r="R200" s="37">
        <f>Payment_Semester_1+Payment_Semester_2+Payment_Semester_3</f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5">
        <v>13500</v>
      </c>
      <c r="P201" s="5">
        <v>5400</v>
      </c>
      <c r="Q201" s="5">
        <v>10800</v>
      </c>
      <c r="R201" s="37">
        <f>Payment_Semester_1+Payment_Semester_2+Payment_Semester_3</f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5">
        <v>2700</v>
      </c>
      <c r="P202" s="5">
        <v>10800</v>
      </c>
      <c r="Q202" s="5">
        <v>5400</v>
      </c>
      <c r="R202" s="37">
        <f>Payment_Semester_1+Payment_Semester_2+Payment_Semester_3</f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5">
        <v>8100</v>
      </c>
      <c r="P203" s="5">
        <v>10800</v>
      </c>
      <c r="Q203" s="5">
        <v>8100</v>
      </c>
      <c r="R203" s="37">
        <f>Payment_Semester_1+Payment_Semester_2+Payment_Semester_3</f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5">
        <v>10800</v>
      </c>
      <c r="P204" s="5">
        <v>8100</v>
      </c>
      <c r="Q204" s="5">
        <v>5400</v>
      </c>
      <c r="R204" s="37">
        <f>Payment_Semester_1+Payment_Semester_2+Payment_Semester_3</f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5">
        <v>5400</v>
      </c>
      <c r="P205" s="5">
        <v>10800</v>
      </c>
      <c r="Q205" s="5">
        <v>8100</v>
      </c>
      <c r="R205" s="37">
        <f>Payment_Semester_1+Payment_Semester_2+Payment_Semester_3</f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5">
        <v>8100</v>
      </c>
      <c r="P206" s="5">
        <v>2700</v>
      </c>
      <c r="Q206" s="5">
        <v>8100</v>
      </c>
      <c r="R206" s="37">
        <f>Payment_Semester_1+Payment_Semester_2+Payment_Semester_3</f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5">
        <v>5400</v>
      </c>
      <c r="P207" s="5">
        <v>5400</v>
      </c>
      <c r="Q207" s="5">
        <v>13500</v>
      </c>
      <c r="R207" s="37">
        <f>Payment_Semester_1+Payment_Semester_2+Payment_Semester_3</f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5">
        <v>8100</v>
      </c>
      <c r="P208" s="5">
        <v>5400</v>
      </c>
      <c r="Q208" s="5">
        <v>5400</v>
      </c>
      <c r="R208" s="37">
        <f>Payment_Semester_1+Payment_Semester_2+Payment_Semester_3</f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5">
        <v>8100</v>
      </c>
      <c r="P209" s="5">
        <v>5400</v>
      </c>
      <c r="Q209" s="5">
        <v>13500</v>
      </c>
      <c r="R209" s="37">
        <f>Payment_Semester_1+Payment_Semester_2+Payment_Semester_3</f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5">
        <v>10800</v>
      </c>
      <c r="P210" s="5">
        <v>8100</v>
      </c>
      <c r="Q210" s="5">
        <v>8100</v>
      </c>
      <c r="R210" s="37">
        <f>Payment_Semester_1+Payment_Semester_2+Payment_Semester_3</f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5">
        <v>5400</v>
      </c>
      <c r="P211" s="5">
        <v>5400</v>
      </c>
      <c r="Q211" s="5">
        <v>8100</v>
      </c>
      <c r="R211" s="37">
        <f>Payment_Semester_1+Payment_Semester_2+Payment_Semester_3</f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5">
        <v>10800</v>
      </c>
      <c r="P212" s="5">
        <v>10800</v>
      </c>
      <c r="Q212" s="5">
        <v>5400</v>
      </c>
      <c r="R212" s="37">
        <f>Payment_Semester_1+Payment_Semester_2+Payment_Semester_3</f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5">
        <v>10800</v>
      </c>
      <c r="P213" s="5">
        <v>8100</v>
      </c>
      <c r="Q213" s="5">
        <v>10800</v>
      </c>
      <c r="R213" s="37">
        <f>Payment_Semester_1+Payment_Semester_2+Payment_Semester_3</f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5">
        <v>2700</v>
      </c>
      <c r="P214" s="5">
        <v>5400</v>
      </c>
      <c r="Q214" s="5">
        <v>5400</v>
      </c>
      <c r="R214" s="37">
        <f>Payment_Semester_1+Payment_Semester_2+Payment_Semester_3</f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5">
        <v>5400</v>
      </c>
      <c r="P215" s="5">
        <v>5400</v>
      </c>
      <c r="Q215" s="5">
        <v>10800</v>
      </c>
      <c r="R215" s="37">
        <f>Payment_Semester_1+Payment_Semester_2+Payment_Semester_3</f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5">
        <v>8100</v>
      </c>
      <c r="P216" s="5">
        <v>2700</v>
      </c>
      <c r="Q216" s="5">
        <v>8100</v>
      </c>
      <c r="R216" s="37">
        <f>Payment_Semester_1+Payment_Semester_2+Payment_Semester_3</f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5">
        <v>2700</v>
      </c>
      <c r="P217" s="5">
        <v>2700</v>
      </c>
      <c r="Q217" s="5">
        <v>13500</v>
      </c>
      <c r="R217" s="37">
        <f>Payment_Semester_1+Payment_Semester_2+Payment_Semester_3</f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5">
        <v>13500</v>
      </c>
      <c r="P218" s="5">
        <v>10800</v>
      </c>
      <c r="Q218" s="5">
        <v>5400</v>
      </c>
      <c r="R218" s="37">
        <f>Payment_Semester_1+Payment_Semester_2+Payment_Semester_3</f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5">
        <v>8100</v>
      </c>
      <c r="P219" s="5">
        <v>8100</v>
      </c>
      <c r="Q219" s="5">
        <v>8100</v>
      </c>
      <c r="R219" s="37">
        <f>Payment_Semester_1+Payment_Semester_2+Payment_Semester_3</f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5">
        <v>5400</v>
      </c>
      <c r="P220" s="5">
        <v>5400</v>
      </c>
      <c r="Q220" s="5">
        <v>13500</v>
      </c>
      <c r="R220" s="37">
        <f>Payment_Semester_1+Payment_Semester_2+Payment_Semester_3</f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5">
        <v>13500</v>
      </c>
      <c r="P221" s="5">
        <v>2700</v>
      </c>
      <c r="Q221" s="5">
        <v>8100</v>
      </c>
      <c r="R221" s="37">
        <f>Payment_Semester_1+Payment_Semester_2+Payment_Semester_3</f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5">
        <v>2700</v>
      </c>
      <c r="P222" s="5">
        <v>5400</v>
      </c>
      <c r="Q222" s="5">
        <v>8100</v>
      </c>
      <c r="R222" s="37">
        <f>Payment_Semester_1+Payment_Semester_2+Payment_Semester_3</f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5">
        <v>13500</v>
      </c>
      <c r="P223" s="5">
        <v>8100</v>
      </c>
      <c r="Q223" s="5">
        <v>13500</v>
      </c>
      <c r="R223" s="37">
        <f>Payment_Semester_1+Payment_Semester_2+Payment_Semester_3</f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5">
        <v>13500</v>
      </c>
      <c r="P224" s="5">
        <v>8100</v>
      </c>
      <c r="Q224" s="5">
        <v>5400</v>
      </c>
      <c r="R224" s="37">
        <f>Payment_Semester_1+Payment_Semester_2+Payment_Semester_3</f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5">
        <v>10800</v>
      </c>
      <c r="P225" s="5">
        <v>5400</v>
      </c>
      <c r="Q225" s="5">
        <v>13500</v>
      </c>
      <c r="R225" s="37">
        <f>Payment_Semester_1+Payment_Semester_2+Payment_Semester_3</f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5">
        <v>5400</v>
      </c>
      <c r="P226" s="5">
        <v>8100</v>
      </c>
      <c r="Q226" s="5">
        <v>8100</v>
      </c>
      <c r="R226" s="37">
        <f>Payment_Semester_1+Payment_Semester_2+Payment_Semester_3</f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5">
        <v>5400</v>
      </c>
      <c r="P227" s="5">
        <v>5400</v>
      </c>
      <c r="Q227" s="5">
        <v>10800</v>
      </c>
      <c r="R227" s="37">
        <f>Payment_Semester_1+Payment_Semester_2+Payment_Semester_3</f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5">
        <v>2700</v>
      </c>
      <c r="P228" s="5">
        <v>2700</v>
      </c>
      <c r="Q228" s="5">
        <v>5400</v>
      </c>
      <c r="R228" s="37">
        <f>Payment_Semester_1+Payment_Semester_2+Payment_Semester_3</f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5">
        <v>8100</v>
      </c>
      <c r="P229" s="5">
        <v>8100</v>
      </c>
      <c r="Q229" s="5">
        <v>8100</v>
      </c>
      <c r="R229" s="37">
        <f>Payment_Semester_1+Payment_Semester_2+Payment_Semester_3</f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5">
        <v>13500</v>
      </c>
      <c r="P230" s="5">
        <v>5400</v>
      </c>
      <c r="Q230" s="5">
        <v>13500</v>
      </c>
      <c r="R230" s="37">
        <f>Payment_Semester_1+Payment_Semester_2+Payment_Semester_3</f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5">
        <v>5400</v>
      </c>
      <c r="P231" s="5">
        <v>10800</v>
      </c>
      <c r="Q231" s="5">
        <v>13500</v>
      </c>
      <c r="R231" s="37">
        <f>Payment_Semester_1+Payment_Semester_2+Payment_Semester_3</f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5">
        <v>13500</v>
      </c>
      <c r="P232" s="5">
        <v>5400</v>
      </c>
      <c r="Q232" s="5">
        <v>13500</v>
      </c>
      <c r="R232" s="37">
        <f>Payment_Semester_1+Payment_Semester_2+Payment_Semester_3</f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5">
        <v>8100</v>
      </c>
      <c r="P233" s="5">
        <v>8100</v>
      </c>
      <c r="Q233" s="5">
        <v>5400</v>
      </c>
      <c r="R233" s="37">
        <f>Payment_Semester_1+Payment_Semester_2+Payment_Semester_3</f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5">
        <v>5400</v>
      </c>
      <c r="P234" s="5">
        <v>8100</v>
      </c>
      <c r="Q234" s="5">
        <v>5400</v>
      </c>
      <c r="R234" s="37">
        <f>Payment_Semester_1+Payment_Semester_2+Payment_Semester_3</f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5">
        <v>5400</v>
      </c>
      <c r="P235" s="5">
        <v>2700</v>
      </c>
      <c r="Q235" s="5">
        <v>8100</v>
      </c>
      <c r="R235" s="37">
        <f>Payment_Semester_1+Payment_Semester_2+Payment_Semester_3</f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5">
        <v>5400</v>
      </c>
      <c r="P236" s="5">
        <v>8100</v>
      </c>
      <c r="Q236" s="5">
        <v>5400</v>
      </c>
      <c r="R236" s="37">
        <f>Payment_Semester_1+Payment_Semester_2+Payment_Semester_3</f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5">
        <v>8100</v>
      </c>
      <c r="P237" s="5">
        <v>8100</v>
      </c>
      <c r="Q237" s="5">
        <v>10800</v>
      </c>
      <c r="R237" s="37">
        <f>Payment_Semester_1+Payment_Semester_2+Payment_Semester_3</f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5">
        <v>10800</v>
      </c>
      <c r="P238" s="5">
        <v>2700</v>
      </c>
      <c r="Q238" s="5">
        <v>10800</v>
      </c>
      <c r="R238" s="37">
        <f>Payment_Semester_1+Payment_Semester_2+Payment_Semester_3</f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5">
        <v>10800</v>
      </c>
      <c r="P239" s="5">
        <v>10800</v>
      </c>
      <c r="Q239" s="5">
        <v>13500</v>
      </c>
      <c r="R239" s="37">
        <f>Payment_Semester_1+Payment_Semester_2+Payment_Semester_3</f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5">
        <v>8100</v>
      </c>
      <c r="P240" s="5">
        <v>2700</v>
      </c>
      <c r="Q240" s="5">
        <v>5400</v>
      </c>
      <c r="R240" s="37">
        <f>Payment_Semester_1+Payment_Semester_2+Payment_Semester_3</f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5">
        <v>5400</v>
      </c>
      <c r="P241" s="5">
        <v>8100</v>
      </c>
      <c r="Q241" s="5">
        <v>8100</v>
      </c>
      <c r="R241" s="37">
        <f>Payment_Semester_1+Payment_Semester_2+Payment_Semester_3</f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5">
        <v>5400</v>
      </c>
      <c r="P242" s="5">
        <v>2700</v>
      </c>
      <c r="Q242" s="5">
        <v>13500</v>
      </c>
      <c r="R242" s="37">
        <f>Payment_Semester_1+Payment_Semester_2+Payment_Semester_3</f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5">
        <v>2700</v>
      </c>
      <c r="P243" s="5">
        <v>5400</v>
      </c>
      <c r="Q243" s="5">
        <v>5400</v>
      </c>
      <c r="R243" s="37">
        <f>Payment_Semester_1+Payment_Semester_2+Payment_Semester_3</f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5">
        <v>8100</v>
      </c>
      <c r="P244" s="5">
        <v>10800</v>
      </c>
      <c r="Q244" s="5">
        <v>5400</v>
      </c>
      <c r="R244" s="37">
        <f>Payment_Semester_1+Payment_Semester_2+Payment_Semester_3</f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5">
        <v>10800</v>
      </c>
      <c r="P245" s="5">
        <v>2700</v>
      </c>
      <c r="Q245" s="5">
        <v>10800</v>
      </c>
      <c r="R245" s="37">
        <f>Payment_Semester_1+Payment_Semester_2+Payment_Semester_3</f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5">
        <v>13500</v>
      </c>
      <c r="P246" s="5">
        <v>8100</v>
      </c>
      <c r="Q246" s="5">
        <v>8100</v>
      </c>
      <c r="R246" s="37">
        <f>Payment_Semester_1+Payment_Semester_2+Payment_Semester_3</f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5">
        <v>8100</v>
      </c>
      <c r="P247" s="5">
        <v>5400</v>
      </c>
      <c r="Q247" s="5">
        <v>8100</v>
      </c>
      <c r="R247" s="37">
        <f>Payment_Semester_1+Payment_Semester_2+Payment_Semester_3</f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5">
        <v>8100</v>
      </c>
      <c r="P248" s="5">
        <v>5400</v>
      </c>
      <c r="Q248" s="5">
        <v>5400</v>
      </c>
      <c r="R248" s="37">
        <f>Payment_Semester_1+Payment_Semester_2+Payment_Semester_3</f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5">
        <v>10800</v>
      </c>
      <c r="P249" s="5">
        <v>2700</v>
      </c>
      <c r="Q249" s="5">
        <v>5400</v>
      </c>
      <c r="R249" s="37">
        <f>Payment_Semester_1+Payment_Semester_2+Payment_Semester_3</f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5">
        <v>5400</v>
      </c>
      <c r="P250" s="5">
        <v>5400</v>
      </c>
      <c r="Q250" s="5">
        <v>8100</v>
      </c>
      <c r="R250" s="37">
        <f>Payment_Semester_1+Payment_Semester_2+Payment_Semester_3</f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5">
        <v>10800</v>
      </c>
      <c r="P251" s="5">
        <v>10800</v>
      </c>
      <c r="Q251" s="5">
        <v>5400</v>
      </c>
      <c r="R251" s="37">
        <f>Payment_Semester_1+Payment_Semester_2+Payment_Semester_3</f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5">
        <v>13500</v>
      </c>
      <c r="P252" s="5">
        <v>2700</v>
      </c>
      <c r="Q252" s="5">
        <v>8100</v>
      </c>
      <c r="R252" s="37">
        <f>Payment_Semester_1+Payment_Semester_2+Payment_Semester_3</f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5">
        <v>2700</v>
      </c>
      <c r="P253" s="5">
        <v>8100</v>
      </c>
      <c r="Q253" s="5">
        <v>10800</v>
      </c>
      <c r="R253" s="37">
        <f>Payment_Semester_1+Payment_Semester_2+Payment_Semester_3</f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5">
        <v>5400</v>
      </c>
      <c r="P254" s="5">
        <v>10800</v>
      </c>
      <c r="Q254" s="5">
        <v>13500</v>
      </c>
      <c r="R254" s="37">
        <f>Payment_Semester_1+Payment_Semester_2+Payment_Semester_3</f>
        <v>29700</v>
      </c>
    </row>
    <row r="255" spans="3:18">
      <c r="C255" s="3" t="s">
        <v>262</v>
      </c>
      <c r="D255" s="4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5">
        <v>5400</v>
      </c>
      <c r="P255" s="5">
        <v>5400</v>
      </c>
      <c r="Q255" s="5">
        <v>5400</v>
      </c>
      <c r="R255" s="37">
        <f>Payment_Semester_1+Payment_Semester_2+Payment_Semester_3</f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tabSelected="1" workbookViewId="0">
      <selection activeCell="L41" sqref="L41"/>
    </sheetView>
  </sheetViews>
  <sheetFormatPr defaultRowHeight="15"/>
  <cols>
    <col min="1" max="1" width="20" bestFit="1" customWidth="1"/>
    <col min="2" max="2" width="19.140625" customWidth="1"/>
    <col min="3" max="3" width="12.28515625" customWidth="1"/>
    <col min="4" max="4" width="13.85546875" customWidth="1"/>
    <col min="5" max="5" width="15" customWidth="1"/>
    <col min="6" max="6" width="16.28515625" customWidth="1"/>
    <col min="7" max="9" width="11.28515625" customWidth="1"/>
    <col min="10" max="10" width="13.85546875" customWidth="1"/>
    <col min="11" max="13" width="11.28515625" customWidth="1"/>
  </cols>
  <sheetData>
    <row r="1" spans="1:12" ht="15" customHeight="1">
      <c r="A1" s="58" t="s">
        <v>585</v>
      </c>
      <c r="B1" s="58"/>
      <c r="D1" s="58" t="s">
        <v>587</v>
      </c>
      <c r="E1" s="58"/>
      <c r="F1" s="58"/>
      <c r="G1" s="58"/>
      <c r="I1" s="58" t="s">
        <v>586</v>
      </c>
      <c r="J1" s="58"/>
      <c r="K1" s="58"/>
      <c r="L1" s="58"/>
    </row>
    <row r="2" spans="1:12">
      <c r="A2" s="58"/>
      <c r="B2" s="58"/>
      <c r="D2" s="58"/>
      <c r="E2" s="58"/>
      <c r="F2" s="58"/>
      <c r="G2" s="58"/>
      <c r="I2" s="58"/>
      <c r="J2" s="58"/>
      <c r="K2" s="58"/>
      <c r="L2" s="58"/>
    </row>
    <row r="3" spans="1:12">
      <c r="A3" s="71"/>
      <c r="B3" s="71"/>
      <c r="D3" s="58"/>
      <c r="E3" s="58"/>
      <c r="F3" s="58"/>
      <c r="G3" s="58"/>
      <c r="I3" s="58"/>
      <c r="J3" s="58"/>
      <c r="K3" s="58"/>
      <c r="L3" s="58"/>
    </row>
    <row r="4" spans="1:12" ht="29.25" customHeight="1">
      <c r="A4" s="70" t="s">
        <v>273</v>
      </c>
      <c r="B4" s="70"/>
      <c r="C4" s="11"/>
      <c r="D4" s="11"/>
    </row>
    <row r="5" spans="1:12" ht="23.25" customHeight="1">
      <c r="A5" s="12" t="s">
        <v>263</v>
      </c>
      <c r="B5" s="25">
        <f>COUNTIFS(Campus,A5)</f>
        <v>83</v>
      </c>
    </row>
    <row r="6" spans="1:12" ht="23.25" customHeight="1">
      <c r="A6" s="12" t="s">
        <v>264</v>
      </c>
      <c r="B6" s="25">
        <f>COUNTIFS(Campus,A6)</f>
        <v>124</v>
      </c>
      <c r="E6" s="2"/>
    </row>
    <row r="7" spans="1:12" ht="23.25" customHeight="1">
      <c r="A7" s="12" t="s">
        <v>265</v>
      </c>
      <c r="B7" s="25">
        <f>COUNTIFS(Campus,A7)</f>
        <v>41</v>
      </c>
    </row>
    <row r="8" spans="1:12" ht="12" customHeight="1">
      <c r="A8" s="13"/>
    </row>
    <row r="9" spans="1:12" ht="15" customHeight="1">
      <c r="A9" s="58" t="s">
        <v>588</v>
      </c>
      <c r="B9" s="58"/>
    </row>
    <row r="10" spans="1:12">
      <c r="A10" s="58"/>
      <c r="B10" s="58"/>
    </row>
    <row r="11" spans="1:12">
      <c r="A11" s="71"/>
      <c r="B11" s="71"/>
    </row>
    <row r="12" spans="1:12" ht="18.75">
      <c r="A12" s="70" t="s">
        <v>274</v>
      </c>
      <c r="B12" s="70"/>
    </row>
    <row r="13" spans="1:12" ht="18.75">
      <c r="A13" s="12" t="s">
        <v>268</v>
      </c>
      <c r="B13" s="10">
        <f>COUNTIFS(Course,A13)</f>
        <v>77</v>
      </c>
    </row>
    <row r="14" spans="1:12" ht="18.75">
      <c r="A14" s="12" t="s">
        <v>269</v>
      </c>
      <c r="B14" s="10">
        <f>COUNTIFS(Course,A14)</f>
        <v>114</v>
      </c>
    </row>
    <row r="15" spans="1:12" ht="18.75">
      <c r="A15" s="12" t="s">
        <v>270</v>
      </c>
      <c r="B15" s="10">
        <f>COUNTIFS(Course,A15)</f>
        <v>57</v>
      </c>
    </row>
    <row r="17" spans="1:13" ht="24.75" customHeight="1">
      <c r="A17" s="74" t="s">
        <v>589</v>
      </c>
      <c r="B17" s="74"/>
      <c r="C17" s="75"/>
      <c r="D17" s="22" t="s">
        <v>275</v>
      </c>
      <c r="E17" s="22" t="s">
        <v>276</v>
      </c>
      <c r="F17" s="22" t="s">
        <v>277</v>
      </c>
      <c r="H17" s="74" t="s">
        <v>590</v>
      </c>
      <c r="I17" s="74"/>
      <c r="J17" s="75"/>
      <c r="K17" s="22" t="s">
        <v>275</v>
      </c>
      <c r="L17" s="22" t="s">
        <v>276</v>
      </c>
      <c r="M17" s="22" t="s">
        <v>277</v>
      </c>
    </row>
    <row r="18" spans="1:13" s="14" customFormat="1" ht="22.5" customHeight="1">
      <c r="A18" s="61" t="s">
        <v>551</v>
      </c>
      <c r="B18" s="72"/>
      <c r="C18" s="73"/>
      <c r="D18" s="15">
        <f>COUNTIFS(Number_of_units__Semester_1,"&gt;4")</f>
        <v>47</v>
      </c>
      <c r="E18" s="15">
        <f>COUNTIFS(Number_of_units__Semester_2,"&gt;4")</f>
        <v>0</v>
      </c>
      <c r="F18" s="15">
        <f>COUNTIFS(Number_of_units__Semester_3,"&gt;4")</f>
        <v>57</v>
      </c>
      <c r="H18" s="60" t="s">
        <v>553</v>
      </c>
      <c r="I18" s="60"/>
      <c r="J18" s="61"/>
      <c r="K18" s="15">
        <f>COUNTIFS(Average_mark_Semester_1,"&lt;50")</f>
        <v>36</v>
      </c>
      <c r="L18" s="15">
        <f>COUNTIFS(Average_mark_Semester_2,"&lt;50")</f>
        <v>26</v>
      </c>
      <c r="M18" s="15">
        <f>COUNTIFS(Average_mark_Semester_3,"&lt;50")</f>
        <v>57</v>
      </c>
    </row>
    <row r="19" spans="1:13" s="14" customFormat="1" ht="22.5" customHeight="1">
      <c r="A19" s="60" t="s">
        <v>552</v>
      </c>
      <c r="B19" s="60"/>
      <c r="C19" s="61"/>
      <c r="D19" s="15">
        <f>COUNTIFS(Number_of_units__Semester_1,1)</f>
        <v>39</v>
      </c>
      <c r="E19" s="15">
        <f>COUNTIFS(Number_of_units__Semester_2,1)</f>
        <v>65</v>
      </c>
      <c r="F19" s="15">
        <f>COUNTIFS(Number_of_units__Semester_3,1)</f>
        <v>0</v>
      </c>
      <c r="H19" s="60" t="s">
        <v>284</v>
      </c>
      <c r="I19" s="60"/>
      <c r="J19" s="61"/>
      <c r="K19" s="15">
        <f>COUNTIFS(Average_mark_Semester_1,"&lt;50",Course,A13)</f>
        <v>9</v>
      </c>
      <c r="L19" s="15">
        <f>COUNTIFS(Average_mark_Semester_2,"&lt;50",Course,$A$13)</f>
        <v>7</v>
      </c>
      <c r="M19" s="15">
        <f>COUNTIFS(Average_mark_Semester_3,"&lt;50",Course,$A$13)</f>
        <v>11</v>
      </c>
    </row>
    <row r="20" spans="1:13" s="14" customFormat="1" ht="22.5" customHeight="1">
      <c r="A20" s="20"/>
      <c r="B20" s="20"/>
      <c r="C20" s="20"/>
    </row>
    <row r="21" spans="1:13" ht="18.75" customHeight="1">
      <c r="A21" s="13"/>
      <c r="H21" s="21"/>
      <c r="I21" s="21"/>
      <c r="J21" s="21"/>
      <c r="K21" s="21"/>
    </row>
    <row r="22" spans="1:13" ht="18.75" customHeight="1">
      <c r="A22" s="13"/>
      <c r="H22" s="21"/>
      <c r="I22" s="21"/>
      <c r="J22" s="21"/>
      <c r="K22" s="21"/>
    </row>
    <row r="23" spans="1:13" ht="18.75" customHeight="1">
      <c r="A23" s="13"/>
      <c r="B23" s="68" t="s">
        <v>592</v>
      </c>
      <c r="C23" s="66" t="s">
        <v>591</v>
      </c>
      <c r="D23" s="66"/>
      <c r="E23" s="66"/>
      <c r="G23" s="58" t="s">
        <v>580</v>
      </c>
      <c r="H23" s="58"/>
      <c r="I23" s="58"/>
      <c r="J23" s="58"/>
      <c r="K23" s="58"/>
    </row>
    <row r="24" spans="1:13">
      <c r="B24" s="69"/>
      <c r="C24" s="66"/>
      <c r="D24" s="66"/>
      <c r="E24" s="66"/>
      <c r="G24" s="58"/>
      <c r="H24" s="58"/>
      <c r="I24" s="58"/>
      <c r="J24" s="58"/>
      <c r="K24" s="58"/>
    </row>
    <row r="25" spans="1:13" ht="31.5">
      <c r="A25" s="9" t="s">
        <v>278</v>
      </c>
      <c r="B25" s="9" t="s">
        <v>0</v>
      </c>
      <c r="C25" s="9" t="s">
        <v>268</v>
      </c>
      <c r="D25" s="9" t="s">
        <v>269</v>
      </c>
      <c r="E25" s="9" t="s">
        <v>270</v>
      </c>
      <c r="G25" s="21"/>
      <c r="H25" s="21"/>
      <c r="I25" s="21"/>
      <c r="J25" s="21"/>
    </row>
    <row r="26" spans="1:13" ht="18.75">
      <c r="A26" s="12" t="s">
        <v>263</v>
      </c>
      <c r="B26" s="16">
        <f>SUMIFS(Total_Payment,Campus,A26)</f>
        <v>2008800</v>
      </c>
      <c r="C26" s="16">
        <f>SUMIFS(Total_Payment,Campus,A26,Course,$C$25)</f>
        <v>572400</v>
      </c>
      <c r="D26" s="16">
        <f>SUMIFS(Total_Payment,Campus,$A$26,Course,D$25)</f>
        <v>963900</v>
      </c>
      <c r="E26" s="16">
        <f>SUMIFS(Total_Payment,Campus,$A$26,Course,E$25)</f>
        <v>472500</v>
      </c>
    </row>
    <row r="27" spans="1:13" ht="18.75">
      <c r="A27" s="12" t="s">
        <v>264</v>
      </c>
      <c r="B27" s="16">
        <f>SUMIFS(Total_Payment,Campus,A27)</f>
        <v>2983500</v>
      </c>
      <c r="C27" s="16">
        <f>SUMIFS(Total_Payment,Campus,A27,Course,$C$25)</f>
        <v>945000</v>
      </c>
      <c r="D27" s="16">
        <f>SUMIFS(Total_Payment,Campus,$A27,Course,D$25)</f>
        <v>1358100</v>
      </c>
      <c r="E27" s="16">
        <f>SUMIFS(Total_Payment,Campus,$A27,Course,E$25)</f>
        <v>680400</v>
      </c>
    </row>
    <row r="28" spans="1:13" ht="18.75">
      <c r="A28" s="12" t="s">
        <v>265</v>
      </c>
      <c r="B28" s="16">
        <f>SUMIFS(Total_Payment,Campus,A28)</f>
        <v>1028700</v>
      </c>
      <c r="C28" s="16">
        <f>SUMIFS(Total_Payment,Campus,A28,Course,$C$25)</f>
        <v>318600</v>
      </c>
      <c r="D28" s="16">
        <f>SUMIFS(Total_Payment,Campus,$A28,Course,D$25)</f>
        <v>442800</v>
      </c>
      <c r="E28" s="16">
        <f>SUMIFS(Total_Payment,Campus,$A28,Course,E$25)</f>
        <v>267300</v>
      </c>
    </row>
    <row r="29" spans="1:13" ht="141.75" customHeight="1">
      <c r="A29" s="13"/>
      <c r="B29" s="26"/>
      <c r="C29" s="26"/>
      <c r="D29" s="26"/>
      <c r="E29" s="26"/>
    </row>
    <row r="30" spans="1:13" ht="31.5" customHeight="1">
      <c r="H30" s="58" t="s">
        <v>582</v>
      </c>
      <c r="I30" s="58"/>
      <c r="J30" s="58"/>
      <c r="K30" s="58"/>
    </row>
    <row r="31" spans="1:13" ht="15" customHeight="1">
      <c r="B31" s="62" t="s">
        <v>593</v>
      </c>
      <c r="C31" s="63"/>
      <c r="D31" s="63"/>
      <c r="E31" s="66" t="s">
        <v>581</v>
      </c>
      <c r="F31" s="67"/>
      <c r="H31" s="21"/>
      <c r="I31" s="21"/>
      <c r="J31" s="21"/>
      <c r="K31" s="21"/>
    </row>
    <row r="32" spans="1:13" ht="15" customHeight="1">
      <c r="B32" s="64"/>
      <c r="C32" s="65"/>
      <c r="D32" s="65"/>
      <c r="E32" s="66"/>
      <c r="F32" s="67"/>
      <c r="H32" s="21"/>
      <c r="I32" s="21"/>
      <c r="J32" s="21"/>
      <c r="K32" s="21"/>
    </row>
    <row r="33" spans="1:6" ht="31.5">
      <c r="A33" s="9" t="s">
        <v>286</v>
      </c>
      <c r="B33" s="19" t="s">
        <v>268</v>
      </c>
      <c r="C33" s="19" t="s">
        <v>269</v>
      </c>
      <c r="D33" s="19" t="s">
        <v>270</v>
      </c>
      <c r="E33" s="8" t="s">
        <v>555</v>
      </c>
      <c r="F33" s="27"/>
    </row>
    <row r="34" spans="1:6" ht="18.75">
      <c r="A34" s="12" t="s">
        <v>275</v>
      </c>
      <c r="B34" s="10">
        <f>SUMIFS(Number_of_units__Semester_1,Course,B33)</f>
        <v>226</v>
      </c>
      <c r="C34" s="10">
        <f>SUMIFS(Number_of_units__Semester_1,Course,C33)</f>
        <v>358</v>
      </c>
      <c r="D34" s="10">
        <f>SUMIFS(Number_of_units__Semester_1,Course,$D$33)</f>
        <v>169</v>
      </c>
      <c r="E34" s="16">
        <f>SUM(Payment_Semester_1)</f>
        <v>2033100</v>
      </c>
      <c r="F34" s="28"/>
    </row>
    <row r="35" spans="1:6" ht="18.75">
      <c r="A35" s="12" t="s">
        <v>276</v>
      </c>
      <c r="B35" s="10">
        <f>SUMIFS(Number_of_units__Semester_2,Course,$B$33)</f>
        <v>199</v>
      </c>
      <c r="C35" s="10">
        <f>SUMIFS(Number_of_units__Semester_2,Course,C33)</f>
        <v>276</v>
      </c>
      <c r="D35" s="10">
        <f>SUMIFS(Number_of_units__Semester_2,Course,$D$33)</f>
        <v>156</v>
      </c>
      <c r="E35" s="16">
        <f>SUM(Payment_Semester_2)</f>
        <v>1703700</v>
      </c>
      <c r="F35" s="28"/>
    </row>
    <row r="36" spans="1:6" ht="18.75">
      <c r="A36" s="12" t="s">
        <v>277</v>
      </c>
      <c r="B36" s="10">
        <f>SUMIFS(Number_of_units__Semester_3,Course,$B$33)</f>
        <v>255</v>
      </c>
      <c r="C36" s="10">
        <f>SUMIFS(Number_of_units__Semester_3,Course,C33)</f>
        <v>390</v>
      </c>
      <c r="D36" s="10">
        <f>SUMIFS(Number_of_units__Semester_3,Course,$D$33)</f>
        <v>201</v>
      </c>
      <c r="E36" s="16">
        <f>SUM(Payment_Semester_3)</f>
        <v>2284200</v>
      </c>
      <c r="F36" s="28"/>
    </row>
    <row r="37" spans="1:6" ht="21.75" customHeight="1">
      <c r="A37" s="19" t="s">
        <v>283</v>
      </c>
      <c r="B37" s="10"/>
      <c r="C37" s="10"/>
      <c r="D37" s="10"/>
      <c r="E37" s="10"/>
    </row>
    <row r="38" spans="1:6" ht="15" customHeight="1">
      <c r="A38" s="56" t="s">
        <v>583</v>
      </c>
    </row>
    <row r="39" spans="1:6" ht="15" customHeight="1">
      <c r="A39" s="57"/>
      <c r="B39" t="s">
        <v>594</v>
      </c>
    </row>
    <row r="40" spans="1:6">
      <c r="A40" s="57"/>
    </row>
    <row r="41" spans="1:6">
      <c r="A41" s="57"/>
    </row>
    <row r="42" spans="1:6">
      <c r="A42" s="57"/>
    </row>
    <row r="45" spans="1:6">
      <c r="A45" s="59" t="s">
        <v>584</v>
      </c>
    </row>
    <row r="46" spans="1:6">
      <c r="A46" s="59"/>
    </row>
    <row r="47" spans="1:6">
      <c r="A47" s="59"/>
    </row>
    <row r="48" spans="1:6">
      <c r="A48" s="59"/>
    </row>
    <row r="49" spans="1:1">
      <c r="A49" s="59"/>
    </row>
    <row r="50" spans="1:1">
      <c r="A50" s="59"/>
    </row>
    <row r="51" spans="1:1">
      <c r="A51" s="59"/>
    </row>
    <row r="52" spans="1:1">
      <c r="A52" s="59"/>
    </row>
    <row r="53" spans="1:1">
      <c r="A53" s="59"/>
    </row>
    <row r="54" spans="1:1">
      <c r="A54" s="59"/>
    </row>
    <row r="55" spans="1:1">
      <c r="A55" s="59"/>
    </row>
  </sheetData>
  <sortState xmlns:xlrd2="http://schemas.microsoft.com/office/spreadsheetml/2017/richdata2" ref="E6:E72">
    <sortCondition ref="E6"/>
  </sortState>
  <mergeCells count="21"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B5:B7 B13:B15 D18:F19 K18:M19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8D58988-BB0A-43AE-9CE7-AEEF96A1FFF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defaultRowHeight="15"/>
  <cols>
    <col min="1" max="1" width="20" customWidth="1"/>
    <col min="2" max="2" width="19.140625" customWidth="1"/>
    <col min="3" max="3" width="12.28515625" customWidth="1"/>
    <col min="4" max="4" width="13.85546875" customWidth="1"/>
    <col min="5" max="5" width="15" customWidth="1"/>
    <col min="6" max="6" width="16.28515625" customWidth="1"/>
    <col min="7" max="9" width="11.28515625" customWidth="1"/>
    <col min="10" max="10" width="13.85546875" customWidth="1"/>
    <col min="11" max="13" width="11.285156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266</vt:i4>
      </vt:variant>
    </vt:vector>
  </HeadingPairs>
  <TitlesOfParts>
    <vt:vector size="270" baseType="lpstr">
      <vt:lpstr>Instructions </vt:lpstr>
      <vt:lpstr>Students-database</vt:lpstr>
      <vt:lpstr>Dashboard</vt:lpstr>
      <vt:lpstr>Calcs</vt:lpstr>
      <vt:lpstr>_2__Find_the_Number_of_students</vt:lpstr>
      <vt:lpstr>_4__Calculate_the_number_of_Purchased_books</vt:lpstr>
      <vt:lpstr>Average_mark_Semester_1</vt:lpstr>
      <vt:lpstr>Average_mark_Semester_2</vt:lpstr>
      <vt:lpstr>Average_mark_Semester_3</vt:lpstr>
      <vt:lpstr>B_140075</vt:lpstr>
      <vt:lpstr>B_140077</vt:lpstr>
      <vt:lpstr>B_140078</vt:lpstr>
      <vt:lpstr>B_140142</vt:lpstr>
      <vt:lpstr>B_140507</vt:lpstr>
      <vt:lpstr>B_140527</vt:lpstr>
      <vt:lpstr>B_140581</vt:lpstr>
      <vt:lpstr>B_140712</vt:lpstr>
      <vt:lpstr>B_140917</vt:lpstr>
      <vt:lpstr>B_141042</vt:lpstr>
      <vt:lpstr>B_141057</vt:lpstr>
      <vt:lpstr>B_141122</vt:lpstr>
      <vt:lpstr>B_141263</vt:lpstr>
      <vt:lpstr>B_141348</vt:lpstr>
      <vt:lpstr>B_141382</vt:lpstr>
      <vt:lpstr>B_141555</vt:lpstr>
      <vt:lpstr>B_141625</vt:lpstr>
      <vt:lpstr>B_141667</vt:lpstr>
      <vt:lpstr>B_142067</vt:lpstr>
      <vt:lpstr>B_142147</vt:lpstr>
      <vt:lpstr>B_142256</vt:lpstr>
      <vt:lpstr>B_142301</vt:lpstr>
      <vt:lpstr>B_142381</vt:lpstr>
      <vt:lpstr>B_142705</vt:lpstr>
      <vt:lpstr>B_142751</vt:lpstr>
      <vt:lpstr>B_143107</vt:lpstr>
      <vt:lpstr>B_143191</vt:lpstr>
      <vt:lpstr>B_143237</vt:lpstr>
      <vt:lpstr>B_143324</vt:lpstr>
      <vt:lpstr>B_143393</vt:lpstr>
      <vt:lpstr>B_143482</vt:lpstr>
      <vt:lpstr>B_143512</vt:lpstr>
      <vt:lpstr>B_143676</vt:lpstr>
      <vt:lpstr>B_143745</vt:lpstr>
      <vt:lpstr>B_143799</vt:lpstr>
      <vt:lpstr>B_143852</vt:lpstr>
      <vt:lpstr>B_143948</vt:lpstr>
      <vt:lpstr>B_143956</vt:lpstr>
      <vt:lpstr>B_144013</vt:lpstr>
      <vt:lpstr>B_144016</vt:lpstr>
      <vt:lpstr>B_144044</vt:lpstr>
      <vt:lpstr>B_144071</vt:lpstr>
      <vt:lpstr>B_144261</vt:lpstr>
      <vt:lpstr>B_144525</vt:lpstr>
      <vt:lpstr>B_144635</vt:lpstr>
      <vt:lpstr>B_145114</vt:lpstr>
      <vt:lpstr>B_145341</vt:lpstr>
      <vt:lpstr>B_145383</vt:lpstr>
      <vt:lpstr>B_145416</vt:lpstr>
      <vt:lpstr>B_145596</vt:lpstr>
      <vt:lpstr>B_145642</vt:lpstr>
      <vt:lpstr>B_145702</vt:lpstr>
      <vt:lpstr>B_145802</vt:lpstr>
      <vt:lpstr>B_145836</vt:lpstr>
      <vt:lpstr>B_145868</vt:lpstr>
      <vt:lpstr>B_145922</vt:lpstr>
      <vt:lpstr>B_145977</vt:lpstr>
      <vt:lpstr>B_146002</vt:lpstr>
      <vt:lpstr>B_146011</vt:lpstr>
      <vt:lpstr>B_146176</vt:lpstr>
      <vt:lpstr>B_146232</vt:lpstr>
      <vt:lpstr>B_146239</vt:lpstr>
      <vt:lpstr>B_146253</vt:lpstr>
      <vt:lpstr>B_146379</vt:lpstr>
      <vt:lpstr>B_146504</vt:lpstr>
      <vt:lpstr>B_146873</vt:lpstr>
      <vt:lpstr>B_147034</vt:lpstr>
      <vt:lpstr>B_147093</vt:lpstr>
      <vt:lpstr>B_147253</vt:lpstr>
      <vt:lpstr>B_147504</vt:lpstr>
      <vt:lpstr>B_147563</vt:lpstr>
      <vt:lpstr>B_147566</vt:lpstr>
      <vt:lpstr>B_147593</vt:lpstr>
      <vt:lpstr>B_147608</vt:lpstr>
      <vt:lpstr>B_147658</vt:lpstr>
      <vt:lpstr>B_147665</vt:lpstr>
      <vt:lpstr>B_147782</vt:lpstr>
      <vt:lpstr>B_147902</vt:lpstr>
      <vt:lpstr>B_148113</vt:lpstr>
      <vt:lpstr>B_148183</vt:lpstr>
      <vt:lpstr>B_148337</vt:lpstr>
      <vt:lpstr>B_148373</vt:lpstr>
      <vt:lpstr>B_148508</vt:lpstr>
      <vt:lpstr>B_148567</vt:lpstr>
      <vt:lpstr>B_148593</vt:lpstr>
      <vt:lpstr>B_148618</vt:lpstr>
      <vt:lpstr>B_148633</vt:lpstr>
      <vt:lpstr>B_148728</vt:lpstr>
      <vt:lpstr>B_148829</vt:lpstr>
      <vt:lpstr>B_148898</vt:lpstr>
      <vt:lpstr>B_148912</vt:lpstr>
      <vt:lpstr>B_148934</vt:lpstr>
      <vt:lpstr>B_149192</vt:lpstr>
      <vt:lpstr>B_149348</vt:lpstr>
      <vt:lpstr>B_149377</vt:lpstr>
      <vt:lpstr>B_149416</vt:lpstr>
      <vt:lpstr>B_149464</vt:lpstr>
      <vt:lpstr>B_149681</vt:lpstr>
      <vt:lpstr>B_149774</vt:lpstr>
      <vt:lpstr>B_149998</vt:lpstr>
      <vt:lpstr>Campus</vt:lpstr>
      <vt:lpstr>Course</vt:lpstr>
      <vt:lpstr>M_140128</vt:lpstr>
      <vt:lpstr>M_140133</vt:lpstr>
      <vt:lpstr>M_140202</vt:lpstr>
      <vt:lpstr>M_140239</vt:lpstr>
      <vt:lpstr>M_140243</vt:lpstr>
      <vt:lpstr>M_140393</vt:lpstr>
      <vt:lpstr>M_140415</vt:lpstr>
      <vt:lpstr>M_140429</vt:lpstr>
      <vt:lpstr>M_140452</vt:lpstr>
      <vt:lpstr>M_140495</vt:lpstr>
      <vt:lpstr>M_140506</vt:lpstr>
      <vt:lpstr>M_140543</vt:lpstr>
      <vt:lpstr>M_140564</vt:lpstr>
      <vt:lpstr>M_140641</vt:lpstr>
      <vt:lpstr>M_140807</vt:lpstr>
      <vt:lpstr>M_140846</vt:lpstr>
      <vt:lpstr>M_140886</vt:lpstr>
      <vt:lpstr>M_141015</vt:lpstr>
      <vt:lpstr>M_141071</vt:lpstr>
      <vt:lpstr>M_141072</vt:lpstr>
      <vt:lpstr>M_141336</vt:lpstr>
      <vt:lpstr>M_141418</vt:lpstr>
      <vt:lpstr>M_141507</vt:lpstr>
      <vt:lpstr>M_141599</vt:lpstr>
      <vt:lpstr>M_141684</vt:lpstr>
      <vt:lpstr>M_141685</vt:lpstr>
      <vt:lpstr>M_141698</vt:lpstr>
      <vt:lpstr>M_141762</vt:lpstr>
      <vt:lpstr>M_141878</vt:lpstr>
      <vt:lpstr>M_141894</vt:lpstr>
      <vt:lpstr>M_141895</vt:lpstr>
      <vt:lpstr>M_141973</vt:lpstr>
      <vt:lpstr>M_142012</vt:lpstr>
      <vt:lpstr>M_142058</vt:lpstr>
      <vt:lpstr>M_142162</vt:lpstr>
      <vt:lpstr>M_142285</vt:lpstr>
      <vt:lpstr>M_142379</vt:lpstr>
      <vt:lpstr>M_142403</vt:lpstr>
      <vt:lpstr>M_142416</vt:lpstr>
      <vt:lpstr>M_142441</vt:lpstr>
      <vt:lpstr>M_142442</vt:lpstr>
      <vt:lpstr>M_142583</vt:lpstr>
      <vt:lpstr>M_142658</vt:lpstr>
      <vt:lpstr>M_142712</vt:lpstr>
      <vt:lpstr>M_142719</vt:lpstr>
      <vt:lpstr>M_142801</vt:lpstr>
      <vt:lpstr>M_142906</vt:lpstr>
      <vt:lpstr>M_142967</vt:lpstr>
      <vt:lpstr>M_142972</vt:lpstr>
      <vt:lpstr>M_143041</vt:lpstr>
      <vt:lpstr>M_143093</vt:lpstr>
      <vt:lpstr>M_143138</vt:lpstr>
      <vt:lpstr>M_143159</vt:lpstr>
      <vt:lpstr>M_143294</vt:lpstr>
      <vt:lpstr>M_143312</vt:lpstr>
      <vt:lpstr>M_143372</vt:lpstr>
      <vt:lpstr>M_143536</vt:lpstr>
      <vt:lpstr>M_143627</vt:lpstr>
      <vt:lpstr>M_143675</vt:lpstr>
      <vt:lpstr>M_143818</vt:lpstr>
      <vt:lpstr>M_143885</vt:lpstr>
      <vt:lpstr>M_144086</vt:lpstr>
      <vt:lpstr>M_144104</vt:lpstr>
      <vt:lpstr>M_144277</vt:lpstr>
      <vt:lpstr>M_144322</vt:lpstr>
      <vt:lpstr>M_144333</vt:lpstr>
      <vt:lpstr>M_144389</vt:lpstr>
      <vt:lpstr>M_144442</vt:lpstr>
      <vt:lpstr>M_144458</vt:lpstr>
      <vt:lpstr>M_144464</vt:lpstr>
      <vt:lpstr>M_144508</vt:lpstr>
      <vt:lpstr>M_144533</vt:lpstr>
      <vt:lpstr>M_144539</vt:lpstr>
      <vt:lpstr>M_144541</vt:lpstr>
      <vt:lpstr>M_144588</vt:lpstr>
      <vt:lpstr>M_144629</vt:lpstr>
      <vt:lpstr>M_144636</vt:lpstr>
      <vt:lpstr>M_144643</vt:lpstr>
      <vt:lpstr>M_144671</vt:lpstr>
      <vt:lpstr>M_144816</vt:lpstr>
      <vt:lpstr>M_144863</vt:lpstr>
      <vt:lpstr>M_144869</vt:lpstr>
      <vt:lpstr>M_144897</vt:lpstr>
      <vt:lpstr>M_144899</vt:lpstr>
      <vt:lpstr>M_144929</vt:lpstr>
      <vt:lpstr>M_144945</vt:lpstr>
      <vt:lpstr>M_144964</vt:lpstr>
      <vt:lpstr>M_145141</vt:lpstr>
      <vt:lpstr>M_145312</vt:lpstr>
      <vt:lpstr>M_145376</vt:lpstr>
      <vt:lpstr>M_145389</vt:lpstr>
      <vt:lpstr>M_145416</vt:lpstr>
      <vt:lpstr>M_145458</vt:lpstr>
      <vt:lpstr>M_145566</vt:lpstr>
      <vt:lpstr>M_145605</vt:lpstr>
      <vt:lpstr>M_145907</vt:lpstr>
      <vt:lpstr>M_146127</vt:lpstr>
      <vt:lpstr>M_146142</vt:lpstr>
      <vt:lpstr>M_146178</vt:lpstr>
      <vt:lpstr>M_146636</vt:lpstr>
      <vt:lpstr>M_146638</vt:lpstr>
      <vt:lpstr>M_146669</vt:lpstr>
      <vt:lpstr>M_146707</vt:lpstr>
      <vt:lpstr>M_146774</vt:lpstr>
      <vt:lpstr>M_146874</vt:lpstr>
      <vt:lpstr>M_146928</vt:lpstr>
      <vt:lpstr>M_146989</vt:lpstr>
      <vt:lpstr>M_147058</vt:lpstr>
      <vt:lpstr>M_147079</vt:lpstr>
      <vt:lpstr>M_147137</vt:lpstr>
      <vt:lpstr>M_147228</vt:lpstr>
      <vt:lpstr>M_147288</vt:lpstr>
      <vt:lpstr>M_147302</vt:lpstr>
      <vt:lpstr>M_147355</vt:lpstr>
      <vt:lpstr>M_147462</vt:lpstr>
      <vt:lpstr>M_147627</vt:lpstr>
      <vt:lpstr>M_147696</vt:lpstr>
      <vt:lpstr>M_147795</vt:lpstr>
      <vt:lpstr>M_147796</vt:lpstr>
      <vt:lpstr>M_147824</vt:lpstr>
      <vt:lpstr>M_147899</vt:lpstr>
      <vt:lpstr>M_147997</vt:lpstr>
      <vt:lpstr>M_148001</vt:lpstr>
      <vt:lpstr>M_148168</vt:lpstr>
      <vt:lpstr>M_148348</vt:lpstr>
      <vt:lpstr>M_148402</vt:lpstr>
      <vt:lpstr>M_148637</vt:lpstr>
      <vt:lpstr>M_148666</vt:lpstr>
      <vt:lpstr>M_148985</vt:lpstr>
      <vt:lpstr>M_148992</vt:lpstr>
      <vt:lpstr>M_149003</vt:lpstr>
      <vt:lpstr>M_149068</vt:lpstr>
      <vt:lpstr>M_149151</vt:lpstr>
      <vt:lpstr>M_149248</vt:lpstr>
      <vt:lpstr>M_149277</vt:lpstr>
      <vt:lpstr>M_149344</vt:lpstr>
      <vt:lpstr>M_149355</vt:lpstr>
      <vt:lpstr>M_149446</vt:lpstr>
      <vt:lpstr>M_149473</vt:lpstr>
      <vt:lpstr>M_149509</vt:lpstr>
      <vt:lpstr>M_149554</vt:lpstr>
      <vt:lpstr>M_149559</vt:lpstr>
      <vt:lpstr>M_149599</vt:lpstr>
      <vt:lpstr>M_149687</vt:lpstr>
      <vt:lpstr>M_149701</vt:lpstr>
      <vt:lpstr>M_149785</vt:lpstr>
      <vt:lpstr>M_149949</vt:lpstr>
      <vt:lpstr>M_149994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Microsoft</cp:lastModifiedBy>
  <dcterms:created xsi:type="dcterms:W3CDTF">2016-08-30T01:18:10Z</dcterms:created>
  <dcterms:modified xsi:type="dcterms:W3CDTF">2023-06-11T14:42:05Z</dcterms:modified>
</cp:coreProperties>
</file>