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Corso excel\"/>
    </mc:Choice>
  </mc:AlternateContent>
  <xr:revisionPtr revIDLastSave="0" documentId="13_ncr:1_{3CB23AB0-3BB4-4524-8828-B87CAE1259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set Depreciation" sheetId="1" r:id="rId1"/>
  </sheets>
  <externalReferences>
    <externalReference r:id="rId2"/>
  </externalReferences>
  <definedNames>
    <definedName name="compound_period" localSheetId="0">[1]Schedule!$D$17</definedName>
    <definedName name="Cost">'Asset Depreciation'!$C$7</definedName>
    <definedName name="Life">'Asset Depreciation'!$C$9</definedName>
    <definedName name="loan_amount" localSheetId="0">'Asset Depreciation'!$D$7</definedName>
    <definedName name="nper" localSheetId="0">'Asset Depreciation'!$E$14</definedName>
    <definedName name="periods_per_year" localSheetId="0">[1]Schedule!$D$16</definedName>
    <definedName name="pmtType" localSheetId="0">'Asset Depreciation'!#REF!</definedName>
    <definedName name="rate" localSheetId="0">'Asset Depreciation'!#REF!</definedName>
    <definedName name="roundOpt" localSheetId="0">'Asset Depreciation'!$D$15</definedName>
    <definedName name="Salvage">'Asset Depreciation'!$C$8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B18" i="1"/>
  <c r="E17" i="1"/>
  <c r="F17" i="1"/>
  <c r="G17" i="1"/>
  <c r="H17" i="1"/>
  <c r="I17" i="1"/>
  <c r="J17" i="1"/>
  <c r="K17" i="1"/>
  <c r="C17" i="1"/>
  <c r="D17" i="1"/>
  <c r="B17" i="1"/>
  <c r="C16" i="1"/>
  <c r="D16" i="1"/>
  <c r="E16" i="1"/>
  <c r="F16" i="1"/>
  <c r="G16" i="1"/>
  <c r="H16" i="1"/>
  <c r="I16" i="1"/>
  <c r="J16" i="1"/>
  <c r="K16" i="1"/>
  <c r="B16" i="1"/>
  <c r="L14" i="1"/>
  <c r="C15" i="1"/>
  <c r="D15" i="1" s="1"/>
  <c r="E15" i="1" s="1"/>
  <c r="F15" i="1" s="1"/>
  <c r="G15" i="1" s="1"/>
  <c r="H15" i="1" s="1"/>
  <c r="I15" i="1" s="1"/>
  <c r="J15" i="1" s="1"/>
  <c r="K15" i="1" s="1"/>
  <c r="B15" i="1"/>
  <c r="B25" i="1" l="1"/>
  <c r="B22" i="1"/>
  <c r="C22" i="1" s="1"/>
  <c r="D22" i="1" s="1"/>
  <c r="E22" i="1" s="1"/>
  <c r="F22" i="1" s="1"/>
  <c r="G22" i="1" s="1"/>
  <c r="H22" i="1" s="1"/>
  <c r="I22" i="1" s="1"/>
  <c r="J22" i="1" s="1"/>
  <c r="K22" i="1" s="1"/>
  <c r="B24" i="1"/>
  <c r="B23" i="1"/>
  <c r="C23" i="1" l="1"/>
  <c r="D23" i="1" s="1"/>
  <c r="E23" i="1" s="1"/>
  <c r="F23" i="1" s="1"/>
  <c r="G23" i="1" s="1"/>
  <c r="H23" i="1" s="1"/>
  <c r="I23" i="1" s="1"/>
  <c r="J23" i="1" s="1"/>
  <c r="K23" i="1" s="1"/>
  <c r="C24" i="1"/>
  <c r="D24" i="1" s="1"/>
  <c r="E24" i="1" s="1"/>
  <c r="F24" i="1" s="1"/>
  <c r="G24" i="1" s="1"/>
  <c r="H24" i="1" s="1"/>
  <c r="I24" i="1" s="1"/>
  <c r="J24" i="1" s="1"/>
  <c r="K24" i="1" s="1"/>
  <c r="C25" i="1"/>
  <c r="D25" i="1" s="1"/>
  <c r="E25" i="1" l="1"/>
  <c r="F25" i="1" l="1"/>
  <c r="G25" i="1" l="1"/>
  <c r="H25" i="1" l="1"/>
  <c r="I25" i="1" l="1"/>
  <c r="J25" i="1" l="1"/>
  <c r="K25" i="1" l="1"/>
</calcChain>
</file>

<file path=xl/sharedStrings.xml><?xml version="1.0" encoding="utf-8"?>
<sst xmlns="http://schemas.openxmlformats.org/spreadsheetml/2006/main" count="18" uniqueCount="13">
  <si>
    <t>Depreciation Schedule</t>
  </si>
  <si>
    <t>Office Furniture</t>
  </si>
  <si>
    <t>Cost:</t>
  </si>
  <si>
    <t>Salvage:</t>
  </si>
  <si>
    <t>Life:</t>
  </si>
  <si>
    <t>Date of Purchase:</t>
  </si>
  <si>
    <t>Year</t>
  </si>
  <si>
    <t>SLN</t>
  </si>
  <si>
    <t>SYD</t>
  </si>
  <si>
    <t>DDB</t>
  </si>
  <si>
    <t>Period</t>
  </si>
  <si>
    <t>Depreciation</t>
  </si>
  <si>
    <t>Asset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</si>
</sst>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5" formatCode="&quot;$&quot;#,##0.00"/>
    <numFmt numFmtId="166" formatCode="mm/yyyy"/>
  </numFmts>
  <fonts count="11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u/>
      <sz val="11"/>
      <color theme="10"/>
      <name val="Tw Cen MT"/>
      <family val="2"/>
      <scheme val="minor"/>
    </font>
    <font>
      <sz val="11"/>
      <name val="Tw Cen MT"/>
      <family val="2"/>
      <scheme val="minor"/>
    </font>
    <font>
      <b/>
      <sz val="18"/>
      <name val="Tw Cen MT"/>
      <family val="2"/>
      <scheme val="major"/>
    </font>
    <font>
      <b/>
      <sz val="11"/>
      <name val="Tw Cen MT"/>
      <family val="2"/>
      <scheme val="minor"/>
    </font>
    <font>
      <sz val="10"/>
      <name val="Tw Cen MT"/>
      <family val="2"/>
      <scheme val="minor"/>
    </font>
    <font>
      <sz val="10"/>
      <color theme="1"/>
      <name val="Tw Cen MT"/>
      <family val="2"/>
      <scheme val="minor"/>
    </font>
    <font>
      <sz val="18"/>
      <name val="Tw Cen MT"/>
      <family val="2"/>
      <scheme val="minor"/>
    </font>
    <font>
      <u/>
      <sz val="8"/>
      <color indexed="12"/>
      <name val="Tw Cen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4" borderId="0" xfId="0" applyFont="1" applyFill="1" applyAlignment="1">
      <alignment horizontal="right" indent="1"/>
    </xf>
    <xf numFmtId="0" fontId="5" fillId="3" borderId="0" xfId="0" applyFont="1" applyFill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8" fillId="0" borderId="0" xfId="0" applyFont="1"/>
    <xf numFmtId="0" fontId="9" fillId="3" borderId="0" xfId="0" applyFont="1" applyFill="1"/>
    <xf numFmtId="0" fontId="10" fillId="4" borderId="0" xfId="2" applyFont="1" applyFill="1" applyAlignment="1" applyProtection="1"/>
    <xf numFmtId="0" fontId="7" fillId="4" borderId="0" xfId="0" applyFont="1" applyFill="1"/>
    <xf numFmtId="0" fontId="7" fillId="0" borderId="0" xfId="0" applyFont="1"/>
    <xf numFmtId="0" fontId="8" fillId="2" borderId="1" xfId="1" applyFont="1"/>
    <xf numFmtId="165" fontId="8" fillId="2" borderId="1" xfId="1" applyNumberFormat="1" applyFont="1"/>
    <xf numFmtId="166" fontId="8" fillId="2" borderId="1" xfId="1" applyNumberFormat="1" applyFont="1"/>
    <xf numFmtId="164" fontId="0" fillId="0" borderId="0" xfId="0" applyNumberFormat="1"/>
    <xf numFmtId="166" fontId="7" fillId="0" borderId="0" xfId="0" applyNumberFormat="1" applyFont="1" applyAlignment="1">
      <alignment vertical="center" wrapText="1"/>
    </xf>
    <xf numFmtId="0" fontId="2" fillId="0" borderId="0" xfId="0" applyFont="1"/>
    <xf numFmtId="0" fontId="6" fillId="3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Depreciation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9413711660749"/>
          <c:y val="0.13413272726464059"/>
          <c:w val="0.80733893712452853"/>
          <c:h val="0.6837474004977574"/>
        </c:manualLayout>
      </c:layout>
      <c:lineChart>
        <c:grouping val="standard"/>
        <c:varyColors val="0"/>
        <c:ser>
          <c:idx val="0"/>
          <c:order val="0"/>
          <c:tx>
            <c:strRef>
              <c:f>'Asset Depreciation'!$A$23</c:f>
              <c:strCache>
                <c:ptCount val="1"/>
                <c:pt idx="0">
                  <c:v>SLN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'Asset Depreciation'!$B$22:$K$22</c:f>
              <c:numCache>
                <c:formatCode>mm/yyyy</c:formatCode>
                <c:ptCount val="10"/>
                <c:pt idx="0">
                  <c:v>42887</c:v>
                </c:pt>
                <c:pt idx="1">
                  <c:v>43252</c:v>
                </c:pt>
                <c:pt idx="2">
                  <c:v>43617</c:v>
                </c:pt>
                <c:pt idx="3">
                  <c:v>43983</c:v>
                </c:pt>
                <c:pt idx="4">
                  <c:v>44348</c:v>
                </c:pt>
                <c:pt idx="5">
                  <c:v>44713</c:v>
                </c:pt>
                <c:pt idx="6">
                  <c:v>45078</c:v>
                </c:pt>
                <c:pt idx="7">
                  <c:v>45444</c:v>
                </c:pt>
                <c:pt idx="8">
                  <c:v>45809</c:v>
                </c:pt>
                <c:pt idx="9">
                  <c:v>46174</c:v>
                </c:pt>
              </c:numCache>
            </c:numRef>
          </c:cat>
          <c:val>
            <c:numRef>
              <c:f>'Asset Depreciation'!$B$23:$K$23</c:f>
              <c:numCache>
                <c:formatCode>General</c:formatCode>
                <c:ptCount val="10"/>
                <c:pt idx="0">
                  <c:v>18300</c:v>
                </c:pt>
                <c:pt idx="1">
                  <c:v>16600</c:v>
                </c:pt>
                <c:pt idx="2">
                  <c:v>14900</c:v>
                </c:pt>
                <c:pt idx="3">
                  <c:v>13200</c:v>
                </c:pt>
                <c:pt idx="4">
                  <c:v>11500</c:v>
                </c:pt>
                <c:pt idx="5">
                  <c:v>9800</c:v>
                </c:pt>
                <c:pt idx="6">
                  <c:v>8100</c:v>
                </c:pt>
                <c:pt idx="7">
                  <c:v>6400</c:v>
                </c:pt>
                <c:pt idx="8">
                  <c:v>4700</c:v>
                </c:pt>
                <c:pt idx="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2-4D88-8D14-74F11043E37C}"/>
            </c:ext>
          </c:extLst>
        </c:ser>
        <c:ser>
          <c:idx val="1"/>
          <c:order val="1"/>
          <c:tx>
            <c:strRef>
              <c:f>'Asset Depreciation'!$A$24</c:f>
              <c:strCache>
                <c:ptCount val="1"/>
                <c:pt idx="0">
                  <c:v>SYD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'Asset Depreciation'!$B$22:$K$22</c:f>
              <c:numCache>
                <c:formatCode>mm/yyyy</c:formatCode>
                <c:ptCount val="10"/>
                <c:pt idx="0">
                  <c:v>42887</c:v>
                </c:pt>
                <c:pt idx="1">
                  <c:v>43252</c:v>
                </c:pt>
                <c:pt idx="2">
                  <c:v>43617</c:v>
                </c:pt>
                <c:pt idx="3">
                  <c:v>43983</c:v>
                </c:pt>
                <c:pt idx="4">
                  <c:v>44348</c:v>
                </c:pt>
                <c:pt idx="5">
                  <c:v>44713</c:v>
                </c:pt>
                <c:pt idx="6">
                  <c:v>45078</c:v>
                </c:pt>
                <c:pt idx="7">
                  <c:v>45444</c:v>
                </c:pt>
                <c:pt idx="8">
                  <c:v>45809</c:v>
                </c:pt>
                <c:pt idx="9">
                  <c:v>46174</c:v>
                </c:pt>
              </c:numCache>
            </c:numRef>
          </c:cat>
          <c:val>
            <c:numRef>
              <c:f>'Asset Depreciation'!$B$24:$K$24</c:f>
              <c:numCache>
                <c:formatCode>General</c:formatCode>
                <c:ptCount val="10"/>
                <c:pt idx="0">
                  <c:v>16909.090909090908</c:v>
                </c:pt>
                <c:pt idx="1">
                  <c:v>14127.272727272726</c:v>
                </c:pt>
                <c:pt idx="2">
                  <c:v>11654.545454545454</c:v>
                </c:pt>
                <c:pt idx="3">
                  <c:v>9490.9090909090901</c:v>
                </c:pt>
                <c:pt idx="4">
                  <c:v>7636.363636363636</c:v>
                </c:pt>
                <c:pt idx="5">
                  <c:v>6090.9090909090901</c:v>
                </c:pt>
                <c:pt idx="6">
                  <c:v>4854.545454545454</c:v>
                </c:pt>
                <c:pt idx="7">
                  <c:v>3927.272727272727</c:v>
                </c:pt>
                <c:pt idx="8">
                  <c:v>3309.090909090909</c:v>
                </c:pt>
                <c:pt idx="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2-4D88-8D14-74F11043E37C}"/>
            </c:ext>
          </c:extLst>
        </c:ser>
        <c:ser>
          <c:idx val="2"/>
          <c:order val="2"/>
          <c:tx>
            <c:strRef>
              <c:f>'Asset Depreciation'!$A$25</c:f>
              <c:strCache>
                <c:ptCount val="1"/>
                <c:pt idx="0">
                  <c:v>DDB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'Asset Depreciation'!$B$22:$K$22</c:f>
              <c:numCache>
                <c:formatCode>mm/yyyy</c:formatCode>
                <c:ptCount val="10"/>
                <c:pt idx="0">
                  <c:v>42887</c:v>
                </c:pt>
                <c:pt idx="1">
                  <c:v>43252</c:v>
                </c:pt>
                <c:pt idx="2">
                  <c:v>43617</c:v>
                </c:pt>
                <c:pt idx="3">
                  <c:v>43983</c:v>
                </c:pt>
                <c:pt idx="4">
                  <c:v>44348</c:v>
                </c:pt>
                <c:pt idx="5">
                  <c:v>44713</c:v>
                </c:pt>
                <c:pt idx="6">
                  <c:v>45078</c:v>
                </c:pt>
                <c:pt idx="7">
                  <c:v>45444</c:v>
                </c:pt>
                <c:pt idx="8">
                  <c:v>45809</c:v>
                </c:pt>
                <c:pt idx="9">
                  <c:v>46174</c:v>
                </c:pt>
              </c:numCache>
            </c:numRef>
          </c:cat>
          <c:val>
            <c:numRef>
              <c:f>'Asset Depreciation'!$B$25:$K$25</c:f>
              <c:numCache>
                <c:formatCode>General</c:formatCode>
                <c:ptCount val="10"/>
                <c:pt idx="0">
                  <c:v>16000</c:v>
                </c:pt>
                <c:pt idx="1">
                  <c:v>12800</c:v>
                </c:pt>
                <c:pt idx="2">
                  <c:v>10240</c:v>
                </c:pt>
                <c:pt idx="3">
                  <c:v>8192</c:v>
                </c:pt>
                <c:pt idx="4">
                  <c:v>6553.5999999999995</c:v>
                </c:pt>
                <c:pt idx="5">
                  <c:v>5242.8799999999983</c:v>
                </c:pt>
                <c:pt idx="6">
                  <c:v>4194.3039999999974</c:v>
                </c:pt>
                <c:pt idx="7">
                  <c:v>3355.443199999997</c:v>
                </c:pt>
                <c:pt idx="8">
                  <c:v>2999.9999999999941</c:v>
                </c:pt>
                <c:pt idx="9">
                  <c:v>2999.9999999999941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32-4D88-8D14-74F11043E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69936"/>
        <c:axId val="742166000"/>
      </c:lineChart>
      <c:dateAx>
        <c:axId val="7421699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2166000"/>
        <c:crosses val="autoZero"/>
        <c:auto val="1"/>
        <c:lblOffset val="100"/>
        <c:baseTimeUnit val="years"/>
      </c:dateAx>
      <c:valAx>
        <c:axId val="7421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2169936"/>
        <c:crossesAt val="42736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82785</xdr:colOff>
      <xdr:row>7</xdr:row>
      <xdr:rowOff>98778</xdr:rowOff>
    </xdr:from>
    <xdr:to>
      <xdr:col>16</xdr:col>
      <xdr:colOff>634999</xdr:colOff>
      <xdr:row>25</xdr:row>
      <xdr:rowOff>38570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723D6-CC0F-4DA3-B32E-863BDB32D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/Downloads/loan-amortization-schedule_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"/>
      <sheetName val="Payment_Opt1"/>
      <sheetName val="Payment_Opt2"/>
      <sheetName val="Help"/>
      <sheetName val="©"/>
    </sheetNames>
    <sheetDataSet>
      <sheetData sheetId="0">
        <row r="16">
          <cell r="D16">
            <v>12</v>
          </cell>
        </row>
        <row r="17">
          <cell r="D17">
            <v>12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4"/>
  <sheetViews>
    <sheetView tabSelected="1" zoomScaleNormal="100" workbookViewId="0">
      <selection activeCell="B18" sqref="B18:K18"/>
    </sheetView>
  </sheetViews>
  <sheetFormatPr defaultColWidth="8.875" defaultRowHeight="14.25" x14ac:dyDescent="0.2"/>
  <cols>
    <col min="1" max="11" width="10.125" customWidth="1"/>
  </cols>
  <sheetData>
    <row r="1" spans="1:12" ht="30" customHeight="1" x14ac:dyDescent="0.35">
      <c r="A1" s="2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" ht="12.75" customHeight="1" x14ac:dyDescent="0.2">
      <c r="A2" s="6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2" hidden="1" x14ac:dyDescent="0.2">
      <c r="B3" s="8"/>
      <c r="C3" s="8"/>
      <c r="D3" s="8"/>
      <c r="E3" s="8"/>
      <c r="F3" s="8"/>
    </row>
    <row r="4" spans="1:12" hidden="1" x14ac:dyDescent="0.2">
      <c r="B4" s="8"/>
      <c r="C4" s="8"/>
      <c r="D4" s="8"/>
      <c r="E4" s="8"/>
      <c r="F4" s="8"/>
    </row>
    <row r="5" spans="1:12" x14ac:dyDescent="0.2">
      <c r="B5" s="8"/>
      <c r="C5" s="8"/>
      <c r="D5" s="8"/>
      <c r="E5" s="8"/>
      <c r="F5" s="8"/>
    </row>
    <row r="6" spans="1:12" x14ac:dyDescent="0.2">
      <c r="A6" s="15" t="s">
        <v>1</v>
      </c>
      <c r="B6" s="15"/>
      <c r="C6" s="15"/>
    </row>
    <row r="7" spans="1:12" x14ac:dyDescent="0.2">
      <c r="A7" s="1"/>
      <c r="B7" s="1" t="s">
        <v>2</v>
      </c>
      <c r="C7" s="10">
        <v>20000</v>
      </c>
    </row>
    <row r="8" spans="1:12" x14ac:dyDescent="0.2">
      <c r="A8" s="1"/>
      <c r="B8" s="1" t="s">
        <v>3</v>
      </c>
      <c r="C8" s="10">
        <v>3000</v>
      </c>
    </row>
    <row r="9" spans="1:12" x14ac:dyDescent="0.2">
      <c r="A9" s="1"/>
      <c r="B9" s="1" t="s">
        <v>4</v>
      </c>
      <c r="C9" s="9">
        <v>10</v>
      </c>
    </row>
    <row r="10" spans="1:12" x14ac:dyDescent="0.2">
      <c r="A10" s="1"/>
      <c r="B10" s="1" t="s">
        <v>5</v>
      </c>
      <c r="C10" s="11">
        <v>42887</v>
      </c>
    </row>
    <row r="13" spans="1:12" x14ac:dyDescent="0.2">
      <c r="A13" s="14" t="s">
        <v>11</v>
      </c>
    </row>
    <row r="14" spans="1:12" s="4" customFormat="1" ht="13.5" thickBot="1" x14ac:dyDescent="0.25">
      <c r="A14" s="3" t="s">
        <v>10</v>
      </c>
      <c r="B14" s="3">
        <v>1</v>
      </c>
      <c r="C14" s="3">
        <v>2</v>
      </c>
      <c r="D14" s="3">
        <v>3</v>
      </c>
      <c r="E14" s="3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4">
        <f>SUM(B14:K14)</f>
        <v>55</v>
      </c>
    </row>
    <row r="15" spans="1:12" s="4" customFormat="1" x14ac:dyDescent="0.2">
      <c r="A15" s="1" t="s">
        <v>6</v>
      </c>
      <c r="B15" s="13">
        <f>C10</f>
        <v>42887</v>
      </c>
      <c r="C15" s="13">
        <f>EDATE(B15,12)</f>
        <v>43252</v>
      </c>
      <c r="D15" s="13">
        <f t="shared" ref="D15:K15" si="0">EDATE(C15,12)</f>
        <v>43617</v>
      </c>
      <c r="E15" s="13">
        <f t="shared" si="0"/>
        <v>43983</v>
      </c>
      <c r="F15" s="13">
        <f t="shared" si="0"/>
        <v>44348</v>
      </c>
      <c r="G15" s="13">
        <f t="shared" si="0"/>
        <v>44713</v>
      </c>
      <c r="H15" s="13">
        <f t="shared" si="0"/>
        <v>45078</v>
      </c>
      <c r="I15" s="13">
        <f t="shared" si="0"/>
        <v>45444</v>
      </c>
      <c r="J15" s="13">
        <f t="shared" si="0"/>
        <v>45809</v>
      </c>
      <c r="K15" s="13">
        <f t="shared" si="0"/>
        <v>46174</v>
      </c>
    </row>
    <row r="16" spans="1:12" x14ac:dyDescent="0.2">
      <c r="A16" s="1" t="s">
        <v>7</v>
      </c>
      <c r="B16" s="12">
        <f>SLN(Cost,Salvage,Life)</f>
        <v>1700</v>
      </c>
      <c r="C16" s="12">
        <f>SLN(Cost,Salvage,Life)</f>
        <v>1700</v>
      </c>
      <c r="D16" s="12">
        <f>SLN(Cost,Salvage,Life)</f>
        <v>1700</v>
      </c>
      <c r="E16" s="12">
        <f>SLN(Cost,Salvage,Life)</f>
        <v>1700</v>
      </c>
      <c r="F16" s="12">
        <f>SLN(Cost,Salvage,Life)</f>
        <v>1700</v>
      </c>
      <c r="G16" s="12">
        <f>SLN(Cost,Salvage,Life)</f>
        <v>1700</v>
      </c>
      <c r="H16" s="12">
        <f>SLN(Cost,Salvage,Life)</f>
        <v>1700</v>
      </c>
      <c r="I16" s="12">
        <f>SLN(Cost,Salvage,Life)</f>
        <v>1700</v>
      </c>
      <c r="J16" s="12">
        <f>SLN(Cost,Salvage,Life)</f>
        <v>1700</v>
      </c>
      <c r="K16" s="12">
        <f>SLN(Cost,Salvage,Life)</f>
        <v>1700</v>
      </c>
    </row>
    <row r="17" spans="1:11" x14ac:dyDescent="0.2">
      <c r="A17" s="1" t="s">
        <v>8</v>
      </c>
      <c r="B17" s="12">
        <f>SYD(Cost,Salvage,Life,B14)</f>
        <v>3090.909090909091</v>
      </c>
      <c r="C17" s="12">
        <f>SYD(Cost,Salvage,Life,C14)</f>
        <v>2781.818181818182</v>
      </c>
      <c r="D17" s="12">
        <f>SYD(Cost,Salvage,Life,D14)</f>
        <v>2472.7272727272725</v>
      </c>
      <c r="E17" s="12">
        <f>SYD(Cost,Salvage,Life,E14)</f>
        <v>2163.6363636363635</v>
      </c>
      <c r="F17" s="12">
        <f>SYD(Cost,Salvage,Life,F14)</f>
        <v>1854.5454545454545</v>
      </c>
      <c r="G17" s="12">
        <f>SYD(Cost,Salvage,Life,G14)</f>
        <v>1545.4545454545455</v>
      </c>
      <c r="H17" s="12">
        <f>SYD(Cost,Salvage,Life,H14)</f>
        <v>1236.3636363636363</v>
      </c>
      <c r="I17" s="12">
        <f>SYD(Cost,Salvage,Life,I14)</f>
        <v>927.27272727272725</v>
      </c>
      <c r="J17" s="12">
        <f>SYD(Cost,Salvage,Life,J14)</f>
        <v>618.18181818181813</v>
      </c>
      <c r="K17" s="12">
        <f>SYD(Cost,Salvage,Life,K14)</f>
        <v>309.09090909090907</v>
      </c>
    </row>
    <row r="18" spans="1:11" x14ac:dyDescent="0.2">
      <c r="A18" s="1" t="s">
        <v>9</v>
      </c>
      <c r="B18" s="12">
        <f>DDB(Cost,Salvage,Life,B14)</f>
        <v>4000</v>
      </c>
      <c r="C18" s="12">
        <f>DDB(Cost,Salvage,Life,C14)</f>
        <v>3200</v>
      </c>
      <c r="D18" s="12">
        <f>DDB(Cost,Salvage,Life,D14)</f>
        <v>2560.0000000000005</v>
      </c>
      <c r="E18" s="12">
        <f>DDB(Cost,Salvage,Life,E14)</f>
        <v>2048.0000000000005</v>
      </c>
      <c r="F18" s="12">
        <f>DDB(Cost,Salvage,Life,F14)</f>
        <v>1638.4000000000008</v>
      </c>
      <c r="G18" s="12">
        <f>DDB(Cost,Salvage,Life,G14)</f>
        <v>1310.7200000000009</v>
      </c>
      <c r="H18" s="12">
        <f>DDB(Cost,Salvage,Life,H14)</f>
        <v>1048.5760000000007</v>
      </c>
      <c r="I18" s="12">
        <f>DDB(Cost,Salvage,Life,I14)</f>
        <v>838.86080000000061</v>
      </c>
      <c r="J18" s="12">
        <f>DDB(Cost,Salvage,Life,J14)</f>
        <v>355.44320000000289</v>
      </c>
      <c r="K18" s="12">
        <f>DDB(Cost,Salvage,Life,K14)</f>
        <v>0</v>
      </c>
    </row>
    <row r="19" spans="1:11" x14ac:dyDescent="0.2"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x14ac:dyDescent="0.2">
      <c r="A20" s="14" t="s">
        <v>12</v>
      </c>
    </row>
    <row r="21" spans="1:11" ht="15" thickBot="1" x14ac:dyDescent="0.25">
      <c r="A21" s="3" t="s">
        <v>10</v>
      </c>
      <c r="B21" s="3">
        <v>1</v>
      </c>
      <c r="C21" s="3">
        <v>2</v>
      </c>
      <c r="D21" s="3">
        <v>3</v>
      </c>
      <c r="E21" s="3">
        <v>4</v>
      </c>
      <c r="F21" s="3">
        <v>5</v>
      </c>
      <c r="G21" s="3">
        <v>6</v>
      </c>
      <c r="H21" s="3">
        <v>7</v>
      </c>
      <c r="I21" s="3">
        <v>8</v>
      </c>
      <c r="J21" s="3">
        <v>9</v>
      </c>
      <c r="K21" s="3">
        <v>10</v>
      </c>
    </row>
    <row r="22" spans="1:11" x14ac:dyDescent="0.2">
      <c r="A22" s="1" t="s">
        <v>6</v>
      </c>
      <c r="B22" s="13">
        <f>C10</f>
        <v>42887</v>
      </c>
      <c r="C22" s="13">
        <f>EDATE(B22,12)</f>
        <v>43252</v>
      </c>
      <c r="D22" s="13">
        <f t="shared" ref="D22:K22" si="1">EDATE(C22,12)</f>
        <v>43617</v>
      </c>
      <c r="E22" s="13">
        <f t="shared" si="1"/>
        <v>43983</v>
      </c>
      <c r="F22" s="13">
        <f t="shared" si="1"/>
        <v>44348</v>
      </c>
      <c r="G22" s="13">
        <f t="shared" si="1"/>
        <v>44713</v>
      </c>
      <c r="H22" s="13">
        <f t="shared" si="1"/>
        <v>45078</v>
      </c>
      <c r="I22" s="13">
        <f t="shared" si="1"/>
        <v>45444</v>
      </c>
      <c r="J22" s="13">
        <f t="shared" si="1"/>
        <v>45809</v>
      </c>
      <c r="K22" s="13">
        <f t="shared" si="1"/>
        <v>46174</v>
      </c>
    </row>
    <row r="23" spans="1:11" x14ac:dyDescent="0.2">
      <c r="A23" s="1" t="s">
        <v>7</v>
      </c>
      <c r="B23" s="12">
        <f>Cost-B16</f>
        <v>18300</v>
      </c>
      <c r="C23" s="12">
        <f t="shared" ref="C23:K23" si="2">B23-C16</f>
        <v>16600</v>
      </c>
      <c r="D23" s="12">
        <f t="shared" si="2"/>
        <v>14900</v>
      </c>
      <c r="E23" s="12">
        <f t="shared" si="2"/>
        <v>13200</v>
      </c>
      <c r="F23" s="12">
        <f t="shared" si="2"/>
        <v>11500</v>
      </c>
      <c r="G23" s="12">
        <f t="shared" si="2"/>
        <v>9800</v>
      </c>
      <c r="H23" s="12">
        <f t="shared" si="2"/>
        <v>8100</v>
      </c>
      <c r="I23" s="12">
        <f t="shared" si="2"/>
        <v>6400</v>
      </c>
      <c r="J23" s="12">
        <f t="shared" si="2"/>
        <v>4700</v>
      </c>
      <c r="K23" s="12">
        <f t="shared" si="2"/>
        <v>3000</v>
      </c>
    </row>
    <row r="24" spans="1:11" x14ac:dyDescent="0.2">
      <c r="A24" s="1" t="s">
        <v>8</v>
      </c>
      <c r="B24" s="12">
        <f>Cost-B17</f>
        <v>16909.090909090908</v>
      </c>
      <c r="C24" s="12">
        <f t="shared" ref="C24:K24" si="3">B24-C17</f>
        <v>14127.272727272726</v>
      </c>
      <c r="D24" s="12">
        <f t="shared" si="3"/>
        <v>11654.545454545454</v>
      </c>
      <c r="E24" s="12">
        <f t="shared" si="3"/>
        <v>9490.9090909090901</v>
      </c>
      <c r="F24" s="12">
        <f t="shared" si="3"/>
        <v>7636.363636363636</v>
      </c>
      <c r="G24" s="12">
        <f t="shared" si="3"/>
        <v>6090.9090909090901</v>
      </c>
      <c r="H24" s="12">
        <f t="shared" si="3"/>
        <v>4854.545454545454</v>
      </c>
      <c r="I24" s="12">
        <f t="shared" si="3"/>
        <v>3927.272727272727</v>
      </c>
      <c r="J24" s="12">
        <f t="shared" si="3"/>
        <v>3309.090909090909</v>
      </c>
      <c r="K24" s="12">
        <f t="shared" si="3"/>
        <v>3000</v>
      </c>
    </row>
    <row r="25" spans="1:11" x14ac:dyDescent="0.2">
      <c r="A25" s="1" t="s">
        <v>9</v>
      </c>
      <c r="B25" s="12">
        <f>Cost-B18</f>
        <v>16000</v>
      </c>
      <c r="C25" s="12">
        <f t="shared" ref="C25:K25" si="4">B25-C18</f>
        <v>12800</v>
      </c>
      <c r="D25" s="12">
        <f t="shared" si="4"/>
        <v>10240</v>
      </c>
      <c r="E25" s="12">
        <f t="shared" si="4"/>
        <v>8192</v>
      </c>
      <c r="F25" s="12">
        <f t="shared" si="4"/>
        <v>6553.5999999999995</v>
      </c>
      <c r="G25" s="12">
        <f t="shared" si="4"/>
        <v>5242.8799999999983</v>
      </c>
      <c r="H25" s="12">
        <f t="shared" si="4"/>
        <v>4194.3039999999974</v>
      </c>
      <c r="I25" s="12">
        <f t="shared" si="4"/>
        <v>3355.443199999997</v>
      </c>
      <c r="J25" s="12">
        <f t="shared" si="4"/>
        <v>2999.9999999999941</v>
      </c>
      <c r="K25" s="12">
        <f t="shared" si="4"/>
        <v>2999.9999999999941</v>
      </c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</sheetData>
  <mergeCells count="1">
    <mergeCell ref="A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Asset Depreciation</vt:lpstr>
      <vt:lpstr>Cost</vt:lpstr>
      <vt:lpstr>Life</vt:lpstr>
      <vt:lpstr>'Asset Depreciation'!loan_amount</vt:lpstr>
      <vt:lpstr>'Asset Depreciation'!nper</vt:lpstr>
      <vt:lpstr>'Asset Depreciation'!roundOpt</vt:lpstr>
      <vt:lpstr>Salvage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</cp:lastModifiedBy>
  <dcterms:created xsi:type="dcterms:W3CDTF">2017-10-13T02:28:53Z</dcterms:created>
  <dcterms:modified xsi:type="dcterms:W3CDTF">2023-06-25T12:00:23Z</dcterms:modified>
</cp:coreProperties>
</file>