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omedina/ITAM Seira Research Dropbox/Marco Alejandro Medina/imss_rpci/03_Tables/muestra_1porciento/"/>
    </mc:Choice>
  </mc:AlternateContent>
  <xr:revisionPtr revIDLastSave="0" documentId="13_ncr:1_{AE513FF1-5DB8-8F4C-8FC4-5C435615E1B2}" xr6:coauthVersionLast="47" xr6:coauthVersionMax="47" xr10:uidLastSave="{00000000-0000-0000-0000-000000000000}"/>
  <bookViews>
    <workbookView xWindow="0" yWindow="500" windowWidth="28420" windowHeight="16140" xr2:uid="{5F2EF16D-A70A-3F40-9EFD-AA737EECFF16}"/>
  </bookViews>
  <sheets>
    <sheet name="twfe_wage" sheetId="1" r:id="rId1"/>
    <sheet name="twfe_job" sheetId="3" r:id="rId2"/>
    <sheet name="twfe_job_change_wage" sheetId="4" r:id="rId3"/>
    <sheet name="twfe_wage_same_idrfc" sheetId="6" r:id="rId4"/>
  </sheets>
  <externalReferences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7" i="1" l="1" a="1"/>
  <c r="C17" i="1" s="1"/>
  <c r="C16" i="1" a="1"/>
  <c r="C16" i="1" s="1"/>
  <c r="C15" i="1" a="1"/>
  <c r="C15" i="1" s="1"/>
  <c r="C9" i="1" a="1"/>
  <c r="C9" i="1" s="1"/>
  <c r="C11" i="1" a="1"/>
  <c r="C11" i="1" s="1"/>
  <c r="C5" i="1" a="1"/>
  <c r="C5" i="1" s="1"/>
  <c r="E12" i="4" a="1"/>
  <c r="E12" i="4" s="1"/>
  <c r="D12" i="4" a="1"/>
  <c r="D12" i="4" s="1"/>
  <c r="C12" i="4" a="1"/>
  <c r="C12" i="4" s="1"/>
  <c r="E12" i="3" a="1"/>
  <c r="E12" i="3" s="1"/>
  <c r="D12" i="3" a="1"/>
  <c r="D12" i="3" s="1"/>
  <c r="C12" i="3" a="1"/>
  <c r="C12" i="3" s="1"/>
  <c r="G11" i="6" a="1"/>
  <c r="G11" i="6" s="1"/>
  <c r="C11" i="6" a="1"/>
  <c r="C11" i="6" s="1"/>
  <c r="G6" i="6" a="1"/>
  <c r="G6" i="6" s="1"/>
  <c r="C6" i="6" a="1"/>
  <c r="C6" i="6" s="1"/>
  <c r="E7" i="4" a="1"/>
  <c r="E7" i="4" s="1"/>
  <c r="D7" i="4" a="1"/>
  <c r="D7" i="4" s="1"/>
  <c r="C7" i="4" a="1"/>
  <c r="C7" i="4" s="1"/>
  <c r="E7" i="3" a="1"/>
  <c r="E7" i="3" s="1"/>
  <c r="D7" i="3" a="1"/>
  <c r="D7" i="3" s="1"/>
  <c r="C7" i="3" a="1"/>
  <c r="C7" i="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<sst xmlns="http://schemas.openxmlformats.org/spreadsheetml/2006/main" count="98" uniqueCount="40">
  <si>
    <t/>
  </si>
  <si>
    <t>Variables</t>
  </si>
  <si>
    <t>(1a)</t>
  </si>
  <si>
    <t>(1b)</t>
  </si>
  <si>
    <t>(1c)</t>
  </si>
  <si>
    <t>(2a)</t>
  </si>
  <si>
    <t>(2b)</t>
  </si>
  <si>
    <t>(2c)</t>
  </si>
  <si>
    <t>(1d)</t>
  </si>
  <si>
    <t>(2d)</t>
  </si>
  <si>
    <t>(1)</t>
  </si>
  <si>
    <t>(2)</t>
  </si>
  <si>
    <t>(3)</t>
  </si>
  <si>
    <t>RPCI</t>
  </si>
  <si>
    <t>Constant</t>
  </si>
  <si>
    <t>Observations</t>
  </si>
  <si>
    <t>Mean</t>
  </si>
  <si>
    <t>Workers</t>
  </si>
  <si>
    <t>Firms</t>
  </si>
  <si>
    <t>Wage</t>
  </si>
  <si>
    <t>Log Wage</t>
  </si>
  <si>
    <t>Discharge</t>
  </si>
  <si>
    <t>Job Change</t>
  </si>
  <si>
    <t>Higher Wage</t>
  </si>
  <si>
    <t>Lower Wage</t>
  </si>
  <si>
    <t>Same Wage</t>
  </si>
  <si>
    <t>Job</t>
  </si>
  <si>
    <t>Change</t>
  </si>
  <si>
    <t>Permanent</t>
  </si>
  <si>
    <t>A) Wage</t>
  </si>
  <si>
    <t>Age</t>
  </si>
  <si>
    <t>State</t>
  </si>
  <si>
    <t>Wage Decile</t>
  </si>
  <si>
    <t>Firm Industry</t>
  </si>
  <si>
    <t>B) Log Wage</t>
  </si>
  <si>
    <t>(4)</t>
  </si>
  <si>
    <t>(5)</t>
  </si>
  <si>
    <t>(6)</t>
  </si>
  <si>
    <t>Linear Trends FE</t>
  </si>
  <si>
    <t>\checkmark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</si>
</sst>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-&quot;$&quot;* #,##0.00_-;\-&quot;$&quot;* #,##0.00_-;_-&quot;$&quot;* &quot;-&quot;??_-;_-@_-"/>
    <numFmt numFmtId="164" formatCode="_-&quot;$&quot;* #,##0_-;\-&quot;$&quot;* #,##0_-;_-&quot;$&quot;* &quot;-&quot;??_-;_-@_-"/>
    <numFmt numFmtId="165" formatCode="&quot;$&quot;#,##0.00"/>
    <numFmt numFmtId="166" formatCode="0.000"/>
    <numFmt numFmtId="167" formatCode="\(0.000\)"/>
    <numFmt numFmtId="168" formatCode="\(0.00\)"/>
    <numFmt numFmtId="169" formatCode="0.0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70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Border="1"/>
    <xf numFmtId="0" fontId="0" fillId="0" borderId="0" xfId="0" applyBorder="1"/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49" fontId="0" fillId="0" borderId="2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3" fontId="0" fillId="0" borderId="0" xfId="0" applyNumberFormat="1" applyBorder="1" applyAlignment="1">
      <alignment horizontal="center"/>
    </xf>
    <xf numFmtId="3" fontId="0" fillId="0" borderId="5" xfId="0" applyNumberFormat="1" applyBorder="1" applyAlignment="1">
      <alignment horizontal="center"/>
    </xf>
    <xf numFmtId="3" fontId="0" fillId="0" borderId="4" xfId="0" applyNumberFormat="1" applyBorder="1" applyAlignment="1">
      <alignment horizontal="center"/>
    </xf>
    <xf numFmtId="3" fontId="0" fillId="0" borderId="3" xfId="1" applyNumberFormat="1" applyFont="1" applyBorder="1" applyAlignment="1">
      <alignment horizontal="center"/>
    </xf>
    <xf numFmtId="164" fontId="0" fillId="0" borderId="0" xfId="2" applyNumberFormat="1" applyFont="1"/>
    <xf numFmtId="3" fontId="0" fillId="0" borderId="0" xfId="0" applyNumberFormat="1"/>
    <xf numFmtId="165" fontId="0" fillId="0" borderId="0" xfId="0" applyNumberFormat="1"/>
    <xf numFmtId="44" fontId="0" fillId="0" borderId="0" xfId="2" applyFont="1"/>
    <xf numFmtId="9" fontId="0" fillId="0" borderId="0" xfId="1" applyFont="1"/>
    <xf numFmtId="1" fontId="0" fillId="0" borderId="0" xfId="0" applyNumberFormat="1"/>
    <xf numFmtId="3" fontId="0" fillId="0" borderId="10" xfId="1" applyNumberFormat="1" applyFont="1" applyBorder="1" applyAlignment="1">
      <alignment horizontal="center"/>
    </xf>
    <xf numFmtId="3" fontId="0" fillId="0" borderId="9" xfId="1" applyNumberFormat="1" applyFont="1" applyBorder="1" applyAlignment="1">
      <alignment horizontal="center"/>
    </xf>
    <xf numFmtId="167" fontId="0" fillId="0" borderId="3" xfId="0" applyNumberFormat="1" applyBorder="1" applyAlignment="1">
      <alignment horizontal="center"/>
    </xf>
    <xf numFmtId="167" fontId="0" fillId="0" borderId="0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7" xfId="0" applyBorder="1" applyAlignment="1">
      <alignment horizontal="center" wrapText="1"/>
    </xf>
    <xf numFmtId="0" fontId="0" fillId="0" borderId="4" xfId="0" applyBorder="1" applyAlignment="1">
      <alignment wrapText="1"/>
    </xf>
    <xf numFmtId="0" fontId="0" fillId="0" borderId="0" xfId="0" applyAlignment="1">
      <alignment wrapText="1"/>
    </xf>
    <xf numFmtId="0" fontId="0" fillId="0" borderId="3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49" fontId="0" fillId="0" borderId="2" xfId="0" applyNumberFormat="1" applyBorder="1" applyAlignment="1">
      <alignment horizontal="center" wrapText="1"/>
    </xf>
    <xf numFmtId="49" fontId="0" fillId="0" borderId="1" xfId="0" applyNumberFormat="1" applyBorder="1" applyAlignment="1">
      <alignment horizontal="center" wrapText="1"/>
    </xf>
    <xf numFmtId="167" fontId="0" fillId="0" borderId="3" xfId="0" applyNumberFormat="1" applyBorder="1" applyAlignment="1">
      <alignment horizontal="center" wrapText="1"/>
    </xf>
    <xf numFmtId="167" fontId="0" fillId="0" borderId="0" xfId="0" applyNumberFormat="1" applyBorder="1" applyAlignment="1">
      <alignment horizontal="center" wrapText="1"/>
    </xf>
    <xf numFmtId="3" fontId="0" fillId="0" borderId="10" xfId="1" applyNumberFormat="1" applyFont="1" applyBorder="1" applyAlignment="1">
      <alignment horizontal="center" wrapText="1"/>
    </xf>
    <xf numFmtId="3" fontId="0" fillId="0" borderId="9" xfId="1" applyNumberFormat="1" applyFont="1" applyBorder="1" applyAlignment="1">
      <alignment horizontal="center" wrapText="1"/>
    </xf>
    <xf numFmtId="166" fontId="0" fillId="0" borderId="3" xfId="0" applyNumberFormat="1" applyBorder="1" applyAlignment="1">
      <alignment horizontal="center" wrapText="1"/>
    </xf>
    <xf numFmtId="166" fontId="0" fillId="0" borderId="0" xfId="0" applyNumberFormat="1" applyBorder="1" applyAlignment="1">
      <alignment horizontal="center" wrapText="1"/>
    </xf>
    <xf numFmtId="3" fontId="0" fillId="0" borderId="3" xfId="1" applyNumberFormat="1" applyFont="1" applyBorder="1" applyAlignment="1">
      <alignment horizontal="center" wrapText="1"/>
    </xf>
    <xf numFmtId="3" fontId="0" fillId="0" borderId="0" xfId="0" applyNumberFormat="1" applyBorder="1" applyAlignment="1">
      <alignment horizontal="center" wrapText="1"/>
    </xf>
    <xf numFmtId="3" fontId="0" fillId="0" borderId="5" xfId="0" applyNumberFormat="1" applyBorder="1" applyAlignment="1">
      <alignment horizontal="center" wrapText="1"/>
    </xf>
    <xf numFmtId="3" fontId="0" fillId="0" borderId="4" xfId="0" applyNumberFormat="1" applyBorder="1" applyAlignment="1">
      <alignment horizontal="center" wrapText="1"/>
    </xf>
    <xf numFmtId="0" fontId="0" fillId="0" borderId="7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2" fontId="0" fillId="0" borderId="3" xfId="0" applyNumberFormat="1" applyBorder="1" applyAlignment="1">
      <alignment horizontal="center"/>
    </xf>
    <xf numFmtId="168" fontId="0" fillId="0" borderId="3" xfId="0" applyNumberFormat="1" applyBorder="1" applyAlignment="1">
      <alignment horizontal="center"/>
    </xf>
    <xf numFmtId="168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2" fontId="0" fillId="0" borderId="0" xfId="0" applyNumberFormat="1" applyBorder="1" applyAlignment="1">
      <alignment horizontal="center"/>
    </xf>
    <xf numFmtId="169" fontId="0" fillId="0" borderId="3" xfId="0" applyNumberFormat="1" applyBorder="1" applyAlignment="1">
      <alignment horizontal="center"/>
    </xf>
    <xf numFmtId="169" fontId="0" fillId="0" borderId="0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3" fontId="0" fillId="0" borderId="0" xfId="1" applyNumberFormat="1" applyFont="1" applyBorder="1" applyAlignment="1">
      <alignment horizontal="center"/>
    </xf>
    <xf numFmtId="3" fontId="0" fillId="0" borderId="1" xfId="1" applyNumberFormat="1" applyFont="1" applyBorder="1" applyAlignment="1">
      <alignment horizontal="center"/>
    </xf>
    <xf numFmtId="3" fontId="0" fillId="0" borderId="1" xfId="0" applyNumberFormat="1" applyBorder="1" applyAlignment="1">
      <alignment horizontal="center"/>
    </xf>
    <xf numFmtId="168" fontId="2" fillId="0" borderId="11" xfId="0" applyNumberFormat="1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2" fontId="0" fillId="0" borderId="1" xfId="0" applyNumberFormat="1" applyBorder="1" applyAlignment="1">
      <alignment horizontal="center"/>
    </xf>
  </cellXfs>
  <cellStyles count="3">
    <cellStyle name="Moneda" xfId="2" builtinId="4"/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13" Type="http://schemas.openxmlformats.org/officeDocument/2006/relationships/externalLink" Target="externalLinks/externalLink9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12" Type="http://schemas.openxmlformats.org/officeDocument/2006/relationships/externalLink" Target="externalLinks/externalLink8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externalLink" Target="externalLinks/externalLink7.xml"/><Relationship Id="rId5" Type="http://schemas.openxmlformats.org/officeDocument/2006/relationships/externalLink" Target="externalLinks/externalLink1.xml"/><Relationship Id="rId15" Type="http://schemas.openxmlformats.org/officeDocument/2006/relationships/theme" Target="theme/theme1.xml"/><Relationship Id="rId10" Type="http://schemas.openxmlformats.org/officeDocument/2006/relationships/externalLink" Target="externalLinks/externalLink6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5.xml"/><Relationship Id="rId14" Type="http://schemas.openxmlformats.org/officeDocument/2006/relationships/externalLink" Target="externalLinks/externalLink10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wfe_sal_cierre.csv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twfe_log_sal_cierre.csv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twfe_baja_cierre.csv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twfe_baja_permanente.csv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twfe_cambio_cierre.csv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twfe_cambio_sal_mayor.csv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twfe_cambio_sal_menor.csv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twfe_cambio_sal_igual.csv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twfe_sal_cierre_same_idrfc.csv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twfe_log_sal_cierre_same_idrfc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wfe_sal_cierre"/>
    </sheetNames>
    <sheetDataSet>
      <sheetData sheetId="0">
        <row r="3">
          <cell r="B3" t="str">
            <v>9.8***</v>
          </cell>
          <cell r="C3" t="str">
            <v>6.5***</v>
          </cell>
          <cell r="D3" t="str">
            <v>8.8***</v>
          </cell>
          <cell r="E3" t="str">
            <v>8.4***</v>
          </cell>
          <cell r="F3" t="str">
            <v>9.4***</v>
          </cell>
          <cell r="G3" t="str">
            <v>4.3**</v>
          </cell>
        </row>
        <row r="4">
          <cell r="B4">
            <v>2.04</v>
          </cell>
          <cell r="C4">
            <v>2.12</v>
          </cell>
          <cell r="D4">
            <v>2.12</v>
          </cell>
          <cell r="E4">
            <v>2.12</v>
          </cell>
          <cell r="F4">
            <v>2.11</v>
          </cell>
          <cell r="G4">
            <v>2.09</v>
          </cell>
        </row>
        <row r="5">
          <cell r="B5" t="str">
            <v>436.9***</v>
          </cell>
          <cell r="C5" t="str">
            <v>448.7***</v>
          </cell>
          <cell r="D5" t="str">
            <v>448.6***</v>
          </cell>
          <cell r="E5" t="str">
            <v>448.6***</v>
          </cell>
          <cell r="F5" t="str">
            <v>448.6***</v>
          </cell>
          <cell r="G5" t="str">
            <v>448.7***</v>
          </cell>
        </row>
        <row r="6">
          <cell r="B6">
            <v>0.02</v>
          </cell>
          <cell r="C6">
            <v>0.02</v>
          </cell>
          <cell r="D6">
            <v>0.02</v>
          </cell>
          <cell r="E6">
            <v>0.02</v>
          </cell>
          <cell r="F6">
            <v>0.02</v>
          </cell>
          <cell r="G6">
            <v>0.02</v>
          </cell>
        </row>
        <row r="7">
          <cell r="B7">
            <v>6380963</v>
          </cell>
          <cell r="C7">
            <v>5913975</v>
          </cell>
          <cell r="D7">
            <v>5913975</v>
          </cell>
          <cell r="E7">
            <v>5913975</v>
          </cell>
          <cell r="F7">
            <v>5913144</v>
          </cell>
          <cell r="G7">
            <v>5913144</v>
          </cell>
        </row>
        <row r="8">
          <cell r="B8">
            <v>437</v>
          </cell>
          <cell r="C8">
            <v>448.7</v>
          </cell>
          <cell r="D8">
            <v>448.7</v>
          </cell>
          <cell r="E8">
            <v>448.7</v>
          </cell>
          <cell r="F8">
            <v>448.8</v>
          </cell>
          <cell r="G8">
            <v>448.8</v>
          </cell>
        </row>
        <row r="9">
          <cell r="B9">
            <v>306909</v>
          </cell>
          <cell r="C9">
            <v>248935</v>
          </cell>
          <cell r="D9">
            <v>248935</v>
          </cell>
          <cell r="E9">
            <v>248935</v>
          </cell>
          <cell r="F9">
            <v>248830</v>
          </cell>
          <cell r="G9">
            <v>248830</v>
          </cell>
        </row>
        <row r="10">
          <cell r="B10">
            <v>164727</v>
          </cell>
          <cell r="C10">
            <v>145687</v>
          </cell>
          <cell r="D10">
            <v>145687</v>
          </cell>
          <cell r="E10">
            <v>145687</v>
          </cell>
          <cell r="F10">
            <v>145648</v>
          </cell>
          <cell r="G10">
            <v>145648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wfe_log_sal_cierre"/>
    </sheetNames>
    <sheetDataSet>
      <sheetData sheetId="0">
        <row r="3">
          <cell r="B3" t="str">
            <v>0.02***</v>
          </cell>
          <cell r="C3" t="str">
            <v>0.01***</v>
          </cell>
          <cell r="D3" t="str">
            <v>0.02***</v>
          </cell>
          <cell r="E3" t="str">
            <v>0.02***</v>
          </cell>
          <cell r="F3" t="str">
            <v>0.02***</v>
          </cell>
          <cell r="G3" t="str">
            <v>0.01***</v>
          </cell>
        </row>
        <row r="4">
          <cell r="B4">
            <v>4.0000000000000001E-3</v>
          </cell>
          <cell r="C4">
            <v>4.0000000000000001E-3</v>
          </cell>
          <cell r="D4">
            <v>4.0000000000000001E-3</v>
          </cell>
          <cell r="E4">
            <v>4.0000000000000001E-3</v>
          </cell>
          <cell r="F4">
            <v>4.0000000000000001E-3</v>
          </cell>
          <cell r="G4">
            <v>4.0000000000000001E-3</v>
          </cell>
        </row>
        <row r="5">
          <cell r="B5" t="str">
            <v>5.78***</v>
          </cell>
          <cell r="C5" t="str">
            <v>5.80***</v>
          </cell>
          <cell r="D5" t="str">
            <v>5.80***</v>
          </cell>
          <cell r="E5" t="str">
            <v>5.80***</v>
          </cell>
          <cell r="F5" t="str">
            <v>5.80***</v>
          </cell>
          <cell r="G5" t="str">
            <v>5.80***</v>
          </cell>
        </row>
        <row r="6">
          <cell r="B6">
            <v>0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</row>
        <row r="8">
          <cell r="B8">
            <v>5.78</v>
          </cell>
          <cell r="C8">
            <v>5.8</v>
          </cell>
          <cell r="D8">
            <v>5.8</v>
          </cell>
          <cell r="E8">
            <v>5.8</v>
          </cell>
          <cell r="F8">
            <v>5.8</v>
          </cell>
          <cell r="G8">
            <v>5.8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wfe_baja_cierre"/>
    </sheetNames>
    <sheetDataSet>
      <sheetData sheetId="0" refreshError="1">
        <row r="3">
          <cell r="E3">
            <v>0</v>
          </cell>
        </row>
        <row r="4">
          <cell r="E4">
            <v>1E-3</v>
          </cell>
        </row>
        <row r="5">
          <cell r="E5" t="str">
            <v>0.038***</v>
          </cell>
        </row>
        <row r="6">
          <cell r="E6">
            <v>0</v>
          </cell>
        </row>
        <row r="7">
          <cell r="E7">
            <v>5915501</v>
          </cell>
        </row>
        <row r="8">
          <cell r="E8">
            <v>3.7999999999999999E-2</v>
          </cell>
        </row>
        <row r="9">
          <cell r="E9">
            <v>248846</v>
          </cell>
        </row>
        <row r="10">
          <cell r="E10">
            <v>145687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wfe_baja_permanente"/>
    </sheetNames>
    <sheetDataSet>
      <sheetData sheetId="0" refreshError="1">
        <row r="3">
          <cell r="E3">
            <v>1E-3</v>
          </cell>
        </row>
        <row r="4">
          <cell r="E4">
            <v>1E-3</v>
          </cell>
        </row>
        <row r="5">
          <cell r="E5" t="str">
            <v>0.013***</v>
          </cell>
        </row>
        <row r="6">
          <cell r="E6">
            <v>0</v>
          </cell>
        </row>
        <row r="7">
          <cell r="E7">
            <v>5915501</v>
          </cell>
        </row>
        <row r="8">
          <cell r="E8">
            <v>1.2999999999999999E-2</v>
          </cell>
        </row>
        <row r="9">
          <cell r="E9">
            <v>248846</v>
          </cell>
        </row>
        <row r="10">
          <cell r="E10">
            <v>145687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wfe_cambio_cierre"/>
    </sheetNames>
    <sheetDataSet>
      <sheetData sheetId="0" refreshError="1">
        <row r="3">
          <cell r="E3">
            <v>1E-3</v>
          </cell>
        </row>
        <row r="4">
          <cell r="E4">
            <v>1E-3</v>
          </cell>
        </row>
        <row r="5">
          <cell r="E5" t="str">
            <v>0.024***</v>
          </cell>
        </row>
        <row r="6">
          <cell r="E6">
            <v>0</v>
          </cell>
        </row>
        <row r="7">
          <cell r="E7">
            <v>5915501</v>
          </cell>
        </row>
        <row r="8">
          <cell r="E8">
            <v>2.4E-2</v>
          </cell>
        </row>
        <row r="9">
          <cell r="E9">
            <v>248846</v>
          </cell>
        </row>
        <row r="10">
          <cell r="E10">
            <v>145687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wfe_cambio_sal_mayor"/>
    </sheetNames>
    <sheetDataSet>
      <sheetData sheetId="0" refreshError="1">
        <row r="3">
          <cell r="E3">
            <v>0</v>
          </cell>
        </row>
        <row r="4">
          <cell r="E4">
            <v>1E-3</v>
          </cell>
        </row>
        <row r="5">
          <cell r="E5" t="str">
            <v>0.011***</v>
          </cell>
        </row>
        <row r="6">
          <cell r="E6">
            <v>0</v>
          </cell>
        </row>
        <row r="7">
          <cell r="E7">
            <v>5915501</v>
          </cell>
        </row>
        <row r="8">
          <cell r="E8">
            <v>1.0999999999999999E-2</v>
          </cell>
        </row>
        <row r="9">
          <cell r="E9">
            <v>248846</v>
          </cell>
        </row>
        <row r="10">
          <cell r="E10">
            <v>145687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wfe_cambio_sal_menor"/>
    </sheetNames>
    <sheetDataSet>
      <sheetData sheetId="0" refreshError="1">
        <row r="3">
          <cell r="E3">
            <v>1E-3</v>
          </cell>
        </row>
        <row r="4">
          <cell r="E4">
            <v>1E-3</v>
          </cell>
        </row>
        <row r="5">
          <cell r="E5" t="str">
            <v>0.009***</v>
          </cell>
        </row>
        <row r="6">
          <cell r="E6">
            <v>0</v>
          </cell>
        </row>
        <row r="7">
          <cell r="E7">
            <v>5915501</v>
          </cell>
        </row>
        <row r="8">
          <cell r="E8">
            <v>8.9999999999999993E-3</v>
          </cell>
        </row>
        <row r="9">
          <cell r="E9">
            <v>248846</v>
          </cell>
        </row>
        <row r="10">
          <cell r="E10">
            <v>145687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wfe_cambio_sal_igual"/>
    </sheetNames>
    <sheetDataSet>
      <sheetData sheetId="0" refreshError="1">
        <row r="3">
          <cell r="E3">
            <v>0</v>
          </cell>
        </row>
        <row r="4">
          <cell r="E4">
            <v>0</v>
          </cell>
        </row>
        <row r="5">
          <cell r="E5" t="str">
            <v>0.004***</v>
          </cell>
        </row>
        <row r="6">
          <cell r="E6">
            <v>0</v>
          </cell>
        </row>
        <row r="7">
          <cell r="E7">
            <v>5915501</v>
          </cell>
        </row>
        <row r="8">
          <cell r="E8">
            <v>4.0000000000000001E-3</v>
          </cell>
        </row>
        <row r="9">
          <cell r="E9">
            <v>248846</v>
          </cell>
        </row>
        <row r="10">
          <cell r="E10">
            <v>145687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wfe_sal_cierre_same_idrfc"/>
    </sheetNames>
    <sheetDataSet>
      <sheetData sheetId="0" refreshError="1">
        <row r="3">
          <cell r="B3" t="str">
            <v>9.2***</v>
          </cell>
          <cell r="C3" t="str">
            <v>8.8***</v>
          </cell>
          <cell r="D3" t="str">
            <v>5.9**</v>
          </cell>
          <cell r="E3" t="str">
            <v>6.3***</v>
          </cell>
        </row>
        <row r="4">
          <cell r="B4">
            <v>2.2999999999999998</v>
          </cell>
          <cell r="C4">
            <v>2.29</v>
          </cell>
          <cell r="D4">
            <v>2.33</v>
          </cell>
          <cell r="E4">
            <v>2.33</v>
          </cell>
        </row>
        <row r="5">
          <cell r="B5" t="str">
            <v>466.4***</v>
          </cell>
          <cell r="C5" t="str">
            <v>466.4***</v>
          </cell>
          <cell r="D5" t="str">
            <v>482.7***</v>
          </cell>
          <cell r="E5" t="str">
            <v>482.7***</v>
          </cell>
        </row>
        <row r="6">
          <cell r="B6">
            <v>0.02</v>
          </cell>
          <cell r="C6">
            <v>0.02</v>
          </cell>
          <cell r="D6">
            <v>0.02</v>
          </cell>
          <cell r="E6">
            <v>0.02</v>
          </cell>
        </row>
        <row r="7">
          <cell r="B7">
            <v>3265260</v>
          </cell>
          <cell r="C7">
            <v>3265260</v>
          </cell>
          <cell r="D7">
            <v>2983149</v>
          </cell>
          <cell r="E7">
            <v>2983149</v>
          </cell>
        </row>
        <row r="8">
          <cell r="B8">
            <v>466.5</v>
          </cell>
          <cell r="C8">
            <v>466.5</v>
          </cell>
          <cell r="D8">
            <v>482.7</v>
          </cell>
          <cell r="E8">
            <v>482.7</v>
          </cell>
        </row>
        <row r="9">
          <cell r="B9">
            <v>161085</v>
          </cell>
          <cell r="C9">
            <v>161085</v>
          </cell>
          <cell r="D9">
            <v>122937</v>
          </cell>
          <cell r="E9">
            <v>122937</v>
          </cell>
        </row>
        <row r="10">
          <cell r="B10">
            <v>77067</v>
          </cell>
          <cell r="C10">
            <v>77067</v>
          </cell>
          <cell r="D10">
            <v>58909</v>
          </cell>
          <cell r="E10">
            <v>58909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wfe_log_sal_cierre_same_idrfc"/>
    </sheetNames>
    <sheetDataSet>
      <sheetData sheetId="0" refreshError="1">
        <row r="3">
          <cell r="B3">
            <v>0</v>
          </cell>
          <cell r="C3" t="str">
            <v>0.01*</v>
          </cell>
          <cell r="D3" t="str">
            <v>0.01***</v>
          </cell>
          <cell r="E3" t="str">
            <v>0.01***</v>
          </cell>
        </row>
        <row r="4">
          <cell r="B4">
            <v>4.0000000000000001E-3</v>
          </cell>
          <cell r="C4">
            <v>3.0000000000000001E-3</v>
          </cell>
          <cell r="D4">
            <v>3.0000000000000001E-3</v>
          </cell>
          <cell r="E4">
            <v>3.0000000000000001E-3</v>
          </cell>
        </row>
        <row r="5">
          <cell r="B5" t="str">
            <v>5.83***</v>
          </cell>
          <cell r="C5" t="str">
            <v>5.83***</v>
          </cell>
          <cell r="D5" t="str">
            <v>5.86***</v>
          </cell>
          <cell r="E5" t="str">
            <v>5.86***</v>
          </cell>
        </row>
        <row r="6">
          <cell r="B6">
            <v>0</v>
          </cell>
          <cell r="C6">
            <v>0</v>
          </cell>
          <cell r="D6">
            <v>0</v>
          </cell>
          <cell r="E6">
            <v>0</v>
          </cell>
        </row>
        <row r="7">
          <cell r="B7">
            <v>3265260</v>
          </cell>
          <cell r="C7">
            <v>3265260</v>
          </cell>
          <cell r="D7">
            <v>2983149</v>
          </cell>
          <cell r="E7">
            <v>2983149</v>
          </cell>
        </row>
        <row r="8">
          <cell r="B8">
            <v>5.83</v>
          </cell>
          <cell r="C8">
            <v>5.83</v>
          </cell>
          <cell r="D8">
            <v>5.86</v>
          </cell>
          <cell r="E8">
            <v>5.86</v>
          </cell>
        </row>
        <row r="9">
          <cell r="B9">
            <v>161085</v>
          </cell>
          <cell r="C9">
            <v>161085</v>
          </cell>
          <cell r="D9">
            <v>122937</v>
          </cell>
          <cell r="E9">
            <v>122937</v>
          </cell>
        </row>
        <row r="10">
          <cell r="B10">
            <v>77067</v>
          </cell>
          <cell r="C10">
            <v>77067</v>
          </cell>
          <cell r="D10">
            <v>58909</v>
          </cell>
          <cell r="E10">
            <v>58909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ECD74-8D7B-3241-A5A9-8A3E5359DB07}">
  <dimension ref="B2:O41"/>
  <sheetViews>
    <sheetView tabSelected="1" workbookViewId="0">
      <selection activeCell="I31" sqref="I31"/>
    </sheetView>
  </sheetViews>
  <sheetFormatPr baseColWidth="10" defaultRowHeight="16" x14ac:dyDescent="0.2"/>
  <cols>
    <col min="2" max="2" width="16.6640625" style="68" customWidth="1"/>
    <col min="3" max="15" width="11.6640625" customWidth="1"/>
  </cols>
  <sheetData>
    <row r="2" spans="2:15" ht="17" thickBot="1" x14ac:dyDescent="0.25">
      <c r="B2" s="3"/>
      <c r="C2" s="5"/>
      <c r="D2" s="5"/>
      <c r="E2" s="5"/>
      <c r="F2" s="5"/>
      <c r="G2" s="5"/>
      <c r="H2" s="5"/>
      <c r="I2" s="6"/>
      <c r="J2" s="6"/>
      <c r="K2" s="6"/>
      <c r="L2" s="6"/>
    </row>
    <row r="3" spans="2:15" ht="17" thickTop="1" x14ac:dyDescent="0.2">
      <c r="B3" s="54"/>
      <c r="C3" s="66" t="s">
        <v>10</v>
      </c>
      <c r="D3" s="66" t="s">
        <v>11</v>
      </c>
      <c r="E3" s="66" t="s">
        <v>12</v>
      </c>
      <c r="F3" s="66" t="s">
        <v>35</v>
      </c>
      <c r="G3" s="66" t="s">
        <v>36</v>
      </c>
      <c r="H3" s="66" t="s">
        <v>37</v>
      </c>
      <c r="I3" s="6"/>
      <c r="J3" s="6"/>
      <c r="K3" s="6"/>
      <c r="L3" s="6"/>
    </row>
    <row r="4" spans="2:15" x14ac:dyDescent="0.2">
      <c r="B4" s="1" t="s">
        <v>0</v>
      </c>
      <c r="C4" s="65" t="s">
        <v>29</v>
      </c>
      <c r="D4" s="65"/>
      <c r="E4" s="65"/>
      <c r="F4" s="65"/>
      <c r="G4" s="65"/>
      <c r="H4" s="65"/>
      <c r="I4" s="59"/>
      <c r="J4" s="59"/>
      <c r="K4" s="59"/>
      <c r="L4" s="59"/>
      <c r="M4" s="6"/>
    </row>
    <row r="5" spans="2:15" x14ac:dyDescent="0.2">
      <c r="B5" s="54" t="s">
        <v>13</v>
      </c>
      <c r="C5" s="54" t="str" cm="1">
        <f t="array" ref="C5:H8">[1]twfe_sal_cierre!$B$3:$G$6</f>
        <v>9.8***</v>
      </c>
      <c r="D5" s="54" t="str">
        <v>6.5***</v>
      </c>
      <c r="E5" s="54" t="str">
        <v>8.8***</v>
      </c>
      <c r="F5" s="54" t="str">
        <v>8.4***</v>
      </c>
      <c r="G5" s="54" t="str">
        <v>9.4***</v>
      </c>
      <c r="H5" s="54" t="str">
        <v>4.3**</v>
      </c>
      <c r="I5" s="6"/>
      <c r="J5" s="6"/>
      <c r="K5" s="6"/>
      <c r="L5" s="6"/>
    </row>
    <row r="6" spans="2:15" x14ac:dyDescent="0.2">
      <c r="B6" s="54" t="s">
        <v>0</v>
      </c>
      <c r="C6" s="53">
        <v>2.04</v>
      </c>
      <c r="D6" s="53">
        <v>2.12</v>
      </c>
      <c r="E6" s="53">
        <v>2.12</v>
      </c>
      <c r="F6" s="53">
        <v>2.12</v>
      </c>
      <c r="G6" s="53">
        <v>2.11</v>
      </c>
      <c r="H6" s="53">
        <v>2.09</v>
      </c>
      <c r="I6" s="6"/>
      <c r="J6" s="6"/>
      <c r="K6" s="6"/>
      <c r="L6" s="6"/>
      <c r="N6" s="18"/>
      <c r="O6" s="22"/>
    </row>
    <row r="7" spans="2:15" x14ac:dyDescent="0.2">
      <c r="B7" s="54" t="s">
        <v>14</v>
      </c>
      <c r="C7" s="54" t="str">
        <v>436.9***</v>
      </c>
      <c r="D7" s="54" t="str">
        <v>448.7***</v>
      </c>
      <c r="E7" s="54" t="str">
        <v>448.6***</v>
      </c>
      <c r="F7" s="54" t="str">
        <v>448.6***</v>
      </c>
      <c r="G7" s="54" t="str">
        <v>448.6***</v>
      </c>
      <c r="H7" s="54" t="str">
        <v>448.7***</v>
      </c>
      <c r="I7" s="6"/>
      <c r="J7" s="6"/>
      <c r="K7" s="6"/>
      <c r="L7" s="6"/>
      <c r="N7" s="20"/>
    </row>
    <row r="8" spans="2:15" x14ac:dyDescent="0.2">
      <c r="B8" s="54" t="s">
        <v>0</v>
      </c>
      <c r="C8" s="53">
        <v>0.02</v>
      </c>
      <c r="D8" s="53">
        <v>0.02</v>
      </c>
      <c r="E8" s="53">
        <v>0.02</v>
      </c>
      <c r="F8" s="53">
        <v>0.02</v>
      </c>
      <c r="G8" s="53">
        <v>0.02</v>
      </c>
      <c r="H8" s="53">
        <v>0.02</v>
      </c>
      <c r="I8" s="6"/>
      <c r="J8" s="6"/>
      <c r="K8" s="6"/>
      <c r="L8" s="6"/>
    </row>
    <row r="9" spans="2:15" x14ac:dyDescent="0.2">
      <c r="B9" s="54" t="s">
        <v>16</v>
      </c>
      <c r="C9" s="57" cm="1">
        <f t="array" ref="C9:H9">[1]twfe_sal_cierre!$B$8:$G$8</f>
        <v>437</v>
      </c>
      <c r="D9" s="57">
        <v>448.7</v>
      </c>
      <c r="E9" s="57">
        <v>448.7</v>
      </c>
      <c r="F9" s="57">
        <v>448.7</v>
      </c>
      <c r="G9" s="57">
        <v>448.8</v>
      </c>
      <c r="H9" s="57">
        <v>448.8</v>
      </c>
      <c r="I9" s="26"/>
      <c r="J9" s="26"/>
      <c r="K9" s="26"/>
      <c r="L9" s="26"/>
    </row>
    <row r="10" spans="2:15" x14ac:dyDescent="0.2">
      <c r="B10" s="1"/>
      <c r="C10" s="64" t="s">
        <v>34</v>
      </c>
      <c r="D10" s="64"/>
      <c r="E10" s="64"/>
      <c r="F10" s="64"/>
      <c r="G10" s="64"/>
      <c r="H10" s="64"/>
      <c r="I10" s="26"/>
      <c r="J10" s="26"/>
      <c r="K10" s="26"/>
      <c r="L10" s="26"/>
    </row>
    <row r="11" spans="2:15" x14ac:dyDescent="0.2">
      <c r="B11" s="54" t="s">
        <v>13</v>
      </c>
      <c r="C11" s="54" t="str" cm="1">
        <f t="array" ref="C11:H14">[2]twfe_log_sal_cierre!$B$3:$G$6</f>
        <v>0.02***</v>
      </c>
      <c r="D11" s="54" t="str">
        <v>0.01***</v>
      </c>
      <c r="E11" s="54" t="str">
        <v>0.02***</v>
      </c>
      <c r="F11" s="54" t="str">
        <v>0.02***</v>
      </c>
      <c r="G11" s="54" t="str">
        <v>0.02***</v>
      </c>
      <c r="H11" s="54" t="str">
        <v>0.01***</v>
      </c>
      <c r="I11" s="54"/>
      <c r="J11" s="54"/>
      <c r="K11" s="54"/>
      <c r="L11" s="54"/>
      <c r="O11" s="19"/>
    </row>
    <row r="12" spans="2:15" x14ac:dyDescent="0.2">
      <c r="B12" s="54" t="s">
        <v>0</v>
      </c>
      <c r="C12" s="26">
        <v>4.0000000000000001E-3</v>
      </c>
      <c r="D12" s="26">
        <v>4.0000000000000001E-3</v>
      </c>
      <c r="E12" s="26">
        <v>4.0000000000000001E-3</v>
      </c>
      <c r="F12" s="26">
        <v>4.0000000000000001E-3</v>
      </c>
      <c r="G12" s="54">
        <v>4.0000000000000001E-3</v>
      </c>
      <c r="H12" s="54">
        <v>4.0000000000000001E-3</v>
      </c>
      <c r="I12" s="54"/>
      <c r="J12" s="54"/>
      <c r="K12" s="54"/>
      <c r="L12" s="54"/>
      <c r="O12" s="19"/>
    </row>
    <row r="13" spans="2:15" x14ac:dyDescent="0.2">
      <c r="B13" s="54" t="s">
        <v>14</v>
      </c>
      <c r="C13" s="54" t="str">
        <v>5.78***</v>
      </c>
      <c r="D13" s="54" t="str">
        <v>5.80***</v>
      </c>
      <c r="E13" s="54" t="str">
        <v>5.80***</v>
      </c>
      <c r="F13" s="54" t="str">
        <v>5.80***</v>
      </c>
      <c r="G13" s="54" t="str">
        <v>5.80***</v>
      </c>
      <c r="H13" s="54" t="str">
        <v>5.80***</v>
      </c>
      <c r="I13" s="54"/>
      <c r="J13" s="54"/>
      <c r="K13" s="54"/>
      <c r="L13" s="54"/>
      <c r="O13" s="19"/>
    </row>
    <row r="14" spans="2:15" x14ac:dyDescent="0.2">
      <c r="B14" s="54" t="s">
        <v>0</v>
      </c>
      <c r="C14" s="26">
        <v>0</v>
      </c>
      <c r="D14" s="26">
        <v>0</v>
      </c>
      <c r="E14" s="26">
        <v>0</v>
      </c>
      <c r="F14" s="26">
        <v>0</v>
      </c>
      <c r="G14" s="26">
        <v>0</v>
      </c>
      <c r="H14" s="26">
        <v>0</v>
      </c>
      <c r="I14" s="54"/>
      <c r="J14" s="54"/>
      <c r="K14" s="54"/>
      <c r="L14" s="54"/>
      <c r="O14" s="19"/>
    </row>
    <row r="15" spans="2:15" x14ac:dyDescent="0.2">
      <c r="B15" s="1" t="s">
        <v>16</v>
      </c>
      <c r="C15" s="69" cm="1">
        <f t="array" ref="C15:H15">[2]twfe_log_sal_cierre!$B$8:$G$8</f>
        <v>5.78</v>
      </c>
      <c r="D15" s="69">
        <v>5.8</v>
      </c>
      <c r="E15" s="69">
        <v>5.8</v>
      </c>
      <c r="F15" s="69">
        <v>5.8</v>
      </c>
      <c r="G15" s="69">
        <v>5.8</v>
      </c>
      <c r="H15" s="69">
        <v>5.8</v>
      </c>
      <c r="I15" s="54"/>
      <c r="J15" s="54"/>
      <c r="K15" s="54"/>
      <c r="L15" s="54"/>
      <c r="O15" s="19"/>
    </row>
    <row r="16" spans="2:15" x14ac:dyDescent="0.2">
      <c r="B16" s="54" t="s">
        <v>15</v>
      </c>
      <c r="C16" s="61" cm="1">
        <f t="array" ref="C16:H16">[1]twfe_sal_cierre!$B$7:$G$7</f>
        <v>6380963</v>
      </c>
      <c r="D16" s="61">
        <v>5913975</v>
      </c>
      <c r="E16" s="61">
        <v>5913975</v>
      </c>
      <c r="F16" s="61">
        <v>5913975</v>
      </c>
      <c r="G16" s="61">
        <v>5913144</v>
      </c>
      <c r="H16" s="61">
        <v>5913144</v>
      </c>
      <c r="I16" s="61"/>
      <c r="J16" s="61"/>
      <c r="K16" s="61"/>
      <c r="L16" s="61"/>
      <c r="N16" s="21"/>
    </row>
    <row r="17" spans="2:15" x14ac:dyDescent="0.2">
      <c r="B17" s="54" t="s">
        <v>17</v>
      </c>
      <c r="C17" s="61" cm="1">
        <f t="array" ref="C17:H18">[1]twfe_sal_cierre!$B$9:$G$10</f>
        <v>306909</v>
      </c>
      <c r="D17" s="61">
        <v>248935</v>
      </c>
      <c r="E17" s="61">
        <v>248935</v>
      </c>
      <c r="F17" s="61">
        <v>248935</v>
      </c>
      <c r="G17" s="61">
        <v>248830</v>
      </c>
      <c r="H17" s="61">
        <v>248830</v>
      </c>
      <c r="I17" s="61"/>
      <c r="J17" s="61"/>
      <c r="K17" s="61"/>
      <c r="L17" s="61"/>
      <c r="N17" s="21"/>
    </row>
    <row r="18" spans="2:15" x14ac:dyDescent="0.2">
      <c r="B18" s="1" t="s">
        <v>18</v>
      </c>
      <c r="C18" s="62">
        <v>164727</v>
      </c>
      <c r="D18" s="63">
        <v>145687</v>
      </c>
      <c r="E18" s="63">
        <v>145687</v>
      </c>
      <c r="F18" s="63">
        <v>145687</v>
      </c>
      <c r="G18" s="63">
        <v>145648</v>
      </c>
      <c r="H18" s="63">
        <v>145648</v>
      </c>
      <c r="I18" s="61"/>
      <c r="J18" s="13"/>
      <c r="K18" s="13"/>
      <c r="L18" s="13"/>
      <c r="M18" s="17"/>
    </row>
    <row r="19" spans="2:15" x14ac:dyDescent="0.2">
      <c r="B19" s="67" t="s">
        <v>38</v>
      </c>
      <c r="C19" s="61"/>
      <c r="D19" s="13"/>
      <c r="E19" s="13"/>
      <c r="F19" s="13"/>
      <c r="G19" s="13"/>
      <c r="H19" s="13"/>
      <c r="I19" s="61"/>
      <c r="J19" s="13"/>
      <c r="K19" s="13"/>
      <c r="L19" s="13"/>
      <c r="M19" s="17"/>
    </row>
    <row r="20" spans="2:15" x14ac:dyDescent="0.2">
      <c r="B20" s="54" t="s">
        <v>30</v>
      </c>
      <c r="C20" s="61"/>
      <c r="D20" s="13" t="s">
        <v>39</v>
      </c>
      <c r="E20" s="13"/>
      <c r="F20" s="13"/>
      <c r="G20" s="13"/>
      <c r="H20" s="13" t="s">
        <v>39</v>
      </c>
      <c r="I20" s="61"/>
      <c r="J20" s="13"/>
      <c r="K20" s="13"/>
      <c r="L20" s="13"/>
      <c r="M20" s="17"/>
    </row>
    <row r="21" spans="2:15" x14ac:dyDescent="0.2">
      <c r="B21" s="54" t="s">
        <v>33</v>
      </c>
      <c r="C21" s="61"/>
      <c r="D21" s="13"/>
      <c r="E21" s="13" t="s">
        <v>39</v>
      </c>
      <c r="F21" s="13"/>
      <c r="G21" s="13"/>
      <c r="H21" s="13" t="s">
        <v>39</v>
      </c>
      <c r="I21" s="61"/>
      <c r="J21" s="13"/>
      <c r="K21" s="13"/>
      <c r="L21" s="13"/>
      <c r="M21" s="17"/>
    </row>
    <row r="22" spans="2:15" x14ac:dyDescent="0.2">
      <c r="B22" s="54" t="s">
        <v>31</v>
      </c>
      <c r="C22" s="61"/>
      <c r="D22" s="13"/>
      <c r="E22" s="13"/>
      <c r="F22" s="13" t="s">
        <v>39</v>
      </c>
      <c r="G22" s="13"/>
      <c r="H22" s="13" t="s">
        <v>39</v>
      </c>
      <c r="I22" s="61"/>
      <c r="J22" s="13"/>
      <c r="K22" s="13"/>
      <c r="L22" s="13"/>
      <c r="M22" s="17"/>
    </row>
    <row r="23" spans="2:15" ht="17" thickBot="1" x14ac:dyDescent="0.25">
      <c r="B23" s="3" t="s">
        <v>32</v>
      </c>
      <c r="C23" s="15"/>
      <c r="D23" s="15"/>
      <c r="E23" s="15"/>
      <c r="F23" s="15"/>
      <c r="G23" s="15" t="s">
        <v>39</v>
      </c>
      <c r="H23" s="15" t="s">
        <v>39</v>
      </c>
      <c r="I23" s="13"/>
      <c r="J23" s="13"/>
      <c r="K23" s="13"/>
      <c r="L23" s="13"/>
    </row>
    <row r="24" spans="2:15" ht="17" thickTop="1" x14ac:dyDescent="0.2">
      <c r="B24" s="54"/>
      <c r="C24" s="4"/>
      <c r="D24" s="4"/>
      <c r="E24" s="8"/>
      <c r="F24" s="54"/>
      <c r="G24" s="54"/>
      <c r="H24" s="4"/>
      <c r="I24" s="4"/>
      <c r="J24" s="4"/>
      <c r="K24" s="8"/>
      <c r="L24" s="4"/>
      <c r="M24" s="4"/>
      <c r="N24" s="4"/>
      <c r="O24" s="4"/>
    </row>
    <row r="29" spans="2:15" x14ac:dyDescent="0.2">
      <c r="B29" s="54"/>
    </row>
    <row r="34" spans="7:13" x14ac:dyDescent="0.2">
      <c r="G34" s="54"/>
      <c r="H34" s="54"/>
      <c r="I34" s="54"/>
      <c r="J34" s="54"/>
      <c r="K34" s="54"/>
      <c r="L34" s="54"/>
      <c r="M34" s="54"/>
    </row>
    <row r="35" spans="7:13" x14ac:dyDescent="0.2">
      <c r="G35" s="54"/>
      <c r="H35" s="53"/>
      <c r="I35" s="53"/>
      <c r="J35" s="53"/>
      <c r="K35" s="53"/>
      <c r="L35" s="53"/>
      <c r="M35" s="53"/>
    </row>
    <row r="36" spans="7:13" x14ac:dyDescent="0.2">
      <c r="G36" s="54"/>
      <c r="H36" s="54"/>
      <c r="I36" s="54"/>
      <c r="J36" s="54"/>
      <c r="K36" s="54"/>
      <c r="L36" s="54"/>
      <c r="M36" s="54"/>
    </row>
    <row r="37" spans="7:13" x14ac:dyDescent="0.2">
      <c r="G37" s="54"/>
      <c r="H37" s="53"/>
      <c r="I37" s="53"/>
      <c r="J37" s="53"/>
      <c r="K37" s="53"/>
      <c r="L37" s="53"/>
      <c r="M37" s="53"/>
    </row>
    <row r="38" spans="7:13" x14ac:dyDescent="0.2">
      <c r="G38" s="54"/>
      <c r="H38" s="54"/>
      <c r="I38" s="54"/>
      <c r="J38" s="54"/>
      <c r="K38" s="54"/>
      <c r="L38" s="54"/>
      <c r="M38" s="54"/>
    </row>
    <row r="39" spans="7:13" x14ac:dyDescent="0.2">
      <c r="G39" s="6"/>
      <c r="H39" s="6"/>
    </row>
    <row r="40" spans="7:13" x14ac:dyDescent="0.2">
      <c r="G40" s="6"/>
      <c r="H40" s="6"/>
    </row>
    <row r="41" spans="7:13" x14ac:dyDescent="0.2">
      <c r="G41" s="6"/>
      <c r="H41" s="6"/>
    </row>
  </sheetData>
  <mergeCells count="3">
    <mergeCell ref="C4:H4"/>
    <mergeCell ref="I4:L4"/>
    <mergeCell ref="C10:H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FEA16-1BE8-3F4C-9FEA-B3431DB2F4D5}">
  <dimension ref="B2:E16"/>
  <sheetViews>
    <sheetView workbookViewId="0">
      <selection activeCell="F30" sqref="F30"/>
    </sheetView>
  </sheetViews>
  <sheetFormatPr baseColWidth="10" defaultRowHeight="16" x14ac:dyDescent="0.2"/>
  <cols>
    <col min="2" max="2" width="13" bestFit="1" customWidth="1"/>
    <col min="3" max="5" width="13.33203125" style="30" customWidth="1"/>
  </cols>
  <sheetData>
    <row r="2" spans="2:5" ht="17" thickBot="1" x14ac:dyDescent="0.25">
      <c r="B2" s="5"/>
      <c r="C2" s="29"/>
    </row>
    <row r="3" spans="2:5" ht="18" customHeight="1" thickTop="1" x14ac:dyDescent="0.2">
      <c r="B3" s="7" t="s">
        <v>0</v>
      </c>
      <c r="C3" s="47"/>
      <c r="D3" s="28" t="s">
        <v>28</v>
      </c>
      <c r="E3" s="45" t="s">
        <v>26</v>
      </c>
    </row>
    <row r="4" spans="2:5" ht="17" x14ac:dyDescent="0.2">
      <c r="B4" s="50"/>
      <c r="C4" s="48" t="s">
        <v>21</v>
      </c>
      <c r="D4" s="32" t="s">
        <v>21</v>
      </c>
      <c r="E4" s="46" t="s">
        <v>27</v>
      </c>
    </row>
    <row r="5" spans="2:5" ht="17" x14ac:dyDescent="0.2">
      <c r="B5" s="1" t="s">
        <v>1</v>
      </c>
      <c r="C5" s="33" t="s">
        <v>10</v>
      </c>
      <c r="D5" s="34" t="s">
        <v>11</v>
      </c>
      <c r="E5" s="34" t="s">
        <v>12</v>
      </c>
    </row>
    <row r="6" spans="2:5" x14ac:dyDescent="0.2">
      <c r="B6" s="50" t="s">
        <v>0</v>
      </c>
      <c r="C6" s="31"/>
      <c r="D6" s="32"/>
      <c r="E6" s="32"/>
    </row>
    <row r="7" spans="2:5" x14ac:dyDescent="0.2">
      <c r="B7" s="50" t="s">
        <v>13</v>
      </c>
      <c r="C7" s="39" cm="1">
        <f t="array" ref="C7:C10">[3]twfe_baja_cierre!$E$3:$E$6</f>
        <v>0</v>
      </c>
      <c r="D7" s="32" cm="1">
        <f t="array" ref="D7:D10">[4]twfe_baja_permanente!$E$3:$E$6</f>
        <v>1E-3</v>
      </c>
      <c r="E7" s="32" cm="1">
        <f t="array" ref="E7:E10">[5]twfe_cambio_cierre!$E$3:$E$6</f>
        <v>1E-3</v>
      </c>
    </row>
    <row r="8" spans="2:5" x14ac:dyDescent="0.2">
      <c r="B8" s="50" t="s">
        <v>0</v>
      </c>
      <c r="C8" s="35">
        <v>1E-3</v>
      </c>
      <c r="D8" s="36">
        <v>1E-3</v>
      </c>
      <c r="E8" s="36">
        <v>1E-3</v>
      </c>
    </row>
    <row r="9" spans="2:5" ht="17" x14ac:dyDescent="0.2">
      <c r="B9" s="50" t="s">
        <v>14</v>
      </c>
      <c r="C9" s="31" t="str">
        <v>0.038***</v>
      </c>
      <c r="D9" s="32" t="str">
        <v>0.013***</v>
      </c>
      <c r="E9" s="32" t="str">
        <v>0.024***</v>
      </c>
    </row>
    <row r="10" spans="2:5" x14ac:dyDescent="0.2">
      <c r="B10" s="50" t="s">
        <v>0</v>
      </c>
      <c r="C10" s="35">
        <v>0</v>
      </c>
      <c r="D10" s="36">
        <v>0</v>
      </c>
      <c r="E10" s="36">
        <v>0</v>
      </c>
    </row>
    <row r="11" spans="2:5" x14ac:dyDescent="0.2">
      <c r="B11" s="50" t="s">
        <v>0</v>
      </c>
      <c r="C11" s="31"/>
      <c r="D11" s="32"/>
      <c r="E11" s="32"/>
    </row>
    <row r="12" spans="2:5" x14ac:dyDescent="0.2">
      <c r="B12" s="12" t="s">
        <v>15</v>
      </c>
      <c r="C12" s="37" cm="1">
        <f t="array" ref="C12:C15">[3]twfe_baja_cierre!$E$7:$E$10</f>
        <v>5915501</v>
      </c>
      <c r="D12" s="38" cm="1">
        <f t="array" ref="D12:D15">[4]twfe_baja_permanente!$E$7:$E$10</f>
        <v>5915501</v>
      </c>
      <c r="E12" s="38" cm="1">
        <f t="array" ref="E12:E15">[5]twfe_cambio_cierre!$E$7:$E$10</f>
        <v>5915501</v>
      </c>
    </row>
    <row r="13" spans="2:5" x14ac:dyDescent="0.2">
      <c r="B13" s="50" t="s">
        <v>16</v>
      </c>
      <c r="C13" s="39">
        <v>3.7999999999999999E-2</v>
      </c>
      <c r="D13" s="40">
        <v>1.2999999999999999E-2</v>
      </c>
      <c r="E13" s="40">
        <v>2.4E-2</v>
      </c>
    </row>
    <row r="14" spans="2:5" x14ac:dyDescent="0.2">
      <c r="B14" s="50" t="s">
        <v>17</v>
      </c>
      <c r="C14" s="41">
        <v>248846</v>
      </c>
      <c r="D14" s="42">
        <v>248846</v>
      </c>
      <c r="E14" s="42">
        <v>248846</v>
      </c>
    </row>
    <row r="15" spans="2:5" ht="17" thickBot="1" x14ac:dyDescent="0.25">
      <c r="B15" s="3" t="s">
        <v>18</v>
      </c>
      <c r="C15" s="43">
        <v>145687</v>
      </c>
      <c r="D15" s="44">
        <v>145687</v>
      </c>
      <c r="E15" s="44">
        <v>145687</v>
      </c>
    </row>
    <row r="16" spans="2:5" ht="17" thickTop="1" x14ac:dyDescent="0.2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6A984-389A-2441-A526-FE946050D75F}">
  <dimension ref="B2:E16"/>
  <sheetViews>
    <sheetView workbookViewId="0">
      <selection activeCell="D18" sqref="D18"/>
    </sheetView>
  </sheetViews>
  <sheetFormatPr baseColWidth="10" defaultRowHeight="16" x14ac:dyDescent="0.2"/>
  <cols>
    <col min="2" max="2" width="13" bestFit="1" customWidth="1"/>
    <col min="3" max="5" width="13.33203125" customWidth="1"/>
  </cols>
  <sheetData>
    <row r="2" spans="2:5" ht="17" thickBot="1" x14ac:dyDescent="0.25">
      <c r="B2" s="5"/>
      <c r="C2" s="5"/>
    </row>
    <row r="3" spans="2:5" ht="17" thickTop="1" x14ac:dyDescent="0.2">
      <c r="B3" s="7" t="s">
        <v>0</v>
      </c>
      <c r="C3" s="10" t="s">
        <v>22</v>
      </c>
      <c r="D3" s="7" t="s">
        <v>22</v>
      </c>
      <c r="E3" s="7" t="s">
        <v>22</v>
      </c>
    </row>
    <row r="4" spans="2:5" x14ac:dyDescent="0.2">
      <c r="B4" s="50"/>
      <c r="C4" s="49" t="s">
        <v>23</v>
      </c>
      <c r="D4" s="50" t="s">
        <v>24</v>
      </c>
      <c r="E4" s="50" t="s">
        <v>25</v>
      </c>
    </row>
    <row r="5" spans="2:5" x14ac:dyDescent="0.2">
      <c r="B5" s="1" t="s">
        <v>1</v>
      </c>
      <c r="C5" s="11" t="s">
        <v>10</v>
      </c>
      <c r="D5" s="27" t="s">
        <v>11</v>
      </c>
      <c r="E5" s="27" t="s">
        <v>12</v>
      </c>
    </row>
    <row r="6" spans="2:5" x14ac:dyDescent="0.2">
      <c r="B6" s="50" t="s">
        <v>0</v>
      </c>
      <c r="C6" s="49"/>
      <c r="D6" s="50"/>
      <c r="E6" s="50"/>
    </row>
    <row r="7" spans="2:5" x14ac:dyDescent="0.2">
      <c r="B7" s="50" t="s">
        <v>13</v>
      </c>
      <c r="C7" s="39" cm="1">
        <f t="array" ref="C7:C10">[6]twfe_cambio_sal_mayor!$E$3:$E$6</f>
        <v>0</v>
      </c>
      <c r="D7" s="40" cm="1">
        <f t="array" ref="D7:D10">[7]twfe_cambio_sal_menor!$E$3:$E$6</f>
        <v>1E-3</v>
      </c>
      <c r="E7" s="40" cm="1">
        <f t="array" ref="E7:E10">[8]twfe_cambio_sal_igual!$E$3:$E$6</f>
        <v>0</v>
      </c>
    </row>
    <row r="8" spans="2:5" x14ac:dyDescent="0.2">
      <c r="B8" s="50" t="s">
        <v>0</v>
      </c>
      <c r="C8" s="35">
        <v>1E-3</v>
      </c>
      <c r="D8" s="36">
        <v>1E-3</v>
      </c>
      <c r="E8" s="36">
        <v>0</v>
      </c>
    </row>
    <row r="9" spans="2:5" ht="17" x14ac:dyDescent="0.2">
      <c r="B9" s="50" t="s">
        <v>14</v>
      </c>
      <c r="C9" s="31" t="str">
        <v>0.011***</v>
      </c>
      <c r="D9" s="32" t="str">
        <v>0.009***</v>
      </c>
      <c r="E9" s="32" t="str">
        <v>0.004***</v>
      </c>
    </row>
    <row r="10" spans="2:5" x14ac:dyDescent="0.2">
      <c r="B10" s="50" t="s">
        <v>0</v>
      </c>
      <c r="C10" s="35">
        <v>0</v>
      </c>
      <c r="D10" s="36">
        <v>0</v>
      </c>
      <c r="E10" s="36">
        <v>0</v>
      </c>
    </row>
    <row r="11" spans="2:5" x14ac:dyDescent="0.2">
      <c r="B11" s="50" t="s">
        <v>0</v>
      </c>
      <c r="C11" s="31"/>
      <c r="D11" s="32"/>
      <c r="E11" s="32"/>
    </row>
    <row r="12" spans="2:5" x14ac:dyDescent="0.2">
      <c r="B12" s="12" t="s">
        <v>15</v>
      </c>
      <c r="C12" s="37" cm="1">
        <f t="array" ref="C12:C15">[6]twfe_cambio_sal_mayor!$E$7:$E$10</f>
        <v>5915501</v>
      </c>
      <c r="D12" s="38" cm="1">
        <f t="array" ref="D12:D15">[7]twfe_cambio_sal_menor!$E$7:$E$10</f>
        <v>5915501</v>
      </c>
      <c r="E12" s="38" cm="1">
        <f t="array" ref="E12:E15">[8]twfe_cambio_sal_igual!$E$7:$E$10</f>
        <v>5915501</v>
      </c>
    </row>
    <row r="13" spans="2:5" x14ac:dyDescent="0.2">
      <c r="B13" s="50" t="s">
        <v>16</v>
      </c>
      <c r="C13" s="39">
        <v>1.0999999999999999E-2</v>
      </c>
      <c r="D13" s="40">
        <v>8.9999999999999993E-3</v>
      </c>
      <c r="E13" s="40">
        <v>4.0000000000000001E-3</v>
      </c>
    </row>
    <row r="14" spans="2:5" x14ac:dyDescent="0.2">
      <c r="B14" s="50" t="s">
        <v>17</v>
      </c>
      <c r="C14" s="41">
        <v>248846</v>
      </c>
      <c r="D14" s="42">
        <v>248846</v>
      </c>
      <c r="E14" s="42">
        <v>248846</v>
      </c>
    </row>
    <row r="15" spans="2:5" ht="17" thickBot="1" x14ac:dyDescent="0.25">
      <c r="B15" s="3" t="s">
        <v>18</v>
      </c>
      <c r="C15" s="43">
        <v>145687</v>
      </c>
      <c r="D15" s="44">
        <v>145687</v>
      </c>
      <c r="E15" s="44">
        <v>145687</v>
      </c>
    </row>
    <row r="16" spans="2:5" ht="17" thickTop="1" x14ac:dyDescent="0.2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55088-63B8-8741-A970-18740F76326C}">
  <dimension ref="B2:M15"/>
  <sheetViews>
    <sheetView workbookViewId="0">
      <selection activeCell="F33" sqref="F33"/>
    </sheetView>
  </sheetViews>
  <sheetFormatPr baseColWidth="10" defaultRowHeight="16" x14ac:dyDescent="0.2"/>
  <cols>
    <col min="2" max="2" width="13" bestFit="1" customWidth="1"/>
    <col min="3" max="13" width="11.6640625" customWidth="1"/>
  </cols>
  <sheetData>
    <row r="2" spans="2:13" ht="17" thickBot="1" x14ac:dyDescent="0.25">
      <c r="B2" s="5"/>
      <c r="C2" s="5"/>
      <c r="D2" s="5"/>
      <c r="E2" s="5"/>
      <c r="F2" s="5"/>
      <c r="G2" s="5"/>
      <c r="H2" s="5"/>
      <c r="I2" s="5"/>
      <c r="J2" s="5"/>
    </row>
    <row r="3" spans="2:13" ht="17" thickTop="1" x14ac:dyDescent="0.2">
      <c r="B3" s="50" t="s">
        <v>0</v>
      </c>
      <c r="C3" s="58" t="s">
        <v>19</v>
      </c>
      <c r="D3" s="59"/>
      <c r="E3" s="59"/>
      <c r="F3" s="60"/>
      <c r="G3" s="58" t="s">
        <v>20</v>
      </c>
      <c r="H3" s="59"/>
      <c r="I3" s="59"/>
      <c r="J3" s="59"/>
      <c r="K3" s="6"/>
    </row>
    <row r="4" spans="2:13" x14ac:dyDescent="0.2">
      <c r="B4" s="1" t="s">
        <v>1</v>
      </c>
      <c r="C4" s="2" t="s">
        <v>2</v>
      </c>
      <c r="D4" s="1" t="s">
        <v>3</v>
      </c>
      <c r="E4" s="1" t="s">
        <v>4</v>
      </c>
      <c r="F4" s="1" t="s">
        <v>8</v>
      </c>
      <c r="G4" s="2" t="s">
        <v>5</v>
      </c>
      <c r="H4" s="1" t="s">
        <v>6</v>
      </c>
      <c r="I4" s="1" t="s">
        <v>7</v>
      </c>
      <c r="J4" s="1" t="s">
        <v>9</v>
      </c>
    </row>
    <row r="5" spans="2:13" x14ac:dyDescent="0.2">
      <c r="B5" s="50" t="s">
        <v>0</v>
      </c>
      <c r="C5" s="49"/>
      <c r="D5" s="50"/>
      <c r="E5" s="50"/>
      <c r="F5" s="50"/>
      <c r="G5" s="49"/>
      <c r="H5" s="50"/>
      <c r="I5" s="50"/>
      <c r="J5" s="50"/>
    </row>
    <row r="6" spans="2:13" x14ac:dyDescent="0.2">
      <c r="B6" s="50" t="s">
        <v>13</v>
      </c>
      <c r="C6" s="49" t="str" cm="1">
        <f t="array" ref="C6:F9">[9]twfe_sal_cierre_same_idrfc!$B$3:$E$6</f>
        <v>9.2***</v>
      </c>
      <c r="D6" s="50" t="str">
        <v>8.8***</v>
      </c>
      <c r="E6" s="50" t="str">
        <v>5.9**</v>
      </c>
      <c r="F6" s="50" t="str">
        <v>6.3***</v>
      </c>
      <c r="G6" s="51" cm="1">
        <f t="array" ref="G6:J9">[10]twfe_log_sal_cierre_same_idrfc!$B$3:$E$6</f>
        <v>0</v>
      </c>
      <c r="H6" s="50" t="str">
        <v>0.01*</v>
      </c>
      <c r="I6" s="50" t="str">
        <v>0.01***</v>
      </c>
      <c r="J6" s="50" t="str">
        <v>0.01***</v>
      </c>
    </row>
    <row r="7" spans="2:13" x14ac:dyDescent="0.2">
      <c r="B7" s="50" t="s">
        <v>0</v>
      </c>
      <c r="C7" s="52">
        <v>2.2999999999999998</v>
      </c>
      <c r="D7" s="53">
        <v>2.29</v>
      </c>
      <c r="E7" s="53">
        <v>2.33</v>
      </c>
      <c r="F7" s="53">
        <v>2.33</v>
      </c>
      <c r="G7" s="25">
        <v>4.0000000000000001E-3</v>
      </c>
      <c r="H7" s="26">
        <v>3.0000000000000001E-3</v>
      </c>
      <c r="I7" s="26">
        <v>3.0000000000000001E-3</v>
      </c>
      <c r="J7" s="26">
        <v>3.0000000000000001E-3</v>
      </c>
    </row>
    <row r="8" spans="2:13" x14ac:dyDescent="0.2">
      <c r="B8" s="50" t="s">
        <v>14</v>
      </c>
      <c r="C8" s="49" t="str">
        <v>466.4***</v>
      </c>
      <c r="D8" s="50" t="str">
        <v>466.4***</v>
      </c>
      <c r="E8" s="50" t="str">
        <v>482.7***</v>
      </c>
      <c r="F8" s="50" t="str">
        <v>482.7***</v>
      </c>
      <c r="G8" s="49" t="str">
        <v>5.83***</v>
      </c>
      <c r="H8" s="50" t="str">
        <v>5.83***</v>
      </c>
      <c r="I8" s="50" t="str">
        <v>5.86***</v>
      </c>
      <c r="J8" s="50" t="str">
        <v>5.86***</v>
      </c>
    </row>
    <row r="9" spans="2:13" x14ac:dyDescent="0.2">
      <c r="B9" s="50" t="s">
        <v>0</v>
      </c>
      <c r="C9" s="52">
        <v>0.02</v>
      </c>
      <c r="D9" s="53">
        <v>0.02</v>
      </c>
      <c r="E9" s="53">
        <v>0.02</v>
      </c>
      <c r="F9" s="53">
        <v>0.02</v>
      </c>
      <c r="G9" s="25">
        <v>0</v>
      </c>
      <c r="H9" s="26">
        <v>0</v>
      </c>
      <c r="I9" s="26">
        <v>0</v>
      </c>
      <c r="J9" s="26">
        <v>0</v>
      </c>
    </row>
    <row r="10" spans="2:13" x14ac:dyDescent="0.2">
      <c r="B10" s="50" t="s">
        <v>0</v>
      </c>
      <c r="C10" s="49"/>
      <c r="D10" s="50"/>
      <c r="E10" s="50"/>
      <c r="F10" s="50"/>
      <c r="G10" s="49"/>
      <c r="H10" s="50"/>
      <c r="I10" s="50"/>
      <c r="J10" s="50"/>
    </row>
    <row r="11" spans="2:13" x14ac:dyDescent="0.2">
      <c r="B11" s="12" t="s">
        <v>15</v>
      </c>
      <c r="C11" s="23" cm="1">
        <f t="array" ref="C11:F14">[9]twfe_sal_cierre_same_idrfc!$B$7:$E$10</f>
        <v>3265260</v>
      </c>
      <c r="D11" s="24">
        <v>3265260</v>
      </c>
      <c r="E11" s="24">
        <v>2983149</v>
      </c>
      <c r="F11" s="24">
        <v>2983149</v>
      </c>
      <c r="G11" s="23" cm="1">
        <f t="array" ref="G11:J14">[10]twfe_log_sal_cierre_same_idrfc!$B$7:$E$10</f>
        <v>3265260</v>
      </c>
      <c r="H11" s="24">
        <v>3265260</v>
      </c>
      <c r="I11" s="24">
        <v>2983149</v>
      </c>
      <c r="J11" s="24">
        <v>2983149</v>
      </c>
    </row>
    <row r="12" spans="2:13" x14ac:dyDescent="0.2">
      <c r="B12" s="50" t="s">
        <v>16</v>
      </c>
      <c r="C12" s="56">
        <v>466.5</v>
      </c>
      <c r="D12" s="57">
        <v>466.5</v>
      </c>
      <c r="E12" s="57">
        <v>482.7</v>
      </c>
      <c r="F12" s="57">
        <v>482.7</v>
      </c>
      <c r="G12" s="51">
        <v>5.83</v>
      </c>
      <c r="H12" s="55">
        <v>5.83</v>
      </c>
      <c r="I12" s="55">
        <v>5.86</v>
      </c>
      <c r="J12" s="55">
        <v>5.86</v>
      </c>
    </row>
    <row r="13" spans="2:13" x14ac:dyDescent="0.2">
      <c r="B13" s="50" t="s">
        <v>17</v>
      </c>
      <c r="C13" s="16">
        <v>161085</v>
      </c>
      <c r="D13" s="13">
        <v>161085</v>
      </c>
      <c r="E13" s="13">
        <v>122937</v>
      </c>
      <c r="F13" s="13">
        <v>122937</v>
      </c>
      <c r="G13" s="16">
        <v>161085</v>
      </c>
      <c r="H13" s="13">
        <v>161085</v>
      </c>
      <c r="I13" s="13">
        <v>122937</v>
      </c>
      <c r="J13" s="13">
        <v>122937</v>
      </c>
      <c r="K13" s="9"/>
      <c r="L13" s="9"/>
      <c r="M13" s="9"/>
    </row>
    <row r="14" spans="2:13" ht="17" thickBot="1" x14ac:dyDescent="0.25">
      <c r="B14" s="3" t="s">
        <v>18</v>
      </c>
      <c r="C14" s="14">
        <v>77067</v>
      </c>
      <c r="D14" s="15">
        <v>77067</v>
      </c>
      <c r="E14" s="15">
        <v>58909</v>
      </c>
      <c r="F14" s="15">
        <v>58909</v>
      </c>
      <c r="G14" s="14">
        <v>77067</v>
      </c>
      <c r="H14" s="15">
        <v>77067</v>
      </c>
      <c r="I14" s="15">
        <v>58909</v>
      </c>
      <c r="J14" s="15">
        <v>58909</v>
      </c>
    </row>
    <row r="15" spans="2:13" ht="17" thickTop="1" x14ac:dyDescent="0.2"/>
  </sheetData>
  <mergeCells count="2">
    <mergeCell ref="C3:F3"/>
    <mergeCell ref="G3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twfe_wage</vt:lpstr>
      <vt:lpstr>twfe_job</vt:lpstr>
      <vt:lpstr>twfe_job_change_wage</vt:lpstr>
      <vt:lpstr>twfe_wage_same_idrfc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ALEJANDRO MEDINA SALGADO</dc:creator>
  <cp:lastModifiedBy>MARCO ALEJANDRO MEDINA SALGADO</cp:lastModifiedBy>
  <dcterms:created xsi:type="dcterms:W3CDTF">2022-03-07T09:44:40Z</dcterms:created>
  <dcterms:modified xsi:type="dcterms:W3CDTF">2022-10-31T19:31:49Z</dcterms:modified>
</cp:coreProperties>
</file>