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m\Gen 5 Inspection\Gen5 Inspection\P509\Reports\"/>
    </mc:Choice>
  </mc:AlternateContent>
  <xr:revisionPtr revIDLastSave="0" documentId="8_{F71FAEEB-E2A8-4963-AAB7-E5821039D5B9}" xr6:coauthVersionLast="45" xr6:coauthVersionMax="45" xr10:uidLastSave="{00000000-0000-0000-0000-000000000000}"/>
  <bookViews>
    <workbookView xWindow="-28920" yWindow="-1860" windowWidth="29040" windowHeight="17640" firstSheet="2" activeTab="6"/>
  </bookViews>
  <sheets>
    <sheet name="BallPlateGen5_Fixture_P509_Repe" sheetId="1" r:id="rId1"/>
    <sheet name="BallPlateGen5_Fixture_P509_ (2)" sheetId="2" r:id="rId2"/>
    <sheet name="BallPlateGen5_Fixture_P509_ (3)" sheetId="3" r:id="rId3"/>
    <sheet name="BallPlateGen5_Fixture_P509_ (4)" sheetId="4" r:id="rId4"/>
    <sheet name="BallPlateGen5_Fixture_P509_ (5)" sheetId="6" r:id="rId5"/>
    <sheet name="BallPlateGen5_Fixture_P509_ (6)" sheetId="7" r:id="rId6"/>
    <sheet name="Sheet4" sheetId="5" r:id="rId7"/>
  </sheets>
  <calcPr calcId="0"/>
</workbook>
</file>

<file path=xl/calcChain.xml><?xml version="1.0" encoding="utf-8"?>
<calcChain xmlns="http://schemas.openxmlformats.org/spreadsheetml/2006/main">
  <c r="M10" i="5" l="1"/>
  <c r="N10" i="5"/>
  <c r="M11" i="5"/>
  <c r="N11" i="5"/>
  <c r="M12" i="5"/>
  <c r="N12" i="5"/>
  <c r="M16" i="5"/>
  <c r="N16" i="5"/>
  <c r="M17" i="5"/>
  <c r="N17" i="5"/>
  <c r="M18" i="5"/>
  <c r="N18" i="5"/>
  <c r="M22" i="5"/>
  <c r="N22" i="5"/>
  <c r="M23" i="5"/>
  <c r="N23" i="5"/>
  <c r="M24" i="5"/>
  <c r="N24" i="5"/>
  <c r="M28" i="5"/>
  <c r="N28" i="5"/>
  <c r="M29" i="5"/>
  <c r="N29" i="5"/>
  <c r="M30" i="5"/>
  <c r="N30" i="5"/>
  <c r="M34" i="5"/>
  <c r="N34" i="5"/>
  <c r="M35" i="5"/>
  <c r="N35" i="5"/>
  <c r="M36" i="5"/>
  <c r="N36" i="5"/>
  <c r="M40" i="5"/>
  <c r="N40" i="5"/>
  <c r="M41" i="5"/>
  <c r="N41" i="5"/>
  <c r="M42" i="5"/>
  <c r="N42" i="5"/>
  <c r="M46" i="5"/>
  <c r="N46" i="5"/>
  <c r="M47" i="5"/>
  <c r="N47" i="5"/>
  <c r="M48" i="5"/>
  <c r="N48" i="5"/>
  <c r="M52" i="5"/>
  <c r="N52" i="5"/>
  <c r="M53" i="5"/>
  <c r="N53" i="5"/>
  <c r="M54" i="5"/>
  <c r="N54" i="5"/>
  <c r="M58" i="5"/>
  <c r="N58" i="5"/>
  <c r="M59" i="5"/>
  <c r="N59" i="5"/>
  <c r="M60" i="5"/>
  <c r="N60" i="5"/>
  <c r="M5" i="5"/>
  <c r="N5" i="5"/>
  <c r="M6" i="5"/>
  <c r="N6" i="5"/>
  <c r="N4" i="5"/>
  <c r="M4" i="5"/>
  <c r="G3" i="5"/>
  <c r="F3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F16" i="5"/>
  <c r="G16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F31" i="5"/>
  <c r="G31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F48" i="5"/>
  <c r="G48" i="5"/>
  <c r="F49" i="5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G4" i="5"/>
  <c r="F4" i="5"/>
  <c r="G141" i="7" a="1"/>
  <c r="G141" i="7" s="1"/>
  <c r="H141" i="7" s="1"/>
  <c r="G140" i="7" a="1"/>
  <c r="G140" i="7" s="1"/>
  <c r="H140" i="7" s="1"/>
  <c r="G139" i="7"/>
  <c r="H139" i="7" s="1"/>
  <c r="G139" i="7" a="1"/>
  <c r="G138" i="7" a="1"/>
  <c r="G138" i="7" s="1"/>
  <c r="H138" i="7" s="1"/>
  <c r="G137" i="7" a="1"/>
  <c r="G137" i="7" s="1"/>
  <c r="G136" i="7" a="1"/>
  <c r="G136" i="7" s="1"/>
  <c r="H136" i="7" s="1"/>
  <c r="D136" i="7" a="1"/>
  <c r="D136" i="7" s="1"/>
  <c r="D137" i="7" s="1"/>
  <c r="G135" i="7" a="1"/>
  <c r="G135" i="7" s="1"/>
  <c r="G134" i="7" a="1"/>
  <c r="G134" i="7" s="1"/>
  <c r="G133" i="7"/>
  <c r="G133" i="7" a="1"/>
  <c r="G132" i="7" a="1"/>
  <c r="G132" i="7" s="1"/>
  <c r="G131" i="7" a="1"/>
  <c r="G131" i="7" s="1"/>
  <c r="H131" i="7" s="1"/>
  <c r="G130" i="7" a="1"/>
  <c r="G130" i="7" s="1"/>
  <c r="H130" i="7" s="1"/>
  <c r="D130" i="7" a="1"/>
  <c r="D130" i="7" s="1"/>
  <c r="D131" i="7" s="1"/>
  <c r="G129" i="7" a="1"/>
  <c r="G129" i="7" s="1"/>
  <c r="H129" i="7" s="1"/>
  <c r="G128" i="7" a="1"/>
  <c r="G128" i="7" s="1"/>
  <c r="G127" i="7" a="1"/>
  <c r="G127" i="7" s="1"/>
  <c r="H127" i="7" s="1"/>
  <c r="G126" i="7"/>
  <c r="G126" i="7" a="1"/>
  <c r="G125" i="7" a="1"/>
  <c r="G125" i="7" s="1"/>
  <c r="H125" i="7" s="1"/>
  <c r="G124" i="7" a="1"/>
  <c r="G124" i="7" s="1"/>
  <c r="H124" i="7" s="1"/>
  <c r="D124" i="7" a="1"/>
  <c r="D124" i="7" s="1"/>
  <c r="D125" i="7" s="1"/>
  <c r="G123" i="7" a="1"/>
  <c r="G123" i="7" s="1"/>
  <c r="H123" i="7" s="1"/>
  <c r="G122" i="7" a="1"/>
  <c r="G122" i="7" s="1"/>
  <c r="H122" i="7" s="1"/>
  <c r="G121" i="7"/>
  <c r="H121" i="7" s="1"/>
  <c r="G121" i="7" a="1"/>
  <c r="G120" i="7"/>
  <c r="G120" i="7" a="1"/>
  <c r="G119" i="7" a="1"/>
  <c r="G119" i="7" s="1"/>
  <c r="H119" i="7" s="1"/>
  <c r="G118" i="7" a="1"/>
  <c r="G118" i="7" s="1"/>
  <c r="D118" i="7" a="1"/>
  <c r="D118" i="7" s="1"/>
  <c r="D119" i="7" s="1"/>
  <c r="G117" i="7"/>
  <c r="G117" i="7" a="1"/>
  <c r="G116" i="7" a="1"/>
  <c r="G116" i="7" s="1"/>
  <c r="H116" i="7" s="1"/>
  <c r="G115" i="7" a="1"/>
  <c r="G115" i="7" s="1"/>
  <c r="H115" i="7" s="1"/>
  <c r="G114" i="7"/>
  <c r="H114" i="7" s="1"/>
  <c r="G114" i="7" a="1"/>
  <c r="G113" i="7" a="1"/>
  <c r="G113" i="7" s="1"/>
  <c r="H113" i="7" s="1"/>
  <c r="D113" i="7"/>
  <c r="G112" i="7" a="1"/>
  <c r="G112" i="7" s="1"/>
  <c r="D112" i="7"/>
  <c r="D112" i="7" a="1"/>
  <c r="G111" i="7"/>
  <c r="H111" i="7" s="1"/>
  <c r="G111" i="7" a="1"/>
  <c r="G110" i="7" a="1"/>
  <c r="G110" i="7" s="1"/>
  <c r="H110" i="7" s="1"/>
  <c r="G109" i="7"/>
  <c r="G109" i="7" a="1"/>
  <c r="G108" i="7"/>
  <c r="H108" i="7" s="1"/>
  <c r="G108" i="7" a="1"/>
  <c r="G107" i="7" a="1"/>
  <c r="G107" i="7" s="1"/>
  <c r="H107" i="7" s="1"/>
  <c r="G106" i="7"/>
  <c r="H106" i="7" s="1"/>
  <c r="G106" i="7" a="1"/>
  <c r="D106" i="7" a="1"/>
  <c r="D106" i="7" s="1"/>
  <c r="D107" i="7" s="1"/>
  <c r="G105" i="7"/>
  <c r="G105" i="7" a="1"/>
  <c r="G104" i="7" a="1"/>
  <c r="G104" i="7" s="1"/>
  <c r="G103" i="7"/>
  <c r="G103" i="7" a="1"/>
  <c r="G102" i="7" a="1"/>
  <c r="G102" i="7" s="1"/>
  <c r="G101" i="7" a="1"/>
  <c r="G101" i="7" s="1"/>
  <c r="H101" i="7" s="1"/>
  <c r="G100" i="7" a="1"/>
  <c r="G100" i="7" s="1"/>
  <c r="H100" i="7" s="1"/>
  <c r="D100" i="7" a="1"/>
  <c r="D100" i="7" s="1"/>
  <c r="D101" i="7" s="1"/>
  <c r="G99" i="7" a="1"/>
  <c r="G99" i="7" s="1"/>
  <c r="H99" i="7" s="1"/>
  <c r="G98" i="7"/>
  <c r="G98" i="7" a="1"/>
  <c r="G97" i="7"/>
  <c r="G97" i="7" a="1"/>
  <c r="G96" i="7"/>
  <c r="G96" i="7" a="1"/>
  <c r="G95" i="7" a="1"/>
  <c r="G95" i="7" s="1"/>
  <c r="G94" i="7" a="1"/>
  <c r="G94" i="7" s="1"/>
  <c r="D94" i="7" a="1"/>
  <c r="D94" i="7" s="1"/>
  <c r="D95" i="7" s="1"/>
  <c r="G93" i="7"/>
  <c r="H93" i="7" s="1"/>
  <c r="G93" i="7" a="1"/>
  <c r="G92" i="7" a="1"/>
  <c r="G92" i="7" s="1"/>
  <c r="H92" i="7" s="1"/>
  <c r="G91" i="7" a="1"/>
  <c r="G91" i="7" s="1"/>
  <c r="G90" i="7" a="1"/>
  <c r="G90" i="7" s="1"/>
  <c r="H90" i="7" s="1"/>
  <c r="G89" i="7" a="1"/>
  <c r="G89" i="7" s="1"/>
  <c r="G88" i="7" a="1"/>
  <c r="G88" i="7" s="1"/>
  <c r="H88" i="7" s="1"/>
  <c r="D88" i="7" a="1"/>
  <c r="D88" i="7" s="1"/>
  <c r="D89" i="7" s="1"/>
  <c r="G87" i="7" a="1"/>
  <c r="G87" i="7" s="1"/>
  <c r="H87" i="7" s="1"/>
  <c r="G86" i="7" a="1"/>
  <c r="G86" i="7" s="1"/>
  <c r="H86" i="7" s="1"/>
  <c r="G85" i="7"/>
  <c r="H85" i="7" s="1"/>
  <c r="G85" i="7" a="1"/>
  <c r="G84" i="7"/>
  <c r="G84" i="7" a="1"/>
  <c r="G83" i="7" a="1"/>
  <c r="G83" i="7" s="1"/>
  <c r="H83" i="7" s="1"/>
  <c r="G82" i="7" a="1"/>
  <c r="G82" i="7" s="1"/>
  <c r="D82" i="7" a="1"/>
  <c r="D82" i="7" s="1"/>
  <c r="D83" i="7" s="1"/>
  <c r="V79" i="7"/>
  <c r="U79" i="7"/>
  <c r="T79" i="7"/>
  <c r="Z78" i="7"/>
  <c r="Y78" i="7"/>
  <c r="X78" i="7"/>
  <c r="V78" i="7"/>
  <c r="U78" i="7"/>
  <c r="T78" i="7"/>
  <c r="V77" i="7"/>
  <c r="U77" i="7"/>
  <c r="T77" i="7"/>
  <c r="V76" i="7"/>
  <c r="U76" i="7"/>
  <c r="T76" i="7"/>
  <c r="V75" i="7"/>
  <c r="U75" i="7"/>
  <c r="T75" i="7"/>
  <c r="V74" i="7"/>
  <c r="U74" i="7"/>
  <c r="T74" i="7"/>
  <c r="V73" i="7"/>
  <c r="U73" i="7"/>
  <c r="T73" i="7"/>
  <c r="Z72" i="7"/>
  <c r="Y72" i="7"/>
  <c r="X72" i="7"/>
  <c r="V72" i="7"/>
  <c r="U72" i="7"/>
  <c r="T72" i="7"/>
  <c r="V71" i="7"/>
  <c r="U71" i="7"/>
  <c r="T71" i="7"/>
  <c r="V70" i="7"/>
  <c r="U70" i="7"/>
  <c r="T70" i="7"/>
  <c r="V69" i="7"/>
  <c r="U69" i="7"/>
  <c r="T69" i="7"/>
  <c r="V68" i="7"/>
  <c r="U68" i="7"/>
  <c r="T68" i="7"/>
  <c r="V67" i="7"/>
  <c r="U67" i="7"/>
  <c r="T67" i="7"/>
  <c r="Z66" i="7"/>
  <c r="Y66" i="7"/>
  <c r="X66" i="7"/>
  <c r="V66" i="7"/>
  <c r="U66" i="7"/>
  <c r="T66" i="7"/>
  <c r="V65" i="7"/>
  <c r="U65" i="7"/>
  <c r="T65" i="7"/>
  <c r="V64" i="7"/>
  <c r="U64" i="7"/>
  <c r="T64" i="7"/>
  <c r="V63" i="7"/>
  <c r="U63" i="7"/>
  <c r="T63" i="7"/>
  <c r="V62" i="7"/>
  <c r="U62" i="7"/>
  <c r="T62" i="7"/>
  <c r="V61" i="7"/>
  <c r="U61" i="7"/>
  <c r="T61" i="7"/>
  <c r="Z60" i="7"/>
  <c r="Y60" i="7"/>
  <c r="X60" i="7"/>
  <c r="V60" i="7"/>
  <c r="U60" i="7"/>
  <c r="T60" i="7"/>
  <c r="V59" i="7"/>
  <c r="U59" i="7"/>
  <c r="T59" i="7"/>
  <c r="V58" i="7"/>
  <c r="U58" i="7"/>
  <c r="T58" i="7"/>
  <c r="V57" i="7"/>
  <c r="U57" i="7"/>
  <c r="T57" i="7"/>
  <c r="V56" i="7"/>
  <c r="U56" i="7"/>
  <c r="T56" i="7"/>
  <c r="V55" i="7"/>
  <c r="U55" i="7"/>
  <c r="T55" i="7"/>
  <c r="Z54" i="7"/>
  <c r="Y54" i="7"/>
  <c r="X54" i="7"/>
  <c r="V54" i="7"/>
  <c r="U54" i="7"/>
  <c r="T54" i="7"/>
  <c r="V53" i="7"/>
  <c r="U53" i="7"/>
  <c r="T53" i="7"/>
  <c r="V52" i="7"/>
  <c r="U52" i="7"/>
  <c r="T52" i="7"/>
  <c r="V51" i="7"/>
  <c r="U51" i="7"/>
  <c r="T51" i="7"/>
  <c r="V50" i="7"/>
  <c r="U50" i="7"/>
  <c r="T50" i="7"/>
  <c r="S38" i="7"/>
  <c r="S37" i="7"/>
  <c r="S32" i="7"/>
  <c r="S31" i="7"/>
  <c r="S26" i="7"/>
  <c r="S25" i="7"/>
  <c r="S20" i="7"/>
  <c r="S19" i="7"/>
  <c r="S14" i="7"/>
  <c r="S13" i="7"/>
  <c r="G141" i="6" a="1"/>
  <c r="G141" i="6" s="1"/>
  <c r="H141" i="6" s="1"/>
  <c r="G140" i="6" a="1"/>
  <c r="G140" i="6" s="1"/>
  <c r="H140" i="6" s="1"/>
  <c r="G139" i="6" a="1"/>
  <c r="G139" i="6" s="1"/>
  <c r="H139" i="6" s="1"/>
  <c r="G138" i="6" a="1"/>
  <c r="G138" i="6" s="1"/>
  <c r="G137" i="6"/>
  <c r="H137" i="6" s="1"/>
  <c r="G137" i="6" a="1"/>
  <c r="G136" i="6" a="1"/>
  <c r="G136" i="6" s="1"/>
  <c r="H136" i="6" s="1"/>
  <c r="D136" i="6" a="1"/>
  <c r="D136" i="6" s="1"/>
  <c r="D137" i="6" s="1"/>
  <c r="G135" i="6"/>
  <c r="H135" i="6" s="1"/>
  <c r="G135" i="6" a="1"/>
  <c r="G134" i="6" a="1"/>
  <c r="G134" i="6" s="1"/>
  <c r="G133" i="6"/>
  <c r="H133" i="6" s="1"/>
  <c r="G133" i="6" a="1"/>
  <c r="G132" i="6" a="1"/>
  <c r="G132" i="6" s="1"/>
  <c r="H132" i="6" s="1"/>
  <c r="G131" i="6"/>
  <c r="H131" i="6" s="1"/>
  <c r="G131" i="6" a="1"/>
  <c r="G130" i="6" a="1"/>
  <c r="G130" i="6" s="1"/>
  <c r="H130" i="6" s="1"/>
  <c r="D130" i="6" a="1"/>
  <c r="D130" i="6" s="1"/>
  <c r="D131" i="6" s="1"/>
  <c r="G129" i="6"/>
  <c r="H129" i="6" s="1"/>
  <c r="G129" i="6" a="1"/>
  <c r="G128" i="6"/>
  <c r="H128" i="6" s="1"/>
  <c r="G128" i="6" a="1"/>
  <c r="G127" i="6"/>
  <c r="G127" i="6" a="1"/>
  <c r="G126" i="6" a="1"/>
  <c r="G126" i="6" s="1"/>
  <c r="H126" i="6" s="1"/>
  <c r="G125" i="6"/>
  <c r="H125" i="6" s="1"/>
  <c r="G125" i="6" a="1"/>
  <c r="H124" i="6"/>
  <c r="G124" i="6"/>
  <c r="H127" i="6" s="1"/>
  <c r="G124" i="6" a="1"/>
  <c r="D124" i="6" a="1"/>
  <c r="D124" i="6" s="1"/>
  <c r="D125" i="6" s="1"/>
  <c r="G123" i="6" a="1"/>
  <c r="G123" i="6" s="1"/>
  <c r="G122" i="6" a="1"/>
  <c r="G122" i="6" s="1"/>
  <c r="G121" i="6"/>
  <c r="G121" i="6" a="1"/>
  <c r="G120" i="6" a="1"/>
  <c r="G120" i="6" s="1"/>
  <c r="H120" i="6" s="1"/>
  <c r="G119" i="6" a="1"/>
  <c r="G119" i="6" s="1"/>
  <c r="D119" i="6"/>
  <c r="G118" i="6" a="1"/>
  <c r="G118" i="6" s="1"/>
  <c r="H118" i="6" s="1"/>
  <c r="D118" i="6"/>
  <c r="D118" i="6" a="1"/>
  <c r="G117" i="6" a="1"/>
  <c r="G117" i="6" s="1"/>
  <c r="H117" i="6" s="1"/>
  <c r="H116" i="6"/>
  <c r="G116" i="6"/>
  <c r="G116" i="6" a="1"/>
  <c r="G115" i="6" a="1"/>
  <c r="G115" i="6" s="1"/>
  <c r="H115" i="6" s="1"/>
  <c r="G114" i="6" a="1"/>
  <c r="G114" i="6" s="1"/>
  <c r="H114" i="6" s="1"/>
  <c r="H113" i="6"/>
  <c r="G113" i="6"/>
  <c r="G113" i="6" a="1"/>
  <c r="H112" i="6"/>
  <c r="S116" i="6" s="1"/>
  <c r="T116" i="6" s="1"/>
  <c r="G112" i="6"/>
  <c r="G112" i="6" a="1"/>
  <c r="D112" i="6"/>
  <c r="D113" i="6" s="1"/>
  <c r="D112" i="6" a="1"/>
  <c r="G111" i="6" a="1"/>
  <c r="G111" i="6" s="1"/>
  <c r="H111" i="6" s="1"/>
  <c r="G110" i="6" a="1"/>
  <c r="G110" i="6" s="1"/>
  <c r="H110" i="6" s="1"/>
  <c r="G109" i="6" a="1"/>
  <c r="G109" i="6" s="1"/>
  <c r="H109" i="6" s="1"/>
  <c r="G108" i="6"/>
  <c r="H108" i="6" s="1"/>
  <c r="G108" i="6" a="1"/>
  <c r="G107" i="6" a="1"/>
  <c r="G107" i="6" s="1"/>
  <c r="H107" i="6" s="1"/>
  <c r="G106" i="6"/>
  <c r="H106" i="6" s="1"/>
  <c r="G106" i="6" a="1"/>
  <c r="D106" i="6"/>
  <c r="D107" i="6" s="1"/>
  <c r="D106" i="6" a="1"/>
  <c r="G105" i="6"/>
  <c r="H105" i="6" s="1"/>
  <c r="G105" i="6" a="1"/>
  <c r="G104" i="6" a="1"/>
  <c r="G104" i="6" s="1"/>
  <c r="H104" i="6" s="1"/>
  <c r="G103" i="6" a="1"/>
  <c r="G103" i="6" s="1"/>
  <c r="H103" i="6" s="1"/>
  <c r="G102" i="6" a="1"/>
  <c r="G102" i="6" s="1"/>
  <c r="H102" i="6" s="1"/>
  <c r="H101" i="6"/>
  <c r="G101" i="6"/>
  <c r="G101" i="6" a="1"/>
  <c r="G100" i="6"/>
  <c r="H100" i="6" s="1"/>
  <c r="G100" i="6" a="1"/>
  <c r="D100" i="6" a="1"/>
  <c r="D100" i="6" s="1"/>
  <c r="D101" i="6" s="1"/>
  <c r="G99" i="6" a="1"/>
  <c r="G99" i="6" s="1"/>
  <c r="G98" i="6"/>
  <c r="G98" i="6" a="1"/>
  <c r="G97" i="6"/>
  <c r="G97" i="6" a="1"/>
  <c r="G96" i="6"/>
  <c r="G96" i="6" a="1"/>
  <c r="G95" i="6"/>
  <c r="H95" i="6" s="1"/>
  <c r="G95" i="6" a="1"/>
  <c r="G94" i="6" a="1"/>
  <c r="G94" i="6" s="1"/>
  <c r="H94" i="6" s="1"/>
  <c r="D94" i="6"/>
  <c r="D95" i="6" s="1"/>
  <c r="D94" i="6" a="1"/>
  <c r="G93" i="6"/>
  <c r="H93" i="6" s="1"/>
  <c r="G93" i="6" a="1"/>
  <c r="G92" i="6"/>
  <c r="G92" i="6" a="1"/>
  <c r="G91" i="6" a="1"/>
  <c r="G91" i="6" s="1"/>
  <c r="H91" i="6" s="1"/>
  <c r="G90" i="6" a="1"/>
  <c r="G90" i="6" s="1"/>
  <c r="H90" i="6" s="1"/>
  <c r="G89" i="6"/>
  <c r="G89" i="6" a="1"/>
  <c r="H88" i="6"/>
  <c r="G88" i="6"/>
  <c r="H92" i="6" s="1"/>
  <c r="G88" i="6" a="1"/>
  <c r="D88" i="6" a="1"/>
  <c r="D88" i="6" s="1"/>
  <c r="D89" i="6" s="1"/>
  <c r="G87" i="6" a="1"/>
  <c r="G87" i="6" s="1"/>
  <c r="H87" i="6" s="1"/>
  <c r="G86" i="6" a="1"/>
  <c r="G86" i="6" s="1"/>
  <c r="G85" i="6"/>
  <c r="G85" i="6" a="1"/>
  <c r="G84" i="6" a="1"/>
  <c r="G84" i="6" s="1"/>
  <c r="H84" i="6" s="1"/>
  <c r="G83" i="6" a="1"/>
  <c r="G83" i="6" s="1"/>
  <c r="G82" i="6" a="1"/>
  <c r="G82" i="6" s="1"/>
  <c r="H82" i="6" s="1"/>
  <c r="D82" i="6"/>
  <c r="D83" i="6" s="1"/>
  <c r="D82" i="6" a="1"/>
  <c r="V79" i="6"/>
  <c r="U79" i="6"/>
  <c r="T79" i="6"/>
  <c r="Z78" i="6"/>
  <c r="Y78" i="6"/>
  <c r="X78" i="6"/>
  <c r="V78" i="6"/>
  <c r="U78" i="6"/>
  <c r="T78" i="6"/>
  <c r="V77" i="6"/>
  <c r="U77" i="6"/>
  <c r="T77" i="6"/>
  <c r="V76" i="6"/>
  <c r="U76" i="6"/>
  <c r="T76" i="6"/>
  <c r="V75" i="6"/>
  <c r="U75" i="6"/>
  <c r="T75" i="6"/>
  <c r="V74" i="6"/>
  <c r="U74" i="6"/>
  <c r="T74" i="6"/>
  <c r="V73" i="6"/>
  <c r="U73" i="6"/>
  <c r="T73" i="6"/>
  <c r="Z72" i="6"/>
  <c r="Y72" i="6"/>
  <c r="X72" i="6"/>
  <c r="V72" i="6"/>
  <c r="U72" i="6"/>
  <c r="T72" i="6"/>
  <c r="V71" i="6"/>
  <c r="U71" i="6"/>
  <c r="T71" i="6"/>
  <c r="V70" i="6"/>
  <c r="U70" i="6"/>
  <c r="T70" i="6"/>
  <c r="V69" i="6"/>
  <c r="U69" i="6"/>
  <c r="T69" i="6"/>
  <c r="V68" i="6"/>
  <c r="U68" i="6"/>
  <c r="T68" i="6"/>
  <c r="V67" i="6"/>
  <c r="U67" i="6"/>
  <c r="T67" i="6"/>
  <c r="Z66" i="6"/>
  <c r="Y66" i="6"/>
  <c r="X66" i="6"/>
  <c r="V66" i="6"/>
  <c r="U66" i="6"/>
  <c r="T66" i="6"/>
  <c r="V65" i="6"/>
  <c r="U65" i="6"/>
  <c r="T65" i="6"/>
  <c r="V64" i="6"/>
  <c r="U64" i="6"/>
  <c r="T64" i="6"/>
  <c r="V63" i="6"/>
  <c r="U63" i="6"/>
  <c r="T63" i="6"/>
  <c r="V62" i="6"/>
  <c r="U62" i="6"/>
  <c r="T62" i="6"/>
  <c r="V61" i="6"/>
  <c r="U61" i="6"/>
  <c r="T61" i="6"/>
  <c r="Z60" i="6"/>
  <c r="Y60" i="6"/>
  <c r="X60" i="6"/>
  <c r="V60" i="6"/>
  <c r="U60" i="6"/>
  <c r="T60" i="6"/>
  <c r="V59" i="6"/>
  <c r="U59" i="6"/>
  <c r="T59" i="6"/>
  <c r="V58" i="6"/>
  <c r="U58" i="6"/>
  <c r="T58" i="6"/>
  <c r="V57" i="6"/>
  <c r="U57" i="6"/>
  <c r="T57" i="6"/>
  <c r="V56" i="6"/>
  <c r="U56" i="6"/>
  <c r="T56" i="6"/>
  <c r="V55" i="6"/>
  <c r="U55" i="6"/>
  <c r="T55" i="6"/>
  <c r="Z54" i="6"/>
  <c r="Y54" i="6"/>
  <c r="X54" i="6"/>
  <c r="V54" i="6"/>
  <c r="U54" i="6"/>
  <c r="T54" i="6"/>
  <c r="V53" i="6"/>
  <c r="U53" i="6"/>
  <c r="T53" i="6"/>
  <c r="V52" i="6"/>
  <c r="U52" i="6"/>
  <c r="T52" i="6"/>
  <c r="V51" i="6"/>
  <c r="U51" i="6"/>
  <c r="T51" i="6"/>
  <c r="V50" i="6"/>
  <c r="U50" i="6"/>
  <c r="T50" i="6"/>
  <c r="S38" i="6"/>
  <c r="S37" i="6"/>
  <c r="S32" i="6"/>
  <c r="S31" i="6"/>
  <c r="S26" i="6"/>
  <c r="S25" i="6"/>
  <c r="S20" i="6"/>
  <c r="S19" i="6"/>
  <c r="S14" i="6"/>
  <c r="S13" i="6"/>
  <c r="S140" i="3"/>
  <c r="T140" i="3" s="1"/>
  <c r="S139" i="3"/>
  <c r="T139" i="3" s="1"/>
  <c r="S138" i="3"/>
  <c r="S134" i="3"/>
  <c r="T134" i="3" s="1"/>
  <c r="T133" i="3"/>
  <c r="S133" i="3"/>
  <c r="S132" i="3"/>
  <c r="S128" i="3"/>
  <c r="T128" i="3" s="1"/>
  <c r="S127" i="3"/>
  <c r="T127" i="3" s="1"/>
  <c r="S126" i="3"/>
  <c r="T122" i="3"/>
  <c r="S122" i="3"/>
  <c r="S121" i="3"/>
  <c r="T121" i="3" s="1"/>
  <c r="S120" i="3"/>
  <c r="S116" i="3"/>
  <c r="T116" i="3" s="1"/>
  <c r="S115" i="3"/>
  <c r="T115" i="3" s="1"/>
  <c r="S114" i="3"/>
  <c r="T110" i="3"/>
  <c r="S110" i="3"/>
  <c r="T109" i="3"/>
  <c r="S109" i="3"/>
  <c r="S108" i="3"/>
  <c r="S104" i="3"/>
  <c r="T104" i="3" s="1"/>
  <c r="S103" i="3"/>
  <c r="T103" i="3" s="1"/>
  <c r="S102" i="3"/>
  <c r="T98" i="3"/>
  <c r="S98" i="3"/>
  <c r="T97" i="3"/>
  <c r="S97" i="3"/>
  <c r="S96" i="3"/>
  <c r="T92" i="3"/>
  <c r="S92" i="3"/>
  <c r="S91" i="3"/>
  <c r="T91" i="3" s="1"/>
  <c r="S90" i="3"/>
  <c r="S86" i="3"/>
  <c r="T86" i="3" s="1"/>
  <c r="T85" i="3"/>
  <c r="S85" i="3"/>
  <c r="S84" i="3"/>
  <c r="V79" i="3"/>
  <c r="U79" i="3"/>
  <c r="T79" i="3"/>
  <c r="Z78" i="3"/>
  <c r="Y78" i="3"/>
  <c r="X78" i="3"/>
  <c r="V78" i="3"/>
  <c r="U78" i="3"/>
  <c r="T78" i="3"/>
  <c r="V77" i="3"/>
  <c r="U77" i="3"/>
  <c r="T77" i="3"/>
  <c r="V76" i="3"/>
  <c r="U76" i="3"/>
  <c r="T76" i="3"/>
  <c r="V75" i="3"/>
  <c r="U75" i="3"/>
  <c r="T75" i="3"/>
  <c r="V74" i="3"/>
  <c r="U74" i="3"/>
  <c r="T74" i="3"/>
  <c r="V73" i="3"/>
  <c r="U73" i="3"/>
  <c r="T73" i="3"/>
  <c r="Z72" i="3"/>
  <c r="Y72" i="3"/>
  <c r="X72" i="3"/>
  <c r="V72" i="3"/>
  <c r="U72" i="3"/>
  <c r="T72" i="3"/>
  <c r="V71" i="3"/>
  <c r="U71" i="3"/>
  <c r="T71" i="3"/>
  <c r="V70" i="3"/>
  <c r="U70" i="3"/>
  <c r="T70" i="3"/>
  <c r="V69" i="3"/>
  <c r="U69" i="3"/>
  <c r="T69" i="3"/>
  <c r="V68" i="3"/>
  <c r="U68" i="3"/>
  <c r="T68" i="3"/>
  <c r="V67" i="3"/>
  <c r="U67" i="3"/>
  <c r="T67" i="3"/>
  <c r="Z66" i="3"/>
  <c r="Y66" i="3"/>
  <c r="X66" i="3"/>
  <c r="V66" i="3"/>
  <c r="U66" i="3"/>
  <c r="T66" i="3"/>
  <c r="V65" i="3"/>
  <c r="U65" i="3"/>
  <c r="T65" i="3"/>
  <c r="V64" i="3"/>
  <c r="U64" i="3"/>
  <c r="T64" i="3"/>
  <c r="V63" i="3"/>
  <c r="U63" i="3"/>
  <c r="T63" i="3"/>
  <c r="V62" i="3"/>
  <c r="U62" i="3"/>
  <c r="T62" i="3"/>
  <c r="V61" i="3"/>
  <c r="U61" i="3"/>
  <c r="T61" i="3"/>
  <c r="Z60" i="3"/>
  <c r="Y60" i="3"/>
  <c r="X60" i="3"/>
  <c r="V60" i="3"/>
  <c r="U60" i="3"/>
  <c r="T60" i="3"/>
  <c r="V59" i="3"/>
  <c r="U59" i="3"/>
  <c r="T59" i="3"/>
  <c r="V58" i="3"/>
  <c r="U58" i="3"/>
  <c r="T58" i="3"/>
  <c r="V57" i="3"/>
  <c r="U57" i="3"/>
  <c r="T57" i="3"/>
  <c r="V56" i="3"/>
  <c r="U56" i="3"/>
  <c r="T56" i="3"/>
  <c r="V55" i="3"/>
  <c r="U55" i="3"/>
  <c r="T55" i="3"/>
  <c r="Z54" i="3"/>
  <c r="Y54" i="3"/>
  <c r="X54" i="3"/>
  <c r="V54" i="3"/>
  <c r="U54" i="3"/>
  <c r="T54" i="3"/>
  <c r="V53" i="3"/>
  <c r="U53" i="3"/>
  <c r="T53" i="3"/>
  <c r="V52" i="3"/>
  <c r="U52" i="3"/>
  <c r="T52" i="3"/>
  <c r="V51" i="3"/>
  <c r="U51" i="3"/>
  <c r="T51" i="3"/>
  <c r="V50" i="3"/>
  <c r="U50" i="3"/>
  <c r="T50" i="3"/>
  <c r="S38" i="3"/>
  <c r="S37" i="3"/>
  <c r="S32" i="3"/>
  <c r="S31" i="3"/>
  <c r="S26" i="3"/>
  <c r="S25" i="3"/>
  <c r="S20" i="3"/>
  <c r="S19" i="3"/>
  <c r="S14" i="3"/>
  <c r="S13" i="3"/>
  <c r="S140" i="2"/>
  <c r="T140" i="2" s="1"/>
  <c r="S139" i="2"/>
  <c r="T139" i="2" s="1"/>
  <c r="S138" i="2"/>
  <c r="S134" i="2"/>
  <c r="T134" i="2" s="1"/>
  <c r="T133" i="2"/>
  <c r="S133" i="2"/>
  <c r="S132" i="2"/>
  <c r="S128" i="2"/>
  <c r="T128" i="2" s="1"/>
  <c r="S127" i="2"/>
  <c r="T127" i="2" s="1"/>
  <c r="S126" i="2"/>
  <c r="S122" i="2"/>
  <c r="T122" i="2" s="1"/>
  <c r="S121" i="2"/>
  <c r="T121" i="2" s="1"/>
  <c r="S120" i="2"/>
  <c r="S116" i="2"/>
  <c r="T116" i="2" s="1"/>
  <c r="S115" i="2"/>
  <c r="T115" i="2" s="1"/>
  <c r="S114" i="2"/>
  <c r="S110" i="2"/>
  <c r="T110" i="2" s="1"/>
  <c r="S109" i="2"/>
  <c r="T109" i="2" s="1"/>
  <c r="S108" i="2"/>
  <c r="S104" i="2"/>
  <c r="T104" i="2" s="1"/>
  <c r="S103" i="2"/>
  <c r="T103" i="2" s="1"/>
  <c r="S102" i="2"/>
  <c r="T98" i="2"/>
  <c r="S98" i="2"/>
  <c r="S97" i="2"/>
  <c r="T97" i="2" s="1"/>
  <c r="S96" i="2"/>
  <c r="S92" i="2"/>
  <c r="T92" i="2" s="1"/>
  <c r="S91" i="2"/>
  <c r="T91" i="2" s="1"/>
  <c r="S90" i="2"/>
  <c r="S86" i="2"/>
  <c r="T86" i="2" s="1"/>
  <c r="T85" i="2"/>
  <c r="S85" i="2"/>
  <c r="S84" i="2"/>
  <c r="V79" i="2"/>
  <c r="U79" i="2"/>
  <c r="T79" i="2"/>
  <c r="Z78" i="2"/>
  <c r="Y78" i="2"/>
  <c r="X78" i="2"/>
  <c r="V78" i="2"/>
  <c r="U78" i="2"/>
  <c r="T78" i="2"/>
  <c r="V77" i="2"/>
  <c r="U77" i="2"/>
  <c r="T77" i="2"/>
  <c r="V76" i="2"/>
  <c r="U76" i="2"/>
  <c r="T76" i="2"/>
  <c r="V75" i="2"/>
  <c r="U75" i="2"/>
  <c r="T75" i="2"/>
  <c r="V74" i="2"/>
  <c r="U74" i="2"/>
  <c r="T74" i="2"/>
  <c r="V73" i="2"/>
  <c r="U73" i="2"/>
  <c r="T73" i="2"/>
  <c r="Z72" i="2"/>
  <c r="Y72" i="2"/>
  <c r="X72" i="2"/>
  <c r="V72" i="2"/>
  <c r="U72" i="2"/>
  <c r="T72" i="2"/>
  <c r="V71" i="2"/>
  <c r="U71" i="2"/>
  <c r="T71" i="2"/>
  <c r="V70" i="2"/>
  <c r="U70" i="2"/>
  <c r="T70" i="2"/>
  <c r="V69" i="2"/>
  <c r="U69" i="2"/>
  <c r="T69" i="2"/>
  <c r="V68" i="2"/>
  <c r="U68" i="2"/>
  <c r="T68" i="2"/>
  <c r="V67" i="2"/>
  <c r="U67" i="2"/>
  <c r="T67" i="2"/>
  <c r="Z66" i="2"/>
  <c r="Y66" i="2"/>
  <c r="X66" i="2"/>
  <c r="V66" i="2"/>
  <c r="U66" i="2"/>
  <c r="T66" i="2"/>
  <c r="V65" i="2"/>
  <c r="U65" i="2"/>
  <c r="T65" i="2"/>
  <c r="V64" i="2"/>
  <c r="U64" i="2"/>
  <c r="T64" i="2"/>
  <c r="V63" i="2"/>
  <c r="U63" i="2"/>
  <c r="T63" i="2"/>
  <c r="V62" i="2"/>
  <c r="U62" i="2"/>
  <c r="T62" i="2"/>
  <c r="V61" i="2"/>
  <c r="U61" i="2"/>
  <c r="T61" i="2"/>
  <c r="Z60" i="2"/>
  <c r="Y60" i="2"/>
  <c r="X60" i="2"/>
  <c r="V60" i="2"/>
  <c r="U60" i="2"/>
  <c r="T60" i="2"/>
  <c r="V59" i="2"/>
  <c r="U59" i="2"/>
  <c r="T59" i="2"/>
  <c r="V58" i="2"/>
  <c r="U58" i="2"/>
  <c r="T58" i="2"/>
  <c r="V57" i="2"/>
  <c r="U57" i="2"/>
  <c r="T57" i="2"/>
  <c r="V56" i="2"/>
  <c r="U56" i="2"/>
  <c r="T56" i="2"/>
  <c r="V55" i="2"/>
  <c r="U55" i="2"/>
  <c r="T55" i="2"/>
  <c r="Z54" i="2"/>
  <c r="Y54" i="2"/>
  <c r="X54" i="2"/>
  <c r="V54" i="2"/>
  <c r="U54" i="2"/>
  <c r="T54" i="2"/>
  <c r="V53" i="2"/>
  <c r="U53" i="2"/>
  <c r="T53" i="2"/>
  <c r="V52" i="2"/>
  <c r="U52" i="2"/>
  <c r="T52" i="2"/>
  <c r="V51" i="2"/>
  <c r="U51" i="2"/>
  <c r="T51" i="2"/>
  <c r="V50" i="2"/>
  <c r="U50" i="2"/>
  <c r="T50" i="2"/>
  <c r="S38" i="2"/>
  <c r="S37" i="2"/>
  <c r="S32" i="2"/>
  <c r="S31" i="2"/>
  <c r="S26" i="2"/>
  <c r="S25" i="2"/>
  <c r="S20" i="2"/>
  <c r="S19" i="2"/>
  <c r="S14" i="2"/>
  <c r="S13" i="2"/>
  <c r="S140" i="1"/>
  <c r="T140" i="1" s="1"/>
  <c r="S139" i="1"/>
  <c r="T139" i="1" s="1"/>
  <c r="S138" i="1"/>
  <c r="T134" i="1"/>
  <c r="S134" i="1"/>
  <c r="S133" i="1"/>
  <c r="T133" i="1" s="1"/>
  <c r="S132" i="1"/>
  <c r="S128" i="1"/>
  <c r="T128" i="1" s="1"/>
  <c r="S127" i="1"/>
  <c r="T127" i="1" s="1"/>
  <c r="S126" i="1"/>
  <c r="S122" i="1"/>
  <c r="T122" i="1" s="1"/>
  <c r="T121" i="1"/>
  <c r="S121" i="1"/>
  <c r="S120" i="1"/>
  <c r="T116" i="1"/>
  <c r="S116" i="1"/>
  <c r="S115" i="1"/>
  <c r="T115" i="1" s="1"/>
  <c r="S114" i="1"/>
  <c r="T110" i="1"/>
  <c r="S110" i="1"/>
  <c r="S109" i="1"/>
  <c r="T109" i="1" s="1"/>
  <c r="S108" i="1"/>
  <c r="S104" i="1"/>
  <c r="T104" i="1" s="1"/>
  <c r="T103" i="1"/>
  <c r="S103" i="1"/>
  <c r="S102" i="1"/>
  <c r="T98" i="1"/>
  <c r="S98" i="1"/>
  <c r="T97" i="1"/>
  <c r="S97" i="1"/>
  <c r="S96" i="1"/>
  <c r="T92" i="1"/>
  <c r="S92" i="1"/>
  <c r="S91" i="1"/>
  <c r="T91" i="1" s="1"/>
  <c r="S90" i="1"/>
  <c r="T86" i="1"/>
  <c r="S86" i="1"/>
  <c r="T85" i="1"/>
  <c r="S85" i="1"/>
  <c r="S84" i="1"/>
  <c r="V79" i="1"/>
  <c r="U79" i="1"/>
  <c r="T79" i="1"/>
  <c r="Z78" i="1"/>
  <c r="Y78" i="1"/>
  <c r="X78" i="1"/>
  <c r="V78" i="1"/>
  <c r="U78" i="1"/>
  <c r="T78" i="1"/>
  <c r="V77" i="1"/>
  <c r="U77" i="1"/>
  <c r="T77" i="1"/>
  <c r="V76" i="1"/>
  <c r="U76" i="1"/>
  <c r="T76" i="1"/>
  <c r="V75" i="1"/>
  <c r="U75" i="1"/>
  <c r="T75" i="1"/>
  <c r="V74" i="1"/>
  <c r="U74" i="1"/>
  <c r="T74" i="1"/>
  <c r="V73" i="1"/>
  <c r="U73" i="1"/>
  <c r="T73" i="1"/>
  <c r="Z72" i="1"/>
  <c r="Y72" i="1"/>
  <c r="X72" i="1"/>
  <c r="V72" i="1"/>
  <c r="U72" i="1"/>
  <c r="T72" i="1"/>
  <c r="V71" i="1"/>
  <c r="U71" i="1"/>
  <c r="T71" i="1"/>
  <c r="V70" i="1"/>
  <c r="U70" i="1"/>
  <c r="T70" i="1"/>
  <c r="V69" i="1"/>
  <c r="U69" i="1"/>
  <c r="T69" i="1"/>
  <c r="V68" i="1"/>
  <c r="U68" i="1"/>
  <c r="T68" i="1"/>
  <c r="V67" i="1"/>
  <c r="U67" i="1"/>
  <c r="T67" i="1"/>
  <c r="Z66" i="1"/>
  <c r="Y66" i="1"/>
  <c r="X66" i="1"/>
  <c r="V66" i="1"/>
  <c r="U66" i="1"/>
  <c r="T66" i="1"/>
  <c r="V65" i="1"/>
  <c r="U65" i="1"/>
  <c r="T65" i="1"/>
  <c r="V64" i="1"/>
  <c r="U64" i="1"/>
  <c r="T64" i="1"/>
  <c r="V63" i="1"/>
  <c r="U63" i="1"/>
  <c r="T63" i="1"/>
  <c r="V62" i="1"/>
  <c r="U62" i="1"/>
  <c r="T62" i="1"/>
  <c r="V61" i="1"/>
  <c r="U61" i="1"/>
  <c r="T61" i="1"/>
  <c r="Z60" i="1"/>
  <c r="Y60" i="1"/>
  <c r="X60" i="1"/>
  <c r="V60" i="1"/>
  <c r="U60" i="1"/>
  <c r="T60" i="1"/>
  <c r="V59" i="1"/>
  <c r="U59" i="1"/>
  <c r="T59" i="1"/>
  <c r="V58" i="1"/>
  <c r="U58" i="1"/>
  <c r="T58" i="1"/>
  <c r="V57" i="1"/>
  <c r="U57" i="1"/>
  <c r="T57" i="1"/>
  <c r="V56" i="1"/>
  <c r="U56" i="1"/>
  <c r="T56" i="1"/>
  <c r="V55" i="1"/>
  <c r="U55" i="1"/>
  <c r="T55" i="1"/>
  <c r="Z54" i="1"/>
  <c r="Y54" i="1"/>
  <c r="X54" i="1"/>
  <c r="V54" i="1"/>
  <c r="U54" i="1"/>
  <c r="T54" i="1"/>
  <c r="V53" i="1"/>
  <c r="U53" i="1"/>
  <c r="T53" i="1"/>
  <c r="V52" i="1"/>
  <c r="U52" i="1"/>
  <c r="T52" i="1"/>
  <c r="V51" i="1"/>
  <c r="U51" i="1"/>
  <c r="T51" i="1"/>
  <c r="V50" i="1"/>
  <c r="U50" i="1"/>
  <c r="T50" i="1"/>
  <c r="S38" i="1"/>
  <c r="S37" i="1"/>
  <c r="S32" i="1"/>
  <c r="S31" i="1"/>
  <c r="S26" i="1"/>
  <c r="S25" i="1"/>
  <c r="S20" i="1"/>
  <c r="S19" i="1"/>
  <c r="S14" i="1"/>
  <c r="S13" i="1"/>
  <c r="T75" i="4"/>
  <c r="U75" i="4"/>
  <c r="V75" i="4"/>
  <c r="T76" i="4"/>
  <c r="U76" i="4"/>
  <c r="V76" i="4"/>
  <c r="T77" i="4"/>
  <c r="U77" i="4"/>
  <c r="V77" i="4"/>
  <c r="T78" i="4"/>
  <c r="U78" i="4"/>
  <c r="V78" i="4"/>
  <c r="T79" i="4"/>
  <c r="U79" i="4"/>
  <c r="V79" i="4"/>
  <c r="V74" i="4"/>
  <c r="U74" i="4"/>
  <c r="T74" i="4"/>
  <c r="T69" i="4"/>
  <c r="U69" i="4"/>
  <c r="V69" i="4"/>
  <c r="T70" i="4"/>
  <c r="U70" i="4"/>
  <c r="V70" i="4"/>
  <c r="T71" i="4"/>
  <c r="U71" i="4"/>
  <c r="V71" i="4"/>
  <c r="T72" i="4"/>
  <c r="U72" i="4"/>
  <c r="V72" i="4"/>
  <c r="T73" i="4"/>
  <c r="U73" i="4"/>
  <c r="V73" i="4"/>
  <c r="V68" i="4"/>
  <c r="U68" i="4"/>
  <c r="T68" i="4"/>
  <c r="T63" i="4"/>
  <c r="U63" i="4"/>
  <c r="V63" i="4"/>
  <c r="T64" i="4"/>
  <c r="U64" i="4"/>
  <c r="V64" i="4"/>
  <c r="T65" i="4"/>
  <c r="U65" i="4"/>
  <c r="V65" i="4"/>
  <c r="T66" i="4"/>
  <c r="U66" i="4"/>
  <c r="V66" i="4"/>
  <c r="T67" i="4"/>
  <c r="U67" i="4"/>
  <c r="V67" i="4"/>
  <c r="V62" i="4"/>
  <c r="U62" i="4"/>
  <c r="T62" i="4"/>
  <c r="T57" i="4"/>
  <c r="U57" i="4"/>
  <c r="V57" i="4"/>
  <c r="T58" i="4"/>
  <c r="U58" i="4"/>
  <c r="V58" i="4"/>
  <c r="T59" i="4"/>
  <c r="U59" i="4"/>
  <c r="V59" i="4"/>
  <c r="T60" i="4"/>
  <c r="U60" i="4"/>
  <c r="V60" i="4"/>
  <c r="T61" i="4"/>
  <c r="U61" i="4"/>
  <c r="V61" i="4"/>
  <c r="V56" i="4"/>
  <c r="U56" i="4"/>
  <c r="T56" i="4"/>
  <c r="V51" i="4"/>
  <c r="V52" i="4"/>
  <c r="V53" i="4"/>
  <c r="V54" i="4"/>
  <c r="V55" i="4"/>
  <c r="V50" i="4"/>
  <c r="T55" i="4"/>
  <c r="U51" i="4"/>
  <c r="U52" i="4"/>
  <c r="U53" i="4"/>
  <c r="U54" i="4"/>
  <c r="U55" i="4"/>
  <c r="U50" i="4"/>
  <c r="T51" i="4"/>
  <c r="T52" i="4"/>
  <c r="T53" i="4"/>
  <c r="T54" i="4"/>
  <c r="T50" i="4"/>
  <c r="T140" i="4"/>
  <c r="S140" i="4"/>
  <c r="S139" i="4"/>
  <c r="T139" i="4" s="1"/>
  <c r="S138" i="4"/>
  <c r="S134" i="4"/>
  <c r="T134" i="4" s="1"/>
  <c r="S133" i="4"/>
  <c r="T133" i="4" s="1"/>
  <c r="S132" i="4"/>
  <c r="S128" i="4"/>
  <c r="T128" i="4" s="1"/>
  <c r="T127" i="4"/>
  <c r="S127" i="4"/>
  <c r="S126" i="4"/>
  <c r="S122" i="4"/>
  <c r="T122" i="4" s="1"/>
  <c r="S121" i="4"/>
  <c r="T121" i="4" s="1"/>
  <c r="S120" i="4"/>
  <c r="T116" i="4"/>
  <c r="S116" i="4"/>
  <c r="S115" i="4"/>
  <c r="T115" i="4" s="1"/>
  <c r="S114" i="4"/>
  <c r="S110" i="4"/>
  <c r="T110" i="4" s="1"/>
  <c r="S109" i="4"/>
  <c r="T109" i="4" s="1"/>
  <c r="S108" i="4"/>
  <c r="T104" i="4"/>
  <c r="S104" i="4"/>
  <c r="T103" i="4"/>
  <c r="S103" i="4"/>
  <c r="S102" i="4"/>
  <c r="S98" i="4"/>
  <c r="T98" i="4" s="1"/>
  <c r="S97" i="4"/>
  <c r="T97" i="4" s="1"/>
  <c r="S96" i="4"/>
  <c r="T92" i="4"/>
  <c r="S92" i="4"/>
  <c r="T91" i="4"/>
  <c r="S91" i="4"/>
  <c r="S90" i="4"/>
  <c r="T86" i="4"/>
  <c r="S86" i="4"/>
  <c r="S85" i="4"/>
  <c r="T85" i="4" s="1"/>
  <c r="S84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Z78" i="4"/>
  <c r="Y78" i="4"/>
  <c r="X78" i="4"/>
  <c r="Z72" i="4"/>
  <c r="Y72" i="4"/>
  <c r="X72" i="4"/>
  <c r="Z66" i="4"/>
  <c r="Y66" i="4"/>
  <c r="X66" i="4"/>
  <c r="Z60" i="4"/>
  <c r="Y60" i="4"/>
  <c r="X60" i="4"/>
  <c r="Z54" i="4"/>
  <c r="Y54" i="4"/>
  <c r="X54" i="4"/>
  <c r="S38" i="4"/>
  <c r="S37" i="4"/>
  <c r="S32" i="4"/>
  <c r="S31" i="4"/>
  <c r="S26" i="4"/>
  <c r="S25" i="4"/>
  <c r="S20" i="4"/>
  <c r="S19" i="4"/>
  <c r="S14" i="4"/>
  <c r="S13" i="4"/>
  <c r="H137" i="2"/>
  <c r="H138" i="2"/>
  <c r="H139" i="2"/>
  <c r="H140" i="2"/>
  <c r="H141" i="2"/>
  <c r="H136" i="2"/>
  <c r="H131" i="2"/>
  <c r="H132" i="2"/>
  <c r="H133" i="2"/>
  <c r="H134" i="2"/>
  <c r="H135" i="2"/>
  <c r="H130" i="2"/>
  <c r="H125" i="2"/>
  <c r="H126" i="2"/>
  <c r="H127" i="2"/>
  <c r="H128" i="2"/>
  <c r="H129" i="2"/>
  <c r="H124" i="2"/>
  <c r="H119" i="2"/>
  <c r="H120" i="2"/>
  <c r="H121" i="2"/>
  <c r="H122" i="2"/>
  <c r="H123" i="2"/>
  <c r="H118" i="2"/>
  <c r="H113" i="2"/>
  <c r="H114" i="2"/>
  <c r="H115" i="2"/>
  <c r="H116" i="2"/>
  <c r="H117" i="2"/>
  <c r="H112" i="2"/>
  <c r="H107" i="2"/>
  <c r="H108" i="2"/>
  <c r="H109" i="2"/>
  <c r="H110" i="2"/>
  <c r="H111" i="2"/>
  <c r="H106" i="2"/>
  <c r="H101" i="2"/>
  <c r="H102" i="2"/>
  <c r="H103" i="2"/>
  <c r="H104" i="2"/>
  <c r="H105" i="2"/>
  <c r="H100" i="2"/>
  <c r="H95" i="2"/>
  <c r="H96" i="2"/>
  <c r="H97" i="2"/>
  <c r="H98" i="2"/>
  <c r="H99" i="2"/>
  <c r="H94" i="2"/>
  <c r="H89" i="2"/>
  <c r="H90" i="2"/>
  <c r="H91" i="2"/>
  <c r="H92" i="2"/>
  <c r="H93" i="2"/>
  <c r="H88" i="2"/>
  <c r="H83" i="2"/>
  <c r="H84" i="2"/>
  <c r="H85" i="2"/>
  <c r="H86" i="2"/>
  <c r="H87" i="2"/>
  <c r="H82" i="2"/>
  <c r="E3" i="5"/>
  <c r="D3" i="5"/>
  <c r="C3" i="5"/>
  <c r="B3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4" i="5"/>
  <c r="D137" i="4"/>
  <c r="D131" i="4"/>
  <c r="D125" i="4"/>
  <c r="D119" i="4"/>
  <c r="D113" i="4"/>
  <c r="D107" i="4"/>
  <c r="D101" i="4"/>
  <c r="D95" i="4"/>
  <c r="D89" i="4"/>
  <c r="D83" i="4"/>
  <c r="G141" i="4" a="1"/>
  <c r="G141" i="4" s="1"/>
  <c r="G140" i="4" a="1"/>
  <c r="G140" i="4" s="1"/>
  <c r="G139" i="4" a="1"/>
  <c r="G139" i="4" s="1"/>
  <c r="G138" i="4" a="1"/>
  <c r="G138" i="4" s="1"/>
  <c r="G137" i="4" a="1"/>
  <c r="G137" i="4" s="1"/>
  <c r="G136" i="4"/>
  <c r="G136" i="4" a="1"/>
  <c r="D136" i="4" a="1"/>
  <c r="D136" i="4" s="1"/>
  <c r="G135" i="4" a="1"/>
  <c r="G135" i="4" s="1"/>
  <c r="G134" i="4" a="1"/>
  <c r="G134" i="4" s="1"/>
  <c r="G133" i="4"/>
  <c r="G133" i="4" a="1"/>
  <c r="G132" i="4" a="1"/>
  <c r="G132" i="4" s="1"/>
  <c r="G131" i="4" a="1"/>
  <c r="G131" i="4" s="1"/>
  <c r="G130" i="4" a="1"/>
  <c r="G130" i="4" s="1"/>
  <c r="D130" i="4" a="1"/>
  <c r="D130" i="4" s="1"/>
  <c r="G129" i="4" a="1"/>
  <c r="G129" i="4" s="1"/>
  <c r="G128" i="4" a="1"/>
  <c r="G128" i="4" s="1"/>
  <c r="G127" i="4" a="1"/>
  <c r="G127" i="4" s="1"/>
  <c r="G126" i="4" a="1"/>
  <c r="G126" i="4" s="1"/>
  <c r="G125" i="4" a="1"/>
  <c r="G125" i="4" s="1"/>
  <c r="G124" i="4"/>
  <c r="G124" i="4" a="1"/>
  <c r="D124" i="4" a="1"/>
  <c r="D124" i="4" s="1"/>
  <c r="G123" i="4" a="1"/>
  <c r="G123" i="4" s="1"/>
  <c r="G122" i="4" a="1"/>
  <c r="G122" i="4" s="1"/>
  <c r="G121" i="4"/>
  <c r="G121" i="4" a="1"/>
  <c r="G120" i="4" a="1"/>
  <c r="G120" i="4" s="1"/>
  <c r="G119" i="4" a="1"/>
  <c r="G119" i="4" s="1"/>
  <c r="G118" i="4" a="1"/>
  <c r="G118" i="4" s="1"/>
  <c r="D118" i="4" a="1"/>
  <c r="D118" i="4" s="1"/>
  <c r="G117" i="4" a="1"/>
  <c r="G117" i="4" s="1"/>
  <c r="G116" i="4" a="1"/>
  <c r="G116" i="4" s="1"/>
  <c r="G115" i="4" a="1"/>
  <c r="G115" i="4" s="1"/>
  <c r="G114" i="4" a="1"/>
  <c r="G114" i="4" s="1"/>
  <c r="G113" i="4" a="1"/>
  <c r="G113" i="4" s="1"/>
  <c r="G112" i="4"/>
  <c r="G112" i="4" a="1"/>
  <c r="D112" i="4" a="1"/>
  <c r="D112" i="4" s="1"/>
  <c r="G111" i="4" a="1"/>
  <c r="G111" i="4" s="1"/>
  <c r="G110" i="4" a="1"/>
  <c r="G110" i="4" s="1"/>
  <c r="G109" i="4"/>
  <c r="G109" i="4" a="1"/>
  <c r="G108" i="4" a="1"/>
  <c r="G108" i="4" s="1"/>
  <c r="G107" i="4" a="1"/>
  <c r="G107" i="4" s="1"/>
  <c r="G106" i="4" a="1"/>
  <c r="G106" i="4" s="1"/>
  <c r="D106" i="4" a="1"/>
  <c r="D106" i="4" s="1"/>
  <c r="G105" i="4" a="1"/>
  <c r="G105" i="4" s="1"/>
  <c r="G104" i="4" a="1"/>
  <c r="G104" i="4" s="1"/>
  <c r="G103" i="4" a="1"/>
  <c r="G103" i="4" s="1"/>
  <c r="G102" i="4" a="1"/>
  <c r="G102" i="4" s="1"/>
  <c r="G101" i="4" a="1"/>
  <c r="G101" i="4" s="1"/>
  <c r="G100" i="4"/>
  <c r="G100" i="4" a="1"/>
  <c r="D100" i="4" a="1"/>
  <c r="D100" i="4" s="1"/>
  <c r="G99" i="4" a="1"/>
  <c r="G99" i="4" s="1"/>
  <c r="G98" i="4" a="1"/>
  <c r="G98" i="4" s="1"/>
  <c r="G97" i="4"/>
  <c r="G97" i="4" a="1"/>
  <c r="G96" i="4" a="1"/>
  <c r="G96" i="4" s="1"/>
  <c r="G95" i="4" a="1"/>
  <c r="G95" i="4" s="1"/>
  <c r="G94" i="4" a="1"/>
  <c r="G94" i="4" s="1"/>
  <c r="D94" i="4" a="1"/>
  <c r="D94" i="4" s="1"/>
  <c r="G93" i="4" a="1"/>
  <c r="G93" i="4" s="1"/>
  <c r="G92" i="4" a="1"/>
  <c r="G92" i="4" s="1"/>
  <c r="G91" i="4" a="1"/>
  <c r="G91" i="4" s="1"/>
  <c r="G90" i="4" a="1"/>
  <c r="G90" i="4" s="1"/>
  <c r="G89" i="4" a="1"/>
  <c r="G89" i="4" s="1"/>
  <c r="G88" i="4"/>
  <c r="G88" i="4" a="1"/>
  <c r="D88" i="4" a="1"/>
  <c r="D88" i="4" s="1"/>
  <c r="G87" i="4" a="1"/>
  <c r="G87" i="4" s="1"/>
  <c r="G86" i="4" a="1"/>
  <c r="G86" i="4" s="1"/>
  <c r="G85" i="4"/>
  <c r="G85" i="4" a="1"/>
  <c r="G84" i="4" a="1"/>
  <c r="G84" i="4" s="1"/>
  <c r="G83" i="4" a="1"/>
  <c r="G83" i="4" s="1"/>
  <c r="G82" i="4" a="1"/>
  <c r="G82" i="4" s="1"/>
  <c r="D82" i="4" a="1"/>
  <c r="D82" i="4" s="1"/>
  <c r="G141" i="3" a="1"/>
  <c r="G141" i="3" s="1"/>
  <c r="G140" i="3"/>
  <c r="G140" i="3" a="1"/>
  <c r="G139" i="3" a="1"/>
  <c r="G139" i="3" s="1"/>
  <c r="G138" i="3" a="1"/>
  <c r="G138" i="3" s="1"/>
  <c r="G137" i="3" a="1"/>
  <c r="G137" i="3" s="1"/>
  <c r="G136" i="3"/>
  <c r="G136" i="3" a="1"/>
  <c r="D136" i="3" a="1"/>
  <c r="D136" i="3" s="1"/>
  <c r="G135" i="3"/>
  <c r="G135" i="3" a="1"/>
  <c r="G134" i="3" a="1"/>
  <c r="G134" i="3" s="1"/>
  <c r="G133" i="3"/>
  <c r="G133" i="3" a="1"/>
  <c r="G132" i="3" a="1"/>
  <c r="G132" i="3" s="1"/>
  <c r="G131" i="3" a="1"/>
  <c r="G131" i="3" s="1"/>
  <c r="G130" i="3" a="1"/>
  <c r="G130" i="3" s="1"/>
  <c r="D130" i="3" a="1"/>
  <c r="D130" i="3" s="1"/>
  <c r="G129" i="3" a="1"/>
  <c r="G129" i="3" s="1"/>
  <c r="G128" i="3" a="1"/>
  <c r="G128" i="3" s="1"/>
  <c r="G127" i="3" a="1"/>
  <c r="G127" i="3" s="1"/>
  <c r="G126" i="3" a="1"/>
  <c r="G126" i="3" s="1"/>
  <c r="G125" i="3" a="1"/>
  <c r="G125" i="3" s="1"/>
  <c r="G124" i="3"/>
  <c r="G124" i="3" a="1"/>
  <c r="D124" i="3" a="1"/>
  <c r="D124" i="3" s="1"/>
  <c r="G123" i="3" a="1"/>
  <c r="G123" i="3" s="1"/>
  <c r="G122" i="3" a="1"/>
  <c r="G122" i="3" s="1"/>
  <c r="G121" i="3"/>
  <c r="G121" i="3" a="1"/>
  <c r="G120" i="3" a="1"/>
  <c r="G120" i="3" s="1"/>
  <c r="G119" i="3" a="1"/>
  <c r="G119" i="3" s="1"/>
  <c r="G118" i="3" a="1"/>
  <c r="G118" i="3" s="1"/>
  <c r="D118" i="3" a="1"/>
  <c r="D118" i="3" s="1"/>
  <c r="G117" i="3" a="1"/>
  <c r="G117" i="3" s="1"/>
  <c r="G116" i="3" a="1"/>
  <c r="G116" i="3" s="1"/>
  <c r="G115" i="3" a="1"/>
  <c r="G115" i="3" s="1"/>
  <c r="G114" i="3" a="1"/>
  <c r="G114" i="3" s="1"/>
  <c r="G113" i="3" a="1"/>
  <c r="G113" i="3" s="1"/>
  <c r="G112" i="3"/>
  <c r="G112" i="3" a="1"/>
  <c r="D112" i="3" a="1"/>
  <c r="D112" i="3" s="1"/>
  <c r="G111" i="3" a="1"/>
  <c r="G111" i="3" s="1"/>
  <c r="G110" i="3" a="1"/>
  <c r="G110" i="3" s="1"/>
  <c r="G109" i="3"/>
  <c r="G109" i="3" a="1"/>
  <c r="G108" i="3" a="1"/>
  <c r="G108" i="3" s="1"/>
  <c r="G107" i="3" a="1"/>
  <c r="G107" i="3" s="1"/>
  <c r="G106" i="3" a="1"/>
  <c r="G106" i="3" s="1"/>
  <c r="D106" i="3" a="1"/>
  <c r="D106" i="3" s="1"/>
  <c r="G105" i="3" a="1"/>
  <c r="G105" i="3" s="1"/>
  <c r="G104" i="3" a="1"/>
  <c r="G104" i="3" s="1"/>
  <c r="G103" i="3" a="1"/>
  <c r="G103" i="3" s="1"/>
  <c r="G102" i="3" a="1"/>
  <c r="G102" i="3" s="1"/>
  <c r="G101" i="3" a="1"/>
  <c r="G101" i="3" s="1"/>
  <c r="G100" i="3"/>
  <c r="G100" i="3" a="1"/>
  <c r="D100" i="3" a="1"/>
  <c r="D100" i="3" s="1"/>
  <c r="G99" i="3" a="1"/>
  <c r="G99" i="3" s="1"/>
  <c r="G98" i="3" a="1"/>
  <c r="G98" i="3" s="1"/>
  <c r="G97" i="3"/>
  <c r="G97" i="3" a="1"/>
  <c r="G96" i="3" a="1"/>
  <c r="G96" i="3" s="1"/>
  <c r="G95" i="3" a="1"/>
  <c r="G95" i="3" s="1"/>
  <c r="G94" i="3" a="1"/>
  <c r="G94" i="3" s="1"/>
  <c r="D94" i="3" a="1"/>
  <c r="D94" i="3" s="1"/>
  <c r="G93" i="3" a="1"/>
  <c r="G93" i="3" s="1"/>
  <c r="G92" i="3" a="1"/>
  <c r="G92" i="3" s="1"/>
  <c r="G91" i="3" a="1"/>
  <c r="G91" i="3" s="1"/>
  <c r="G90" i="3" a="1"/>
  <c r="G90" i="3" s="1"/>
  <c r="G89" i="3" a="1"/>
  <c r="G89" i="3" s="1"/>
  <c r="G88" i="3"/>
  <c r="G88" i="3" a="1"/>
  <c r="D88" i="3" a="1"/>
  <c r="D88" i="3" s="1"/>
  <c r="G87" i="3" a="1"/>
  <c r="G87" i="3" s="1"/>
  <c r="G86" i="3" a="1"/>
  <c r="G86" i="3" s="1"/>
  <c r="G85" i="3"/>
  <c r="G85" i="3" a="1"/>
  <c r="G84" i="3" a="1"/>
  <c r="G84" i="3" s="1"/>
  <c r="G83" i="3" a="1"/>
  <c r="G83" i="3" s="1"/>
  <c r="G82" i="3" a="1"/>
  <c r="G82" i="3" s="1"/>
  <c r="D82" i="3" a="1"/>
  <c r="D82" i="3" s="1"/>
  <c r="D136" i="1" a="1"/>
  <c r="D136" i="1" s="1"/>
  <c r="D130" i="1"/>
  <c r="D130" i="1" a="1"/>
  <c r="D124" i="1" a="1"/>
  <c r="D124" i="1" s="1"/>
  <c r="D118" i="1" a="1"/>
  <c r="D118" i="1" s="1"/>
  <c r="D112" i="1" a="1"/>
  <c r="D112" i="1" s="1"/>
  <c r="D106" i="1" a="1"/>
  <c r="D106" i="1" s="1"/>
  <c r="D100" i="1" a="1"/>
  <c r="D100" i="1" s="1"/>
  <c r="D94" i="1"/>
  <c r="D94" i="1" a="1"/>
  <c r="D88" i="1" a="1"/>
  <c r="D88" i="1" s="1"/>
  <c r="D82" i="1" a="1"/>
  <c r="D82" i="1" s="1"/>
  <c r="D136" i="2" a="1"/>
  <c r="D136" i="2" s="1"/>
  <c r="D130" i="2" a="1"/>
  <c r="D130" i="2" s="1"/>
  <c r="D124" i="2" a="1"/>
  <c r="D124" i="2" s="1"/>
  <c r="D118" i="2" a="1"/>
  <c r="D118" i="2" s="1"/>
  <c r="D112" i="2" a="1"/>
  <c r="D112" i="2" s="1"/>
  <c r="D106" i="2" a="1"/>
  <c r="D106" i="2" s="1"/>
  <c r="D100" i="2" a="1"/>
  <c r="D100" i="2" s="1"/>
  <c r="D94" i="2" a="1"/>
  <c r="D94" i="2" s="1"/>
  <c r="D88" i="2" a="1"/>
  <c r="D88" i="2" s="1"/>
  <c r="D82" i="2" a="1"/>
  <c r="D82" i="2" s="1"/>
  <c r="G141" i="2" a="1"/>
  <c r="G141" i="2" s="1"/>
  <c r="G140" i="2" a="1"/>
  <c r="G140" i="2" s="1"/>
  <c r="G139" i="2" a="1"/>
  <c r="G139" i="2" s="1"/>
  <c r="G138" i="2" a="1"/>
  <c r="G138" i="2" s="1"/>
  <c r="G137" i="2" a="1"/>
  <c r="G137" i="2" s="1"/>
  <c r="G136" i="2" a="1"/>
  <c r="G136" i="2" s="1"/>
  <c r="G135" i="2"/>
  <c r="G135" i="2" a="1"/>
  <c r="G134" i="2" a="1"/>
  <c r="G134" i="2" s="1"/>
  <c r="G133" i="2"/>
  <c r="G133" i="2" a="1"/>
  <c r="G132" i="2" a="1"/>
  <c r="G132" i="2" s="1"/>
  <c r="G131" i="2" a="1"/>
  <c r="G131" i="2" s="1"/>
  <c r="G130" i="2" a="1"/>
  <c r="G130" i="2" s="1"/>
  <c r="G129" i="2"/>
  <c r="G129" i="2" a="1"/>
  <c r="G128" i="2" a="1"/>
  <c r="G128" i="2" s="1"/>
  <c r="G127" i="2" a="1"/>
  <c r="G127" i="2" s="1"/>
  <c r="G126" i="2" a="1"/>
  <c r="G126" i="2" s="1"/>
  <c r="G125" i="2" a="1"/>
  <c r="G125" i="2" s="1"/>
  <c r="G124" i="2" a="1"/>
  <c r="G124" i="2" s="1"/>
  <c r="G123" i="2"/>
  <c r="G123" i="2" a="1"/>
  <c r="G122" i="2" a="1"/>
  <c r="G122" i="2" s="1"/>
  <c r="G121" i="2" a="1"/>
  <c r="G121" i="2" s="1"/>
  <c r="G120" i="2" a="1"/>
  <c r="G120" i="2" s="1"/>
  <c r="G119" i="2" a="1"/>
  <c r="G119" i="2" s="1"/>
  <c r="G118" i="2" a="1"/>
  <c r="G118" i="2" s="1"/>
  <c r="G117" i="2" a="1"/>
  <c r="G117" i="2" s="1"/>
  <c r="G116" i="2" a="1"/>
  <c r="G116" i="2" s="1"/>
  <c r="G115" i="2" a="1"/>
  <c r="G115" i="2" s="1"/>
  <c r="G114" i="2" a="1"/>
  <c r="G114" i="2" s="1"/>
  <c r="G113" i="2" a="1"/>
  <c r="G113" i="2" s="1"/>
  <c r="G112" i="2" a="1"/>
  <c r="G112" i="2" s="1"/>
  <c r="G111" i="2" a="1"/>
  <c r="G111" i="2" s="1"/>
  <c r="G110" i="2" a="1"/>
  <c r="G110" i="2" s="1"/>
  <c r="G109" i="2" a="1"/>
  <c r="G109" i="2" s="1"/>
  <c r="G108" i="2" a="1"/>
  <c r="G108" i="2" s="1"/>
  <c r="G107" i="2" a="1"/>
  <c r="G107" i="2" s="1"/>
  <c r="G106" i="2" a="1"/>
  <c r="G106" i="2" s="1"/>
  <c r="G105" i="2" a="1"/>
  <c r="G105" i="2" s="1"/>
  <c r="G104" i="2" a="1"/>
  <c r="G104" i="2" s="1"/>
  <c r="G103" i="2" a="1"/>
  <c r="G103" i="2" s="1"/>
  <c r="G102" i="2" a="1"/>
  <c r="G102" i="2" s="1"/>
  <c r="G101" i="2" a="1"/>
  <c r="G101" i="2" s="1"/>
  <c r="G100" i="2" a="1"/>
  <c r="G100" i="2" s="1"/>
  <c r="G99" i="2" a="1"/>
  <c r="G99" i="2" s="1"/>
  <c r="G98" i="2" a="1"/>
  <c r="G98" i="2" s="1"/>
  <c r="G97" i="2" a="1"/>
  <c r="G97" i="2" s="1"/>
  <c r="G96" i="2" a="1"/>
  <c r="G96" i="2" s="1"/>
  <c r="G95" i="2" a="1"/>
  <c r="G95" i="2" s="1"/>
  <c r="G94" i="2" a="1"/>
  <c r="G94" i="2" s="1"/>
  <c r="G93" i="2" a="1"/>
  <c r="G93" i="2" s="1"/>
  <c r="G92" i="2" a="1"/>
  <c r="G92" i="2" s="1"/>
  <c r="G91" i="2" a="1"/>
  <c r="G91" i="2" s="1"/>
  <c r="G90" i="2" a="1"/>
  <c r="G90" i="2" s="1"/>
  <c r="G89" i="2" a="1"/>
  <c r="G89" i="2" s="1"/>
  <c r="G88" i="2" a="1"/>
  <c r="G88" i="2" s="1"/>
  <c r="G87" i="2" a="1"/>
  <c r="G87" i="2" s="1"/>
  <c r="G86" i="2" a="1"/>
  <c r="G86" i="2" s="1"/>
  <c r="G85" i="2" a="1"/>
  <c r="G85" i="2" s="1"/>
  <c r="G84" i="2" a="1"/>
  <c r="G84" i="2" s="1"/>
  <c r="G83" i="2" a="1"/>
  <c r="G83" i="2" s="1"/>
  <c r="G82" i="2" a="1"/>
  <c r="G82" i="2" s="1"/>
  <c r="G137" i="1" a="1"/>
  <c r="G137" i="1"/>
  <c r="G138" i="1" a="1"/>
  <c r="G138" i="1" s="1"/>
  <c r="G139" i="1" a="1"/>
  <c r="G139" i="1" s="1"/>
  <c r="G140" i="1" a="1"/>
  <c r="G140" i="1" s="1"/>
  <c r="G141" i="1" a="1"/>
  <c r="G141" i="1" s="1"/>
  <c r="G136" i="1" a="1"/>
  <c r="G136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0" i="1" a="1"/>
  <c r="G130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24" i="1" a="1"/>
  <c r="G124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18" i="1" a="1"/>
  <c r="G118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2" i="1" a="1"/>
  <c r="G112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06" i="1" a="1"/>
  <c r="G106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0" i="1" a="1"/>
  <c r="G100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94" i="1" a="1"/>
  <c r="G94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88" i="1" a="1"/>
  <c r="G88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2" i="1" a="1"/>
  <c r="G82" i="1" s="1"/>
  <c r="I48" i="5" l="1"/>
  <c r="I5" i="5"/>
  <c r="I52" i="5"/>
  <c r="I40" i="5"/>
  <c r="I28" i="5"/>
  <c r="I16" i="5"/>
  <c r="J6" i="5"/>
  <c r="J54" i="5"/>
  <c r="J42" i="5"/>
  <c r="J30" i="5"/>
  <c r="J18" i="5"/>
  <c r="K5" i="5"/>
  <c r="K54" i="5"/>
  <c r="K42" i="5"/>
  <c r="K30" i="5"/>
  <c r="K18" i="5"/>
  <c r="I42" i="5"/>
  <c r="H102" i="7"/>
  <c r="S102" i="7" s="1"/>
  <c r="H132" i="7"/>
  <c r="H95" i="7"/>
  <c r="H103" i="7"/>
  <c r="S103" i="7" s="1"/>
  <c r="T103" i="7" s="1"/>
  <c r="S127" i="7"/>
  <c r="T127" i="7" s="1"/>
  <c r="H133" i="7"/>
  <c r="H96" i="7"/>
  <c r="H104" i="7"/>
  <c r="H134" i="7"/>
  <c r="H135" i="7"/>
  <c r="S132" i="7" s="1"/>
  <c r="H89" i="7"/>
  <c r="S92" i="7" s="1"/>
  <c r="T92" i="7" s="1"/>
  <c r="H97" i="7"/>
  <c r="H105" i="7"/>
  <c r="H118" i="7"/>
  <c r="H120" i="7"/>
  <c r="H126" i="7"/>
  <c r="S126" i="7" s="1"/>
  <c r="S138" i="7"/>
  <c r="S140" i="7"/>
  <c r="T140" i="7" s="1"/>
  <c r="S139" i="7"/>
  <c r="T139" i="7" s="1"/>
  <c r="H82" i="7"/>
  <c r="H84" i="7"/>
  <c r="H91" i="7"/>
  <c r="H112" i="7"/>
  <c r="H117" i="7"/>
  <c r="H128" i="7"/>
  <c r="H137" i="7"/>
  <c r="S110" i="7"/>
  <c r="T110" i="7" s="1"/>
  <c r="S109" i="7"/>
  <c r="T109" i="7" s="1"/>
  <c r="S108" i="7"/>
  <c r="S134" i="7"/>
  <c r="T134" i="7" s="1"/>
  <c r="S133" i="7"/>
  <c r="T133" i="7" s="1"/>
  <c r="H98" i="7"/>
  <c r="H94" i="7"/>
  <c r="H109" i="7"/>
  <c r="H134" i="6"/>
  <c r="S134" i="6" s="1"/>
  <c r="T134" i="6" s="1"/>
  <c r="H83" i="6"/>
  <c r="S85" i="6" s="1"/>
  <c r="T85" i="6" s="1"/>
  <c r="H96" i="6"/>
  <c r="S96" i="6" s="1"/>
  <c r="H121" i="6"/>
  <c r="H122" i="6"/>
  <c r="H97" i="6"/>
  <c r="H123" i="6"/>
  <c r="H85" i="6"/>
  <c r="S139" i="6"/>
  <c r="T139" i="6" s="1"/>
  <c r="H86" i="6"/>
  <c r="H98" i="6"/>
  <c r="H99" i="6"/>
  <c r="S132" i="6"/>
  <c r="S128" i="6"/>
  <c r="T128" i="6" s="1"/>
  <c r="H138" i="6"/>
  <c r="S140" i="6" s="1"/>
  <c r="T140" i="6" s="1"/>
  <c r="S98" i="6"/>
  <c r="T98" i="6" s="1"/>
  <c r="S97" i="6"/>
  <c r="T97" i="6" s="1"/>
  <c r="S104" i="6"/>
  <c r="T104" i="6" s="1"/>
  <c r="S102" i="6"/>
  <c r="S103" i="6"/>
  <c r="T103" i="6" s="1"/>
  <c r="S110" i="6"/>
  <c r="T110" i="6" s="1"/>
  <c r="S109" i="6"/>
  <c r="T109" i="6" s="1"/>
  <c r="S108" i="6"/>
  <c r="S126" i="6"/>
  <c r="S127" i="6"/>
  <c r="T127" i="6" s="1"/>
  <c r="H119" i="6"/>
  <c r="S122" i="6" s="1"/>
  <c r="T122" i="6" s="1"/>
  <c r="H89" i="6"/>
  <c r="S90" i="6" s="1"/>
  <c r="S114" i="6"/>
  <c r="S92" i="6"/>
  <c r="T92" i="6" s="1"/>
  <c r="S115" i="6"/>
  <c r="T115" i="6" s="1"/>
  <c r="L47" i="5"/>
  <c r="L35" i="5"/>
  <c r="L11" i="5"/>
  <c r="L59" i="5"/>
  <c r="L23" i="5"/>
  <c r="L52" i="5"/>
  <c r="L40" i="5"/>
  <c r="L5" i="5"/>
  <c r="L54" i="5"/>
  <c r="L42" i="5"/>
  <c r="L29" i="5"/>
  <c r="L17" i="5"/>
  <c r="L53" i="5"/>
  <c r="L41" i="5"/>
  <c r="I60" i="5"/>
  <c r="I36" i="5"/>
  <c r="I24" i="5"/>
  <c r="I12" i="5"/>
  <c r="I46" i="5"/>
  <c r="J60" i="5"/>
  <c r="J48" i="5"/>
  <c r="J36" i="5"/>
  <c r="J24" i="5"/>
  <c r="J12" i="5"/>
  <c r="K60" i="5"/>
  <c r="K48" i="5"/>
  <c r="K36" i="5"/>
  <c r="K24" i="5"/>
  <c r="K12" i="5"/>
  <c r="L60" i="5"/>
  <c r="L48" i="5"/>
  <c r="L36" i="5"/>
  <c r="L24" i="5"/>
  <c r="L12" i="5"/>
  <c r="I10" i="5"/>
  <c r="I30" i="5"/>
  <c r="I22" i="5"/>
  <c r="I34" i="5"/>
  <c r="K53" i="5"/>
  <c r="K41" i="5"/>
  <c r="K29" i="5"/>
  <c r="K17" i="5"/>
  <c r="K4" i="5"/>
  <c r="L6" i="5"/>
  <c r="I18" i="5"/>
  <c r="I58" i="5"/>
  <c r="L30" i="5"/>
  <c r="L18" i="5"/>
  <c r="J5" i="5"/>
  <c r="L4" i="5"/>
  <c r="I54" i="5"/>
  <c r="K59" i="5"/>
  <c r="K47" i="5"/>
  <c r="K35" i="5"/>
  <c r="K23" i="5"/>
  <c r="K11" i="5"/>
  <c r="J4" i="5"/>
  <c r="J59" i="5"/>
  <c r="J53" i="5"/>
  <c r="J47" i="5"/>
  <c r="J41" i="5"/>
  <c r="J35" i="5"/>
  <c r="J29" i="5"/>
  <c r="J23" i="5"/>
  <c r="J17" i="5"/>
  <c r="J11" i="5"/>
  <c r="I6" i="5"/>
  <c r="I59" i="5"/>
  <c r="I53" i="5"/>
  <c r="I47" i="5"/>
  <c r="I41" i="5"/>
  <c r="I35" i="5"/>
  <c r="I29" i="5"/>
  <c r="I23" i="5"/>
  <c r="I17" i="5"/>
  <c r="I11" i="5"/>
  <c r="L58" i="5"/>
  <c r="L46" i="5"/>
  <c r="L34" i="5"/>
  <c r="L28" i="5"/>
  <c r="L22" i="5"/>
  <c r="L16" i="5"/>
  <c r="L10" i="5"/>
  <c r="K6" i="5"/>
  <c r="K58" i="5"/>
  <c r="K52" i="5"/>
  <c r="K46" i="5"/>
  <c r="K40" i="5"/>
  <c r="K34" i="5"/>
  <c r="K28" i="5"/>
  <c r="K22" i="5"/>
  <c r="K16" i="5"/>
  <c r="K10" i="5"/>
  <c r="J58" i="5"/>
  <c r="P60" i="5" s="1"/>
  <c r="J52" i="5"/>
  <c r="J46" i="5"/>
  <c r="P48" i="5" s="1"/>
  <c r="J40" i="5"/>
  <c r="P42" i="5" s="1"/>
  <c r="J34" i="5"/>
  <c r="P36" i="5" s="1"/>
  <c r="J28" i="5"/>
  <c r="P30" i="5" s="1"/>
  <c r="J22" i="5"/>
  <c r="P24" i="5" s="1"/>
  <c r="J16" i="5"/>
  <c r="P18" i="5" s="1"/>
  <c r="J10" i="5"/>
  <c r="P12" i="5" s="1"/>
  <c r="I4" i="5"/>
  <c r="P54" i="5" l="1"/>
  <c r="P6" i="5"/>
  <c r="P47" i="5"/>
  <c r="Q47" i="5"/>
  <c r="P59" i="5"/>
  <c r="Q59" i="5"/>
  <c r="Q41" i="5"/>
  <c r="P41" i="5"/>
  <c r="T4" i="5"/>
  <c r="P53" i="5"/>
  <c r="Q53" i="5"/>
  <c r="P17" i="5"/>
  <c r="Q17" i="5"/>
  <c r="P23" i="5"/>
  <c r="Q23" i="5"/>
  <c r="Q5" i="5"/>
  <c r="P5" i="5"/>
  <c r="P11" i="5"/>
  <c r="Q11" i="5"/>
  <c r="P29" i="5"/>
  <c r="Q29" i="5"/>
  <c r="P35" i="5"/>
  <c r="Q35" i="5"/>
  <c r="S85" i="7"/>
  <c r="T85" i="7" s="1"/>
  <c r="S84" i="7"/>
  <c r="S86" i="7"/>
  <c r="T86" i="7" s="1"/>
  <c r="S90" i="7"/>
  <c r="S104" i="7"/>
  <c r="T104" i="7" s="1"/>
  <c r="S91" i="7"/>
  <c r="T91" i="7" s="1"/>
  <c r="S116" i="7"/>
  <c r="T116" i="7" s="1"/>
  <c r="S115" i="7"/>
  <c r="T115" i="7" s="1"/>
  <c r="S114" i="7"/>
  <c r="S121" i="7"/>
  <c r="T121" i="7" s="1"/>
  <c r="S120" i="7"/>
  <c r="S122" i="7"/>
  <c r="T122" i="7" s="1"/>
  <c r="S128" i="7"/>
  <c r="T128" i="7" s="1"/>
  <c r="S97" i="7"/>
  <c r="T97" i="7" s="1"/>
  <c r="S96" i="7"/>
  <c r="S98" i="7"/>
  <c r="T98" i="7" s="1"/>
  <c r="S84" i="6"/>
  <c r="S120" i="6"/>
  <c r="S138" i="6"/>
  <c r="S121" i="6"/>
  <c r="T121" i="6" s="1"/>
  <c r="S133" i="6"/>
  <c r="T133" i="6" s="1"/>
  <c r="S86" i="6"/>
  <c r="T86" i="6" s="1"/>
  <c r="S91" i="6"/>
  <c r="T91" i="6" s="1"/>
  <c r="P10" i="5"/>
  <c r="Q10" i="5"/>
  <c r="R10" i="5"/>
  <c r="T10" i="5"/>
  <c r="R22" i="5"/>
  <c r="P22" i="5"/>
  <c r="T22" i="5"/>
  <c r="Q22" i="5"/>
  <c r="Q28" i="5"/>
  <c r="R28" i="5"/>
  <c r="T28" i="5"/>
  <c r="P28" i="5"/>
  <c r="P34" i="5"/>
  <c r="Q34" i="5"/>
  <c r="R34" i="5"/>
  <c r="T34" i="5"/>
  <c r="P40" i="5"/>
  <c r="Q40" i="5"/>
  <c r="R40" i="5"/>
  <c r="T40" i="5"/>
  <c r="P46" i="5"/>
  <c r="Q46" i="5"/>
  <c r="R46" i="5"/>
  <c r="T46" i="5"/>
  <c r="P52" i="5"/>
  <c r="T52" i="5"/>
  <c r="Q52" i="5"/>
  <c r="R52" i="5"/>
  <c r="R58" i="5"/>
  <c r="T58" i="5"/>
  <c r="P58" i="5"/>
  <c r="Q58" i="5"/>
  <c r="T16" i="5"/>
  <c r="P16" i="5"/>
  <c r="Q16" i="5"/>
  <c r="R16" i="5"/>
  <c r="R4" i="5"/>
  <c r="P4" i="5"/>
  <c r="Q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<sst xmlns="http://schemas.openxmlformats.org/spreadsheetml/2006/main" count="1779" uniqueCount="109">
  <si>
    <t>Ball Plate ID and Orientation</t>
  </si>
  <si>
    <t>P509_Repeat-south</t>
  </si>
  <si>
    <t>Inspector</t>
  </si>
  <si>
    <t>Larry</t>
  </si>
  <si>
    <t>Inspection Time</t>
  </si>
  <si>
    <t>20210120T1727</t>
  </si>
  <si>
    <t>Temperature</t>
  </si>
  <si>
    <t>18.6°C</t>
  </si>
  <si>
    <t>Serial No</t>
  </si>
  <si>
    <t>Material Ref</t>
  </si>
  <si>
    <t>Date</t>
  </si>
  <si>
    <t>Notes</t>
  </si>
  <si>
    <t>Pos S0</t>
  </si>
  <si>
    <t>Position Cartesian</t>
  </si>
  <si>
    <t>PASS</t>
  </si>
  <si>
    <t>Pos S1</t>
  </si>
  <si>
    <t>FAIL</t>
  </si>
  <si>
    <t>Pos S2</t>
  </si>
  <si>
    <t>Pos S3</t>
  </si>
  <si>
    <t>Pos S4</t>
  </si>
  <si>
    <t>D0</t>
  </si>
  <si>
    <t>Diameter</t>
  </si>
  <si>
    <t>D1</t>
  </si>
  <si>
    <t>D2</t>
  </si>
  <si>
    <t>D3</t>
  </si>
  <si>
    <t>D4</t>
  </si>
  <si>
    <t>L01</t>
  </si>
  <si>
    <t>PointPointDistance</t>
  </si>
  <si>
    <t>L02</t>
  </si>
  <si>
    <t>L03</t>
  </si>
  <si>
    <t>L04</t>
  </si>
  <si>
    <t>L14</t>
  </si>
  <si>
    <t>L23</t>
  </si>
  <si>
    <t>L12</t>
  </si>
  <si>
    <t>L34</t>
  </si>
  <si>
    <t>L13</t>
  </si>
  <si>
    <t>L24</t>
  </si>
  <si>
    <t>Pos S0-2</t>
  </si>
  <si>
    <t>Pos S1-2</t>
  </si>
  <si>
    <t>Pos S2-2</t>
  </si>
  <si>
    <t>Pos S3-2</t>
  </si>
  <si>
    <t>Pos S4-2</t>
  </si>
  <si>
    <t>Pos S0-3</t>
  </si>
  <si>
    <t>Pos S1-3</t>
  </si>
  <si>
    <t>Pos S2-3</t>
  </si>
  <si>
    <t>Pos S3-3</t>
  </si>
  <si>
    <t>Pos S4-3</t>
  </si>
  <si>
    <t>Pos S0-4</t>
  </si>
  <si>
    <t>Pos S2-4</t>
  </si>
  <si>
    <t>Pos S3-4</t>
  </si>
  <si>
    <t>Pos S4-4</t>
  </si>
  <si>
    <t>Pos S0-5</t>
  </si>
  <si>
    <t>Pos S1-5</t>
  </si>
  <si>
    <t>Pos S2-5</t>
  </si>
  <si>
    <t>Pos S3-5</t>
  </si>
  <si>
    <t>Pos S4-5</t>
  </si>
  <si>
    <t>Pos S0-6</t>
  </si>
  <si>
    <t>Pos S1-6</t>
  </si>
  <si>
    <t>Pos S3-6</t>
  </si>
  <si>
    <t>Pos S4-6</t>
  </si>
  <si>
    <t>Pos S1-4</t>
  </si>
  <si>
    <t>D0-2</t>
  </si>
  <si>
    <t>D1-2</t>
  </si>
  <si>
    <t>D2-2</t>
  </si>
  <si>
    <t>D3-2</t>
  </si>
  <si>
    <t>D4-2</t>
  </si>
  <si>
    <t>D0-3</t>
  </si>
  <si>
    <t>D1-3</t>
  </si>
  <si>
    <t>D2-3</t>
  </si>
  <si>
    <t>D3-3</t>
  </si>
  <si>
    <t>D4-3</t>
  </si>
  <si>
    <t>D0-4</t>
  </si>
  <si>
    <t>D1-4</t>
  </si>
  <si>
    <t>D2-4</t>
  </si>
  <si>
    <t>D3-4</t>
  </si>
  <si>
    <t>D4-4</t>
  </si>
  <si>
    <t>D0-5</t>
  </si>
  <si>
    <t>D1-5</t>
  </si>
  <si>
    <t>D2-5</t>
  </si>
  <si>
    <t>D3-5</t>
  </si>
  <si>
    <t>D4-5</t>
  </si>
  <si>
    <t>Pos S2-6</t>
  </si>
  <si>
    <t>D0-6</t>
  </si>
  <si>
    <t>D1-6</t>
  </si>
  <si>
    <t>D2-6</t>
  </si>
  <si>
    <t>D3-6</t>
  </si>
  <si>
    <t>D4-6</t>
  </si>
  <si>
    <t>17.2°C</t>
  </si>
  <si>
    <t>20210121T0822</t>
  </si>
  <si>
    <t>17.9°C</t>
  </si>
  <si>
    <t>20210121T0853</t>
  </si>
  <si>
    <t>P509_Repeat_wt-south</t>
  </si>
  <si>
    <t>20210121T0942</t>
  </si>
  <si>
    <t>P509_Repeat_wt-east</t>
  </si>
  <si>
    <t>wt south</t>
  </si>
  <si>
    <t>wt east</t>
  </si>
  <si>
    <t>avg</t>
  </si>
  <si>
    <t>stdev u</t>
  </si>
  <si>
    <t>range u</t>
  </si>
  <si>
    <t>south</t>
  </si>
  <si>
    <t>avg chng</t>
  </si>
  <si>
    <t>std chng</t>
  </si>
  <si>
    <t>rng chng</t>
  </si>
  <si>
    <t>length</t>
  </si>
  <si>
    <t>chng u</t>
  </si>
  <si>
    <t>19.5°C</t>
  </si>
  <si>
    <t>20210121T1122</t>
  </si>
  <si>
    <t>19.7°C</t>
  </si>
  <si>
    <t>20210121T1215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</si>
</sst>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5" fontId="0" fillId="0" borderId="0" xfId="0" applyNumberFormat="1"/>
    <xf numFmtId="2" fontId="0" fillId="0" borderId="0" xfId="0" applyNumberFormat="1"/>
    <xf numFmtId="167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"/>
  <sheetViews>
    <sheetView topLeftCell="C46" workbookViewId="0">
      <selection activeCell="AB78" sqref="AB78"/>
    </sheetView>
  </sheetViews>
  <sheetFormatPr defaultRowHeight="15" x14ac:dyDescent="0.25"/>
  <cols>
    <col min="1" max="1" width="26.5703125" bestFit="1" customWidth="1"/>
    <col min="3" max="3" width="18.28515625" bestFit="1" customWidth="1"/>
    <col min="7" max="7" width="9.5703125" bestFit="1" customWidth="1"/>
  </cols>
  <sheetData>
    <row r="1" spans="1:19" x14ac:dyDescent="0.25">
      <c r="A1" t="s">
        <v>0</v>
      </c>
      <c r="B1" t="s">
        <v>1</v>
      </c>
    </row>
    <row r="2" spans="1:19" x14ac:dyDescent="0.25">
      <c r="A2" t="s">
        <v>2</v>
      </c>
      <c r="B2" t="s">
        <v>3</v>
      </c>
    </row>
    <row r="3" spans="1:19" x14ac:dyDescent="0.25">
      <c r="A3" t="s">
        <v>4</v>
      </c>
      <c r="B3" t="s">
        <v>5</v>
      </c>
    </row>
    <row r="4" spans="1:19" x14ac:dyDescent="0.25">
      <c r="A4" t="s">
        <v>6</v>
      </c>
      <c r="B4" t="s">
        <v>7</v>
      </c>
    </row>
    <row r="5" spans="1:19" x14ac:dyDescent="0.25">
      <c r="A5" t="s">
        <v>8</v>
      </c>
    </row>
    <row r="6" spans="1:19" x14ac:dyDescent="0.25">
      <c r="A6" t="s">
        <v>9</v>
      </c>
    </row>
    <row r="7" spans="1:19" x14ac:dyDescent="0.25">
      <c r="A7" t="s">
        <v>10</v>
      </c>
    </row>
    <row r="8" spans="1:19" x14ac:dyDescent="0.25">
      <c r="A8" t="s">
        <v>2</v>
      </c>
    </row>
    <row r="9" spans="1:19" x14ac:dyDescent="0.25">
      <c r="A9" t="s">
        <v>11</v>
      </c>
    </row>
    <row r="10" spans="1:19" x14ac:dyDescent="0.25">
      <c r="A10">
        <v>9</v>
      </c>
      <c r="B10" t="s">
        <v>20</v>
      </c>
      <c r="C10" t="s">
        <v>21</v>
      </c>
      <c r="D10">
        <v>25.4</v>
      </c>
      <c r="G10">
        <v>25.398900000000001</v>
      </c>
      <c r="J10">
        <v>-1.1000000000000001E-3</v>
      </c>
      <c r="M10">
        <v>25.5</v>
      </c>
      <c r="N10">
        <v>25.3</v>
      </c>
      <c r="O10" t="s">
        <v>14</v>
      </c>
      <c r="P10">
        <v>4.4000000000000003E-3</v>
      </c>
      <c r="Q10">
        <v>0.05</v>
      </c>
      <c r="R10" t="s">
        <v>14</v>
      </c>
    </row>
    <row r="11" spans="1:19" x14ac:dyDescent="0.25">
      <c r="A11">
        <v>48</v>
      </c>
      <c r="B11" t="s">
        <v>61</v>
      </c>
      <c r="C11" t="s">
        <v>21</v>
      </c>
      <c r="D11">
        <v>25.4</v>
      </c>
      <c r="G11">
        <v>25.399000000000001</v>
      </c>
      <c r="J11">
        <v>-1E-3</v>
      </c>
      <c r="M11">
        <v>25.5</v>
      </c>
      <c r="N11">
        <v>25.3</v>
      </c>
      <c r="O11" t="s">
        <v>14</v>
      </c>
      <c r="P11">
        <v>5.7000000000000002E-3</v>
      </c>
      <c r="Q11">
        <v>0.05</v>
      </c>
      <c r="R11" t="s">
        <v>14</v>
      </c>
    </row>
    <row r="12" spans="1:19" x14ac:dyDescent="0.25">
      <c r="A12">
        <v>53</v>
      </c>
      <c r="B12" t="s">
        <v>66</v>
      </c>
      <c r="C12" t="s">
        <v>21</v>
      </c>
      <c r="D12">
        <v>25.4</v>
      </c>
      <c r="G12">
        <v>25.398900000000001</v>
      </c>
      <c r="J12">
        <v>-1.1000000000000001E-3</v>
      </c>
      <c r="M12">
        <v>25.5</v>
      </c>
      <c r="N12">
        <v>25.3</v>
      </c>
      <c r="O12" t="s">
        <v>14</v>
      </c>
      <c r="P12">
        <v>3.8999999999999998E-3</v>
      </c>
      <c r="Q12">
        <v>0.05</v>
      </c>
      <c r="R12" t="s">
        <v>14</v>
      </c>
    </row>
    <row r="13" spans="1:19" x14ac:dyDescent="0.25">
      <c r="A13">
        <v>58</v>
      </c>
      <c r="B13" t="s">
        <v>71</v>
      </c>
      <c r="C13" t="s">
        <v>21</v>
      </c>
      <c r="D13">
        <v>25.4</v>
      </c>
      <c r="G13">
        <v>25.3992</v>
      </c>
      <c r="J13">
        <v>-8.0000000000000004E-4</v>
      </c>
      <c r="M13">
        <v>25.5</v>
      </c>
      <c r="N13">
        <v>25.3</v>
      </c>
      <c r="O13" t="s">
        <v>14</v>
      </c>
      <c r="P13">
        <v>4.8999999999999998E-3</v>
      </c>
      <c r="Q13">
        <v>0.05</v>
      </c>
      <c r="R13" t="s">
        <v>14</v>
      </c>
      <c r="S13" s="2">
        <f>STDEV(G10:G15)*1000</f>
        <v>0.10954451150077793</v>
      </c>
    </row>
    <row r="14" spans="1:19" x14ac:dyDescent="0.25">
      <c r="A14">
        <v>63</v>
      </c>
      <c r="B14" t="s">
        <v>76</v>
      </c>
      <c r="C14" t="s">
        <v>21</v>
      </c>
      <c r="D14">
        <v>25.4</v>
      </c>
      <c r="G14">
        <v>25.399000000000001</v>
      </c>
      <c r="J14">
        <v>-1E-3</v>
      </c>
      <c r="M14">
        <v>25.5</v>
      </c>
      <c r="N14">
        <v>25.3</v>
      </c>
      <c r="O14" t="s">
        <v>14</v>
      </c>
      <c r="P14">
        <v>3.5999999999999999E-3</v>
      </c>
      <c r="Q14">
        <v>0.05</v>
      </c>
      <c r="R14" t="s">
        <v>14</v>
      </c>
      <c r="S14">
        <f>(MAX(G10:G15)-MIN(G10:G15))*1000</f>
        <v>0.29999999999930083</v>
      </c>
    </row>
    <row r="15" spans="1:19" x14ac:dyDescent="0.25">
      <c r="A15">
        <v>69</v>
      </c>
      <c r="B15" t="s">
        <v>82</v>
      </c>
      <c r="C15" t="s">
        <v>21</v>
      </c>
      <c r="D15">
        <v>25.4</v>
      </c>
      <c r="G15">
        <v>25.399000000000001</v>
      </c>
      <c r="J15">
        <v>-1E-3</v>
      </c>
      <c r="M15">
        <v>25.5</v>
      </c>
      <c r="N15">
        <v>25.3</v>
      </c>
      <c r="O15" t="s">
        <v>14</v>
      </c>
      <c r="P15">
        <v>5.7000000000000002E-3</v>
      </c>
      <c r="Q15">
        <v>0.05</v>
      </c>
      <c r="R15" t="s">
        <v>14</v>
      </c>
    </row>
    <row r="16" spans="1:19" x14ac:dyDescent="0.25">
      <c r="A16">
        <v>10</v>
      </c>
      <c r="B16" t="s">
        <v>22</v>
      </c>
      <c r="C16" t="s">
        <v>21</v>
      </c>
      <c r="D16">
        <v>25.4</v>
      </c>
      <c r="G16">
        <v>25.403099999999998</v>
      </c>
      <c r="J16">
        <v>3.0999999999999999E-3</v>
      </c>
      <c r="M16">
        <v>25.5</v>
      </c>
      <c r="N16">
        <v>25.3</v>
      </c>
      <c r="O16" t="s">
        <v>14</v>
      </c>
      <c r="P16">
        <v>7.4000000000000003E-3</v>
      </c>
      <c r="Q16">
        <v>0.05</v>
      </c>
      <c r="R16" t="s">
        <v>14</v>
      </c>
    </row>
    <row r="17" spans="1:19" x14ac:dyDescent="0.25">
      <c r="A17">
        <v>49</v>
      </c>
      <c r="B17" t="s">
        <v>62</v>
      </c>
      <c r="C17" t="s">
        <v>21</v>
      </c>
      <c r="D17">
        <v>25.4</v>
      </c>
      <c r="G17">
        <v>25.403199999999998</v>
      </c>
      <c r="J17">
        <v>3.2000000000000002E-3</v>
      </c>
      <c r="M17">
        <v>25.5</v>
      </c>
      <c r="N17">
        <v>25.3</v>
      </c>
      <c r="O17" t="s">
        <v>14</v>
      </c>
      <c r="P17">
        <v>7.4000000000000003E-3</v>
      </c>
      <c r="Q17">
        <v>0.05</v>
      </c>
      <c r="R17" t="s">
        <v>14</v>
      </c>
    </row>
    <row r="18" spans="1:19" x14ac:dyDescent="0.25">
      <c r="A18">
        <v>54</v>
      </c>
      <c r="B18" t="s">
        <v>67</v>
      </c>
      <c r="C18" t="s">
        <v>21</v>
      </c>
      <c r="D18">
        <v>25.4</v>
      </c>
      <c r="G18">
        <v>25.402699999999999</v>
      </c>
      <c r="J18">
        <v>2.7000000000000001E-3</v>
      </c>
      <c r="M18">
        <v>25.5</v>
      </c>
      <c r="N18">
        <v>25.3</v>
      </c>
      <c r="O18" t="s">
        <v>14</v>
      </c>
      <c r="P18">
        <v>7.1999999999999998E-3</v>
      </c>
      <c r="Q18">
        <v>0.05</v>
      </c>
      <c r="R18" t="s">
        <v>14</v>
      </c>
    </row>
    <row r="19" spans="1:19" x14ac:dyDescent="0.25">
      <c r="A19">
        <v>59</v>
      </c>
      <c r="B19" t="s">
        <v>72</v>
      </c>
      <c r="C19" t="s">
        <v>21</v>
      </c>
      <c r="D19">
        <v>25.4</v>
      </c>
      <c r="G19">
        <v>25.4024</v>
      </c>
      <c r="J19">
        <v>2.3999999999999998E-3</v>
      </c>
      <c r="M19">
        <v>25.5</v>
      </c>
      <c r="N19">
        <v>25.3</v>
      </c>
      <c r="O19" t="s">
        <v>14</v>
      </c>
      <c r="P19">
        <v>7.7000000000000002E-3</v>
      </c>
      <c r="Q19">
        <v>0.05</v>
      </c>
      <c r="R19" t="s">
        <v>14</v>
      </c>
      <c r="S19" s="2">
        <f>STDEV(G16:G21)*1000</f>
        <v>0.31885210782774004</v>
      </c>
    </row>
    <row r="20" spans="1:19" x14ac:dyDescent="0.25">
      <c r="A20">
        <v>64</v>
      </c>
      <c r="B20" t="s">
        <v>77</v>
      </c>
      <c r="C20" t="s">
        <v>21</v>
      </c>
      <c r="D20">
        <v>25.4</v>
      </c>
      <c r="G20">
        <v>25.402899999999999</v>
      </c>
      <c r="J20">
        <v>2.8999999999999998E-3</v>
      </c>
      <c r="M20">
        <v>25.5</v>
      </c>
      <c r="N20">
        <v>25.3</v>
      </c>
      <c r="O20" t="s">
        <v>14</v>
      </c>
      <c r="P20">
        <v>7.0000000000000001E-3</v>
      </c>
      <c r="Q20">
        <v>0.05</v>
      </c>
      <c r="R20" t="s">
        <v>14</v>
      </c>
      <c r="S20">
        <f>(MAX(G16:G21)-MIN(G16:G21))*1000</f>
        <v>0.79999999999813554</v>
      </c>
    </row>
    <row r="21" spans="1:19" x14ac:dyDescent="0.25">
      <c r="A21">
        <v>70</v>
      </c>
      <c r="B21" t="s">
        <v>83</v>
      </c>
      <c r="C21" t="s">
        <v>21</v>
      </c>
      <c r="D21">
        <v>25.4</v>
      </c>
      <c r="G21">
        <v>25.403199999999998</v>
      </c>
      <c r="J21">
        <v>3.2000000000000002E-3</v>
      </c>
      <c r="M21">
        <v>25.5</v>
      </c>
      <c r="N21">
        <v>25.3</v>
      </c>
      <c r="O21" t="s">
        <v>14</v>
      </c>
      <c r="P21">
        <v>7.4000000000000003E-3</v>
      </c>
      <c r="Q21">
        <v>0.05</v>
      </c>
      <c r="R21" t="s">
        <v>14</v>
      </c>
    </row>
    <row r="22" spans="1:19" x14ac:dyDescent="0.25">
      <c r="A22">
        <v>11</v>
      </c>
      <c r="B22" t="s">
        <v>23</v>
      </c>
      <c r="C22" t="s">
        <v>21</v>
      </c>
      <c r="D22">
        <v>25.4</v>
      </c>
      <c r="G22">
        <v>25.402899999999999</v>
      </c>
      <c r="J22">
        <v>2.8999999999999998E-3</v>
      </c>
      <c r="M22">
        <v>25.5</v>
      </c>
      <c r="N22">
        <v>25.3</v>
      </c>
      <c r="O22" t="s">
        <v>14</v>
      </c>
      <c r="P22">
        <v>5.7000000000000002E-3</v>
      </c>
      <c r="Q22">
        <v>0.05</v>
      </c>
      <c r="R22" t="s">
        <v>14</v>
      </c>
    </row>
    <row r="23" spans="1:19" x14ac:dyDescent="0.25">
      <c r="A23">
        <v>50</v>
      </c>
      <c r="B23" t="s">
        <v>63</v>
      </c>
      <c r="C23" t="s">
        <v>21</v>
      </c>
      <c r="D23">
        <v>25.4</v>
      </c>
      <c r="G23">
        <v>25.4023</v>
      </c>
      <c r="J23">
        <v>2.3E-3</v>
      </c>
      <c r="M23">
        <v>25.5</v>
      </c>
      <c r="N23">
        <v>25.3</v>
      </c>
      <c r="O23" t="s">
        <v>14</v>
      </c>
      <c r="P23">
        <v>7.4000000000000003E-3</v>
      </c>
      <c r="Q23">
        <v>0.05</v>
      </c>
      <c r="R23" t="s">
        <v>14</v>
      </c>
    </row>
    <row r="24" spans="1:19" x14ac:dyDescent="0.25">
      <c r="A24">
        <v>55</v>
      </c>
      <c r="B24" t="s">
        <v>68</v>
      </c>
      <c r="C24" t="s">
        <v>21</v>
      </c>
      <c r="D24">
        <v>25.4</v>
      </c>
      <c r="G24">
        <v>25.4026</v>
      </c>
      <c r="J24">
        <v>2.5999999999999999E-3</v>
      </c>
      <c r="M24">
        <v>25.5</v>
      </c>
      <c r="N24">
        <v>25.3</v>
      </c>
      <c r="O24" t="s">
        <v>14</v>
      </c>
      <c r="P24">
        <v>7.3000000000000001E-3</v>
      </c>
      <c r="Q24">
        <v>0.05</v>
      </c>
      <c r="R24" t="s">
        <v>14</v>
      </c>
    </row>
    <row r="25" spans="1:19" x14ac:dyDescent="0.25">
      <c r="A25">
        <v>60</v>
      </c>
      <c r="B25" t="s">
        <v>73</v>
      </c>
      <c r="C25" t="s">
        <v>21</v>
      </c>
      <c r="D25">
        <v>25.4</v>
      </c>
      <c r="G25">
        <v>25.4026</v>
      </c>
      <c r="J25">
        <v>2.5999999999999999E-3</v>
      </c>
      <c r="M25">
        <v>25.5</v>
      </c>
      <c r="N25">
        <v>25.3</v>
      </c>
      <c r="O25" t="s">
        <v>14</v>
      </c>
      <c r="P25">
        <v>5.4999999999999997E-3</v>
      </c>
      <c r="Q25">
        <v>0.05</v>
      </c>
      <c r="R25" t="s">
        <v>14</v>
      </c>
      <c r="S25" s="2">
        <f>STDEV(G22:G27)*1000</f>
        <v>0.2250925735479305</v>
      </c>
    </row>
    <row r="26" spans="1:19" x14ac:dyDescent="0.25">
      <c r="A26">
        <v>65</v>
      </c>
      <c r="B26" t="s">
        <v>78</v>
      </c>
      <c r="C26" t="s">
        <v>21</v>
      </c>
      <c r="D26">
        <v>25.4</v>
      </c>
      <c r="G26">
        <v>25.4025</v>
      </c>
      <c r="J26">
        <v>2.5000000000000001E-3</v>
      </c>
      <c r="M26">
        <v>25.5</v>
      </c>
      <c r="N26">
        <v>25.3</v>
      </c>
      <c r="O26" t="s">
        <v>14</v>
      </c>
      <c r="P26">
        <v>6.7000000000000002E-3</v>
      </c>
      <c r="Q26">
        <v>0.05</v>
      </c>
      <c r="R26" t="s">
        <v>14</v>
      </c>
      <c r="S26">
        <f>(MAX(G22:G27)-MIN(G22:G27))*1000</f>
        <v>0.59999999999860165</v>
      </c>
    </row>
    <row r="27" spans="1:19" x14ac:dyDescent="0.25">
      <c r="A27">
        <v>71</v>
      </c>
      <c r="B27" t="s">
        <v>84</v>
      </c>
      <c r="C27" t="s">
        <v>21</v>
      </c>
      <c r="D27">
        <v>25.4</v>
      </c>
      <c r="G27">
        <v>25.4023</v>
      </c>
      <c r="J27">
        <v>2.3E-3</v>
      </c>
      <c r="M27">
        <v>25.5</v>
      </c>
      <c r="N27">
        <v>25.3</v>
      </c>
      <c r="O27" t="s">
        <v>14</v>
      </c>
      <c r="P27">
        <v>7.4000000000000003E-3</v>
      </c>
      <c r="Q27">
        <v>0.05</v>
      </c>
      <c r="R27" t="s">
        <v>14</v>
      </c>
    </row>
    <row r="28" spans="1:19" x14ac:dyDescent="0.25">
      <c r="A28">
        <v>12</v>
      </c>
      <c r="B28" t="s">
        <v>24</v>
      </c>
      <c r="C28" t="s">
        <v>21</v>
      </c>
      <c r="D28">
        <v>25.4</v>
      </c>
      <c r="G28">
        <v>25.404399999999999</v>
      </c>
      <c r="J28">
        <v>4.4000000000000003E-3</v>
      </c>
      <c r="M28">
        <v>25.5</v>
      </c>
      <c r="N28">
        <v>25.3</v>
      </c>
      <c r="O28" t="s">
        <v>14</v>
      </c>
      <c r="P28">
        <v>8.0999999999999996E-3</v>
      </c>
      <c r="Q28">
        <v>0.05</v>
      </c>
      <c r="R28" t="s">
        <v>14</v>
      </c>
    </row>
    <row r="29" spans="1:19" x14ac:dyDescent="0.25">
      <c r="A29">
        <v>51</v>
      </c>
      <c r="B29" t="s">
        <v>64</v>
      </c>
      <c r="C29" t="s">
        <v>21</v>
      </c>
      <c r="D29">
        <v>25.4</v>
      </c>
      <c r="G29">
        <v>25.4039</v>
      </c>
      <c r="J29">
        <v>3.8999999999999998E-3</v>
      </c>
      <c r="M29">
        <v>25.5</v>
      </c>
      <c r="N29">
        <v>25.3</v>
      </c>
      <c r="O29" t="s">
        <v>14</v>
      </c>
      <c r="P29">
        <v>8.6999999999999994E-3</v>
      </c>
      <c r="Q29">
        <v>0.05</v>
      </c>
      <c r="R29" t="s">
        <v>14</v>
      </c>
    </row>
    <row r="30" spans="1:19" x14ac:dyDescent="0.25">
      <c r="A30">
        <v>56</v>
      </c>
      <c r="B30" t="s">
        <v>69</v>
      </c>
      <c r="C30" t="s">
        <v>21</v>
      </c>
      <c r="D30">
        <v>25.4</v>
      </c>
      <c r="G30">
        <v>25.4039</v>
      </c>
      <c r="J30">
        <v>3.8999999999999998E-3</v>
      </c>
      <c r="M30">
        <v>25.5</v>
      </c>
      <c r="N30">
        <v>25.3</v>
      </c>
      <c r="O30" t="s">
        <v>14</v>
      </c>
      <c r="P30">
        <v>8.6E-3</v>
      </c>
      <c r="Q30">
        <v>0.05</v>
      </c>
      <c r="R30" t="s">
        <v>14</v>
      </c>
    </row>
    <row r="31" spans="1:19" x14ac:dyDescent="0.25">
      <c r="A31">
        <v>61</v>
      </c>
      <c r="B31" t="s">
        <v>74</v>
      </c>
      <c r="C31" t="s">
        <v>21</v>
      </c>
      <c r="D31">
        <v>25.4</v>
      </c>
      <c r="G31">
        <v>25.404</v>
      </c>
      <c r="J31">
        <v>4.0000000000000001E-3</v>
      </c>
      <c r="M31">
        <v>25.5</v>
      </c>
      <c r="N31">
        <v>25.3</v>
      </c>
      <c r="O31" t="s">
        <v>14</v>
      </c>
      <c r="P31">
        <v>7.6E-3</v>
      </c>
      <c r="Q31">
        <v>0.05</v>
      </c>
      <c r="R31" t="s">
        <v>14</v>
      </c>
      <c r="S31" s="2">
        <f>STDEV(G28:G33)*1000</f>
        <v>0.2338090388894575</v>
      </c>
    </row>
    <row r="32" spans="1:19" x14ac:dyDescent="0.25">
      <c r="A32">
        <v>66</v>
      </c>
      <c r="B32" t="s">
        <v>79</v>
      </c>
      <c r="C32" t="s">
        <v>21</v>
      </c>
      <c r="D32">
        <v>25.4</v>
      </c>
      <c r="G32">
        <v>25.403700000000001</v>
      </c>
      <c r="J32">
        <v>3.7000000000000002E-3</v>
      </c>
      <c r="M32">
        <v>25.5</v>
      </c>
      <c r="N32">
        <v>25.3</v>
      </c>
      <c r="O32" t="s">
        <v>14</v>
      </c>
      <c r="P32">
        <v>8.0000000000000002E-3</v>
      </c>
      <c r="Q32">
        <v>0.05</v>
      </c>
      <c r="R32" t="s">
        <v>14</v>
      </c>
      <c r="S32">
        <f>(MAX(G28:G33)-MIN(G28:G33))*1000</f>
        <v>0.69999999999836859</v>
      </c>
    </row>
    <row r="33" spans="1:19" x14ac:dyDescent="0.25">
      <c r="A33">
        <v>72</v>
      </c>
      <c r="B33" t="s">
        <v>85</v>
      </c>
      <c r="C33" t="s">
        <v>21</v>
      </c>
      <c r="D33">
        <v>25.4</v>
      </c>
      <c r="G33">
        <v>25.4039</v>
      </c>
      <c r="J33">
        <v>3.8999999999999998E-3</v>
      </c>
      <c r="M33">
        <v>25.5</v>
      </c>
      <c r="N33">
        <v>25.3</v>
      </c>
      <c r="O33" t="s">
        <v>14</v>
      </c>
      <c r="P33">
        <v>8.6999999999999994E-3</v>
      </c>
      <c r="Q33">
        <v>0.05</v>
      </c>
      <c r="R33" t="s">
        <v>14</v>
      </c>
    </row>
    <row r="34" spans="1:19" x14ac:dyDescent="0.25">
      <c r="A34">
        <v>13</v>
      </c>
      <c r="B34" t="s">
        <v>25</v>
      </c>
      <c r="C34" t="s">
        <v>21</v>
      </c>
      <c r="D34">
        <v>25.4</v>
      </c>
      <c r="G34">
        <v>25.4024</v>
      </c>
      <c r="J34">
        <v>2.3999999999999998E-3</v>
      </c>
      <c r="M34">
        <v>25.5</v>
      </c>
      <c r="N34">
        <v>25.3</v>
      </c>
      <c r="O34" t="s">
        <v>14</v>
      </c>
      <c r="P34">
        <v>5.4000000000000003E-3</v>
      </c>
      <c r="Q34">
        <v>0.05</v>
      </c>
      <c r="R34" t="s">
        <v>14</v>
      </c>
    </row>
    <row r="35" spans="1:19" x14ac:dyDescent="0.25">
      <c r="A35">
        <v>52</v>
      </c>
      <c r="B35" t="s">
        <v>65</v>
      </c>
      <c r="C35" t="s">
        <v>21</v>
      </c>
      <c r="D35">
        <v>25.4</v>
      </c>
      <c r="G35">
        <v>25.4025</v>
      </c>
      <c r="J35">
        <v>2.5000000000000001E-3</v>
      </c>
      <c r="M35">
        <v>25.5</v>
      </c>
      <c r="N35">
        <v>25.3</v>
      </c>
      <c r="O35" t="s">
        <v>14</v>
      </c>
      <c r="P35">
        <v>6.3E-3</v>
      </c>
      <c r="Q35">
        <v>0.05</v>
      </c>
      <c r="R35" t="s">
        <v>14</v>
      </c>
    </row>
    <row r="36" spans="1:19" x14ac:dyDescent="0.25">
      <c r="A36">
        <v>57</v>
      </c>
      <c r="B36" t="s">
        <v>70</v>
      </c>
      <c r="C36" t="s">
        <v>21</v>
      </c>
      <c r="D36">
        <v>25.4</v>
      </c>
      <c r="G36">
        <v>25.402899999999999</v>
      </c>
      <c r="J36">
        <v>2.8999999999999998E-3</v>
      </c>
      <c r="M36">
        <v>25.5</v>
      </c>
      <c r="N36">
        <v>25.3</v>
      </c>
      <c r="O36" t="s">
        <v>14</v>
      </c>
      <c r="P36">
        <v>5.4000000000000003E-3</v>
      </c>
      <c r="Q36">
        <v>0.05</v>
      </c>
      <c r="R36" t="s">
        <v>14</v>
      </c>
    </row>
    <row r="37" spans="1:19" x14ac:dyDescent="0.25">
      <c r="A37">
        <v>62</v>
      </c>
      <c r="B37" t="s">
        <v>75</v>
      </c>
      <c r="C37" t="s">
        <v>21</v>
      </c>
      <c r="D37">
        <v>25.4</v>
      </c>
      <c r="G37">
        <v>25.402799999999999</v>
      </c>
      <c r="J37">
        <v>2.8E-3</v>
      </c>
      <c r="M37">
        <v>25.5</v>
      </c>
      <c r="N37">
        <v>25.3</v>
      </c>
      <c r="O37" t="s">
        <v>14</v>
      </c>
      <c r="P37">
        <v>6.3E-3</v>
      </c>
      <c r="Q37">
        <v>0.05</v>
      </c>
      <c r="R37" t="s">
        <v>14</v>
      </c>
      <c r="S37" s="2">
        <f>STDEV(G34:G39)*1000</f>
        <v>0.33862466931121871</v>
      </c>
    </row>
    <row r="38" spans="1:19" x14ac:dyDescent="0.25">
      <c r="A38">
        <v>67</v>
      </c>
      <c r="B38" t="s">
        <v>80</v>
      </c>
      <c r="C38" t="s">
        <v>21</v>
      </c>
      <c r="D38">
        <v>25.4</v>
      </c>
      <c r="G38">
        <v>25.402100000000001</v>
      </c>
      <c r="J38">
        <v>2.0999999999999999E-3</v>
      </c>
      <c r="M38">
        <v>25.5</v>
      </c>
      <c r="N38">
        <v>25.3</v>
      </c>
      <c r="O38" t="s">
        <v>14</v>
      </c>
      <c r="P38">
        <v>5.3E-3</v>
      </c>
      <c r="Q38">
        <v>0.05</v>
      </c>
      <c r="R38" t="s">
        <v>14</v>
      </c>
      <c r="S38">
        <f>(MAX(G34:G39)-MIN(G34:G39))*1000</f>
        <v>0.79999999999813554</v>
      </c>
    </row>
    <row r="39" spans="1:19" x14ac:dyDescent="0.25">
      <c r="A39">
        <v>73</v>
      </c>
      <c r="B39" t="s">
        <v>86</v>
      </c>
      <c r="C39" t="s">
        <v>21</v>
      </c>
      <c r="D39">
        <v>25.4</v>
      </c>
      <c r="G39">
        <v>25.402100000000001</v>
      </c>
      <c r="J39">
        <v>2.0999999999999999E-3</v>
      </c>
      <c r="M39">
        <v>25.5</v>
      </c>
      <c r="N39">
        <v>25.3</v>
      </c>
      <c r="O39" t="s">
        <v>14</v>
      </c>
      <c r="P39">
        <v>5.1000000000000004E-3</v>
      </c>
      <c r="Q39">
        <v>0.05</v>
      </c>
      <c r="R39" t="s">
        <v>14</v>
      </c>
    </row>
    <row r="40" spans="1:19" x14ac:dyDescent="0.25">
      <c r="A40">
        <v>14</v>
      </c>
      <c r="B40" t="s">
        <v>26</v>
      </c>
      <c r="C40" t="s">
        <v>27</v>
      </c>
      <c r="D40">
        <v>72.887</v>
      </c>
      <c r="G40">
        <v>72.879199999999997</v>
      </c>
      <c r="J40">
        <v>-7.7999999999999996E-3</v>
      </c>
      <c r="M40">
        <v>72.986999999999995</v>
      </c>
      <c r="N40">
        <v>72.787000000000006</v>
      </c>
      <c r="O40" t="s">
        <v>14</v>
      </c>
    </row>
    <row r="41" spans="1:19" x14ac:dyDescent="0.25">
      <c r="A41">
        <v>15</v>
      </c>
      <c r="B41" t="s">
        <v>28</v>
      </c>
      <c r="C41" t="s">
        <v>27</v>
      </c>
      <c r="D41">
        <v>73.745999999999995</v>
      </c>
      <c r="G41">
        <v>73.713200000000001</v>
      </c>
      <c r="J41">
        <v>-3.2800000000000003E-2</v>
      </c>
      <c r="M41">
        <v>73.846000000000004</v>
      </c>
      <c r="N41">
        <v>73.646000000000001</v>
      </c>
      <c r="O41" t="s">
        <v>14</v>
      </c>
    </row>
    <row r="42" spans="1:19" x14ac:dyDescent="0.25">
      <c r="A42">
        <v>16</v>
      </c>
      <c r="B42" t="s">
        <v>29</v>
      </c>
      <c r="C42" t="s">
        <v>27</v>
      </c>
      <c r="D42">
        <v>72.376999999999995</v>
      </c>
      <c r="G42">
        <v>72.34</v>
      </c>
      <c r="J42">
        <v>-3.6999999999999998E-2</v>
      </c>
      <c r="M42">
        <v>72.477000000000004</v>
      </c>
      <c r="N42">
        <v>72.277000000000001</v>
      </c>
      <c r="O42" t="s">
        <v>14</v>
      </c>
    </row>
    <row r="43" spans="1:19" x14ac:dyDescent="0.25">
      <c r="A43">
        <v>17</v>
      </c>
      <c r="B43" t="s">
        <v>30</v>
      </c>
      <c r="C43" t="s">
        <v>27</v>
      </c>
      <c r="D43">
        <v>72.031000000000006</v>
      </c>
      <c r="G43">
        <v>71.963999999999999</v>
      </c>
      <c r="J43">
        <v>-6.7000000000000004E-2</v>
      </c>
      <c r="M43">
        <v>72.131</v>
      </c>
      <c r="N43">
        <v>71.930999999999997</v>
      </c>
      <c r="O43" t="s">
        <v>14</v>
      </c>
    </row>
    <row r="44" spans="1:19" x14ac:dyDescent="0.25">
      <c r="A44">
        <v>20</v>
      </c>
      <c r="B44" t="s">
        <v>33</v>
      </c>
      <c r="C44" t="s">
        <v>27</v>
      </c>
      <c r="D44">
        <v>126</v>
      </c>
      <c r="G44">
        <v>125.932</v>
      </c>
      <c r="J44">
        <v>-6.8000000000000005E-2</v>
      </c>
      <c r="M44">
        <v>126.1</v>
      </c>
      <c r="N44">
        <v>125.9</v>
      </c>
      <c r="O44" t="s">
        <v>14</v>
      </c>
    </row>
    <row r="45" spans="1:19" x14ac:dyDescent="0.25">
      <c r="A45">
        <v>22</v>
      </c>
      <c r="B45" t="s">
        <v>35</v>
      </c>
      <c r="C45" t="s">
        <v>27</v>
      </c>
      <c r="D45">
        <v>145.262</v>
      </c>
      <c r="G45">
        <v>145.21629999999999</v>
      </c>
      <c r="J45">
        <v>-4.5699999999999998E-2</v>
      </c>
      <c r="M45">
        <v>145.36199999999999</v>
      </c>
      <c r="N45">
        <v>145.16200000000001</v>
      </c>
      <c r="O45" t="s">
        <v>14</v>
      </c>
    </row>
    <row r="46" spans="1:19" x14ac:dyDescent="0.25">
      <c r="A46">
        <v>18</v>
      </c>
      <c r="B46" t="s">
        <v>31</v>
      </c>
      <c r="C46" t="s">
        <v>27</v>
      </c>
      <c r="D46">
        <v>75.007000000000005</v>
      </c>
      <c r="G46">
        <v>74.992099999999994</v>
      </c>
      <c r="J46">
        <v>-1.49E-2</v>
      </c>
      <c r="M46">
        <v>75.106999999999999</v>
      </c>
      <c r="N46">
        <v>74.906999999999996</v>
      </c>
      <c r="O46" t="s">
        <v>14</v>
      </c>
    </row>
    <row r="47" spans="1:19" x14ac:dyDescent="0.25">
      <c r="A47">
        <v>19</v>
      </c>
      <c r="B47" t="s">
        <v>32</v>
      </c>
      <c r="C47" t="s">
        <v>27</v>
      </c>
      <c r="D47">
        <v>74.007000000000005</v>
      </c>
      <c r="G47">
        <v>73.987499999999997</v>
      </c>
      <c r="J47">
        <v>-1.95E-2</v>
      </c>
      <c r="M47">
        <v>74.106999999999999</v>
      </c>
      <c r="N47">
        <v>73.906999999999996</v>
      </c>
      <c r="O47" t="s">
        <v>14</v>
      </c>
    </row>
    <row r="48" spans="1:19" x14ac:dyDescent="0.25">
      <c r="A48">
        <v>23</v>
      </c>
      <c r="B48" t="s">
        <v>36</v>
      </c>
      <c r="C48" t="s">
        <v>27</v>
      </c>
      <c r="D48">
        <v>145.774</v>
      </c>
      <c r="G48">
        <v>145.6738</v>
      </c>
      <c r="J48">
        <v>-0.1002</v>
      </c>
      <c r="M48">
        <v>145.874</v>
      </c>
      <c r="N48">
        <v>145.67400000000001</v>
      </c>
      <c r="O48" t="s">
        <v>16</v>
      </c>
    </row>
    <row r="49" spans="1:26" x14ac:dyDescent="0.25">
      <c r="A49">
        <v>21</v>
      </c>
      <c r="B49" t="s">
        <v>34</v>
      </c>
      <c r="C49" t="s">
        <v>27</v>
      </c>
      <c r="D49">
        <v>124.004</v>
      </c>
      <c r="G49">
        <v>123.9228</v>
      </c>
      <c r="J49">
        <v>-8.1199999999999994E-2</v>
      </c>
      <c r="M49">
        <v>124.104</v>
      </c>
      <c r="N49">
        <v>123.904</v>
      </c>
      <c r="O49" t="s">
        <v>14</v>
      </c>
    </row>
    <row r="50" spans="1:26" x14ac:dyDescent="0.25">
      <c r="A50">
        <v>4</v>
      </c>
      <c r="B50" t="s">
        <v>12</v>
      </c>
      <c r="C50" t="s">
        <v>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P50">
        <v>0</v>
      </c>
      <c r="Q50">
        <v>0.05</v>
      </c>
      <c r="R50" t="s">
        <v>14</v>
      </c>
      <c r="T50" s="2">
        <f>(G50-$G$50)*1000</f>
        <v>0</v>
      </c>
      <c r="U50" s="2">
        <f>(H50-$H$50)*1000</f>
        <v>0</v>
      </c>
      <c r="V50" s="2">
        <f>(I50-$I$50)*1000</f>
        <v>0</v>
      </c>
    </row>
    <row r="51" spans="1:26" x14ac:dyDescent="0.25">
      <c r="A51">
        <v>24</v>
      </c>
      <c r="B51" t="s">
        <v>37</v>
      </c>
      <c r="C51" t="s">
        <v>13</v>
      </c>
      <c r="D51">
        <v>0</v>
      </c>
      <c r="E51">
        <v>0</v>
      </c>
      <c r="F51">
        <v>0</v>
      </c>
      <c r="G51">
        <v>0</v>
      </c>
      <c r="H51">
        <v>-1E-4</v>
      </c>
      <c r="I51">
        <v>1E-4</v>
      </c>
      <c r="J51">
        <v>0</v>
      </c>
      <c r="K51">
        <v>-1E-4</v>
      </c>
      <c r="L51">
        <v>1E-4</v>
      </c>
      <c r="P51">
        <v>2.9999999999999997E-4</v>
      </c>
      <c r="Q51">
        <v>0.05</v>
      </c>
      <c r="R51" t="s">
        <v>14</v>
      </c>
      <c r="T51" s="2">
        <f t="shared" ref="T51:T55" si="0">(G51-$G$50)*1000</f>
        <v>0</v>
      </c>
      <c r="U51" s="2">
        <f t="shared" ref="U51:U55" si="1">(H51-$H$50)*1000</f>
        <v>-0.1</v>
      </c>
      <c r="V51" s="2">
        <f t="shared" ref="V51:V55" si="2">(I51-$I$50)*1000</f>
        <v>0.1</v>
      </c>
    </row>
    <row r="52" spans="1:26" x14ac:dyDescent="0.25">
      <c r="A52">
        <v>29</v>
      </c>
      <c r="B52" t="s">
        <v>42</v>
      </c>
      <c r="C52" t="s">
        <v>13</v>
      </c>
      <c r="D52">
        <v>0</v>
      </c>
      <c r="E52">
        <v>0</v>
      </c>
      <c r="F52">
        <v>0</v>
      </c>
      <c r="G52">
        <v>-1E-4</v>
      </c>
      <c r="H52">
        <v>5.9999999999999995E-4</v>
      </c>
      <c r="I52">
        <v>0</v>
      </c>
      <c r="J52">
        <v>-1E-4</v>
      </c>
      <c r="K52">
        <v>5.9999999999999995E-4</v>
      </c>
      <c r="L52">
        <v>0</v>
      </c>
      <c r="P52">
        <v>1.1000000000000001E-3</v>
      </c>
      <c r="Q52">
        <v>0.05</v>
      </c>
      <c r="R52" t="s">
        <v>14</v>
      </c>
      <c r="T52" s="2">
        <f t="shared" si="0"/>
        <v>-0.1</v>
      </c>
      <c r="U52" s="2">
        <f t="shared" si="1"/>
        <v>0.6</v>
      </c>
      <c r="V52" s="2">
        <f t="shared" si="2"/>
        <v>0</v>
      </c>
    </row>
    <row r="53" spans="1:26" x14ac:dyDescent="0.25">
      <c r="A53">
        <v>34</v>
      </c>
      <c r="B53" t="s">
        <v>47</v>
      </c>
      <c r="C53" t="s">
        <v>13</v>
      </c>
      <c r="D53">
        <v>0</v>
      </c>
      <c r="E53">
        <v>0</v>
      </c>
      <c r="F53">
        <v>0</v>
      </c>
      <c r="G53">
        <v>2.0000000000000001E-4</v>
      </c>
      <c r="H53">
        <v>2.9999999999999997E-4</v>
      </c>
      <c r="I53">
        <v>-5.0000000000000001E-4</v>
      </c>
      <c r="J53">
        <v>2.0000000000000001E-4</v>
      </c>
      <c r="K53">
        <v>2.9999999999999997E-4</v>
      </c>
      <c r="L53">
        <v>-5.0000000000000001E-4</v>
      </c>
      <c r="P53">
        <v>1.1999999999999999E-3</v>
      </c>
      <c r="Q53">
        <v>0.05</v>
      </c>
      <c r="R53" t="s">
        <v>14</v>
      </c>
      <c r="T53" s="2">
        <f t="shared" si="0"/>
        <v>0.2</v>
      </c>
      <c r="U53" s="2">
        <f t="shared" si="1"/>
        <v>0.3</v>
      </c>
      <c r="V53" s="2">
        <f t="shared" si="2"/>
        <v>-0.5</v>
      </c>
    </row>
    <row r="54" spans="1:26" x14ac:dyDescent="0.25">
      <c r="A54">
        <v>38</v>
      </c>
      <c r="B54" t="s">
        <v>51</v>
      </c>
      <c r="C54" t="s">
        <v>13</v>
      </c>
      <c r="D54">
        <v>0</v>
      </c>
      <c r="E54">
        <v>0</v>
      </c>
      <c r="F54">
        <v>0</v>
      </c>
      <c r="G54">
        <v>1E-4</v>
      </c>
      <c r="H54">
        <v>5.0000000000000001E-4</v>
      </c>
      <c r="I54">
        <v>-1E-4</v>
      </c>
      <c r="J54">
        <v>1E-4</v>
      </c>
      <c r="K54">
        <v>5.0000000000000001E-4</v>
      </c>
      <c r="L54">
        <v>-1E-4</v>
      </c>
      <c r="P54">
        <v>1.1000000000000001E-3</v>
      </c>
      <c r="Q54">
        <v>0.05</v>
      </c>
      <c r="R54" t="s">
        <v>14</v>
      </c>
      <c r="T54" s="2">
        <f t="shared" si="0"/>
        <v>0.1</v>
      </c>
      <c r="U54" s="2">
        <f t="shared" si="1"/>
        <v>0.5</v>
      </c>
      <c r="V54" s="2">
        <f t="shared" si="2"/>
        <v>-0.1</v>
      </c>
      <c r="X54">
        <f>(G55-G50)*1000</f>
        <v>0.6</v>
      </c>
      <c r="Y54">
        <f>(H55-H50)*1000</f>
        <v>0.9</v>
      </c>
      <c r="Z54">
        <f>(I55-I50)*1000</f>
        <v>-0.2</v>
      </c>
    </row>
    <row r="55" spans="1:26" x14ac:dyDescent="0.25">
      <c r="A55">
        <v>43</v>
      </c>
      <c r="B55" t="s">
        <v>56</v>
      </c>
      <c r="C55" t="s">
        <v>13</v>
      </c>
      <c r="D55">
        <v>0</v>
      </c>
      <c r="E55">
        <v>0</v>
      </c>
      <c r="F55">
        <v>0</v>
      </c>
      <c r="G55">
        <v>5.9999999999999995E-4</v>
      </c>
      <c r="H55">
        <v>8.9999999999999998E-4</v>
      </c>
      <c r="I55">
        <v>-2.0000000000000001E-4</v>
      </c>
      <c r="J55">
        <v>5.9999999999999995E-4</v>
      </c>
      <c r="K55">
        <v>8.9999999999999998E-4</v>
      </c>
      <c r="L55">
        <v>-2.0000000000000001E-4</v>
      </c>
      <c r="P55">
        <v>2.2000000000000001E-3</v>
      </c>
      <c r="Q55">
        <v>0.05</v>
      </c>
      <c r="R55" t="s">
        <v>14</v>
      </c>
      <c r="T55" s="2">
        <f t="shared" si="0"/>
        <v>0.6</v>
      </c>
      <c r="U55" s="2">
        <f t="shared" si="1"/>
        <v>0.9</v>
      </c>
      <c r="V55" s="2">
        <f t="shared" si="2"/>
        <v>-0.2</v>
      </c>
    </row>
    <row r="56" spans="1:26" x14ac:dyDescent="0.25">
      <c r="A56">
        <v>5</v>
      </c>
      <c r="B56" t="s">
        <v>15</v>
      </c>
      <c r="C56" t="s">
        <v>13</v>
      </c>
      <c r="D56">
        <v>62.5</v>
      </c>
      <c r="E56">
        <v>37.5</v>
      </c>
      <c r="F56">
        <v>0</v>
      </c>
      <c r="G56">
        <v>62.480499999999999</v>
      </c>
      <c r="H56">
        <v>37.517400000000002</v>
      </c>
      <c r="I56">
        <v>8.7400000000000005E-2</v>
      </c>
      <c r="J56">
        <v>-1.95E-2</v>
      </c>
      <c r="K56">
        <v>1.7399999999999999E-2</v>
      </c>
      <c r="L56">
        <v>8.7400000000000005E-2</v>
      </c>
      <c r="P56">
        <v>0.1825</v>
      </c>
      <c r="Q56">
        <v>0.05</v>
      </c>
      <c r="R56" t="s">
        <v>16</v>
      </c>
      <c r="T56" s="2">
        <f>(G56-$G$56)*1000</f>
        <v>0</v>
      </c>
      <c r="U56" s="2">
        <f>(H56-$H$56)*1000</f>
        <v>0</v>
      </c>
      <c r="V56" s="2">
        <f>(I56-$I$56)*1000</f>
        <v>0</v>
      </c>
    </row>
    <row r="57" spans="1:26" x14ac:dyDescent="0.25">
      <c r="A57">
        <v>25</v>
      </c>
      <c r="B57" t="s">
        <v>38</v>
      </c>
      <c r="C57" t="s">
        <v>13</v>
      </c>
      <c r="D57">
        <v>62.5</v>
      </c>
      <c r="E57">
        <v>37.5</v>
      </c>
      <c r="F57">
        <v>0</v>
      </c>
      <c r="G57">
        <v>62.480499999999999</v>
      </c>
      <c r="H57">
        <v>37.517099999999999</v>
      </c>
      <c r="I57">
        <v>8.7599999999999997E-2</v>
      </c>
      <c r="J57">
        <v>-1.95E-2</v>
      </c>
      <c r="K57">
        <v>1.7100000000000001E-2</v>
      </c>
      <c r="L57">
        <v>8.7599999999999997E-2</v>
      </c>
      <c r="P57">
        <v>0.1827</v>
      </c>
      <c r="Q57">
        <v>0.05</v>
      </c>
      <c r="R57" t="s">
        <v>16</v>
      </c>
      <c r="T57" s="2">
        <f t="shared" ref="T57:T61" si="3">(G57-$G$56)*1000</f>
        <v>0</v>
      </c>
      <c r="U57" s="2">
        <f t="shared" ref="U57:U61" si="4">(H57-$H$56)*1000</f>
        <v>-0.30000000000285354</v>
      </c>
      <c r="V57" s="2">
        <f t="shared" ref="V57:V61" si="5">(I57-$I$56)*1000</f>
        <v>0.19999999999999185</v>
      </c>
    </row>
    <row r="58" spans="1:26" x14ac:dyDescent="0.25">
      <c r="A58">
        <v>30</v>
      </c>
      <c r="B58" t="s">
        <v>43</v>
      </c>
      <c r="C58" t="s">
        <v>13</v>
      </c>
      <c r="D58">
        <v>62.5</v>
      </c>
      <c r="E58">
        <v>37.5</v>
      </c>
      <c r="F58">
        <v>0</v>
      </c>
      <c r="G58">
        <v>62.480600000000003</v>
      </c>
      <c r="H58">
        <v>37.517499999999998</v>
      </c>
      <c r="I58">
        <v>8.7800000000000003E-2</v>
      </c>
      <c r="J58">
        <v>-1.9400000000000001E-2</v>
      </c>
      <c r="K58">
        <v>1.7500000000000002E-2</v>
      </c>
      <c r="L58">
        <v>8.7800000000000003E-2</v>
      </c>
      <c r="P58">
        <v>0.1832</v>
      </c>
      <c r="Q58">
        <v>0.05</v>
      </c>
      <c r="R58" t="s">
        <v>16</v>
      </c>
      <c r="T58" s="2">
        <f t="shared" si="3"/>
        <v>0.10000000000331966</v>
      </c>
      <c r="U58" s="2">
        <f t="shared" si="4"/>
        <v>9.9999999996214228E-2</v>
      </c>
      <c r="V58" s="2">
        <f t="shared" si="5"/>
        <v>0.39999999999999758</v>
      </c>
    </row>
    <row r="59" spans="1:26" x14ac:dyDescent="0.25">
      <c r="A59">
        <v>47</v>
      </c>
      <c r="B59" t="s">
        <v>60</v>
      </c>
      <c r="C59" t="s">
        <v>13</v>
      </c>
      <c r="D59">
        <v>62.5</v>
      </c>
      <c r="E59">
        <v>37.5</v>
      </c>
      <c r="F59">
        <v>0</v>
      </c>
      <c r="G59">
        <v>62.481099999999998</v>
      </c>
      <c r="H59">
        <v>37.518000000000001</v>
      </c>
      <c r="I59">
        <v>8.7999999999999995E-2</v>
      </c>
      <c r="J59">
        <v>-1.89E-2</v>
      </c>
      <c r="K59">
        <v>1.7999999999999999E-2</v>
      </c>
      <c r="L59">
        <v>8.7999999999999995E-2</v>
      </c>
      <c r="P59">
        <v>0.1835</v>
      </c>
      <c r="Q59">
        <v>0.05</v>
      </c>
      <c r="R59" t="s">
        <v>16</v>
      </c>
      <c r="T59" s="2">
        <f t="shared" si="3"/>
        <v>0.59999999999860165</v>
      </c>
      <c r="U59" s="2">
        <f t="shared" si="4"/>
        <v>0.59999999999860165</v>
      </c>
      <c r="V59" s="2">
        <f t="shared" si="5"/>
        <v>0.59999999999998943</v>
      </c>
    </row>
    <row r="60" spans="1:26" x14ac:dyDescent="0.25">
      <c r="A60">
        <v>39</v>
      </c>
      <c r="B60" t="s">
        <v>52</v>
      </c>
      <c r="C60" t="s">
        <v>13</v>
      </c>
      <c r="D60">
        <v>62.5</v>
      </c>
      <c r="E60">
        <v>37.5</v>
      </c>
      <c r="F60">
        <v>0</v>
      </c>
      <c r="G60">
        <v>62.481000000000002</v>
      </c>
      <c r="H60">
        <v>37.5182</v>
      </c>
      <c r="I60">
        <v>8.7400000000000005E-2</v>
      </c>
      <c r="J60">
        <v>-1.9E-2</v>
      </c>
      <c r="K60">
        <v>1.8200000000000001E-2</v>
      </c>
      <c r="L60">
        <v>8.7400000000000005E-2</v>
      </c>
      <c r="P60">
        <v>0.18260000000000001</v>
      </c>
      <c r="Q60">
        <v>0.05</v>
      </c>
      <c r="R60" t="s">
        <v>16</v>
      </c>
      <c r="T60" s="2">
        <f t="shared" si="3"/>
        <v>0.50000000000238742</v>
      </c>
      <c r="U60" s="2">
        <f t="shared" si="4"/>
        <v>0.79999999999813554</v>
      </c>
      <c r="V60" s="2">
        <f t="shared" si="5"/>
        <v>0</v>
      </c>
      <c r="X60">
        <f>(G61-G56)*1000</f>
        <v>0.90000000000145519</v>
      </c>
      <c r="Y60">
        <f>(H61-H56)*1000</f>
        <v>0.29999999999574811</v>
      </c>
      <c r="Z60">
        <f>(I61-I56)*1000</f>
        <v>-0.10000000000000286</v>
      </c>
    </row>
    <row r="61" spans="1:26" x14ac:dyDescent="0.25">
      <c r="A61">
        <v>44</v>
      </c>
      <c r="B61" t="s">
        <v>57</v>
      </c>
      <c r="C61" t="s">
        <v>13</v>
      </c>
      <c r="D61">
        <v>62.5</v>
      </c>
      <c r="E61">
        <v>37.5</v>
      </c>
      <c r="F61">
        <v>0.1</v>
      </c>
      <c r="G61">
        <v>62.481400000000001</v>
      </c>
      <c r="H61">
        <v>37.517699999999998</v>
      </c>
      <c r="I61">
        <v>8.7300000000000003E-2</v>
      </c>
      <c r="J61">
        <v>-1.8599999999999998E-2</v>
      </c>
      <c r="K61">
        <v>1.77E-2</v>
      </c>
      <c r="L61">
        <v>-1.2699999999999999E-2</v>
      </c>
      <c r="P61">
        <v>5.7299999999999997E-2</v>
      </c>
      <c r="Q61">
        <v>0.05</v>
      </c>
      <c r="R61" t="s">
        <v>16</v>
      </c>
      <c r="T61" s="2">
        <f t="shared" si="3"/>
        <v>0.90000000000145519</v>
      </c>
      <c r="U61" s="2">
        <f t="shared" si="4"/>
        <v>0.29999999999574811</v>
      </c>
      <c r="V61" s="2">
        <f t="shared" si="5"/>
        <v>-0.10000000000000286</v>
      </c>
    </row>
    <row r="62" spans="1:26" x14ac:dyDescent="0.25">
      <c r="A62">
        <v>6</v>
      </c>
      <c r="B62" t="s">
        <v>17</v>
      </c>
      <c r="C62" t="s">
        <v>13</v>
      </c>
      <c r="D62">
        <v>-63.5</v>
      </c>
      <c r="E62">
        <v>37.5</v>
      </c>
      <c r="F62">
        <v>0</v>
      </c>
      <c r="G62">
        <v>-63.4514</v>
      </c>
      <c r="H62">
        <v>37.517400000000002</v>
      </c>
      <c r="I62">
        <v>7.1499999999999994E-2</v>
      </c>
      <c r="J62">
        <v>4.8599999999999997E-2</v>
      </c>
      <c r="K62">
        <v>1.7399999999999999E-2</v>
      </c>
      <c r="L62">
        <v>7.1499999999999994E-2</v>
      </c>
      <c r="P62">
        <v>0.17630000000000001</v>
      </c>
      <c r="Q62">
        <v>0.05</v>
      </c>
      <c r="R62" t="s">
        <v>16</v>
      </c>
      <c r="T62" s="2">
        <f>(G62-$G$62)*1000</f>
        <v>0</v>
      </c>
      <c r="U62" s="2">
        <f>(H62-$H$62)*1000</f>
        <v>0</v>
      </c>
      <c r="V62" s="2">
        <f>(I62-$I$62)*1000</f>
        <v>0</v>
      </c>
    </row>
    <row r="63" spans="1:26" x14ac:dyDescent="0.25">
      <c r="A63">
        <v>26</v>
      </c>
      <c r="B63" t="s">
        <v>39</v>
      </c>
      <c r="C63" t="s">
        <v>13</v>
      </c>
      <c r="D63">
        <v>-63.5</v>
      </c>
      <c r="E63">
        <v>37.5</v>
      </c>
      <c r="F63">
        <v>0</v>
      </c>
      <c r="G63">
        <v>-63.451099999999997</v>
      </c>
      <c r="H63">
        <v>37.517899999999997</v>
      </c>
      <c r="I63">
        <v>7.1900000000000006E-2</v>
      </c>
      <c r="J63">
        <v>4.8899999999999999E-2</v>
      </c>
      <c r="K63">
        <v>1.7899999999999999E-2</v>
      </c>
      <c r="L63">
        <v>7.1900000000000006E-2</v>
      </c>
      <c r="P63">
        <v>0.1774</v>
      </c>
      <c r="Q63">
        <v>0.05</v>
      </c>
      <c r="R63" t="s">
        <v>16</v>
      </c>
      <c r="T63" s="2">
        <f t="shared" ref="T63:T67" si="6">(G63-$G$62)*1000</f>
        <v>0.30000000000285354</v>
      </c>
      <c r="U63" s="2">
        <f t="shared" ref="U63:U67" si="7">(H63-$H$62)*1000</f>
        <v>0.499999999995282</v>
      </c>
      <c r="V63" s="2">
        <f t="shared" ref="V63:V67" si="8">(I63-$I$62)*1000</f>
        <v>0.40000000000001146</v>
      </c>
    </row>
    <row r="64" spans="1:26" x14ac:dyDescent="0.25">
      <c r="A64">
        <v>31</v>
      </c>
      <c r="B64" t="s">
        <v>44</v>
      </c>
      <c r="C64" t="s">
        <v>13</v>
      </c>
      <c r="D64">
        <v>-63.5</v>
      </c>
      <c r="E64">
        <v>37.5</v>
      </c>
      <c r="F64">
        <v>0</v>
      </c>
      <c r="G64">
        <v>-63.45</v>
      </c>
      <c r="H64">
        <v>37.517699999999998</v>
      </c>
      <c r="I64">
        <v>7.1800000000000003E-2</v>
      </c>
      <c r="J64">
        <v>0.05</v>
      </c>
      <c r="K64">
        <v>1.77E-2</v>
      </c>
      <c r="L64">
        <v>7.1800000000000003E-2</v>
      </c>
      <c r="P64">
        <v>0.17849999999999999</v>
      </c>
      <c r="Q64">
        <v>0.05</v>
      </c>
      <c r="R64" t="s">
        <v>16</v>
      </c>
      <c r="T64" s="2">
        <f t="shared" si="6"/>
        <v>1.3999999999967372</v>
      </c>
      <c r="U64" s="2">
        <f t="shared" si="7"/>
        <v>0.29999999999574811</v>
      </c>
      <c r="V64" s="2">
        <f t="shared" si="8"/>
        <v>0.30000000000000859</v>
      </c>
    </row>
    <row r="65" spans="1:26" x14ac:dyDescent="0.25">
      <c r="A65">
        <v>35</v>
      </c>
      <c r="B65" t="s">
        <v>48</v>
      </c>
      <c r="C65" t="s">
        <v>13</v>
      </c>
      <c r="D65">
        <v>-63.5</v>
      </c>
      <c r="E65">
        <v>37.5</v>
      </c>
      <c r="F65">
        <v>0</v>
      </c>
      <c r="G65">
        <v>-63.450499999999998</v>
      </c>
      <c r="H65">
        <v>37.5182</v>
      </c>
      <c r="I65">
        <v>7.1499999999999994E-2</v>
      </c>
      <c r="J65">
        <v>4.9500000000000002E-2</v>
      </c>
      <c r="K65">
        <v>1.8200000000000001E-2</v>
      </c>
      <c r="L65">
        <v>7.1499999999999994E-2</v>
      </c>
      <c r="P65">
        <v>0.17760000000000001</v>
      </c>
      <c r="Q65">
        <v>0.05</v>
      </c>
      <c r="R65" t="s">
        <v>16</v>
      </c>
      <c r="T65" s="2">
        <f t="shared" si="6"/>
        <v>0.90000000000145519</v>
      </c>
      <c r="U65" s="2">
        <f t="shared" si="7"/>
        <v>0.79999999999813554</v>
      </c>
      <c r="V65" s="2">
        <f t="shared" si="8"/>
        <v>0</v>
      </c>
    </row>
    <row r="66" spans="1:26" x14ac:dyDescent="0.25">
      <c r="A66">
        <v>40</v>
      </c>
      <c r="B66" t="s">
        <v>53</v>
      </c>
      <c r="C66" t="s">
        <v>13</v>
      </c>
      <c r="D66">
        <v>-63.5</v>
      </c>
      <c r="E66">
        <v>37.5</v>
      </c>
      <c r="F66">
        <v>0</v>
      </c>
      <c r="G66">
        <v>-63.450499999999998</v>
      </c>
      <c r="H66">
        <v>37.517899999999997</v>
      </c>
      <c r="I66">
        <v>7.17E-2</v>
      </c>
      <c r="J66">
        <v>4.9500000000000002E-2</v>
      </c>
      <c r="K66">
        <v>1.7899999999999999E-2</v>
      </c>
      <c r="L66">
        <v>7.17E-2</v>
      </c>
      <c r="P66">
        <v>0.1779</v>
      </c>
      <c r="Q66">
        <v>0.05</v>
      </c>
      <c r="R66" t="s">
        <v>16</v>
      </c>
      <c r="T66" s="2">
        <f t="shared" si="6"/>
        <v>0.90000000000145519</v>
      </c>
      <c r="U66" s="2">
        <f t="shared" si="7"/>
        <v>0.499999999995282</v>
      </c>
      <c r="V66" s="2">
        <f t="shared" si="8"/>
        <v>0.20000000000000573</v>
      </c>
      <c r="X66">
        <f>(G67-G62)*1000</f>
        <v>0.90000000000145519</v>
      </c>
      <c r="Y66">
        <f>(H67-H62)*1000</f>
        <v>0.499999999995282</v>
      </c>
      <c r="Z66">
        <f>(I67-I62)*1000</f>
        <v>0.20000000000000573</v>
      </c>
    </row>
    <row r="67" spans="1:26" x14ac:dyDescent="0.25">
      <c r="A67">
        <v>68</v>
      </c>
      <c r="B67" t="s">
        <v>81</v>
      </c>
      <c r="C67" t="s">
        <v>13</v>
      </c>
      <c r="D67">
        <v>-63.5</v>
      </c>
      <c r="E67">
        <v>37.5</v>
      </c>
      <c r="F67">
        <v>0</v>
      </c>
      <c r="G67">
        <v>-63.450499999999998</v>
      </c>
      <c r="H67">
        <v>37.517899999999997</v>
      </c>
      <c r="I67">
        <v>7.17E-2</v>
      </c>
      <c r="J67">
        <v>4.9500000000000002E-2</v>
      </c>
      <c r="K67">
        <v>1.7899999999999999E-2</v>
      </c>
      <c r="L67">
        <v>7.17E-2</v>
      </c>
      <c r="P67">
        <v>0.1779</v>
      </c>
      <c r="Q67">
        <v>0.05</v>
      </c>
      <c r="R67" t="s">
        <v>16</v>
      </c>
      <c r="T67" s="2">
        <f t="shared" si="6"/>
        <v>0.90000000000145519</v>
      </c>
      <c r="U67" s="2">
        <f t="shared" si="7"/>
        <v>0.499999999995282</v>
      </c>
      <c r="V67" s="2">
        <f t="shared" si="8"/>
        <v>0.20000000000000573</v>
      </c>
    </row>
    <row r="68" spans="1:26" x14ac:dyDescent="0.25">
      <c r="A68">
        <v>7</v>
      </c>
      <c r="B68" t="s">
        <v>18</v>
      </c>
      <c r="C68" t="s">
        <v>13</v>
      </c>
      <c r="D68">
        <v>-62.5</v>
      </c>
      <c r="E68">
        <v>-36.5</v>
      </c>
      <c r="F68">
        <v>0</v>
      </c>
      <c r="G68">
        <v>-62.477699999999999</v>
      </c>
      <c r="H68">
        <v>-36.463700000000003</v>
      </c>
      <c r="I68">
        <v>8.77E-2</v>
      </c>
      <c r="J68">
        <v>2.23E-2</v>
      </c>
      <c r="K68">
        <v>3.6299999999999999E-2</v>
      </c>
      <c r="L68">
        <v>8.77E-2</v>
      </c>
      <c r="P68">
        <v>0.19489999999999999</v>
      </c>
      <c r="Q68">
        <v>0.05</v>
      </c>
      <c r="R68" t="s">
        <v>16</v>
      </c>
      <c r="T68" s="2">
        <f>(G68-$G$68)*1000</f>
        <v>0</v>
      </c>
      <c r="U68" s="2">
        <f>(H68-$H$68)*1000</f>
        <v>0</v>
      </c>
      <c r="V68" s="2">
        <f>(I68-$I$68)*1000</f>
        <v>0</v>
      </c>
    </row>
    <row r="69" spans="1:26" x14ac:dyDescent="0.25">
      <c r="A69">
        <v>27</v>
      </c>
      <c r="B69" t="s">
        <v>40</v>
      </c>
      <c r="C69" t="s">
        <v>13</v>
      </c>
      <c r="D69">
        <v>-62.5</v>
      </c>
      <c r="E69">
        <v>-36.5</v>
      </c>
      <c r="F69">
        <v>0</v>
      </c>
      <c r="G69">
        <v>-62.478200000000001</v>
      </c>
      <c r="H69">
        <v>-36.463099999999997</v>
      </c>
      <c r="I69">
        <v>8.8400000000000006E-2</v>
      </c>
      <c r="J69">
        <v>2.18E-2</v>
      </c>
      <c r="K69">
        <v>3.6900000000000002E-2</v>
      </c>
      <c r="L69">
        <v>8.8400000000000006E-2</v>
      </c>
      <c r="P69">
        <v>0.1966</v>
      </c>
      <c r="Q69">
        <v>0.05</v>
      </c>
      <c r="R69" t="s">
        <v>16</v>
      </c>
      <c r="T69" s="2">
        <f t="shared" ref="T69:T73" si="9">(G69-$G$68)*1000</f>
        <v>-0.50000000000238742</v>
      </c>
      <c r="U69" s="2">
        <f t="shared" ref="U69:U73" si="10">(H69-$H$68)*1000</f>
        <v>0.60000000000570708</v>
      </c>
      <c r="V69" s="2">
        <f t="shared" ref="V69:V73" si="11">(I69-$I$68)*1000</f>
        <v>0.70000000000000617</v>
      </c>
    </row>
    <row r="70" spans="1:26" x14ac:dyDescent="0.25">
      <c r="A70">
        <v>32</v>
      </c>
      <c r="B70" t="s">
        <v>45</v>
      </c>
      <c r="C70" t="s">
        <v>13</v>
      </c>
      <c r="D70">
        <v>-62.5</v>
      </c>
      <c r="E70">
        <v>-36.5</v>
      </c>
      <c r="F70">
        <v>0</v>
      </c>
      <c r="G70">
        <v>-62.477400000000003</v>
      </c>
      <c r="H70">
        <v>-36.463099999999997</v>
      </c>
      <c r="I70">
        <v>8.8400000000000006E-2</v>
      </c>
      <c r="J70">
        <v>2.2599999999999999E-2</v>
      </c>
      <c r="K70">
        <v>3.6900000000000002E-2</v>
      </c>
      <c r="L70">
        <v>8.8400000000000006E-2</v>
      </c>
      <c r="P70">
        <v>0.1968</v>
      </c>
      <c r="Q70">
        <v>0.05</v>
      </c>
      <c r="R70" t="s">
        <v>16</v>
      </c>
      <c r="T70" s="2">
        <f t="shared" si="9"/>
        <v>0.29999999999574811</v>
      </c>
      <c r="U70" s="2">
        <f t="shared" si="10"/>
        <v>0.60000000000570708</v>
      </c>
      <c r="V70" s="2">
        <f t="shared" si="11"/>
        <v>0.70000000000000617</v>
      </c>
    </row>
    <row r="71" spans="1:26" x14ac:dyDescent="0.25">
      <c r="A71">
        <v>36</v>
      </c>
      <c r="B71" t="s">
        <v>49</v>
      </c>
      <c r="C71" t="s">
        <v>13</v>
      </c>
      <c r="D71">
        <v>-62.5</v>
      </c>
      <c r="E71">
        <v>-36.5</v>
      </c>
      <c r="F71">
        <v>0</v>
      </c>
      <c r="G71">
        <v>-62.4771</v>
      </c>
      <c r="H71">
        <v>-36.462699999999998</v>
      </c>
      <c r="I71">
        <v>8.8099999999999998E-2</v>
      </c>
      <c r="J71">
        <v>2.29E-2</v>
      </c>
      <c r="K71">
        <v>3.73E-2</v>
      </c>
      <c r="L71">
        <v>8.8099999999999998E-2</v>
      </c>
      <c r="P71">
        <v>0.19670000000000001</v>
      </c>
      <c r="Q71">
        <v>0.05</v>
      </c>
      <c r="R71" t="s">
        <v>16</v>
      </c>
      <c r="T71" s="2">
        <f t="shared" si="9"/>
        <v>0.59999999999860165</v>
      </c>
      <c r="U71" s="2">
        <f t="shared" si="10"/>
        <v>1.0000000000047748</v>
      </c>
      <c r="V71" s="2">
        <f t="shared" si="11"/>
        <v>0.39999999999999758</v>
      </c>
    </row>
    <row r="72" spans="1:26" x14ac:dyDescent="0.25">
      <c r="A72">
        <v>41</v>
      </c>
      <c r="B72" t="s">
        <v>54</v>
      </c>
      <c r="C72" t="s">
        <v>13</v>
      </c>
      <c r="D72">
        <v>-62.5</v>
      </c>
      <c r="E72">
        <v>-36.5</v>
      </c>
      <c r="F72">
        <v>0</v>
      </c>
      <c r="G72">
        <v>-62.477499999999999</v>
      </c>
      <c r="H72">
        <v>-36.463200000000001</v>
      </c>
      <c r="I72">
        <v>8.7999999999999995E-2</v>
      </c>
      <c r="J72">
        <v>2.2499999999999999E-2</v>
      </c>
      <c r="K72">
        <v>3.6799999999999999E-2</v>
      </c>
      <c r="L72">
        <v>8.7999999999999995E-2</v>
      </c>
      <c r="P72">
        <v>0.1961</v>
      </c>
      <c r="Q72">
        <v>0.05</v>
      </c>
      <c r="R72" t="s">
        <v>16</v>
      </c>
      <c r="T72" s="2">
        <f t="shared" si="9"/>
        <v>0.19999999999953388</v>
      </c>
      <c r="U72" s="2">
        <f t="shared" si="10"/>
        <v>0.50000000000238742</v>
      </c>
      <c r="V72" s="2">
        <f t="shared" si="11"/>
        <v>0.29999999999999472</v>
      </c>
      <c r="X72">
        <f>(G73-G68)*1000</f>
        <v>0.99999999999766942</v>
      </c>
      <c r="Y72">
        <f>(H73-H68)*1000</f>
        <v>0.80000000000524096</v>
      </c>
      <c r="Z72">
        <f>(I73-I68)*1000</f>
        <v>0</v>
      </c>
    </row>
    <row r="73" spans="1:26" x14ac:dyDescent="0.25">
      <c r="A73">
        <v>45</v>
      </c>
      <c r="B73" t="s">
        <v>58</v>
      </c>
      <c r="C73" t="s">
        <v>13</v>
      </c>
      <c r="D73">
        <v>-62.5</v>
      </c>
      <c r="E73">
        <v>-36.5</v>
      </c>
      <c r="F73">
        <v>0.1</v>
      </c>
      <c r="G73">
        <v>-62.476700000000001</v>
      </c>
      <c r="H73">
        <v>-36.462899999999998</v>
      </c>
      <c r="I73">
        <v>8.77E-2</v>
      </c>
      <c r="J73">
        <v>2.3300000000000001E-2</v>
      </c>
      <c r="K73">
        <v>3.7100000000000001E-2</v>
      </c>
      <c r="L73">
        <v>-1.23E-2</v>
      </c>
      <c r="P73">
        <v>9.0899999999999995E-2</v>
      </c>
      <c r="Q73">
        <v>0.05</v>
      </c>
      <c r="R73" t="s">
        <v>16</v>
      </c>
      <c r="T73" s="2">
        <f t="shared" si="9"/>
        <v>0.99999999999766942</v>
      </c>
      <c r="U73" s="2">
        <f t="shared" si="10"/>
        <v>0.80000000000524096</v>
      </c>
      <c r="V73" s="2">
        <f t="shared" si="11"/>
        <v>0</v>
      </c>
    </row>
    <row r="74" spans="1:26" x14ac:dyDescent="0.25">
      <c r="A74">
        <v>8</v>
      </c>
      <c r="B74" t="s">
        <v>19</v>
      </c>
      <c r="C74" t="s">
        <v>13</v>
      </c>
      <c r="D74">
        <v>61.5</v>
      </c>
      <c r="E74">
        <v>-37.5</v>
      </c>
      <c r="F74">
        <v>0</v>
      </c>
      <c r="G74">
        <v>61.441000000000003</v>
      </c>
      <c r="H74">
        <v>-37.467599999999997</v>
      </c>
      <c r="I74">
        <v>7.1999999999999995E-2</v>
      </c>
      <c r="J74">
        <v>-5.8999999999999997E-2</v>
      </c>
      <c r="K74">
        <v>3.2399999999999998E-2</v>
      </c>
      <c r="L74">
        <v>7.1999999999999995E-2</v>
      </c>
      <c r="P74">
        <v>0.1971</v>
      </c>
      <c r="Q74">
        <v>0.05</v>
      </c>
      <c r="R74" t="s">
        <v>16</v>
      </c>
      <c r="T74" s="2">
        <f>(G74-$G$74)*1000</f>
        <v>0</v>
      </c>
      <c r="U74" s="2">
        <f>(H74-$H$74)*1000</f>
        <v>0</v>
      </c>
      <c r="V74" s="2">
        <f>(I74-$I$74)*1000</f>
        <v>0</v>
      </c>
    </row>
    <row r="75" spans="1:26" x14ac:dyDescent="0.25">
      <c r="A75">
        <v>28</v>
      </c>
      <c r="B75" t="s">
        <v>41</v>
      </c>
      <c r="C75" t="s">
        <v>13</v>
      </c>
      <c r="D75">
        <v>61.5</v>
      </c>
      <c r="E75">
        <v>-37.5</v>
      </c>
      <c r="F75">
        <v>0</v>
      </c>
      <c r="G75">
        <v>61.441299999999998</v>
      </c>
      <c r="H75">
        <v>-37.467599999999997</v>
      </c>
      <c r="I75">
        <v>7.1599999999999997E-2</v>
      </c>
      <c r="J75">
        <v>-5.8700000000000002E-2</v>
      </c>
      <c r="K75">
        <v>3.2399999999999998E-2</v>
      </c>
      <c r="L75">
        <v>7.1599999999999997E-2</v>
      </c>
      <c r="P75">
        <v>0.19620000000000001</v>
      </c>
      <c r="Q75">
        <v>0.05</v>
      </c>
      <c r="R75" t="s">
        <v>16</v>
      </c>
      <c r="T75" s="2">
        <f t="shared" ref="T75:T79" si="12">(G75-$G$74)*1000</f>
        <v>0.29999999999574811</v>
      </c>
      <c r="U75" s="2">
        <f t="shared" ref="U75:U79" si="13">(H75-$H$74)*1000</f>
        <v>0</v>
      </c>
      <c r="V75" s="2">
        <f t="shared" ref="V75:V79" si="14">(I75-$I$74)*1000</f>
        <v>-0.39999999999999758</v>
      </c>
    </row>
    <row r="76" spans="1:26" x14ac:dyDescent="0.25">
      <c r="A76">
        <v>33</v>
      </c>
      <c r="B76" t="s">
        <v>46</v>
      </c>
      <c r="C76" t="s">
        <v>13</v>
      </c>
      <c r="D76">
        <v>61.5</v>
      </c>
      <c r="E76">
        <v>-37.5</v>
      </c>
      <c r="F76">
        <v>0</v>
      </c>
      <c r="G76">
        <v>61.441600000000001</v>
      </c>
      <c r="H76">
        <v>-37.467700000000001</v>
      </c>
      <c r="I76">
        <v>7.1499999999999994E-2</v>
      </c>
      <c r="J76">
        <v>-5.8400000000000001E-2</v>
      </c>
      <c r="K76">
        <v>3.2300000000000002E-2</v>
      </c>
      <c r="L76">
        <v>7.1499999999999994E-2</v>
      </c>
      <c r="P76">
        <v>0.1956</v>
      </c>
      <c r="Q76">
        <v>0.05</v>
      </c>
      <c r="R76" t="s">
        <v>16</v>
      </c>
      <c r="T76" s="2">
        <f t="shared" si="12"/>
        <v>0.59999999999860165</v>
      </c>
      <c r="U76" s="2">
        <f t="shared" si="13"/>
        <v>-0.10000000000331966</v>
      </c>
      <c r="V76" s="2">
        <f t="shared" si="14"/>
        <v>-0.50000000000000044</v>
      </c>
    </row>
    <row r="77" spans="1:26" x14ac:dyDescent="0.25">
      <c r="A77">
        <v>37</v>
      </c>
      <c r="B77" t="s">
        <v>50</v>
      </c>
      <c r="C77" t="s">
        <v>13</v>
      </c>
      <c r="D77">
        <v>61.5</v>
      </c>
      <c r="E77">
        <v>-37.5</v>
      </c>
      <c r="F77">
        <v>0</v>
      </c>
      <c r="G77">
        <v>61.441800000000001</v>
      </c>
      <c r="H77">
        <v>-37.467399999999998</v>
      </c>
      <c r="I77">
        <v>7.1499999999999994E-2</v>
      </c>
      <c r="J77">
        <v>-5.8200000000000002E-2</v>
      </c>
      <c r="K77">
        <v>3.2599999999999997E-2</v>
      </c>
      <c r="L77">
        <v>7.1499999999999994E-2</v>
      </c>
      <c r="P77">
        <v>0.1956</v>
      </c>
      <c r="Q77">
        <v>0.05</v>
      </c>
      <c r="R77" t="s">
        <v>16</v>
      </c>
      <c r="T77" s="2">
        <f t="shared" si="12"/>
        <v>0.79999999999813554</v>
      </c>
      <c r="U77" s="2">
        <f t="shared" si="13"/>
        <v>0.19999999999953388</v>
      </c>
      <c r="V77" s="2">
        <f t="shared" si="14"/>
        <v>-0.50000000000000044</v>
      </c>
    </row>
    <row r="78" spans="1:26" x14ac:dyDescent="0.25">
      <c r="A78">
        <v>42</v>
      </c>
      <c r="B78" t="s">
        <v>55</v>
      </c>
      <c r="C78" t="s">
        <v>13</v>
      </c>
      <c r="D78">
        <v>61.5</v>
      </c>
      <c r="E78">
        <v>-37.5</v>
      </c>
      <c r="F78">
        <v>0</v>
      </c>
      <c r="G78">
        <v>61.442</v>
      </c>
      <c r="H78">
        <v>-37.467300000000002</v>
      </c>
      <c r="I78">
        <v>7.17E-2</v>
      </c>
      <c r="J78">
        <v>-5.8000000000000003E-2</v>
      </c>
      <c r="K78">
        <v>3.27E-2</v>
      </c>
      <c r="L78">
        <v>7.17E-2</v>
      </c>
      <c r="P78">
        <v>0.1958</v>
      </c>
      <c r="Q78">
        <v>0.05</v>
      </c>
      <c r="R78" t="s">
        <v>16</v>
      </c>
      <c r="T78" s="2">
        <f t="shared" si="12"/>
        <v>0.99999999999766942</v>
      </c>
      <c r="U78" s="2">
        <f t="shared" si="13"/>
        <v>0.29999999999574811</v>
      </c>
      <c r="V78" s="2">
        <f t="shared" si="14"/>
        <v>-0.29999999999999472</v>
      </c>
      <c r="X78">
        <f>(G79-G74)*1000</f>
        <v>1.1000000000009891</v>
      </c>
      <c r="Y78">
        <f>(H79-H74)*1000</f>
        <v>0.39999999999906777</v>
      </c>
      <c r="Z78">
        <f>(I79-I74)*1000</f>
        <v>-0.6999999999999923</v>
      </c>
    </row>
    <row r="79" spans="1:26" x14ac:dyDescent="0.25">
      <c r="A79">
        <v>46</v>
      </c>
      <c r="B79" t="s">
        <v>59</v>
      </c>
      <c r="C79" t="s">
        <v>13</v>
      </c>
      <c r="D79">
        <v>61.5</v>
      </c>
      <c r="E79">
        <v>-37.5</v>
      </c>
      <c r="F79">
        <v>0</v>
      </c>
      <c r="G79">
        <v>61.442100000000003</v>
      </c>
      <c r="H79">
        <v>-37.467199999999998</v>
      </c>
      <c r="I79">
        <v>7.1300000000000002E-2</v>
      </c>
      <c r="J79">
        <v>-5.79E-2</v>
      </c>
      <c r="K79">
        <v>3.2800000000000003E-2</v>
      </c>
      <c r="L79">
        <v>7.1300000000000002E-2</v>
      </c>
      <c r="P79">
        <v>0.19520000000000001</v>
      </c>
      <c r="Q79">
        <v>0.05</v>
      </c>
      <c r="R79" t="s">
        <v>16</v>
      </c>
      <c r="T79" s="2">
        <f t="shared" si="12"/>
        <v>1.1000000000009891</v>
      </c>
      <c r="U79" s="2">
        <f t="shared" si="13"/>
        <v>0.39999999999906777</v>
      </c>
      <c r="V79" s="2">
        <f t="shared" si="14"/>
        <v>-0.6999999999999923</v>
      </c>
    </row>
    <row r="82" spans="2:20" x14ac:dyDescent="0.25">
      <c r="B82" t="s">
        <v>26</v>
      </c>
      <c r="D82" s="1" cm="1">
        <f t="array" ref="D82">SQRT(SUMSQ(D50:F50-D56:F56))</f>
        <v>72.886898685566251</v>
      </c>
      <c r="G82" s="1" cm="1">
        <f t="array" ref="G82">SQRT(SUMSQ(G50:I50-G56:I56))</f>
        <v>72.879186478513887</v>
      </c>
      <c r="H82" s="2">
        <f>(G82-$G$82)*1000</f>
        <v>0</v>
      </c>
    </row>
    <row r="83" spans="2:20" x14ac:dyDescent="0.25">
      <c r="G83" s="1" cm="1">
        <f t="array" ref="G83">SQRT(SUMSQ(G51:I51-G57:I57))</f>
        <v>72.879083640918537</v>
      </c>
      <c r="H83" s="2">
        <f t="shared" ref="H83:H87" si="15">(G83-$G$82)*1000</f>
        <v>-0.10283759534956971</v>
      </c>
    </row>
    <row r="84" spans="2:20" x14ac:dyDescent="0.25">
      <c r="G84" s="1" cm="1">
        <f t="array" ref="G84">SQRT(SUMSQ(G52:I52-G58:I58))</f>
        <v>72.879101029993507</v>
      </c>
      <c r="H84" s="2">
        <f t="shared" si="15"/>
        <v>-8.5448520380282389E-2</v>
      </c>
      <c r="R84" t="s">
        <v>100</v>
      </c>
      <c r="S84" s="2">
        <f>AVERAGE(H82:H87)</f>
        <v>0.12605535796221071</v>
      </c>
    </row>
    <row r="85" spans="2:20" x14ac:dyDescent="0.25">
      <c r="G85" s="1" cm="1">
        <f t="array" ref="G85">SQRT(SUMSQ(G53:I53-G59:I59))</f>
        <v>72.879685169119654</v>
      </c>
      <c r="H85" s="2">
        <f t="shared" si="15"/>
        <v>0.49869060576668289</v>
      </c>
      <c r="R85" t="s">
        <v>101</v>
      </c>
      <c r="S85" s="2">
        <f>STDEV(H82:H87)</f>
        <v>0.29030227676879949</v>
      </c>
      <c r="T85">
        <f>S85/D82</f>
        <v>3.9829143783598501E-3</v>
      </c>
    </row>
    <row r="86" spans="2:20" x14ac:dyDescent="0.25">
      <c r="G86" s="1" cm="1">
        <f t="array" ref="G86">SQRT(SUMSQ(G54:I54-G60:I60))</f>
        <v>72.879683961650102</v>
      </c>
      <c r="H86" s="2">
        <f t="shared" si="15"/>
        <v>0.49748313621478246</v>
      </c>
      <c r="R86" t="s">
        <v>102</v>
      </c>
      <c r="S86" s="2">
        <f>(MAX(H82:H87)-MIN(H82:H87))</f>
        <v>0.6015282011162526</v>
      </c>
      <c r="T86">
        <f>S86/D82</f>
        <v>8.2528988331804672E-3</v>
      </c>
    </row>
    <row r="87" spans="2:20" x14ac:dyDescent="0.25">
      <c r="G87" s="1" cm="1">
        <f t="array" ref="G87">SQRT(SUMSQ(G55:I55-G61:I61))</f>
        <v>72.879134923035409</v>
      </c>
      <c r="H87" s="2">
        <f t="shared" si="15"/>
        <v>-5.1555478478348959E-2</v>
      </c>
    </row>
    <row r="88" spans="2:20" x14ac:dyDescent="0.25">
      <c r="B88" t="s">
        <v>28</v>
      </c>
      <c r="D88" s="1" cm="1">
        <f t="array" ref="D88">SQRT(SUMSQ(D50:F50-D62:F62))</f>
        <v>73.746186342074665</v>
      </c>
      <c r="G88" s="1" cm="1">
        <f t="array" ref="G88">SQRT(SUMSQ(G50:I50-G62:I62))</f>
        <v>73.713232034486182</v>
      </c>
      <c r="H88" s="2">
        <f>(G88-$G$88)*1000</f>
        <v>0</v>
      </c>
    </row>
    <row r="89" spans="2:20" x14ac:dyDescent="0.25">
      <c r="G89" s="1" cm="1">
        <f t="array" ref="G89">SQRT(SUMSQ(G51:I51-G63:I63))</f>
        <v>73.713279471544325</v>
      </c>
      <c r="H89" s="2">
        <f t="shared" ref="H89:H93" si="16">(G89-$G$88)*1000</f>
        <v>4.7437058142918431E-2</v>
      </c>
    </row>
    <row r="90" spans="2:20" x14ac:dyDescent="0.25">
      <c r="G90" s="1" cm="1">
        <f t="array" ref="G90">SQRT(SUMSQ(G52:I52-G64:I64))</f>
        <v>73.711788457885078</v>
      </c>
      <c r="H90" s="2">
        <f t="shared" si="16"/>
        <v>-1.4435766011047235</v>
      </c>
      <c r="R90" t="s">
        <v>100</v>
      </c>
      <c r="S90" s="2">
        <f>AVERAGE(H88:H93)</f>
        <v>-0.48224782933677562</v>
      </c>
    </row>
    <row r="91" spans="2:20" x14ac:dyDescent="0.25">
      <c r="G91" s="1" cm="1">
        <f t="array" ref="G91">SQRT(SUMSQ(G53:I53-G65:I65))</f>
        <v>73.712884456518182</v>
      </c>
      <c r="H91" s="2">
        <f t="shared" si="16"/>
        <v>-0.34757796800022334</v>
      </c>
      <c r="R91" t="s">
        <v>101</v>
      </c>
      <c r="S91" s="2">
        <f>STDEV(H88:H93)</f>
        <v>0.54741648395045683</v>
      </c>
      <c r="T91">
        <f>S91/D88</f>
        <v>7.4229802394288344E-3</v>
      </c>
    </row>
    <row r="92" spans="2:20" x14ac:dyDescent="0.25">
      <c r="G92" s="1" cm="1">
        <f t="array" ref="G92">SQRT(SUMSQ(G54:I54-G66:I66))</f>
        <v>73.712543697528176</v>
      </c>
      <c r="H92" s="2">
        <f t="shared" si="16"/>
        <v>-0.68833695800663008</v>
      </c>
      <c r="R92" t="s">
        <v>102</v>
      </c>
      <c r="S92" s="2">
        <f>(MAX(H88:H93)-MIN(H88:H93))</f>
        <v>1.491013659247642</v>
      </c>
      <c r="T92">
        <f>S92/D88</f>
        <v>2.0218179857213428E-2</v>
      </c>
    </row>
    <row r="93" spans="2:20" x14ac:dyDescent="0.25">
      <c r="G93" s="1" cm="1">
        <f t="array" ref="G93">SQRT(SUMSQ(G55:I55-G67:I67))</f>
        <v>73.71277060197913</v>
      </c>
      <c r="H93" s="2">
        <f t="shared" si="16"/>
        <v>-0.46143250705199534</v>
      </c>
    </row>
    <row r="94" spans="2:20" x14ac:dyDescent="0.25">
      <c r="B94" t="s">
        <v>29</v>
      </c>
      <c r="D94" s="1" cm="1">
        <f t="array" ref="D94">SQRT(SUMSQ(D50:F50-D68:F68))</f>
        <v>72.377482686260919</v>
      </c>
      <c r="G94" s="1" cm="1">
        <f t="array" ref="G94">SQRT(SUMSQ(G50:I50-G68:I68))</f>
        <v>72.33997585201422</v>
      </c>
      <c r="H94" s="2">
        <f>(G94-$G$94)*1000</f>
        <v>0</v>
      </c>
    </row>
    <row r="95" spans="2:20" x14ac:dyDescent="0.25">
      <c r="G95" s="1" cm="1">
        <f t="array" ref="G95">SQRT(SUMSQ(G51:I51-G69:I69))</f>
        <v>72.34005557870411</v>
      </c>
      <c r="H95" s="2">
        <f t="shared" ref="H95:H99" si="17">(G95-$G$94)*1000</f>
        <v>7.9726689889980662E-2</v>
      </c>
    </row>
    <row r="96" spans="2:20" x14ac:dyDescent="0.25">
      <c r="G96" s="1" cm="1">
        <f t="array" ref="G96">SQRT(SUMSQ(G52:I52-G70:I70))</f>
        <v>72.339631237240908</v>
      </c>
      <c r="H96" s="2">
        <f t="shared" si="17"/>
        <v>-0.34461477331149126</v>
      </c>
      <c r="R96" t="s">
        <v>100</v>
      </c>
      <c r="S96" s="2">
        <f>AVERAGE(H94:H99)</f>
        <v>-0.2237996502216788</v>
      </c>
    </row>
    <row r="97" spans="2:20" x14ac:dyDescent="0.25">
      <c r="G97" s="1" cm="1">
        <f t="array" ref="G97">SQRT(SUMSQ(G53:I53-G71:I71))</f>
        <v>72.339278640652765</v>
      </c>
      <c r="H97" s="2">
        <f t="shared" si="17"/>
        <v>-0.69721136145517448</v>
      </c>
      <c r="R97" t="s">
        <v>101</v>
      </c>
      <c r="S97" s="2">
        <f>STDEV(H94:H99)</f>
        <v>0.28460311586210568</v>
      </c>
      <c r="T97">
        <f>S97/D94</f>
        <v>3.9322052287420958E-3</v>
      </c>
    </row>
    <row r="98" spans="2:20" x14ac:dyDescent="0.25">
      <c r="G98" s="1" cm="1">
        <f t="array" ref="G98">SQRT(SUMSQ(G54:I54-G72:I72))</f>
        <v>72.33988997130146</v>
      </c>
      <c r="H98" s="2">
        <f t="shared" si="17"/>
        <v>-8.5880712759944799E-2</v>
      </c>
      <c r="R98" t="s">
        <v>102</v>
      </c>
      <c r="S98" s="2">
        <f>(MAX(H94:H99)-MIN(H94:H99))</f>
        <v>0.77693805134515515</v>
      </c>
      <c r="T98">
        <f>S98/D94</f>
        <v>1.0734527127905178E-2</v>
      </c>
    </row>
    <row r="99" spans="2:20" x14ac:dyDescent="0.25">
      <c r="G99" s="1" cm="1">
        <f t="array" ref="G99">SQRT(SUMSQ(G55:I55-G73:I73))</f>
        <v>72.339681034270527</v>
      </c>
      <c r="H99" s="2">
        <f t="shared" si="17"/>
        <v>-0.29481774369344294</v>
      </c>
    </row>
    <row r="100" spans="2:20" x14ac:dyDescent="0.25">
      <c r="B100" t="s">
        <v>30</v>
      </c>
      <c r="D100" s="1" cm="1">
        <f t="array" ref="D100">SQRT(SUMSQ(D50:F50-D74:F74))</f>
        <v>72.03124322125781</v>
      </c>
      <c r="G100" s="1" cm="1">
        <f t="array" ref="G100">SQRT(SUMSQ(G50:I50-G74:I74))</f>
        <v>71.964037649092475</v>
      </c>
      <c r="H100" s="2">
        <f>(G100-$G$100)*1000</f>
        <v>0</v>
      </c>
    </row>
    <row r="101" spans="2:20" x14ac:dyDescent="0.25">
      <c r="G101" s="1" cm="1">
        <f t="array" ref="G101">SQRT(SUMSQ(G51:I51-G75:I75))</f>
        <v>71.964241218746963</v>
      </c>
      <c r="H101" s="2">
        <f t="shared" ref="H101:H105" si="18">(G101-$G$100)*1000</f>
        <v>0.20356965448797837</v>
      </c>
    </row>
    <row r="102" spans="2:20" x14ac:dyDescent="0.25">
      <c r="G102" s="1" cm="1">
        <f t="array" ref="G102">SQRT(SUMSQ(G52:I52-G76:I76))</f>
        <v>71.964999242895843</v>
      </c>
      <c r="H102" s="2">
        <f t="shared" si="18"/>
        <v>0.96159380336757749</v>
      </c>
      <c r="R102" t="s">
        <v>100</v>
      </c>
      <c r="S102" s="2">
        <f>AVERAGE(H100:H105)</f>
        <v>0.548088054780275</v>
      </c>
    </row>
    <row r="103" spans="2:20" x14ac:dyDescent="0.25">
      <c r="G103" s="1" cm="1">
        <f t="array" ref="G103">SQRT(SUMSQ(G53:I53-G77:I77))</f>
        <v>71.964601977986376</v>
      </c>
      <c r="H103" s="2">
        <f t="shared" si="18"/>
        <v>0.56432889390123364</v>
      </c>
      <c r="R103" t="s">
        <v>101</v>
      </c>
      <c r="S103" s="2">
        <f>STDEV(H100:H105)</f>
        <v>0.37807153021147638</v>
      </c>
      <c r="T103">
        <f>S103/D100</f>
        <v>5.2487158808318356E-3</v>
      </c>
    </row>
    <row r="104" spans="2:20" x14ac:dyDescent="0.25">
      <c r="G104" s="1" cm="1">
        <f t="array" ref="G104">SQRT(SUMSQ(G54:I54-G78:I78))</f>
        <v>71.964909974862053</v>
      </c>
      <c r="H104" s="2">
        <f t="shared" si="18"/>
        <v>0.87232576957774199</v>
      </c>
      <c r="R104" t="s">
        <v>102</v>
      </c>
      <c r="S104" s="2">
        <f>(MAX(H100:H105)-MIN(H100:H105))</f>
        <v>0.96159380336757749</v>
      </c>
      <c r="T104">
        <f>S104/D100</f>
        <v>1.33496766176013E-2</v>
      </c>
    </row>
    <row r="105" spans="2:20" x14ac:dyDescent="0.25">
      <c r="G105" s="1" cm="1">
        <f t="array" ref="G105">SQRT(SUMSQ(G55:I55-G79:I79))</f>
        <v>71.964724359299822</v>
      </c>
      <c r="H105" s="2">
        <f t="shared" si="18"/>
        <v>0.68671020734711874</v>
      </c>
    </row>
    <row r="106" spans="2:20" x14ac:dyDescent="0.25">
      <c r="B106" t="s">
        <v>33</v>
      </c>
      <c r="D106" s="1" cm="1">
        <f t="array" ref="D106">SQRT(SUMSQ(D56:F56-D62:F62))</f>
        <v>126</v>
      </c>
      <c r="G106" s="1" cm="1">
        <f t="array" ref="G106">SQRT(SUMSQ(G56:I56-G62:I62))</f>
        <v>125.93190100375678</v>
      </c>
      <c r="H106" s="2">
        <f>(G106-$G$106)*1000</f>
        <v>0</v>
      </c>
    </row>
    <row r="107" spans="2:20" x14ac:dyDescent="0.25">
      <c r="G107" s="1" cm="1">
        <f t="array" ref="G107">SQRT(SUMSQ(G57:I57-G63:I63))</f>
        <v>125.93160098120725</v>
      </c>
      <c r="H107" s="2">
        <f t="shared" ref="H107:H111" si="19">(G107-$G$106)*1000</f>
        <v>-0.30002254952421481</v>
      </c>
    </row>
    <row r="108" spans="2:20" x14ac:dyDescent="0.25">
      <c r="G108" s="1" cm="1">
        <f t="array" ref="G108">SQRT(SUMSQ(G58:I58-G64:I64))</f>
        <v>125.93060101659167</v>
      </c>
      <c r="H108" s="2">
        <f t="shared" si="19"/>
        <v>-1.2999871651118156</v>
      </c>
      <c r="R108" t="s">
        <v>100</v>
      </c>
      <c r="S108" s="2">
        <f>AVERAGE(H106:H111)</f>
        <v>-0.38333241043157312</v>
      </c>
    </row>
    <row r="109" spans="2:20" x14ac:dyDescent="0.25">
      <c r="G109" s="1" cm="1">
        <f t="array" ref="G109">SQRT(SUMSQ(G59:I59-G65:I65))</f>
        <v>125.93160108110276</v>
      </c>
      <c r="H109" s="2">
        <f t="shared" si="19"/>
        <v>-0.29992265402256635</v>
      </c>
      <c r="R109" t="s">
        <v>101</v>
      </c>
      <c r="S109" s="2">
        <f>STDEV(H106:H111)</f>
        <v>0.47922669473542662</v>
      </c>
      <c r="T109">
        <f>S109/D106</f>
        <v>3.8033864661541797E-3</v>
      </c>
    </row>
    <row r="110" spans="2:20" x14ac:dyDescent="0.25">
      <c r="G110" s="1" cm="1">
        <f t="array" ref="G110">SQRT(SUMSQ(G60:I60-G66:I66))</f>
        <v>125.93150097902431</v>
      </c>
      <c r="H110" s="2">
        <f t="shared" si="19"/>
        <v>-0.40002473247113812</v>
      </c>
      <c r="R110" t="s">
        <v>102</v>
      </c>
      <c r="S110" s="2">
        <f>(MAX(H106:H111)-MIN(H106:H111))</f>
        <v>1.2999871651118156</v>
      </c>
      <c r="T110">
        <f>S110/D106</f>
        <v>1.0317358453268378E-2</v>
      </c>
    </row>
    <row r="111" spans="2:20" x14ac:dyDescent="0.25">
      <c r="G111" s="1" cm="1">
        <f t="array" ref="G111">SQRT(SUMSQ(G61:I61-G67:I67))</f>
        <v>125.93190096639532</v>
      </c>
      <c r="H111" s="2">
        <f t="shared" si="19"/>
        <v>-3.7361459703788569E-5</v>
      </c>
    </row>
    <row r="112" spans="2:20" x14ac:dyDescent="0.25">
      <c r="B112" t="s">
        <v>35</v>
      </c>
      <c r="D112" s="1" cm="1">
        <f t="array" ref="D112">SQRT(SUMSQ(D56:F56-D68:F68))</f>
        <v>145.26183256451091</v>
      </c>
      <c r="G112" s="1" cm="1">
        <f t="array" ref="G112">SQRT(SUMSQ(G56:I56-G68:I68))</f>
        <v>145.21623498954929</v>
      </c>
      <c r="H112" s="2">
        <f>(G112-$G$112)*1000</f>
        <v>0</v>
      </c>
    </row>
    <row r="113" spans="2:20" x14ac:dyDescent="0.25">
      <c r="G113" s="1" cm="1">
        <f t="array" ref="G113">SQRT(SUMSQ(G57:I57-G69:I69))</f>
        <v>145.21620673454461</v>
      </c>
      <c r="H113" s="2">
        <f t="shared" ref="H113:H117" si="20">(G113-$G$112)*1000</f>
        <v>-2.8255004679067497E-2</v>
      </c>
    </row>
    <row r="114" spans="2:20" x14ac:dyDescent="0.25">
      <c r="G114" s="1" cm="1">
        <f t="array" ref="G114">SQRT(SUMSQ(G58:I58-G70:I70))</f>
        <v>145.21580816398742</v>
      </c>
      <c r="H114" s="2">
        <f t="shared" si="20"/>
        <v>-0.42682556187401133</v>
      </c>
      <c r="R114" t="s">
        <v>100</v>
      </c>
      <c r="S114" s="2">
        <f>AVERAGE(H112:H117)</f>
        <v>-9.8108681148308577E-2</v>
      </c>
    </row>
    <row r="115" spans="2:20" x14ac:dyDescent="0.25">
      <c r="G115" s="1" cm="1">
        <f t="array" ref="G115">SQRT(SUMSQ(G59:I59-G71:I71))</f>
        <v>145.21603120778366</v>
      </c>
      <c r="H115" s="2">
        <f t="shared" si="20"/>
        <v>-0.2037817656344032</v>
      </c>
      <c r="R115" t="s">
        <v>101</v>
      </c>
      <c r="S115" s="2">
        <f>STDEV(H112:H117)</f>
        <v>0.3005967674372152</v>
      </c>
      <c r="T115">
        <f>S115/D112</f>
        <v>2.0693444529120883E-3</v>
      </c>
    </row>
    <row r="116" spans="2:20" x14ac:dyDescent="0.25">
      <c r="G116" s="1" cm="1">
        <f t="array" ref="G116">SQRT(SUMSQ(G60:I60-G72:I72))</f>
        <v>145.2166459761759</v>
      </c>
      <c r="H116" s="2">
        <f t="shared" si="20"/>
        <v>0.41098662660488117</v>
      </c>
      <c r="R116" t="s">
        <v>102</v>
      </c>
      <c r="S116" s="2">
        <f>(MAX(H112:H117)-MIN(H112:H117))</f>
        <v>0.83781218847889249</v>
      </c>
      <c r="T116">
        <f>S116/D112</f>
        <v>5.7676002958782675E-3</v>
      </c>
    </row>
    <row r="117" spans="2:20" x14ac:dyDescent="0.25">
      <c r="G117" s="1" cm="1">
        <f t="array" ref="G117">SQRT(SUMSQ(G61:I61-G73:I73))</f>
        <v>145.21589421316799</v>
      </c>
      <c r="H117" s="2">
        <f t="shared" si="20"/>
        <v>-0.34077638130725063</v>
      </c>
    </row>
    <row r="118" spans="2:20" x14ac:dyDescent="0.25">
      <c r="B118" t="s">
        <v>31</v>
      </c>
      <c r="D118" s="1" cm="1">
        <f t="array" ref="D118">SQRT(SUMSQ(D56:F56-D74:F74))</f>
        <v>75.006666370396701</v>
      </c>
      <c r="G118" s="1" cm="1">
        <f t="array" ref="G118">SQRT(SUMSQ(G56:I56-G74:I74))</f>
        <v>74.992206411133154</v>
      </c>
      <c r="H118" s="2">
        <f>(G118-$G$118)*1000</f>
        <v>0</v>
      </c>
    </row>
    <row r="119" spans="2:20" x14ac:dyDescent="0.25">
      <c r="G119" s="1" cm="1">
        <f t="array" ref="G119">SQRT(SUMSQ(G57:I57-G75:I75))</f>
        <v>74.99190240772667</v>
      </c>
      <c r="H119" s="2">
        <f t="shared" ref="H119:H123" si="21">(G119-$G$118)*1000</f>
        <v>-0.30400340648384372</v>
      </c>
    </row>
    <row r="120" spans="2:20" x14ac:dyDescent="0.25">
      <c r="G120" s="1" cm="1">
        <f t="array" ref="G120">SQRT(SUMSQ(G58:I58-G76:I76))</f>
        <v>74.992399653098161</v>
      </c>
      <c r="H120" s="2">
        <f t="shared" si="21"/>
        <v>0.19324196500747348</v>
      </c>
      <c r="R120" t="s">
        <v>100</v>
      </c>
      <c r="S120" s="2">
        <f>AVERAGE(H118:H123)</f>
        <v>0.11285173651505905</v>
      </c>
    </row>
    <row r="121" spans="2:20" x14ac:dyDescent="0.25">
      <c r="G121" s="1" cm="1">
        <f t="array" ref="G121">SQRT(SUMSQ(G59:I59-G77:I77))</f>
        <v>74.992603834644925</v>
      </c>
      <c r="H121" s="2">
        <f t="shared" si="21"/>
        <v>0.3974235117709668</v>
      </c>
      <c r="R121" t="s">
        <v>101</v>
      </c>
      <c r="S121" s="2">
        <f>STDEV(H118:H123)</f>
        <v>0.30494595218697196</v>
      </c>
      <c r="T121">
        <f>S121/D118</f>
        <v>4.0655846599166644E-3</v>
      </c>
    </row>
    <row r="122" spans="2:20" x14ac:dyDescent="0.25">
      <c r="G122" s="1" cm="1">
        <f t="array" ref="G122">SQRT(SUMSQ(G60:I60-G78:I78))</f>
        <v>74.992699496284303</v>
      </c>
      <c r="H122" s="2">
        <f t="shared" si="21"/>
        <v>0.49308515114887541</v>
      </c>
      <c r="R122" t="s">
        <v>102</v>
      </c>
      <c r="S122" s="2">
        <f>(MAX(H118:H123)-MIN(H118:H123))</f>
        <v>0.79708855763271913</v>
      </c>
      <c r="T122">
        <f>S122/D118</f>
        <v>1.0626902863494152E-2</v>
      </c>
    </row>
    <row r="123" spans="2:20" x14ac:dyDescent="0.25">
      <c r="G123" s="1" cm="1">
        <f t="array" ref="G123">SQRT(SUMSQ(G61:I61-G79:I79))</f>
        <v>74.992103774330801</v>
      </c>
      <c r="H123" s="2">
        <f t="shared" si="21"/>
        <v>-0.10263680235311767</v>
      </c>
    </row>
    <row r="124" spans="2:20" x14ac:dyDescent="0.25">
      <c r="B124" t="s">
        <v>32</v>
      </c>
      <c r="D124" s="1" cm="1">
        <f t="array" ref="D124">SQRT(SUMSQ(D62:F62-D68:F68))</f>
        <v>74.006756448313553</v>
      </c>
      <c r="G124" s="1" cm="1">
        <f t="array" ref="G124">SQRT(SUMSQ(G62:I62-G68:I68))</f>
        <v>73.987509157559828</v>
      </c>
      <c r="H124" s="2">
        <f>(G124-$G$124)*1000</f>
        <v>0</v>
      </c>
    </row>
    <row r="125" spans="2:20" x14ac:dyDescent="0.25">
      <c r="G125" s="1" cm="1">
        <f t="array" ref="G125">SQRT(SUMSQ(G63:I63-G69:I69))</f>
        <v>73.987398708563873</v>
      </c>
      <c r="H125" s="2">
        <f t="shared" ref="H125:H129" si="22">(G125-$G$124)*1000</f>
        <v>-0.11044899595447077</v>
      </c>
    </row>
    <row r="126" spans="2:20" x14ac:dyDescent="0.25">
      <c r="G126" s="1" cm="1">
        <f t="array" ref="G126">SQRT(SUMSQ(G64:I64-G70:I70))</f>
        <v>73.987194803965892</v>
      </c>
      <c r="H126" s="2">
        <f t="shared" si="22"/>
        <v>-0.3143535939358344</v>
      </c>
      <c r="R126" t="s">
        <v>100</v>
      </c>
      <c r="S126" s="2">
        <f>AVERAGE(H124:H129)</f>
        <v>-0.15608874779123502</v>
      </c>
    </row>
    <row r="127" spans="2:20" x14ac:dyDescent="0.25">
      <c r="G127" s="1" cm="1">
        <f t="array" ref="G127">SQRT(SUMSQ(G65:I65-G71:I71))</f>
        <v>73.987305316047284</v>
      </c>
      <c r="H127" s="2">
        <f t="shared" si="22"/>
        <v>-0.20384151254404514</v>
      </c>
      <c r="R127" t="s">
        <v>101</v>
      </c>
      <c r="S127" s="2">
        <f>STDEV(H124:H129)</f>
        <v>0.13834253494841942</v>
      </c>
      <c r="T127">
        <f>S127/D124</f>
        <v>1.8693230400529455E-3</v>
      </c>
    </row>
    <row r="128" spans="2:20" x14ac:dyDescent="0.25">
      <c r="G128" s="1" cm="1">
        <f t="array" ref="G128">SQRT(SUMSQ(G66:I66-G72:I72))</f>
        <v>73.987499970603139</v>
      </c>
      <c r="H128" s="2">
        <f t="shared" si="22"/>
        <v>-9.1869566887226028E-3</v>
      </c>
      <c r="R128" t="s">
        <v>102</v>
      </c>
      <c r="S128" s="2">
        <f>(MAX(H124:H129)-MIN(H124:H129))</f>
        <v>0.3143535939358344</v>
      </c>
      <c r="T128">
        <f>S128/D124</f>
        <v>4.2476337164618141E-3</v>
      </c>
    </row>
    <row r="129" spans="2:20" x14ac:dyDescent="0.25">
      <c r="G129" s="1" cm="1">
        <f t="array" ref="G129">SQRT(SUMSQ(G67:I67-G73:I73))</f>
        <v>73.987210456132203</v>
      </c>
      <c r="H129" s="2">
        <f t="shared" si="22"/>
        <v>-0.29870142762433716</v>
      </c>
    </row>
    <row r="130" spans="2:20" x14ac:dyDescent="0.25">
      <c r="B130" t="s">
        <v>36</v>
      </c>
      <c r="D130" s="1" cm="1">
        <f t="array" ref="D130">SQRT(SUMSQ(D62:F62-D74:F74))</f>
        <v>145.7737973711325</v>
      </c>
      <c r="G130" s="1" cm="1">
        <f t="array" ref="G130">SQRT(SUMSQ(G62:I62-G74:I74))</f>
        <v>145.67381989571771</v>
      </c>
      <c r="H130" s="2">
        <f>(G130-$G$130)*1000</f>
        <v>0</v>
      </c>
    </row>
    <row r="131" spans="2:20" x14ac:dyDescent="0.25">
      <c r="G131" s="1" cm="1">
        <f t="array" ref="G131">SQRT(SUMSQ(G63:I63-G75:I75))</f>
        <v>145.67407726874401</v>
      </c>
      <c r="H131" s="2">
        <f t="shared" ref="H131:H135" si="23">(G131-$G$130)*1000</f>
        <v>0.25737302630091108</v>
      </c>
    </row>
    <row r="132" spans="2:20" x14ac:dyDescent="0.25">
      <c r="G132" s="1" cm="1">
        <f t="array" ref="G132">SQRT(SUMSQ(G64:I64-G76:I76))</f>
        <v>145.67333992124298</v>
      </c>
      <c r="H132" s="2">
        <f t="shared" si="23"/>
        <v>-0.47997447472880594</v>
      </c>
      <c r="R132" t="s">
        <v>100</v>
      </c>
      <c r="S132" s="2">
        <f>AVERAGE(H130:H135)</f>
        <v>6.8689589284076646E-2</v>
      </c>
    </row>
    <row r="133" spans="2:20" x14ac:dyDescent="0.25">
      <c r="G133" s="1" cm="1">
        <f t="array" ref="G133">SQRT(SUMSQ(G65:I65-G77:I77))</f>
        <v>145.67404300921288</v>
      </c>
      <c r="H133" s="2">
        <f t="shared" si="23"/>
        <v>0.22311349516712653</v>
      </c>
      <c r="R133" t="s">
        <v>101</v>
      </c>
      <c r="S133" s="2">
        <f>STDEV(H130:H135)</f>
        <v>0.28403911585109987</v>
      </c>
      <c r="T133">
        <f>S133/D130</f>
        <v>1.9484922597437114E-3</v>
      </c>
    </row>
    <row r="134" spans="2:20" x14ac:dyDescent="0.25">
      <c r="G134" s="1" cm="1">
        <f t="array" ref="G134">SQRT(SUMSQ(G66:I66-G78:I78))</f>
        <v>145.67400857836651</v>
      </c>
      <c r="H134" s="2">
        <f t="shared" si="23"/>
        <v>0.1886826487975668</v>
      </c>
      <c r="R134" t="s">
        <v>102</v>
      </c>
      <c r="S134" s="2">
        <f>(MAX(H130:H135)-MIN(H130:H135))</f>
        <v>0.73734750102971702</v>
      </c>
      <c r="T134">
        <f>S134/D130</f>
        <v>5.0581621273984422E-3</v>
      </c>
    </row>
    <row r="135" spans="2:20" x14ac:dyDescent="0.25">
      <c r="G135" s="1" cm="1">
        <f t="array" ref="G135">SQRT(SUMSQ(G67:I67-G79:I79))</f>
        <v>145.67404283855788</v>
      </c>
      <c r="H135" s="2">
        <f t="shared" si="23"/>
        <v>0.22294284016766142</v>
      </c>
    </row>
    <row r="136" spans="2:20" x14ac:dyDescent="0.25">
      <c r="B136" t="s">
        <v>34</v>
      </c>
      <c r="D136" cm="1">
        <f t="array" ref="D136">SQRT(SUMSQ(D68:F68-D74:F74))</f>
        <v>124.00403219250575</v>
      </c>
      <c r="G136" cm="1">
        <f t="array" ref="G136">SQRT(SUMSQ(G68:I68-G74:I74))</f>
        <v>123.92276736496002</v>
      </c>
      <c r="H136" s="2">
        <f>(G136-$G$136)*1000</f>
        <v>0</v>
      </c>
    </row>
    <row r="137" spans="2:20" x14ac:dyDescent="0.25">
      <c r="G137" cm="1">
        <f t="array" ref="G137">SQRT(SUMSQ(G69:I69-G75:I75))</f>
        <v>123.92357234497398</v>
      </c>
      <c r="H137" s="2">
        <f t="shared" ref="H137:H141" si="24">(G137-$G$136)*1000</f>
        <v>0.80498001395312713</v>
      </c>
    </row>
    <row r="138" spans="2:20" x14ac:dyDescent="0.25">
      <c r="G138" cm="1">
        <f t="array" ref="G138">SQRT(SUMSQ(G70:I70-G76:I76))</f>
        <v>123.92307318562594</v>
      </c>
      <c r="H138" s="2">
        <f t="shared" si="24"/>
        <v>0.30582066591477997</v>
      </c>
      <c r="R138" t="s">
        <v>100</v>
      </c>
      <c r="S138" s="2">
        <f>AVERAGE(H136:H141)</f>
        <v>0.37039912987542795</v>
      </c>
    </row>
    <row r="139" spans="2:20" x14ac:dyDescent="0.25">
      <c r="G139" cm="1">
        <f t="array" ref="G139">SQRT(SUMSQ(G71:I71-G77:I77))</f>
        <v>123.92297395906863</v>
      </c>
      <c r="H139" s="2">
        <f t="shared" si="24"/>
        <v>0.20659410860446314</v>
      </c>
      <c r="R139" t="s">
        <v>101</v>
      </c>
      <c r="S139" s="2">
        <f>STDEV(H136:H141)</f>
        <v>0.35053707231624781</v>
      </c>
      <c r="T139">
        <f>S139/D136</f>
        <v>2.8268199518872799E-3</v>
      </c>
    </row>
    <row r="140" spans="2:20" x14ac:dyDescent="0.25">
      <c r="G140" cm="1">
        <f t="array" ref="G140">SQRT(SUMSQ(G72:I72-G78:I78))</f>
        <v>123.92356903652347</v>
      </c>
      <c r="H140" s="2">
        <f t="shared" si="24"/>
        <v>0.80167156345112289</v>
      </c>
      <c r="R140" t="s">
        <v>102</v>
      </c>
      <c r="S140" s="2">
        <f>(MAX(H136:H141)-MIN(H136:H141))</f>
        <v>0.80498001395312713</v>
      </c>
      <c r="T140">
        <f>S140/D136</f>
        <v>6.4915632154885407E-3</v>
      </c>
    </row>
    <row r="141" spans="2:20" x14ac:dyDescent="0.25">
      <c r="G141" cm="1">
        <f t="array" ref="G141">SQRT(SUMSQ(G73:I73-G79:I79))</f>
        <v>123.92287069338735</v>
      </c>
      <c r="H141" s="2">
        <f t="shared" si="24"/>
        <v>0.10332842732907466</v>
      </c>
    </row>
  </sheetData>
  <sortState xmlns:xlrd2="http://schemas.microsoft.com/office/spreadsheetml/2017/richdata2" ref="A10:R79">
    <sortCondition ref="B10:B79"/>
  </sortState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BallPlateGen5_Fixture_P509_Repe!T74:T79</xm:f>
              <xm:sqref>X79</xm:sqref>
            </x14:sparkline>
            <x14:sparkline>
              <xm:f>BallPlateGen5_Fixture_P509_Repe!U74:U79</xm:f>
              <xm:sqref>Y79</xm:sqref>
            </x14:sparkline>
            <x14:sparkline>
              <xm:f>BallPlateGen5_Fixture_P509_Repe!V74:V79</xm:f>
              <xm:sqref>Z79</xm:sqref>
            </x14:sparkline>
          </x14:sparklines>
        </x14:sparklineGroup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BallPlateGen5_Fixture_P509_Repe!T50:T55</xm:f>
              <xm:sqref>X55</xm:sqref>
            </x14:sparkline>
            <x14:sparkline>
              <xm:f>BallPlateGen5_Fixture_P509_Repe!U50:U55</xm:f>
              <xm:sqref>Y55</xm:sqref>
            </x14:sparkline>
            <x14:sparkline>
              <xm:f>BallPlateGen5_Fixture_P509_Repe!V50:V55</xm:f>
              <xm:sqref>Z55</xm:sqref>
            </x14:sparkline>
          </x14:sparklines>
        </x14:sparklineGroup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BallPlateGen5_Fixture_P509_Repe!T56:T61</xm:f>
              <xm:sqref>X61</xm:sqref>
            </x14:sparkline>
            <x14:sparkline>
              <xm:f>BallPlateGen5_Fixture_P509_Repe!U56:U61</xm:f>
              <xm:sqref>Y61</xm:sqref>
            </x14:sparkline>
            <x14:sparkline>
              <xm:f>BallPlateGen5_Fixture_P509_Repe!V56:V61</xm:f>
              <xm:sqref>Z61</xm:sqref>
            </x14:sparkline>
          </x14:sparklines>
        </x14:sparklineGroup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BallPlateGen5_Fixture_P509_Repe!T62:T67</xm:f>
              <xm:sqref>X67</xm:sqref>
            </x14:sparkline>
            <x14:sparkline>
              <xm:f>BallPlateGen5_Fixture_P509_Repe!U62:U67</xm:f>
              <xm:sqref>Y67</xm:sqref>
            </x14:sparkline>
            <x14:sparkline>
              <xm:f>BallPlateGen5_Fixture_P509_Repe!V62:V67</xm:f>
              <xm:sqref>Z67</xm:sqref>
            </x14:sparkline>
          </x14:sparklines>
        </x14:sparklineGroup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BallPlateGen5_Fixture_P509_Repe!T68:T73</xm:f>
              <xm:sqref>X73</xm:sqref>
            </x14:sparkline>
            <x14:sparkline>
              <xm:f>BallPlateGen5_Fixture_P509_Repe!U68:U73</xm:f>
              <xm:sqref>Y73</xm:sqref>
            </x14:sparkline>
            <x14:sparkline>
              <xm:f>BallPlateGen5_Fixture_P509_Repe!V68:V73</xm:f>
              <xm:sqref>Z73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BallPlateGen5_Fixture_P509_Repe!G10:G15</xm:f>
              <xm:sqref>S15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BallPlateGen5_Fixture_P509_Repe!G16:G21</xm:f>
              <xm:sqref>S21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BallPlateGen5_Fixture_P509_Repe!G22:G27</xm:f>
              <xm:sqref>S27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BallPlateGen5_Fixture_P509_Repe!G28:G33</xm:f>
              <xm:sqref>S33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BallPlateGen5_Fixture_P509_Repe!G34:G39</xm:f>
              <xm:sqref>S39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BallPlateGen5_Fixture_P509_Repe!H82:H87</xm:f>
              <xm:sqref>S87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BallPlateGen5_Fixture_P509_Repe!H88:H93</xm:f>
              <xm:sqref>S93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BallPlateGen5_Fixture_P509_Repe!H94:H99</xm:f>
              <xm:sqref>S99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BallPlateGen5_Fixture_P509_Repe!H100:H105</xm:f>
              <xm:sqref>S105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BallPlateGen5_Fixture_P509_Repe!H106:H111</xm:f>
              <xm:sqref>S111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BallPlateGen5_Fixture_P509_Repe!H112:H117</xm:f>
              <xm:sqref>S117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BallPlateGen5_Fixture_P509_Repe!H118:H123</xm:f>
              <xm:sqref>S123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BallPlateGen5_Fixture_P509_Repe!H124:H129</xm:f>
              <xm:sqref>S129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BallPlateGen5_Fixture_P509_Repe!H130:H135</xm:f>
              <xm:sqref>S135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BallPlateGen5_Fixture_P509_Repe!H136:H141</xm:f>
              <xm:sqref>S141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"/>
  <sheetViews>
    <sheetView topLeftCell="B40" workbookViewId="0">
      <selection activeCell="AA75" sqref="AA75"/>
    </sheetView>
  </sheetViews>
  <sheetFormatPr defaultRowHeight="15" x14ac:dyDescent="0.25"/>
  <cols>
    <col min="1" max="1" width="26.5703125" bestFit="1" customWidth="1"/>
    <col min="3" max="3" width="18.28515625" bestFit="1" customWidth="1"/>
  </cols>
  <sheetData>
    <row r="1" spans="1:19" x14ac:dyDescent="0.25">
      <c r="A1" t="s">
        <v>0</v>
      </c>
      <c r="B1" t="s">
        <v>1</v>
      </c>
    </row>
    <row r="2" spans="1:19" x14ac:dyDescent="0.25">
      <c r="A2" t="s">
        <v>2</v>
      </c>
      <c r="B2" t="s">
        <v>3</v>
      </c>
    </row>
    <row r="3" spans="1:19" x14ac:dyDescent="0.25">
      <c r="A3" t="s">
        <v>4</v>
      </c>
      <c r="B3" t="s">
        <v>88</v>
      </c>
    </row>
    <row r="4" spans="1:19" x14ac:dyDescent="0.25">
      <c r="A4" t="s">
        <v>6</v>
      </c>
      <c r="B4" t="s">
        <v>87</v>
      </c>
    </row>
    <row r="5" spans="1:19" x14ac:dyDescent="0.25">
      <c r="A5" t="s">
        <v>8</v>
      </c>
    </row>
    <row r="6" spans="1:19" x14ac:dyDescent="0.25">
      <c r="A6" t="s">
        <v>9</v>
      </c>
    </row>
    <row r="7" spans="1:19" x14ac:dyDescent="0.25">
      <c r="A7" t="s">
        <v>10</v>
      </c>
    </row>
    <row r="8" spans="1:19" x14ac:dyDescent="0.25">
      <c r="A8" t="s">
        <v>2</v>
      </c>
    </row>
    <row r="9" spans="1:19" x14ac:dyDescent="0.25">
      <c r="A9" t="s">
        <v>11</v>
      </c>
    </row>
    <row r="10" spans="1:19" x14ac:dyDescent="0.25">
      <c r="A10">
        <v>9</v>
      </c>
      <c r="B10" t="s">
        <v>20</v>
      </c>
      <c r="C10" t="s">
        <v>21</v>
      </c>
      <c r="D10">
        <v>25.4</v>
      </c>
      <c r="G10">
        <v>25.399799999999999</v>
      </c>
      <c r="J10">
        <v>-2.0000000000000001E-4</v>
      </c>
      <c r="M10">
        <v>25.5</v>
      </c>
      <c r="N10">
        <v>25.3</v>
      </c>
      <c r="O10" t="s">
        <v>14</v>
      </c>
      <c r="P10">
        <v>4.7000000000000002E-3</v>
      </c>
      <c r="Q10">
        <v>0.05</v>
      </c>
      <c r="R10" t="s">
        <v>14</v>
      </c>
    </row>
    <row r="11" spans="1:19" x14ac:dyDescent="0.25">
      <c r="A11">
        <v>48</v>
      </c>
      <c r="B11" t="s">
        <v>61</v>
      </c>
      <c r="C11" t="s">
        <v>21</v>
      </c>
      <c r="D11">
        <v>25.4</v>
      </c>
      <c r="G11">
        <v>25.3996</v>
      </c>
      <c r="J11">
        <v>-4.0000000000000002E-4</v>
      </c>
      <c r="M11">
        <v>25.5</v>
      </c>
      <c r="N11">
        <v>25.3</v>
      </c>
      <c r="O11" t="s">
        <v>14</v>
      </c>
      <c r="P11">
        <v>7.0000000000000001E-3</v>
      </c>
      <c r="Q11">
        <v>0.05</v>
      </c>
      <c r="R11" t="s">
        <v>14</v>
      </c>
    </row>
    <row r="12" spans="1:19" x14ac:dyDescent="0.25">
      <c r="A12">
        <v>53</v>
      </c>
      <c r="B12" t="s">
        <v>66</v>
      </c>
      <c r="C12" t="s">
        <v>21</v>
      </c>
      <c r="D12">
        <v>25.4</v>
      </c>
      <c r="G12">
        <v>25.399899999999999</v>
      </c>
      <c r="J12">
        <v>-1E-4</v>
      </c>
      <c r="M12">
        <v>25.5</v>
      </c>
      <c r="N12">
        <v>25.3</v>
      </c>
      <c r="O12" t="s">
        <v>14</v>
      </c>
      <c r="P12">
        <v>5.4999999999999997E-3</v>
      </c>
      <c r="Q12">
        <v>0.05</v>
      </c>
      <c r="R12" t="s">
        <v>14</v>
      </c>
    </row>
    <row r="13" spans="1:19" x14ac:dyDescent="0.25">
      <c r="A13">
        <v>58</v>
      </c>
      <c r="B13" t="s">
        <v>71</v>
      </c>
      <c r="C13" t="s">
        <v>21</v>
      </c>
      <c r="D13">
        <v>25.4</v>
      </c>
      <c r="G13">
        <v>25.3994</v>
      </c>
      <c r="J13">
        <v>-5.9999999999999995E-4</v>
      </c>
      <c r="M13">
        <v>25.5</v>
      </c>
      <c r="N13">
        <v>25.3</v>
      </c>
      <c r="O13" t="s">
        <v>14</v>
      </c>
      <c r="P13">
        <v>5.3E-3</v>
      </c>
      <c r="Q13">
        <v>0.05</v>
      </c>
      <c r="R13" t="s">
        <v>14</v>
      </c>
      <c r="S13" s="2">
        <f>STDEV(G10:G15)*1000</f>
        <v>0.22803508501929615</v>
      </c>
    </row>
    <row r="14" spans="1:19" x14ac:dyDescent="0.25">
      <c r="A14">
        <v>63</v>
      </c>
      <c r="B14" t="s">
        <v>76</v>
      </c>
      <c r="C14" t="s">
        <v>21</v>
      </c>
      <c r="D14">
        <v>25.4</v>
      </c>
      <c r="G14">
        <v>25.3993</v>
      </c>
      <c r="J14">
        <v>-6.9999999999999999E-4</v>
      </c>
      <c r="M14">
        <v>25.5</v>
      </c>
      <c r="N14">
        <v>25.3</v>
      </c>
      <c r="O14" t="s">
        <v>14</v>
      </c>
      <c r="P14">
        <v>5.1000000000000004E-3</v>
      </c>
      <c r="Q14">
        <v>0.05</v>
      </c>
      <c r="R14" t="s">
        <v>14</v>
      </c>
      <c r="S14">
        <f>(MAX(G10:G15)-MIN(G10:G15))*1000</f>
        <v>0.59999999999860165</v>
      </c>
    </row>
    <row r="15" spans="1:19" x14ac:dyDescent="0.25">
      <c r="A15">
        <v>69</v>
      </c>
      <c r="B15" t="s">
        <v>82</v>
      </c>
      <c r="C15" t="s">
        <v>21</v>
      </c>
      <c r="D15">
        <v>25.4</v>
      </c>
      <c r="G15">
        <v>25.3996</v>
      </c>
      <c r="J15">
        <v>-4.0000000000000002E-4</v>
      </c>
      <c r="M15">
        <v>25.5</v>
      </c>
      <c r="N15">
        <v>25.3</v>
      </c>
      <c r="O15" t="s">
        <v>14</v>
      </c>
      <c r="P15">
        <v>7.0000000000000001E-3</v>
      </c>
      <c r="Q15">
        <v>0.05</v>
      </c>
      <c r="R15" t="s">
        <v>14</v>
      </c>
    </row>
    <row r="16" spans="1:19" x14ac:dyDescent="0.25">
      <c r="A16">
        <v>10</v>
      </c>
      <c r="B16" t="s">
        <v>22</v>
      </c>
      <c r="C16" t="s">
        <v>21</v>
      </c>
      <c r="D16">
        <v>25.4</v>
      </c>
      <c r="G16">
        <v>25.402899999999999</v>
      </c>
      <c r="J16">
        <v>2.8999999999999998E-3</v>
      </c>
      <c r="M16">
        <v>25.5</v>
      </c>
      <c r="N16">
        <v>25.3</v>
      </c>
      <c r="O16" t="s">
        <v>14</v>
      </c>
      <c r="P16">
        <v>7.3000000000000001E-3</v>
      </c>
      <c r="Q16">
        <v>0.05</v>
      </c>
      <c r="R16" t="s">
        <v>14</v>
      </c>
    </row>
    <row r="17" spans="1:19" x14ac:dyDescent="0.25">
      <c r="A17">
        <v>49</v>
      </c>
      <c r="B17" t="s">
        <v>62</v>
      </c>
      <c r="C17" t="s">
        <v>21</v>
      </c>
      <c r="D17">
        <v>25.4</v>
      </c>
      <c r="G17">
        <v>25.403300000000002</v>
      </c>
      <c r="J17">
        <v>3.3E-3</v>
      </c>
      <c r="M17">
        <v>25.5</v>
      </c>
      <c r="N17">
        <v>25.3</v>
      </c>
      <c r="O17" t="s">
        <v>14</v>
      </c>
      <c r="P17">
        <v>7.4000000000000003E-3</v>
      </c>
      <c r="Q17">
        <v>0.05</v>
      </c>
      <c r="R17" t="s">
        <v>14</v>
      </c>
    </row>
    <row r="18" spans="1:19" x14ac:dyDescent="0.25">
      <c r="A18">
        <v>54</v>
      </c>
      <c r="B18" t="s">
        <v>67</v>
      </c>
      <c r="C18" t="s">
        <v>21</v>
      </c>
      <c r="D18">
        <v>25.4</v>
      </c>
      <c r="G18">
        <v>25.402999999999999</v>
      </c>
      <c r="J18">
        <v>3.0000000000000001E-3</v>
      </c>
      <c r="M18">
        <v>25.5</v>
      </c>
      <c r="N18">
        <v>25.3</v>
      </c>
      <c r="O18" t="s">
        <v>14</v>
      </c>
      <c r="P18">
        <v>7.7999999999999996E-3</v>
      </c>
      <c r="Q18">
        <v>0.05</v>
      </c>
      <c r="R18" t="s">
        <v>14</v>
      </c>
    </row>
    <row r="19" spans="1:19" x14ac:dyDescent="0.25">
      <c r="A19">
        <v>59</v>
      </c>
      <c r="B19" t="s">
        <v>72</v>
      </c>
      <c r="C19" t="s">
        <v>21</v>
      </c>
      <c r="D19">
        <v>25.4</v>
      </c>
      <c r="G19">
        <v>25.4025</v>
      </c>
      <c r="J19">
        <v>2.5000000000000001E-3</v>
      </c>
      <c r="M19">
        <v>25.5</v>
      </c>
      <c r="N19">
        <v>25.3</v>
      </c>
      <c r="O19" t="s">
        <v>14</v>
      </c>
      <c r="P19">
        <v>7.7999999999999996E-3</v>
      </c>
      <c r="Q19">
        <v>0.05</v>
      </c>
      <c r="R19" t="s">
        <v>14</v>
      </c>
      <c r="S19" s="2">
        <f>STDEV(G16:G21)*1000</f>
        <v>0.30767948691289659</v>
      </c>
    </row>
    <row r="20" spans="1:19" x14ac:dyDescent="0.25">
      <c r="A20">
        <v>64</v>
      </c>
      <c r="B20" t="s">
        <v>77</v>
      </c>
      <c r="C20" t="s">
        <v>21</v>
      </c>
      <c r="D20">
        <v>25.4</v>
      </c>
      <c r="G20">
        <v>25.403199999999998</v>
      </c>
      <c r="J20">
        <v>3.2000000000000002E-3</v>
      </c>
      <c r="M20">
        <v>25.5</v>
      </c>
      <c r="N20">
        <v>25.3</v>
      </c>
      <c r="O20" t="s">
        <v>14</v>
      </c>
      <c r="P20">
        <v>8.6999999999999994E-3</v>
      </c>
      <c r="Q20">
        <v>0.05</v>
      </c>
      <c r="R20" t="s">
        <v>14</v>
      </c>
      <c r="S20">
        <f>(MAX(G16:G21)-MIN(G16:G21))*1000</f>
        <v>0.80000000000168825</v>
      </c>
    </row>
    <row r="21" spans="1:19" x14ac:dyDescent="0.25">
      <c r="A21">
        <v>70</v>
      </c>
      <c r="B21" t="s">
        <v>83</v>
      </c>
      <c r="C21" t="s">
        <v>21</v>
      </c>
      <c r="D21">
        <v>25.4</v>
      </c>
      <c r="G21">
        <v>25.403300000000002</v>
      </c>
      <c r="J21">
        <v>3.3E-3</v>
      </c>
      <c r="M21">
        <v>25.5</v>
      </c>
      <c r="N21">
        <v>25.3</v>
      </c>
      <c r="O21" t="s">
        <v>14</v>
      </c>
      <c r="P21">
        <v>7.4000000000000003E-3</v>
      </c>
      <c r="Q21">
        <v>0.05</v>
      </c>
      <c r="R21" t="s">
        <v>14</v>
      </c>
    </row>
    <row r="22" spans="1:19" x14ac:dyDescent="0.25">
      <c r="A22">
        <v>11</v>
      </c>
      <c r="B22" t="s">
        <v>23</v>
      </c>
      <c r="C22" t="s">
        <v>21</v>
      </c>
      <c r="D22">
        <v>25.4</v>
      </c>
      <c r="G22">
        <v>25.402999999999999</v>
      </c>
      <c r="J22">
        <v>3.0000000000000001E-3</v>
      </c>
      <c r="M22">
        <v>25.5</v>
      </c>
      <c r="N22">
        <v>25.3</v>
      </c>
      <c r="O22" t="s">
        <v>14</v>
      </c>
      <c r="P22">
        <v>4.5999999999999999E-3</v>
      </c>
      <c r="Q22">
        <v>0.05</v>
      </c>
      <c r="R22" t="s">
        <v>14</v>
      </c>
    </row>
    <row r="23" spans="1:19" x14ac:dyDescent="0.25">
      <c r="A23">
        <v>50</v>
      </c>
      <c r="B23" t="s">
        <v>63</v>
      </c>
      <c r="C23" t="s">
        <v>21</v>
      </c>
      <c r="D23">
        <v>25.4</v>
      </c>
      <c r="G23">
        <v>25.402799999999999</v>
      </c>
      <c r="J23">
        <v>2.8E-3</v>
      </c>
      <c r="M23">
        <v>25.5</v>
      </c>
      <c r="N23">
        <v>25.3</v>
      </c>
      <c r="O23" t="s">
        <v>14</v>
      </c>
      <c r="P23">
        <v>5.7000000000000002E-3</v>
      </c>
      <c r="Q23">
        <v>0.05</v>
      </c>
      <c r="R23" t="s">
        <v>14</v>
      </c>
    </row>
    <row r="24" spans="1:19" x14ac:dyDescent="0.25">
      <c r="A24">
        <v>55</v>
      </c>
      <c r="B24" t="s">
        <v>68</v>
      </c>
      <c r="C24" t="s">
        <v>21</v>
      </c>
      <c r="D24">
        <v>25.4</v>
      </c>
      <c r="G24">
        <v>25.402799999999999</v>
      </c>
      <c r="J24">
        <v>2.8E-3</v>
      </c>
      <c r="M24">
        <v>25.5</v>
      </c>
      <c r="N24">
        <v>25.3</v>
      </c>
      <c r="O24" t="s">
        <v>14</v>
      </c>
      <c r="P24">
        <v>4.7000000000000002E-3</v>
      </c>
      <c r="Q24">
        <v>0.05</v>
      </c>
      <c r="R24" t="s">
        <v>14</v>
      </c>
    </row>
    <row r="25" spans="1:19" x14ac:dyDescent="0.25">
      <c r="A25">
        <v>60</v>
      </c>
      <c r="B25" t="s">
        <v>73</v>
      </c>
      <c r="C25" t="s">
        <v>21</v>
      </c>
      <c r="D25">
        <v>25.4</v>
      </c>
      <c r="G25">
        <v>25.402699999999999</v>
      </c>
      <c r="J25">
        <v>2.7000000000000001E-3</v>
      </c>
      <c r="M25">
        <v>25.5</v>
      </c>
      <c r="N25">
        <v>25.3</v>
      </c>
      <c r="O25" t="s">
        <v>14</v>
      </c>
      <c r="P25">
        <v>6.1000000000000004E-3</v>
      </c>
      <c r="Q25">
        <v>0.05</v>
      </c>
      <c r="R25" t="s">
        <v>14</v>
      </c>
      <c r="S25" s="2">
        <f>STDEV(G22:G27)*1000</f>
        <v>0.12247448713887348</v>
      </c>
    </row>
    <row r="26" spans="1:19" x14ac:dyDescent="0.25">
      <c r="A26">
        <v>65</v>
      </c>
      <c r="B26" t="s">
        <v>78</v>
      </c>
      <c r="C26" t="s">
        <v>21</v>
      </c>
      <c r="D26">
        <v>25.4</v>
      </c>
      <c r="G26">
        <v>25.402999999999999</v>
      </c>
      <c r="J26">
        <v>3.0000000000000001E-3</v>
      </c>
      <c r="M26">
        <v>25.5</v>
      </c>
      <c r="N26">
        <v>25.3</v>
      </c>
      <c r="O26" t="s">
        <v>14</v>
      </c>
      <c r="P26">
        <v>5.3E-3</v>
      </c>
      <c r="Q26">
        <v>0.05</v>
      </c>
      <c r="R26" t="s">
        <v>14</v>
      </c>
      <c r="S26">
        <f>(MAX(G22:G27)-MIN(G22:G27))*1000</f>
        <v>0.29999999999930083</v>
      </c>
    </row>
    <row r="27" spans="1:19" x14ac:dyDescent="0.25">
      <c r="A27">
        <v>71</v>
      </c>
      <c r="B27" t="s">
        <v>84</v>
      </c>
      <c r="C27" t="s">
        <v>21</v>
      </c>
      <c r="D27">
        <v>25.4</v>
      </c>
      <c r="G27">
        <v>25.402799999999999</v>
      </c>
      <c r="J27">
        <v>2.8E-3</v>
      </c>
      <c r="M27">
        <v>25.5</v>
      </c>
      <c r="N27">
        <v>25.3</v>
      </c>
      <c r="O27" t="s">
        <v>14</v>
      </c>
      <c r="P27">
        <v>5.7000000000000002E-3</v>
      </c>
      <c r="Q27">
        <v>0.05</v>
      </c>
      <c r="R27" t="s">
        <v>14</v>
      </c>
    </row>
    <row r="28" spans="1:19" x14ac:dyDescent="0.25">
      <c r="A28">
        <v>12</v>
      </c>
      <c r="B28" t="s">
        <v>24</v>
      </c>
      <c r="C28" t="s">
        <v>21</v>
      </c>
      <c r="D28">
        <v>25.4</v>
      </c>
      <c r="G28">
        <v>25.404299999999999</v>
      </c>
      <c r="J28">
        <v>4.3E-3</v>
      </c>
      <c r="M28">
        <v>25.5</v>
      </c>
      <c r="N28">
        <v>25.3</v>
      </c>
      <c r="O28" t="s">
        <v>14</v>
      </c>
      <c r="P28">
        <v>7.1999999999999998E-3</v>
      </c>
      <c r="Q28">
        <v>0.05</v>
      </c>
      <c r="R28" t="s">
        <v>14</v>
      </c>
    </row>
    <row r="29" spans="1:19" x14ac:dyDescent="0.25">
      <c r="A29">
        <v>51</v>
      </c>
      <c r="B29" t="s">
        <v>64</v>
      </c>
      <c r="C29" t="s">
        <v>21</v>
      </c>
      <c r="D29">
        <v>25.4</v>
      </c>
      <c r="G29">
        <v>25.404599999999999</v>
      </c>
      <c r="J29">
        <v>4.5999999999999999E-3</v>
      </c>
      <c r="M29">
        <v>25.5</v>
      </c>
      <c r="N29">
        <v>25.3</v>
      </c>
      <c r="O29" t="s">
        <v>14</v>
      </c>
      <c r="P29">
        <v>8.0000000000000002E-3</v>
      </c>
      <c r="Q29">
        <v>0.05</v>
      </c>
      <c r="R29" t="s">
        <v>14</v>
      </c>
    </row>
    <row r="30" spans="1:19" x14ac:dyDescent="0.25">
      <c r="A30">
        <v>56</v>
      </c>
      <c r="B30" t="s">
        <v>69</v>
      </c>
      <c r="C30" t="s">
        <v>21</v>
      </c>
      <c r="D30">
        <v>25.4</v>
      </c>
      <c r="G30">
        <v>25.4039</v>
      </c>
      <c r="J30">
        <v>3.8999999999999998E-3</v>
      </c>
      <c r="M30">
        <v>25.5</v>
      </c>
      <c r="N30">
        <v>25.3</v>
      </c>
      <c r="O30" t="s">
        <v>14</v>
      </c>
      <c r="P30">
        <v>7.6E-3</v>
      </c>
      <c r="Q30">
        <v>0.05</v>
      </c>
      <c r="R30" t="s">
        <v>14</v>
      </c>
    </row>
    <row r="31" spans="1:19" x14ac:dyDescent="0.25">
      <c r="A31">
        <v>61</v>
      </c>
      <c r="B31" t="s">
        <v>74</v>
      </c>
      <c r="C31" t="s">
        <v>21</v>
      </c>
      <c r="D31">
        <v>25.4</v>
      </c>
      <c r="G31">
        <v>25.403700000000001</v>
      </c>
      <c r="J31">
        <v>3.7000000000000002E-3</v>
      </c>
      <c r="M31">
        <v>25.5</v>
      </c>
      <c r="N31">
        <v>25.3</v>
      </c>
      <c r="O31" t="s">
        <v>14</v>
      </c>
      <c r="P31">
        <v>8.3999999999999995E-3</v>
      </c>
      <c r="Q31">
        <v>0.05</v>
      </c>
      <c r="R31" t="s">
        <v>14</v>
      </c>
      <c r="S31" s="2">
        <f>STDEV(G28:G33)*1000</f>
        <v>0.365604522217715</v>
      </c>
    </row>
    <row r="32" spans="1:19" x14ac:dyDescent="0.25">
      <c r="A32">
        <v>66</v>
      </c>
      <c r="B32" t="s">
        <v>79</v>
      </c>
      <c r="C32" t="s">
        <v>21</v>
      </c>
      <c r="D32">
        <v>25.4</v>
      </c>
      <c r="G32">
        <v>25.404199999999999</v>
      </c>
      <c r="J32">
        <v>4.1999999999999997E-3</v>
      </c>
      <c r="M32">
        <v>25.5</v>
      </c>
      <c r="N32">
        <v>25.3</v>
      </c>
      <c r="O32" t="s">
        <v>14</v>
      </c>
      <c r="P32">
        <v>6.6E-3</v>
      </c>
      <c r="Q32">
        <v>0.05</v>
      </c>
      <c r="R32" t="s">
        <v>14</v>
      </c>
      <c r="S32">
        <f>(MAX(G28:G33)-MIN(G28:G33))*1000</f>
        <v>0.89999999999790248</v>
      </c>
    </row>
    <row r="33" spans="1:19" x14ac:dyDescent="0.25">
      <c r="A33">
        <v>72</v>
      </c>
      <c r="B33" t="s">
        <v>85</v>
      </c>
      <c r="C33" t="s">
        <v>21</v>
      </c>
      <c r="D33">
        <v>25.4</v>
      </c>
      <c r="G33">
        <v>25.404599999999999</v>
      </c>
      <c r="J33">
        <v>4.5999999999999999E-3</v>
      </c>
      <c r="M33">
        <v>25.5</v>
      </c>
      <c r="N33">
        <v>25.3</v>
      </c>
      <c r="O33" t="s">
        <v>14</v>
      </c>
      <c r="P33">
        <v>8.0000000000000002E-3</v>
      </c>
      <c r="Q33">
        <v>0.05</v>
      </c>
      <c r="R33" t="s">
        <v>14</v>
      </c>
    </row>
    <row r="34" spans="1:19" x14ac:dyDescent="0.25">
      <c r="A34">
        <v>13</v>
      </c>
      <c r="B34" t="s">
        <v>25</v>
      </c>
      <c r="C34" t="s">
        <v>21</v>
      </c>
      <c r="D34">
        <v>25.4</v>
      </c>
      <c r="G34">
        <v>25.402000000000001</v>
      </c>
      <c r="J34">
        <v>2E-3</v>
      </c>
      <c r="M34">
        <v>25.5</v>
      </c>
      <c r="N34">
        <v>25.3</v>
      </c>
      <c r="O34" t="s">
        <v>14</v>
      </c>
      <c r="P34">
        <v>4.7999999999999996E-3</v>
      </c>
      <c r="Q34">
        <v>0.05</v>
      </c>
      <c r="R34" t="s">
        <v>14</v>
      </c>
    </row>
    <row r="35" spans="1:19" x14ac:dyDescent="0.25">
      <c r="A35">
        <v>52</v>
      </c>
      <c r="B35" t="s">
        <v>65</v>
      </c>
      <c r="C35" t="s">
        <v>21</v>
      </c>
      <c r="D35">
        <v>25.4</v>
      </c>
      <c r="G35">
        <v>25.4025</v>
      </c>
      <c r="J35">
        <v>2.5000000000000001E-3</v>
      </c>
      <c r="M35">
        <v>25.5</v>
      </c>
      <c r="N35">
        <v>25.3</v>
      </c>
      <c r="O35" t="s">
        <v>14</v>
      </c>
      <c r="P35">
        <v>4.8999999999999998E-3</v>
      </c>
      <c r="Q35">
        <v>0.05</v>
      </c>
      <c r="R35" t="s">
        <v>14</v>
      </c>
    </row>
    <row r="36" spans="1:19" x14ac:dyDescent="0.25">
      <c r="A36">
        <v>57</v>
      </c>
      <c r="B36" t="s">
        <v>70</v>
      </c>
      <c r="C36" t="s">
        <v>21</v>
      </c>
      <c r="D36">
        <v>25.4</v>
      </c>
      <c r="G36">
        <v>25.4024</v>
      </c>
      <c r="J36">
        <v>2.3999999999999998E-3</v>
      </c>
      <c r="M36">
        <v>25.5</v>
      </c>
      <c r="N36">
        <v>25.3</v>
      </c>
      <c r="O36" t="s">
        <v>14</v>
      </c>
      <c r="P36">
        <v>5.7000000000000002E-3</v>
      </c>
      <c r="Q36">
        <v>0.05</v>
      </c>
      <c r="R36" t="s">
        <v>14</v>
      </c>
    </row>
    <row r="37" spans="1:19" x14ac:dyDescent="0.25">
      <c r="A37">
        <v>62</v>
      </c>
      <c r="B37" t="s">
        <v>75</v>
      </c>
      <c r="C37" t="s">
        <v>21</v>
      </c>
      <c r="D37">
        <v>25.4</v>
      </c>
      <c r="G37">
        <v>25.402699999999999</v>
      </c>
      <c r="J37">
        <v>2.7000000000000001E-3</v>
      </c>
      <c r="M37">
        <v>25.5</v>
      </c>
      <c r="N37">
        <v>25.3</v>
      </c>
      <c r="O37" t="s">
        <v>14</v>
      </c>
      <c r="P37">
        <v>4.5999999999999999E-3</v>
      </c>
      <c r="Q37">
        <v>0.05</v>
      </c>
      <c r="R37" t="s">
        <v>14</v>
      </c>
      <c r="S37" s="2">
        <f>STDEV(G34:G39)*1000</f>
        <v>0.23664319132343312</v>
      </c>
    </row>
    <row r="38" spans="1:19" x14ac:dyDescent="0.25">
      <c r="A38">
        <v>67</v>
      </c>
      <c r="B38" t="s">
        <v>80</v>
      </c>
      <c r="C38" t="s">
        <v>21</v>
      </c>
      <c r="D38">
        <v>25.4</v>
      </c>
      <c r="G38">
        <v>25.4025</v>
      </c>
      <c r="J38">
        <v>2.5000000000000001E-3</v>
      </c>
      <c r="M38">
        <v>25.5</v>
      </c>
      <c r="N38">
        <v>25.3</v>
      </c>
      <c r="O38" t="s">
        <v>14</v>
      </c>
      <c r="P38">
        <v>6.3E-3</v>
      </c>
      <c r="Q38">
        <v>0.05</v>
      </c>
      <c r="R38" t="s">
        <v>14</v>
      </c>
      <c r="S38">
        <f>(MAX(G34:G39)-MIN(G34:G39))*1000</f>
        <v>0.69999999999836859</v>
      </c>
    </row>
    <row r="39" spans="1:19" x14ac:dyDescent="0.25">
      <c r="A39">
        <v>73</v>
      </c>
      <c r="B39" t="s">
        <v>86</v>
      </c>
      <c r="C39" t="s">
        <v>21</v>
      </c>
      <c r="D39">
        <v>25.4</v>
      </c>
      <c r="G39">
        <v>25.4023</v>
      </c>
      <c r="J39">
        <v>2.3E-3</v>
      </c>
      <c r="M39">
        <v>25.5</v>
      </c>
      <c r="N39">
        <v>25.3</v>
      </c>
      <c r="O39" t="s">
        <v>14</v>
      </c>
      <c r="P39">
        <v>4.7999999999999996E-3</v>
      </c>
      <c r="Q39">
        <v>0.05</v>
      </c>
      <c r="R39" t="s">
        <v>14</v>
      </c>
    </row>
    <row r="40" spans="1:19" x14ac:dyDescent="0.25">
      <c r="A40">
        <v>14</v>
      </c>
      <c r="B40" t="s">
        <v>26</v>
      </c>
      <c r="C40" t="s">
        <v>27</v>
      </c>
      <c r="D40">
        <v>72.887</v>
      </c>
      <c r="G40">
        <v>72.880099999999999</v>
      </c>
      <c r="J40">
        <v>-6.8999999999999999E-3</v>
      </c>
      <c r="M40">
        <v>72.986999999999995</v>
      </c>
      <c r="N40">
        <v>72.787000000000006</v>
      </c>
      <c r="O40" t="s">
        <v>14</v>
      </c>
    </row>
    <row r="41" spans="1:19" x14ac:dyDescent="0.25">
      <c r="A41">
        <v>15</v>
      </c>
      <c r="B41" t="s">
        <v>28</v>
      </c>
      <c r="C41" t="s">
        <v>27</v>
      </c>
      <c r="D41">
        <v>73.745999999999995</v>
      </c>
      <c r="G41">
        <v>73.714200000000005</v>
      </c>
      <c r="J41">
        <v>-3.1800000000000002E-2</v>
      </c>
      <c r="M41">
        <v>73.846000000000004</v>
      </c>
      <c r="N41">
        <v>73.646000000000001</v>
      </c>
      <c r="O41" t="s">
        <v>14</v>
      </c>
    </row>
    <row r="42" spans="1:19" x14ac:dyDescent="0.25">
      <c r="A42">
        <v>16</v>
      </c>
      <c r="B42" t="s">
        <v>29</v>
      </c>
      <c r="C42" t="s">
        <v>27</v>
      </c>
      <c r="D42">
        <v>72.376999999999995</v>
      </c>
      <c r="G42">
        <v>72.340800000000002</v>
      </c>
      <c r="J42">
        <v>-3.6200000000000003E-2</v>
      </c>
      <c r="M42">
        <v>72.477000000000004</v>
      </c>
      <c r="N42">
        <v>72.277000000000001</v>
      </c>
      <c r="O42" t="s">
        <v>14</v>
      </c>
    </row>
    <row r="43" spans="1:19" x14ac:dyDescent="0.25">
      <c r="A43">
        <v>17</v>
      </c>
      <c r="B43" t="s">
        <v>30</v>
      </c>
      <c r="C43" t="s">
        <v>27</v>
      </c>
      <c r="D43">
        <v>72.031000000000006</v>
      </c>
      <c r="G43">
        <v>71.965999999999994</v>
      </c>
      <c r="J43">
        <v>-6.5000000000000002E-2</v>
      </c>
      <c r="M43">
        <v>72.131</v>
      </c>
      <c r="N43">
        <v>71.930999999999997</v>
      </c>
      <c r="O43" t="s">
        <v>14</v>
      </c>
    </row>
    <row r="44" spans="1:19" x14ac:dyDescent="0.25">
      <c r="A44">
        <v>20</v>
      </c>
      <c r="B44" t="s">
        <v>33</v>
      </c>
      <c r="C44" t="s">
        <v>27</v>
      </c>
      <c r="D44">
        <v>126</v>
      </c>
      <c r="G44">
        <v>125.9336</v>
      </c>
      <c r="J44">
        <v>-6.6400000000000001E-2</v>
      </c>
      <c r="M44">
        <v>126.1</v>
      </c>
      <c r="N44">
        <v>125.9</v>
      </c>
      <c r="O44" t="s">
        <v>14</v>
      </c>
    </row>
    <row r="45" spans="1:19" x14ac:dyDescent="0.25">
      <c r="A45">
        <v>22</v>
      </c>
      <c r="B45" t="s">
        <v>35</v>
      </c>
      <c r="C45" t="s">
        <v>27</v>
      </c>
      <c r="D45">
        <v>145.262</v>
      </c>
      <c r="G45">
        <v>145.21789999999999</v>
      </c>
      <c r="J45">
        <v>-4.41E-2</v>
      </c>
      <c r="M45">
        <v>145.36199999999999</v>
      </c>
      <c r="N45">
        <v>145.16200000000001</v>
      </c>
      <c r="O45" t="s">
        <v>14</v>
      </c>
    </row>
    <row r="46" spans="1:19" x14ac:dyDescent="0.25">
      <c r="A46">
        <v>18</v>
      </c>
      <c r="B46" t="s">
        <v>31</v>
      </c>
      <c r="C46" t="s">
        <v>27</v>
      </c>
      <c r="D46">
        <v>75.007000000000005</v>
      </c>
      <c r="G46">
        <v>74.992900000000006</v>
      </c>
      <c r="J46">
        <v>-1.41E-2</v>
      </c>
      <c r="M46">
        <v>75.106999999999999</v>
      </c>
      <c r="N46">
        <v>74.906999999999996</v>
      </c>
      <c r="O46" t="s">
        <v>14</v>
      </c>
    </row>
    <row r="47" spans="1:19" x14ac:dyDescent="0.25">
      <c r="A47">
        <v>19</v>
      </c>
      <c r="B47" t="s">
        <v>32</v>
      </c>
      <c r="C47" t="s">
        <v>27</v>
      </c>
      <c r="D47">
        <v>74.007000000000005</v>
      </c>
      <c r="G47">
        <v>73.988399999999999</v>
      </c>
      <c r="J47">
        <v>-1.8599999999999998E-2</v>
      </c>
      <c r="M47">
        <v>74.106999999999999</v>
      </c>
      <c r="N47">
        <v>73.906999999999996</v>
      </c>
      <c r="O47" t="s">
        <v>14</v>
      </c>
    </row>
    <row r="48" spans="1:19" x14ac:dyDescent="0.25">
      <c r="A48">
        <v>23</v>
      </c>
      <c r="B48" t="s">
        <v>36</v>
      </c>
      <c r="C48" t="s">
        <v>27</v>
      </c>
      <c r="D48">
        <v>145.774</v>
      </c>
      <c r="G48">
        <v>145.67679999999999</v>
      </c>
      <c r="J48">
        <v>-9.7199999999999995E-2</v>
      </c>
      <c r="M48">
        <v>145.874</v>
      </c>
      <c r="N48">
        <v>145.67400000000001</v>
      </c>
      <c r="O48" t="s">
        <v>14</v>
      </c>
    </row>
    <row r="49" spans="1:26" x14ac:dyDescent="0.25">
      <c r="A49">
        <v>21</v>
      </c>
      <c r="B49" t="s">
        <v>34</v>
      </c>
      <c r="C49" t="s">
        <v>27</v>
      </c>
      <c r="D49">
        <v>124.004</v>
      </c>
      <c r="G49">
        <v>123.9256</v>
      </c>
      <c r="J49">
        <v>-7.8399999999999997E-2</v>
      </c>
      <c r="M49">
        <v>124.104</v>
      </c>
      <c r="N49">
        <v>123.904</v>
      </c>
      <c r="O49" t="s">
        <v>14</v>
      </c>
    </row>
    <row r="50" spans="1:26" x14ac:dyDescent="0.25">
      <c r="A50">
        <v>4</v>
      </c>
      <c r="B50" t="s">
        <v>12</v>
      </c>
      <c r="C50" t="s">
        <v>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P50">
        <v>0</v>
      </c>
      <c r="Q50">
        <v>0.05</v>
      </c>
      <c r="R50" t="s">
        <v>14</v>
      </c>
      <c r="T50" s="2">
        <f>(G50-$G$50)*1000</f>
        <v>0</v>
      </c>
      <c r="U50" s="2">
        <f>(H50-$H$50)*1000</f>
        <v>0</v>
      </c>
      <c r="V50" s="2">
        <f>(I50-$I$50)*1000</f>
        <v>0</v>
      </c>
    </row>
    <row r="51" spans="1:26" x14ac:dyDescent="0.25">
      <c r="A51">
        <v>24</v>
      </c>
      <c r="B51" t="s">
        <v>37</v>
      </c>
      <c r="C51" t="s">
        <v>13</v>
      </c>
      <c r="D51">
        <v>0</v>
      </c>
      <c r="E51">
        <v>0</v>
      </c>
      <c r="F51">
        <v>0</v>
      </c>
      <c r="G51">
        <v>8.0000000000000004E-4</v>
      </c>
      <c r="H51">
        <v>0</v>
      </c>
      <c r="I51">
        <v>1E-4</v>
      </c>
      <c r="J51">
        <v>8.0000000000000004E-4</v>
      </c>
      <c r="K51">
        <v>0</v>
      </c>
      <c r="L51">
        <v>1E-4</v>
      </c>
      <c r="P51">
        <v>1.6000000000000001E-3</v>
      </c>
      <c r="Q51">
        <v>0.05</v>
      </c>
      <c r="R51" t="s">
        <v>14</v>
      </c>
      <c r="T51" s="2">
        <f t="shared" ref="T51:T55" si="0">(G51-$G$50)*1000</f>
        <v>0.8</v>
      </c>
      <c r="U51" s="2">
        <f t="shared" ref="U51:U55" si="1">(H51-$H$50)*1000</f>
        <v>0</v>
      </c>
      <c r="V51" s="2">
        <f t="shared" ref="V51:V55" si="2">(I51-$I$50)*1000</f>
        <v>0.1</v>
      </c>
    </row>
    <row r="52" spans="1:26" x14ac:dyDescent="0.25">
      <c r="A52">
        <v>29</v>
      </c>
      <c r="B52" t="s">
        <v>42</v>
      </c>
      <c r="C52" t="s">
        <v>13</v>
      </c>
      <c r="D52">
        <v>0</v>
      </c>
      <c r="E52">
        <v>0</v>
      </c>
      <c r="F52">
        <v>0</v>
      </c>
      <c r="G52">
        <v>1.8E-3</v>
      </c>
      <c r="H52">
        <v>5.0000000000000001E-4</v>
      </c>
      <c r="I52">
        <v>-2.0000000000000001E-4</v>
      </c>
      <c r="J52">
        <v>1.8E-3</v>
      </c>
      <c r="K52">
        <v>5.0000000000000001E-4</v>
      </c>
      <c r="L52">
        <v>-2.0000000000000001E-4</v>
      </c>
      <c r="P52">
        <v>3.8E-3</v>
      </c>
      <c r="Q52">
        <v>0.05</v>
      </c>
      <c r="R52" t="s">
        <v>14</v>
      </c>
      <c r="T52" s="2">
        <f t="shared" si="0"/>
        <v>1.8</v>
      </c>
      <c r="U52" s="2">
        <f t="shared" si="1"/>
        <v>0.5</v>
      </c>
      <c r="V52" s="2">
        <f t="shared" si="2"/>
        <v>-0.2</v>
      </c>
    </row>
    <row r="53" spans="1:26" x14ac:dyDescent="0.25">
      <c r="A53">
        <v>34</v>
      </c>
      <c r="B53" t="s">
        <v>47</v>
      </c>
      <c r="C53" t="s">
        <v>13</v>
      </c>
      <c r="D53">
        <v>0</v>
      </c>
      <c r="E53">
        <v>0</v>
      </c>
      <c r="F53">
        <v>0</v>
      </c>
      <c r="G53">
        <v>2.5999999999999999E-3</v>
      </c>
      <c r="H53">
        <v>8.9999999999999998E-4</v>
      </c>
      <c r="I53">
        <v>0</v>
      </c>
      <c r="J53">
        <v>2.5999999999999999E-3</v>
      </c>
      <c r="K53">
        <v>8.9999999999999998E-4</v>
      </c>
      <c r="L53">
        <v>0</v>
      </c>
      <c r="P53">
        <v>5.4999999999999997E-3</v>
      </c>
      <c r="Q53">
        <v>0.05</v>
      </c>
      <c r="R53" t="s">
        <v>14</v>
      </c>
      <c r="T53" s="2">
        <f t="shared" si="0"/>
        <v>2.6</v>
      </c>
      <c r="U53" s="2">
        <f t="shared" si="1"/>
        <v>0.9</v>
      </c>
      <c r="V53" s="2">
        <f t="shared" si="2"/>
        <v>0</v>
      </c>
    </row>
    <row r="54" spans="1:26" x14ac:dyDescent="0.25">
      <c r="A54">
        <v>38</v>
      </c>
      <c r="B54" t="s">
        <v>51</v>
      </c>
      <c r="C54" t="s">
        <v>13</v>
      </c>
      <c r="D54">
        <v>0</v>
      </c>
      <c r="E54">
        <v>0</v>
      </c>
      <c r="F54">
        <v>0</v>
      </c>
      <c r="G54">
        <v>3.7000000000000002E-3</v>
      </c>
      <c r="H54">
        <v>8.9999999999999998E-4</v>
      </c>
      <c r="I54">
        <v>0</v>
      </c>
      <c r="J54">
        <v>3.7000000000000002E-3</v>
      </c>
      <c r="K54">
        <v>8.9999999999999998E-4</v>
      </c>
      <c r="L54">
        <v>0</v>
      </c>
      <c r="P54">
        <v>7.6E-3</v>
      </c>
      <c r="Q54">
        <v>0.05</v>
      </c>
      <c r="R54" t="s">
        <v>14</v>
      </c>
      <c r="T54" s="2">
        <f t="shared" si="0"/>
        <v>3.7</v>
      </c>
      <c r="U54" s="2">
        <f t="shared" si="1"/>
        <v>0.9</v>
      </c>
      <c r="V54" s="2">
        <f t="shared" si="2"/>
        <v>0</v>
      </c>
      <c r="X54">
        <f>(G55-G50)*1000</f>
        <v>4.2</v>
      </c>
      <c r="Y54">
        <f>(H55-H50)*1000</f>
        <v>1.5</v>
      </c>
      <c r="Z54">
        <f>(I55-I50)*1000</f>
        <v>-0.5</v>
      </c>
    </row>
    <row r="55" spans="1:26" x14ac:dyDescent="0.25">
      <c r="A55">
        <v>43</v>
      </c>
      <c r="B55" t="s">
        <v>56</v>
      </c>
      <c r="C55" t="s">
        <v>13</v>
      </c>
      <c r="D55">
        <v>0</v>
      </c>
      <c r="E55">
        <v>0</v>
      </c>
      <c r="F55">
        <v>0</v>
      </c>
      <c r="G55">
        <v>4.1999999999999997E-3</v>
      </c>
      <c r="H55">
        <v>1.5E-3</v>
      </c>
      <c r="I55">
        <v>-5.0000000000000001E-4</v>
      </c>
      <c r="J55">
        <v>4.1999999999999997E-3</v>
      </c>
      <c r="K55">
        <v>1.5E-3</v>
      </c>
      <c r="L55">
        <v>-5.0000000000000001E-4</v>
      </c>
      <c r="P55">
        <v>8.8999999999999999E-3</v>
      </c>
      <c r="Q55">
        <v>0.05</v>
      </c>
      <c r="R55" t="s">
        <v>14</v>
      </c>
      <c r="T55" s="2">
        <f t="shared" si="0"/>
        <v>4.2</v>
      </c>
      <c r="U55" s="2">
        <f t="shared" si="1"/>
        <v>1.5</v>
      </c>
      <c r="V55" s="2">
        <f t="shared" si="2"/>
        <v>-0.5</v>
      </c>
    </row>
    <row r="56" spans="1:26" x14ac:dyDescent="0.25">
      <c r="A56">
        <v>5</v>
      </c>
      <c r="B56" t="s">
        <v>15</v>
      </c>
      <c r="C56" t="s">
        <v>13</v>
      </c>
      <c r="D56">
        <v>62.5</v>
      </c>
      <c r="E56">
        <v>37.5</v>
      </c>
      <c r="F56">
        <v>0</v>
      </c>
      <c r="G56">
        <v>62.481299999999997</v>
      </c>
      <c r="H56">
        <v>37.517800000000001</v>
      </c>
      <c r="I56">
        <v>8.8400000000000006E-2</v>
      </c>
      <c r="J56">
        <v>-1.8700000000000001E-2</v>
      </c>
      <c r="K56">
        <v>1.78E-2</v>
      </c>
      <c r="L56">
        <v>8.8400000000000006E-2</v>
      </c>
      <c r="P56">
        <v>0.1842</v>
      </c>
      <c r="Q56">
        <v>0.05</v>
      </c>
      <c r="R56" t="s">
        <v>16</v>
      </c>
      <c r="T56" s="2">
        <f>(G56-$G$56)*1000</f>
        <v>0</v>
      </c>
      <c r="U56" s="2">
        <f>(H56-$H$56)*1000</f>
        <v>0</v>
      </c>
      <c r="V56" s="2">
        <f>(I56-$I$56)*1000</f>
        <v>0</v>
      </c>
    </row>
    <row r="57" spans="1:26" x14ac:dyDescent="0.25">
      <c r="A57">
        <v>25</v>
      </c>
      <c r="B57" t="s">
        <v>38</v>
      </c>
      <c r="C57" t="s">
        <v>13</v>
      </c>
      <c r="D57">
        <v>62.5</v>
      </c>
      <c r="E57">
        <v>37.5</v>
      </c>
      <c r="F57">
        <v>0</v>
      </c>
      <c r="G57">
        <v>62.482100000000003</v>
      </c>
      <c r="H57">
        <v>37.5184</v>
      </c>
      <c r="I57">
        <v>8.77E-2</v>
      </c>
      <c r="J57">
        <v>-1.7899999999999999E-2</v>
      </c>
      <c r="K57">
        <v>1.84E-2</v>
      </c>
      <c r="L57">
        <v>8.77E-2</v>
      </c>
      <c r="P57">
        <v>0.18279999999999999</v>
      </c>
      <c r="Q57">
        <v>0.05</v>
      </c>
      <c r="R57" t="s">
        <v>16</v>
      </c>
      <c r="T57" s="2">
        <f t="shared" ref="T57:T61" si="3">(G57-$G$56)*1000</f>
        <v>0.80000000000524096</v>
      </c>
      <c r="U57" s="2">
        <f t="shared" ref="U57:U61" si="4">(H57-$H$56)*1000</f>
        <v>0.59999999999860165</v>
      </c>
      <c r="V57" s="2">
        <f t="shared" ref="V57:V61" si="5">(I57-$I$56)*1000</f>
        <v>-0.70000000000000617</v>
      </c>
    </row>
    <row r="58" spans="1:26" x14ac:dyDescent="0.25">
      <c r="A58">
        <v>30</v>
      </c>
      <c r="B58" t="s">
        <v>43</v>
      </c>
      <c r="C58" t="s">
        <v>13</v>
      </c>
      <c r="D58">
        <v>62.5</v>
      </c>
      <c r="E58">
        <v>37.5</v>
      </c>
      <c r="F58">
        <v>0</v>
      </c>
      <c r="G58">
        <v>62.4831</v>
      </c>
      <c r="H58">
        <v>37.518500000000003</v>
      </c>
      <c r="I58">
        <v>8.7900000000000006E-2</v>
      </c>
      <c r="J58">
        <v>-1.6899999999999998E-2</v>
      </c>
      <c r="K58">
        <v>1.8499999999999999E-2</v>
      </c>
      <c r="L58">
        <v>8.7900000000000006E-2</v>
      </c>
      <c r="P58">
        <v>0.18279999999999999</v>
      </c>
      <c r="Q58">
        <v>0.05</v>
      </c>
      <c r="R58" t="s">
        <v>16</v>
      </c>
      <c r="T58" s="2">
        <f t="shared" si="3"/>
        <v>1.8000000000029104</v>
      </c>
      <c r="U58" s="2">
        <f t="shared" si="4"/>
        <v>0.70000000000192131</v>
      </c>
      <c r="V58" s="2">
        <f t="shared" si="5"/>
        <v>-0.50000000000000044</v>
      </c>
    </row>
    <row r="59" spans="1:26" x14ac:dyDescent="0.25">
      <c r="A59">
        <v>47</v>
      </c>
      <c r="B59" t="s">
        <v>60</v>
      </c>
      <c r="C59" t="s">
        <v>13</v>
      </c>
      <c r="D59">
        <v>62.5</v>
      </c>
      <c r="E59">
        <v>37.5</v>
      </c>
      <c r="F59">
        <v>0</v>
      </c>
      <c r="G59">
        <v>62.484000000000002</v>
      </c>
      <c r="H59">
        <v>37.518999999999998</v>
      </c>
      <c r="I59">
        <v>8.8200000000000001E-2</v>
      </c>
      <c r="J59">
        <v>-1.6E-2</v>
      </c>
      <c r="K59">
        <v>1.9E-2</v>
      </c>
      <c r="L59">
        <v>8.8200000000000001E-2</v>
      </c>
      <c r="P59">
        <v>0.18329999999999999</v>
      </c>
      <c r="Q59">
        <v>0.05</v>
      </c>
      <c r="R59" t="s">
        <v>16</v>
      </c>
      <c r="T59" s="2">
        <f t="shared" si="3"/>
        <v>2.7000000000043656</v>
      </c>
      <c r="U59" s="2">
        <f t="shared" si="4"/>
        <v>1.1999999999972033</v>
      </c>
      <c r="V59" s="2">
        <f t="shared" si="5"/>
        <v>-0.20000000000000573</v>
      </c>
    </row>
    <row r="60" spans="1:26" x14ac:dyDescent="0.25">
      <c r="A60">
        <v>39</v>
      </c>
      <c r="B60" t="s">
        <v>52</v>
      </c>
      <c r="C60" t="s">
        <v>13</v>
      </c>
      <c r="D60">
        <v>62.5</v>
      </c>
      <c r="E60">
        <v>37.5</v>
      </c>
      <c r="F60">
        <v>0</v>
      </c>
      <c r="G60">
        <v>62.484099999999998</v>
      </c>
      <c r="H60">
        <v>37.518700000000003</v>
      </c>
      <c r="I60">
        <v>8.77E-2</v>
      </c>
      <c r="J60">
        <v>-1.5900000000000001E-2</v>
      </c>
      <c r="K60">
        <v>1.8700000000000001E-2</v>
      </c>
      <c r="L60">
        <v>8.77E-2</v>
      </c>
      <c r="P60">
        <v>0.18210000000000001</v>
      </c>
      <c r="Q60">
        <v>0.05</v>
      </c>
      <c r="R60" t="s">
        <v>16</v>
      </c>
      <c r="T60" s="2">
        <f t="shared" si="3"/>
        <v>2.8000000000005798</v>
      </c>
      <c r="U60" s="2">
        <f t="shared" si="4"/>
        <v>0.90000000000145519</v>
      </c>
      <c r="V60" s="2">
        <f t="shared" si="5"/>
        <v>-0.70000000000000617</v>
      </c>
      <c r="X60">
        <f>(G61-G56)*1000</f>
        <v>4.1000000000011028</v>
      </c>
      <c r="Y60">
        <f>(H61-H56)*1000</f>
        <v>1.6999999999995907</v>
      </c>
      <c r="Z60">
        <f>(I61-I56)*1000</f>
        <v>-0.70000000000000617</v>
      </c>
    </row>
    <row r="61" spans="1:26" x14ac:dyDescent="0.25">
      <c r="A61">
        <v>44</v>
      </c>
      <c r="B61" t="s">
        <v>57</v>
      </c>
      <c r="C61" t="s">
        <v>13</v>
      </c>
      <c r="D61">
        <v>62.5</v>
      </c>
      <c r="E61">
        <v>37.5</v>
      </c>
      <c r="F61">
        <v>0</v>
      </c>
      <c r="G61">
        <v>62.485399999999998</v>
      </c>
      <c r="H61">
        <v>37.519500000000001</v>
      </c>
      <c r="I61">
        <v>8.77E-2</v>
      </c>
      <c r="J61">
        <v>-1.46E-2</v>
      </c>
      <c r="K61">
        <v>1.95E-2</v>
      </c>
      <c r="L61">
        <v>8.77E-2</v>
      </c>
      <c r="P61">
        <v>0.182</v>
      </c>
      <c r="Q61">
        <v>0.05</v>
      </c>
      <c r="R61" t="s">
        <v>16</v>
      </c>
      <c r="T61" s="2">
        <f t="shared" si="3"/>
        <v>4.1000000000011028</v>
      </c>
      <c r="U61" s="2">
        <f t="shared" si="4"/>
        <v>1.6999999999995907</v>
      </c>
      <c r="V61" s="2">
        <f t="shared" si="5"/>
        <v>-0.70000000000000617</v>
      </c>
    </row>
    <row r="62" spans="1:26" x14ac:dyDescent="0.25">
      <c r="A62">
        <v>6</v>
      </c>
      <c r="B62" t="s">
        <v>17</v>
      </c>
      <c r="C62" t="s">
        <v>13</v>
      </c>
      <c r="D62">
        <v>-63.5</v>
      </c>
      <c r="E62">
        <v>37.5</v>
      </c>
      <c r="F62">
        <v>0</v>
      </c>
      <c r="G62">
        <v>-63.452300000000001</v>
      </c>
      <c r="H62">
        <v>37.517800000000001</v>
      </c>
      <c r="I62">
        <v>7.2099999999999997E-2</v>
      </c>
      <c r="J62">
        <v>4.7699999999999999E-2</v>
      </c>
      <c r="K62">
        <v>1.78E-2</v>
      </c>
      <c r="L62">
        <v>7.2099999999999997E-2</v>
      </c>
      <c r="P62">
        <v>0.17660000000000001</v>
      </c>
      <c r="Q62">
        <v>0.05</v>
      </c>
      <c r="R62" t="s">
        <v>16</v>
      </c>
      <c r="T62" s="2">
        <f>(G62-$G$62)*1000</f>
        <v>0</v>
      </c>
      <c r="U62" s="2">
        <f>(H62-$H$62)*1000</f>
        <v>0</v>
      </c>
      <c r="V62" s="2">
        <f>(I62-$I$62)*1000</f>
        <v>0</v>
      </c>
    </row>
    <row r="63" spans="1:26" x14ac:dyDescent="0.25">
      <c r="A63">
        <v>26</v>
      </c>
      <c r="B63" t="s">
        <v>39</v>
      </c>
      <c r="C63" t="s">
        <v>13</v>
      </c>
      <c r="D63">
        <v>-63.5</v>
      </c>
      <c r="E63">
        <v>37.5</v>
      </c>
      <c r="F63">
        <v>0</v>
      </c>
      <c r="G63">
        <v>-63.450600000000001</v>
      </c>
      <c r="H63">
        <v>37.518000000000001</v>
      </c>
      <c r="I63">
        <v>7.1400000000000005E-2</v>
      </c>
      <c r="J63">
        <v>4.9399999999999999E-2</v>
      </c>
      <c r="K63">
        <v>1.7999999999999999E-2</v>
      </c>
      <c r="L63">
        <v>7.1400000000000005E-2</v>
      </c>
      <c r="P63">
        <v>0.17730000000000001</v>
      </c>
      <c r="Q63">
        <v>0.05</v>
      </c>
      <c r="R63" t="s">
        <v>16</v>
      </c>
      <c r="T63" s="2">
        <f t="shared" ref="T63:T67" si="6">(G63-$G$62)*1000</f>
        <v>1.6999999999995907</v>
      </c>
      <c r="U63" s="2">
        <f t="shared" ref="U63:U67" si="7">(H63-$H$62)*1000</f>
        <v>0.19999999999953388</v>
      </c>
      <c r="V63" s="2">
        <f t="shared" ref="V63:V67" si="8">(I63-$I$62)*1000</f>
        <v>-0.6999999999999923</v>
      </c>
    </row>
    <row r="64" spans="1:26" x14ac:dyDescent="0.25">
      <c r="A64">
        <v>31</v>
      </c>
      <c r="B64" t="s">
        <v>44</v>
      </c>
      <c r="C64" t="s">
        <v>13</v>
      </c>
      <c r="D64">
        <v>-63.5</v>
      </c>
      <c r="E64">
        <v>37.5</v>
      </c>
      <c r="F64">
        <v>0</v>
      </c>
      <c r="G64">
        <v>-63.449599999999997</v>
      </c>
      <c r="H64">
        <v>37.518900000000002</v>
      </c>
      <c r="I64">
        <v>7.1099999999999997E-2</v>
      </c>
      <c r="J64">
        <v>5.04E-2</v>
      </c>
      <c r="K64">
        <v>1.89E-2</v>
      </c>
      <c r="L64">
        <v>7.1099999999999997E-2</v>
      </c>
      <c r="P64">
        <v>0.17829999999999999</v>
      </c>
      <c r="Q64">
        <v>0.05</v>
      </c>
      <c r="R64" t="s">
        <v>16</v>
      </c>
      <c r="T64" s="2">
        <f t="shared" si="6"/>
        <v>2.7000000000043656</v>
      </c>
      <c r="U64" s="2">
        <f t="shared" si="7"/>
        <v>1.1000000000009891</v>
      </c>
      <c r="V64" s="2">
        <f t="shared" si="8"/>
        <v>-1.0000000000000009</v>
      </c>
    </row>
    <row r="65" spans="1:26" x14ac:dyDescent="0.25">
      <c r="A65">
        <v>35</v>
      </c>
      <c r="B65" t="s">
        <v>48</v>
      </c>
      <c r="C65" t="s">
        <v>13</v>
      </c>
      <c r="D65">
        <v>-63.5</v>
      </c>
      <c r="E65">
        <v>37.5</v>
      </c>
      <c r="F65">
        <v>0</v>
      </c>
      <c r="G65">
        <v>-63.448500000000003</v>
      </c>
      <c r="H65">
        <v>37.519300000000001</v>
      </c>
      <c r="I65">
        <v>7.0599999999999996E-2</v>
      </c>
      <c r="J65">
        <v>5.1499999999999997E-2</v>
      </c>
      <c r="K65">
        <v>1.9300000000000001E-2</v>
      </c>
      <c r="L65">
        <v>7.0599999999999996E-2</v>
      </c>
      <c r="P65">
        <v>0.17899999999999999</v>
      </c>
      <c r="Q65">
        <v>0.05</v>
      </c>
      <c r="R65" t="s">
        <v>16</v>
      </c>
      <c r="T65" s="2">
        <f t="shared" si="6"/>
        <v>3.7999999999982492</v>
      </c>
      <c r="U65" s="2">
        <f t="shared" si="7"/>
        <v>1.5000000000000568</v>
      </c>
      <c r="V65" s="2">
        <f t="shared" si="8"/>
        <v>-1.5000000000000013</v>
      </c>
    </row>
    <row r="66" spans="1:26" x14ac:dyDescent="0.25">
      <c r="A66">
        <v>40</v>
      </c>
      <c r="B66" t="s">
        <v>53</v>
      </c>
      <c r="C66" t="s">
        <v>13</v>
      </c>
      <c r="D66">
        <v>-63.5</v>
      </c>
      <c r="E66">
        <v>37.5</v>
      </c>
      <c r="F66">
        <v>0</v>
      </c>
      <c r="G66">
        <v>-63.447899999999997</v>
      </c>
      <c r="H66">
        <v>37.518999999999998</v>
      </c>
      <c r="I66">
        <v>7.0900000000000005E-2</v>
      </c>
      <c r="J66">
        <v>5.21E-2</v>
      </c>
      <c r="K66">
        <v>1.9E-2</v>
      </c>
      <c r="L66">
        <v>7.0900000000000005E-2</v>
      </c>
      <c r="P66">
        <v>0.18</v>
      </c>
      <c r="Q66">
        <v>0.05</v>
      </c>
      <c r="R66" t="s">
        <v>16</v>
      </c>
      <c r="T66" s="2">
        <f t="shared" si="6"/>
        <v>4.4000000000039563</v>
      </c>
      <c r="U66" s="2">
        <f t="shared" si="7"/>
        <v>1.1999999999972033</v>
      </c>
      <c r="V66" s="2">
        <f t="shared" si="8"/>
        <v>-1.1999999999999926</v>
      </c>
      <c r="X66">
        <f>(G67-G62)*1000</f>
        <v>4.4000000000039563</v>
      </c>
      <c r="Y66">
        <f>(H67-H62)*1000</f>
        <v>1.1999999999972033</v>
      </c>
      <c r="Z66">
        <f>(I67-I62)*1000</f>
        <v>-1.1999999999999926</v>
      </c>
    </row>
    <row r="67" spans="1:26" x14ac:dyDescent="0.25">
      <c r="A67">
        <v>68</v>
      </c>
      <c r="B67" t="s">
        <v>81</v>
      </c>
      <c r="C67" t="s">
        <v>13</v>
      </c>
      <c r="D67">
        <v>-63.5</v>
      </c>
      <c r="E67">
        <v>37.5</v>
      </c>
      <c r="F67">
        <v>0</v>
      </c>
      <c r="G67">
        <v>-63.447899999999997</v>
      </c>
      <c r="H67">
        <v>37.518999999999998</v>
      </c>
      <c r="I67">
        <v>7.0900000000000005E-2</v>
      </c>
      <c r="J67">
        <v>5.21E-2</v>
      </c>
      <c r="K67">
        <v>1.9E-2</v>
      </c>
      <c r="L67">
        <v>7.0900000000000005E-2</v>
      </c>
      <c r="P67">
        <v>0.18</v>
      </c>
      <c r="Q67">
        <v>0.05</v>
      </c>
      <c r="R67" t="s">
        <v>16</v>
      </c>
      <c r="T67" s="2">
        <f t="shared" si="6"/>
        <v>4.4000000000039563</v>
      </c>
      <c r="U67" s="2">
        <f t="shared" si="7"/>
        <v>1.1999999999972033</v>
      </c>
      <c r="V67" s="2">
        <f t="shared" si="8"/>
        <v>-1.1999999999999926</v>
      </c>
    </row>
    <row r="68" spans="1:26" x14ac:dyDescent="0.25">
      <c r="A68">
        <v>7</v>
      </c>
      <c r="B68" t="s">
        <v>18</v>
      </c>
      <c r="C68" t="s">
        <v>13</v>
      </c>
      <c r="D68">
        <v>-62.5</v>
      </c>
      <c r="E68">
        <v>-36.5</v>
      </c>
      <c r="F68">
        <v>0</v>
      </c>
      <c r="G68">
        <v>-62.478400000000001</v>
      </c>
      <c r="H68">
        <v>-36.464199999999998</v>
      </c>
      <c r="I68">
        <v>8.8599999999999998E-2</v>
      </c>
      <c r="J68">
        <v>2.1600000000000001E-2</v>
      </c>
      <c r="K68">
        <v>3.5799999999999998E-2</v>
      </c>
      <c r="L68">
        <v>8.8599999999999998E-2</v>
      </c>
      <c r="P68">
        <v>0.19600000000000001</v>
      </c>
      <c r="Q68">
        <v>0.05</v>
      </c>
      <c r="R68" t="s">
        <v>16</v>
      </c>
      <c r="T68" s="2">
        <f>(G68-$G$68)*1000</f>
        <v>0</v>
      </c>
      <c r="U68" s="2">
        <f>(H68-$H$68)*1000</f>
        <v>0</v>
      </c>
      <c r="V68" s="2">
        <f>(I68-$I$68)*1000</f>
        <v>0</v>
      </c>
    </row>
    <row r="69" spans="1:26" x14ac:dyDescent="0.25">
      <c r="A69">
        <v>27</v>
      </c>
      <c r="B69" t="s">
        <v>40</v>
      </c>
      <c r="C69" t="s">
        <v>13</v>
      </c>
      <c r="D69">
        <v>-62.5</v>
      </c>
      <c r="E69">
        <v>-36.5</v>
      </c>
      <c r="F69">
        <v>0</v>
      </c>
      <c r="G69">
        <v>-62.477400000000003</v>
      </c>
      <c r="H69">
        <v>-36.4636</v>
      </c>
      <c r="I69">
        <v>8.77E-2</v>
      </c>
      <c r="J69">
        <v>2.2599999999999999E-2</v>
      </c>
      <c r="K69">
        <v>3.6400000000000002E-2</v>
      </c>
      <c r="L69">
        <v>8.77E-2</v>
      </c>
      <c r="P69">
        <v>0.19520000000000001</v>
      </c>
      <c r="Q69">
        <v>0.05</v>
      </c>
      <c r="R69" t="s">
        <v>16</v>
      </c>
      <c r="T69" s="2">
        <f t="shared" ref="T69:T73" si="9">(G69-$G$68)*1000</f>
        <v>0.99999999999766942</v>
      </c>
      <c r="U69" s="2">
        <f t="shared" ref="U69:U73" si="10">(H69-$H$68)*1000</f>
        <v>0.59999999999860165</v>
      </c>
      <c r="V69" s="2">
        <f t="shared" ref="V69:V73" si="11">(I69-$I$68)*1000</f>
        <v>-0.89999999999999802</v>
      </c>
    </row>
    <row r="70" spans="1:26" x14ac:dyDescent="0.25">
      <c r="A70">
        <v>32</v>
      </c>
      <c r="B70" t="s">
        <v>45</v>
      </c>
      <c r="C70" t="s">
        <v>13</v>
      </c>
      <c r="D70">
        <v>-62.5</v>
      </c>
      <c r="E70">
        <v>-36.5</v>
      </c>
      <c r="F70">
        <v>0</v>
      </c>
      <c r="G70">
        <v>-62.476500000000001</v>
      </c>
      <c r="H70">
        <v>-36.463000000000001</v>
      </c>
      <c r="I70">
        <v>8.8599999999999998E-2</v>
      </c>
      <c r="J70">
        <v>2.35E-2</v>
      </c>
      <c r="K70">
        <v>3.6999999999999998E-2</v>
      </c>
      <c r="L70">
        <v>8.8599999999999998E-2</v>
      </c>
      <c r="P70">
        <v>0.1978</v>
      </c>
      <c r="Q70">
        <v>0.05</v>
      </c>
      <c r="R70" t="s">
        <v>16</v>
      </c>
      <c r="T70" s="2">
        <f t="shared" si="9"/>
        <v>1.8999999999991246</v>
      </c>
      <c r="U70" s="2">
        <f t="shared" si="10"/>
        <v>1.1999999999972033</v>
      </c>
      <c r="V70" s="2">
        <f t="shared" si="11"/>
        <v>0</v>
      </c>
    </row>
    <row r="71" spans="1:26" x14ac:dyDescent="0.25">
      <c r="A71">
        <v>36</v>
      </c>
      <c r="B71" t="s">
        <v>49</v>
      </c>
      <c r="C71" t="s">
        <v>13</v>
      </c>
      <c r="D71">
        <v>-62.5</v>
      </c>
      <c r="E71">
        <v>-36.5</v>
      </c>
      <c r="F71">
        <v>0</v>
      </c>
      <c r="G71">
        <v>-62.4756</v>
      </c>
      <c r="H71">
        <v>-36.463000000000001</v>
      </c>
      <c r="I71">
        <v>8.8499999999999995E-2</v>
      </c>
      <c r="J71">
        <v>2.4400000000000002E-2</v>
      </c>
      <c r="K71">
        <v>3.6999999999999998E-2</v>
      </c>
      <c r="L71">
        <v>8.8499999999999995E-2</v>
      </c>
      <c r="P71">
        <v>0.19800000000000001</v>
      </c>
      <c r="Q71">
        <v>0.05</v>
      </c>
      <c r="R71" t="s">
        <v>16</v>
      </c>
      <c r="T71" s="2">
        <f t="shared" si="9"/>
        <v>2.8000000000005798</v>
      </c>
      <c r="U71" s="2">
        <f t="shared" si="10"/>
        <v>1.1999999999972033</v>
      </c>
      <c r="V71" s="2">
        <f t="shared" si="11"/>
        <v>-0.10000000000000286</v>
      </c>
    </row>
    <row r="72" spans="1:26" x14ac:dyDescent="0.25">
      <c r="A72">
        <v>41</v>
      </c>
      <c r="B72" t="s">
        <v>54</v>
      </c>
      <c r="C72" t="s">
        <v>13</v>
      </c>
      <c r="D72">
        <v>-62.5</v>
      </c>
      <c r="E72">
        <v>-36.5</v>
      </c>
      <c r="F72">
        <v>0</v>
      </c>
      <c r="G72">
        <v>-62.474400000000003</v>
      </c>
      <c r="H72">
        <v>-36.462600000000002</v>
      </c>
      <c r="I72">
        <v>8.8200000000000001E-2</v>
      </c>
      <c r="J72">
        <v>2.5600000000000001E-2</v>
      </c>
      <c r="K72">
        <v>3.7400000000000003E-2</v>
      </c>
      <c r="L72">
        <v>8.8200000000000001E-2</v>
      </c>
      <c r="P72">
        <v>0.1983</v>
      </c>
      <c r="Q72">
        <v>0.05</v>
      </c>
      <c r="R72" t="s">
        <v>16</v>
      </c>
      <c r="T72" s="2">
        <f t="shared" si="9"/>
        <v>3.9999999999977831</v>
      </c>
      <c r="U72" s="2">
        <f t="shared" si="10"/>
        <v>1.5999999999962711</v>
      </c>
      <c r="V72" s="2">
        <f t="shared" si="11"/>
        <v>-0.39999999999999758</v>
      </c>
      <c r="X72">
        <f>(G73-G68)*1000</f>
        <v>4.6000000000034902</v>
      </c>
      <c r="Y72">
        <f>(H73-H68)*1000</f>
        <v>1.6999999999995907</v>
      </c>
      <c r="Z72">
        <f>(I73-I68)*1000</f>
        <v>-0.50000000000000044</v>
      </c>
    </row>
    <row r="73" spans="1:26" x14ac:dyDescent="0.25">
      <c r="A73">
        <v>45</v>
      </c>
      <c r="B73" t="s">
        <v>58</v>
      </c>
      <c r="C73" t="s">
        <v>13</v>
      </c>
      <c r="D73">
        <v>-62.5</v>
      </c>
      <c r="E73">
        <v>-36.5</v>
      </c>
      <c r="F73">
        <v>0</v>
      </c>
      <c r="G73">
        <v>-62.473799999999997</v>
      </c>
      <c r="H73">
        <v>-36.462499999999999</v>
      </c>
      <c r="I73">
        <v>8.8099999999999998E-2</v>
      </c>
      <c r="J73">
        <v>2.6200000000000001E-2</v>
      </c>
      <c r="K73">
        <v>3.7499999999999999E-2</v>
      </c>
      <c r="L73">
        <v>8.8099999999999998E-2</v>
      </c>
      <c r="P73">
        <v>0.1986</v>
      </c>
      <c r="Q73">
        <v>0.05</v>
      </c>
      <c r="R73" t="s">
        <v>16</v>
      </c>
      <c r="T73" s="2">
        <f t="shared" si="9"/>
        <v>4.6000000000034902</v>
      </c>
      <c r="U73" s="2">
        <f t="shared" si="10"/>
        <v>1.6999999999995907</v>
      </c>
      <c r="V73" s="2">
        <f t="shared" si="11"/>
        <v>-0.50000000000000044</v>
      </c>
    </row>
    <row r="74" spans="1:26" x14ac:dyDescent="0.25">
      <c r="A74">
        <v>8</v>
      </c>
      <c r="B74" t="s">
        <v>19</v>
      </c>
      <c r="C74" t="s">
        <v>13</v>
      </c>
      <c r="D74">
        <v>61.5</v>
      </c>
      <c r="E74">
        <v>-37.5</v>
      </c>
      <c r="F74">
        <v>0</v>
      </c>
      <c r="G74">
        <v>61.443100000000001</v>
      </c>
      <c r="H74">
        <v>-37.4679</v>
      </c>
      <c r="I74">
        <v>7.2599999999999998E-2</v>
      </c>
      <c r="J74">
        <v>-5.6899999999999999E-2</v>
      </c>
      <c r="K74">
        <v>3.2099999999999997E-2</v>
      </c>
      <c r="L74">
        <v>7.2599999999999998E-2</v>
      </c>
      <c r="P74">
        <v>0.1953</v>
      </c>
      <c r="Q74">
        <v>0.05</v>
      </c>
      <c r="R74" t="s">
        <v>16</v>
      </c>
      <c r="T74" s="2">
        <f>(G74-$G$74)*1000</f>
        <v>0</v>
      </c>
      <c r="U74" s="2">
        <f>(H74-$H$74)*1000</f>
        <v>0</v>
      </c>
      <c r="V74" s="2">
        <f>(I74-$I$74)*1000</f>
        <v>0</v>
      </c>
    </row>
    <row r="75" spans="1:26" x14ac:dyDescent="0.25">
      <c r="A75">
        <v>28</v>
      </c>
      <c r="B75" t="s">
        <v>41</v>
      </c>
      <c r="C75" t="s">
        <v>13</v>
      </c>
      <c r="D75">
        <v>61.5</v>
      </c>
      <c r="E75">
        <v>-37.5</v>
      </c>
      <c r="F75">
        <v>0</v>
      </c>
      <c r="G75">
        <v>61.443600000000004</v>
      </c>
      <c r="H75">
        <v>-37.467399999999998</v>
      </c>
      <c r="I75">
        <v>7.2400000000000006E-2</v>
      </c>
      <c r="J75">
        <v>-5.6399999999999999E-2</v>
      </c>
      <c r="K75">
        <v>3.2599999999999997E-2</v>
      </c>
      <c r="L75">
        <v>7.2400000000000006E-2</v>
      </c>
      <c r="P75">
        <v>0.1948</v>
      </c>
      <c r="Q75">
        <v>0.05</v>
      </c>
      <c r="R75" t="s">
        <v>16</v>
      </c>
      <c r="T75" s="2">
        <f t="shared" ref="T75:T79" si="12">(G75-$G$74)*1000</f>
        <v>0.50000000000238742</v>
      </c>
      <c r="U75" s="2">
        <f t="shared" ref="U75:U79" si="13">(H75-$H$74)*1000</f>
        <v>0.50000000000238742</v>
      </c>
      <c r="V75" s="2">
        <f t="shared" ref="V75:V79" si="14">(I75-$I$74)*1000</f>
        <v>-0.19999999999999185</v>
      </c>
    </row>
    <row r="76" spans="1:26" x14ac:dyDescent="0.25">
      <c r="A76">
        <v>33</v>
      </c>
      <c r="B76" t="s">
        <v>46</v>
      </c>
      <c r="C76" t="s">
        <v>13</v>
      </c>
      <c r="D76">
        <v>61.5</v>
      </c>
      <c r="E76">
        <v>-37.5</v>
      </c>
      <c r="F76">
        <v>0</v>
      </c>
      <c r="G76">
        <v>61.444400000000002</v>
      </c>
      <c r="H76">
        <v>-37.467399999999998</v>
      </c>
      <c r="I76">
        <v>7.2599999999999998E-2</v>
      </c>
      <c r="J76">
        <v>-5.5599999999999997E-2</v>
      </c>
      <c r="K76">
        <v>3.2599999999999997E-2</v>
      </c>
      <c r="L76">
        <v>7.2599999999999998E-2</v>
      </c>
      <c r="P76">
        <v>0.19409999999999999</v>
      </c>
      <c r="Q76">
        <v>0.05</v>
      </c>
      <c r="R76" t="s">
        <v>16</v>
      </c>
      <c r="T76" s="2">
        <f t="shared" si="12"/>
        <v>1.300000000000523</v>
      </c>
      <c r="U76" s="2">
        <f t="shared" si="13"/>
        <v>0.50000000000238742</v>
      </c>
      <c r="V76" s="2">
        <f t="shared" si="14"/>
        <v>0</v>
      </c>
    </row>
    <row r="77" spans="1:26" x14ac:dyDescent="0.25">
      <c r="A77">
        <v>37</v>
      </c>
      <c r="B77" t="s">
        <v>50</v>
      </c>
      <c r="C77" t="s">
        <v>13</v>
      </c>
      <c r="D77">
        <v>61.5</v>
      </c>
      <c r="E77">
        <v>-37.5</v>
      </c>
      <c r="F77">
        <v>0</v>
      </c>
      <c r="G77">
        <v>61.445300000000003</v>
      </c>
      <c r="H77">
        <v>-37.467100000000002</v>
      </c>
      <c r="I77">
        <v>7.2300000000000003E-2</v>
      </c>
      <c r="J77">
        <v>-5.4699999999999999E-2</v>
      </c>
      <c r="K77">
        <v>3.2899999999999999E-2</v>
      </c>
      <c r="L77">
        <v>7.2300000000000003E-2</v>
      </c>
      <c r="P77">
        <v>0.19289999999999999</v>
      </c>
      <c r="Q77">
        <v>0.05</v>
      </c>
      <c r="R77" t="s">
        <v>16</v>
      </c>
      <c r="T77" s="2">
        <f t="shared" si="12"/>
        <v>2.2000000000019782</v>
      </c>
      <c r="U77" s="2">
        <f t="shared" si="13"/>
        <v>0.79999999999813554</v>
      </c>
      <c r="V77" s="2">
        <f t="shared" si="14"/>
        <v>-0.29999999999999472</v>
      </c>
    </row>
    <row r="78" spans="1:26" x14ac:dyDescent="0.25">
      <c r="A78">
        <v>42</v>
      </c>
      <c r="B78" t="s">
        <v>55</v>
      </c>
      <c r="C78" t="s">
        <v>13</v>
      </c>
      <c r="D78">
        <v>61.5</v>
      </c>
      <c r="E78">
        <v>-37.5</v>
      </c>
      <c r="F78">
        <v>0</v>
      </c>
      <c r="G78">
        <v>61.445799999999998</v>
      </c>
      <c r="H78">
        <v>-37.466700000000003</v>
      </c>
      <c r="I78">
        <v>7.22E-2</v>
      </c>
      <c r="J78">
        <v>-5.4199999999999998E-2</v>
      </c>
      <c r="K78">
        <v>3.3300000000000003E-2</v>
      </c>
      <c r="L78">
        <v>7.22E-2</v>
      </c>
      <c r="P78">
        <v>0.1925</v>
      </c>
      <c r="Q78">
        <v>0.05</v>
      </c>
      <c r="R78" t="s">
        <v>16</v>
      </c>
      <c r="T78" s="2">
        <f t="shared" si="12"/>
        <v>2.6999999999972601</v>
      </c>
      <c r="U78" s="2">
        <f t="shared" si="13"/>
        <v>1.1999999999972033</v>
      </c>
      <c r="V78" s="2">
        <f t="shared" si="14"/>
        <v>-0.39999999999999758</v>
      </c>
      <c r="X78">
        <f>(G79-G74)*1000</f>
        <v>3.2999999999958618</v>
      </c>
      <c r="Y78">
        <f>(H79-H74)*1000</f>
        <v>1.3999999999967372</v>
      </c>
      <c r="Z78">
        <f>(I79-I74)*1000</f>
        <v>-0.29999999999999472</v>
      </c>
    </row>
    <row r="79" spans="1:26" x14ac:dyDescent="0.25">
      <c r="A79">
        <v>46</v>
      </c>
      <c r="B79" t="s">
        <v>59</v>
      </c>
      <c r="C79" t="s">
        <v>13</v>
      </c>
      <c r="D79">
        <v>61.5</v>
      </c>
      <c r="E79">
        <v>-37.5</v>
      </c>
      <c r="F79">
        <v>0</v>
      </c>
      <c r="G79">
        <v>61.446399999999997</v>
      </c>
      <c r="H79">
        <v>-37.466500000000003</v>
      </c>
      <c r="I79">
        <v>7.2300000000000003E-2</v>
      </c>
      <c r="J79">
        <v>-5.3600000000000002E-2</v>
      </c>
      <c r="K79">
        <v>3.3500000000000002E-2</v>
      </c>
      <c r="L79">
        <v>7.2300000000000003E-2</v>
      </c>
      <c r="P79">
        <v>0.192</v>
      </c>
      <c r="Q79">
        <v>0.05</v>
      </c>
      <c r="R79" t="s">
        <v>16</v>
      </c>
      <c r="T79" s="2">
        <f t="shared" si="12"/>
        <v>3.2999999999958618</v>
      </c>
      <c r="U79" s="2">
        <f t="shared" si="13"/>
        <v>1.3999999999967372</v>
      </c>
      <c r="V79" s="2">
        <f t="shared" si="14"/>
        <v>-0.29999999999999472</v>
      </c>
    </row>
    <row r="82" spans="2:20" x14ac:dyDescent="0.25">
      <c r="B82" t="s">
        <v>26</v>
      </c>
      <c r="D82" s="1" cm="1">
        <f t="array" ref="D82">SQRT(SUMSQ(D50:F50-D56:F56))</f>
        <v>72.886898685566251</v>
      </c>
      <c r="G82" s="1" cm="1">
        <f t="array" ref="G82">SQRT(SUMSQ(G50:I50-G56:I56))</f>
        <v>72.880079453098844</v>
      </c>
      <c r="H82" s="2">
        <f>(G82-$G$82)*1000</f>
        <v>0</v>
      </c>
    </row>
    <row r="83" spans="2:20" x14ac:dyDescent="0.25">
      <c r="G83" s="1" cm="1">
        <f t="array" ref="G83">SQRT(SUMSQ(G51:I51-G57:I57))</f>
        <v>72.880387361827331</v>
      </c>
      <c r="H83" s="2">
        <f t="shared" ref="H83:H93" si="15">(G83-$G$82)*1000</f>
        <v>0.30790872848740491</v>
      </c>
    </row>
    <row r="84" spans="2:20" x14ac:dyDescent="0.25">
      <c r="G84" s="1" cm="1">
        <f t="array" ref="G84">SQRT(SUMSQ(G52:I52-G58:I58))</f>
        <v>72.880182047659574</v>
      </c>
      <c r="H84" s="2">
        <f t="shared" si="15"/>
        <v>0.10259456072958528</v>
      </c>
      <c r="R84" t="s">
        <v>100</v>
      </c>
      <c r="S84" s="2">
        <f>AVERAGE(H82:H87)</f>
        <v>-1.7502633490096287E-2</v>
      </c>
    </row>
    <row r="85" spans="2:20" x14ac:dyDescent="0.25">
      <c r="G85" s="1" cm="1">
        <f t="array" ref="G85">SQRT(SUMSQ(G53:I53-G59:I59))</f>
        <v>72.880319379171212</v>
      </c>
      <c r="H85" s="2">
        <f t="shared" si="15"/>
        <v>0.23992607236777985</v>
      </c>
      <c r="R85" t="s">
        <v>101</v>
      </c>
      <c r="S85" s="2">
        <f>STDEV(H82:H87)</f>
        <v>0.38935720219824804</v>
      </c>
      <c r="T85">
        <f>S85/D82</f>
        <v>5.3419367433636218E-3</v>
      </c>
    </row>
    <row r="86" spans="2:20" x14ac:dyDescent="0.25">
      <c r="G86" s="1" cm="1">
        <f t="array" ref="G86">SQRT(SUMSQ(G54:I54-G60:I60))</f>
        <v>72.87930702394199</v>
      </c>
      <c r="H86" s="2">
        <f t="shared" si="15"/>
        <v>-0.77242915685360458</v>
      </c>
      <c r="R86" t="s">
        <v>102</v>
      </c>
      <c r="S86" s="2">
        <f>(MAX(H82:H87)-MIN(H82:H87))</f>
        <v>1.0803378853410095</v>
      </c>
      <c r="T86">
        <f>S86/D82</f>
        <v>1.4822113504946647E-2</v>
      </c>
    </row>
    <row r="87" spans="2:20" x14ac:dyDescent="0.25">
      <c r="G87" s="1" cm="1">
        <f t="array" ref="G87">SQRT(SUMSQ(G55:I55-G61:I61))</f>
        <v>72.880096437093172</v>
      </c>
      <c r="H87" s="2">
        <f t="shared" si="15"/>
        <v>1.6983994328256813E-2</v>
      </c>
    </row>
    <row r="88" spans="2:20" x14ac:dyDescent="0.25">
      <c r="B88" t="s">
        <v>28</v>
      </c>
      <c r="D88" s="1" cm="1">
        <f t="array" ref="D88">SQRT(SUMSQ(D50:F50-D62:F62))</f>
        <v>73.746186342074665</v>
      </c>
      <c r="G88" s="1" cm="1">
        <f t="array" ref="G88">SQRT(SUMSQ(G50:I50-G62:I62))</f>
        <v>73.714210913093282</v>
      </c>
      <c r="H88" s="2">
        <f>(G88-$G$88)*1000</f>
        <v>0</v>
      </c>
    </row>
    <row r="89" spans="2:20" x14ac:dyDescent="0.25">
      <c r="G89" s="1" cm="1">
        <f t="array" ref="G89">SQRT(SUMSQ(G51:I51-G63:I63))</f>
        <v>73.713537221123772</v>
      </c>
      <c r="H89" s="2">
        <f t="shared" ref="H89:H99" si="16">(G89-$G$88)*1000</f>
        <v>-0.67369196951005961</v>
      </c>
    </row>
    <row r="90" spans="2:20" x14ac:dyDescent="0.25">
      <c r="G90" s="1" cm="1">
        <f t="array" ref="G90">SQRT(SUMSQ(G52:I52-G64:I64))</f>
        <v>73.713740810041656</v>
      </c>
      <c r="H90" s="2">
        <f t="shared" si="16"/>
        <v>-0.47010305162586974</v>
      </c>
      <c r="R90" t="s">
        <v>100</v>
      </c>
      <c r="S90" s="2">
        <f>AVERAGE(H88:H93)</f>
        <v>-0.44155961796121801</v>
      </c>
    </row>
    <row r="91" spans="2:20" x14ac:dyDescent="0.25">
      <c r="G91" s="1" cm="1">
        <f t="array" ref="G91">SQRT(SUMSQ(G53:I53-G65:I65))</f>
        <v>73.713481902091701</v>
      </c>
      <c r="H91" s="2">
        <f t="shared" si="16"/>
        <v>-0.72901100158162535</v>
      </c>
      <c r="R91" t="s">
        <v>101</v>
      </c>
      <c r="S91" s="2">
        <f>STDEV(H88:H93)</f>
        <v>0.26300431408053976</v>
      </c>
      <c r="T91">
        <f>S91/D88</f>
        <v>3.5663446087989365E-3</v>
      </c>
    </row>
    <row r="92" spans="2:20" x14ac:dyDescent="0.25">
      <c r="G92" s="1" cm="1">
        <f t="array" ref="G92">SQRT(SUMSQ(G54:I54-G66:I66))</f>
        <v>73.7137598890465</v>
      </c>
      <c r="H92" s="2">
        <f t="shared" si="16"/>
        <v>-0.45102404678232233</v>
      </c>
      <c r="R92" t="s">
        <v>102</v>
      </c>
      <c r="S92" s="2">
        <f>(MAX(H88:H93)-MIN(H88:H93))</f>
        <v>0.72901100158162535</v>
      </c>
      <c r="T92">
        <f>S92/D88</f>
        <v>9.8854061171391068E-3</v>
      </c>
    </row>
    <row r="93" spans="2:20" x14ac:dyDescent="0.25">
      <c r="G93" s="1" cm="1">
        <f t="array" ref="G93">SQRT(SUMSQ(G55:I55-G67:I67))</f>
        <v>73.713885385455015</v>
      </c>
      <c r="H93" s="2">
        <f t="shared" si="16"/>
        <v>-0.32552763826743103</v>
      </c>
    </row>
    <row r="94" spans="2:20" x14ac:dyDescent="0.25">
      <c r="B94" t="s">
        <v>29</v>
      </c>
      <c r="D94" s="1" cm="1">
        <f t="array" ref="D94">SQRT(SUMSQ(D50:F50-D68:F68))</f>
        <v>72.377482686260919</v>
      </c>
      <c r="G94" s="1" cm="1">
        <f t="array" ref="G94">SQRT(SUMSQ(G50:I50-G68:I68))</f>
        <v>72.34083354620681</v>
      </c>
      <c r="H94" s="2">
        <f>(G94-$G$94)*1000</f>
        <v>0</v>
      </c>
    </row>
    <row r="95" spans="2:20" x14ac:dyDescent="0.25">
      <c r="G95" s="1" cm="1">
        <f t="array" ref="G95">SQRT(SUMSQ(G51:I51-G69:I69))</f>
        <v>72.340357159472191</v>
      </c>
      <c r="H95" s="2">
        <f t="shared" ref="H95:H105" si="17">(G95-$G$94)*1000</f>
        <v>-0.47638673461847247</v>
      </c>
    </row>
    <row r="96" spans="2:20" x14ac:dyDescent="0.25">
      <c r="G96" s="1" cm="1">
        <f t="array" ref="G96">SQRT(SUMSQ(G52:I52-G70:I70))</f>
        <v>72.340394584077302</v>
      </c>
      <c r="H96" s="2">
        <f t="shared" si="17"/>
        <v>-0.43896212950755853</v>
      </c>
      <c r="R96" t="s">
        <v>100</v>
      </c>
      <c r="S96" s="2">
        <f>AVERAGE(H94:H99)</f>
        <v>-0.38302203448381533</v>
      </c>
    </row>
    <row r="97" spans="2:20" x14ac:dyDescent="0.25">
      <c r="G97" s="1" cm="1">
        <f t="array" ref="G97">SQRT(SUMSQ(G53:I53-G71:I71))</f>
        <v>72.340509472217576</v>
      </c>
      <c r="H97" s="2">
        <f t="shared" si="17"/>
        <v>-0.3240739892333977</v>
      </c>
      <c r="R97" t="s">
        <v>101</v>
      </c>
      <c r="S97" s="2">
        <f>STDEV(H94:H99)</f>
        <v>0.20912035348971411</v>
      </c>
      <c r="T97">
        <f>S97/D94</f>
        <v>2.8893012816734844E-3</v>
      </c>
    </row>
    <row r="98" spans="2:20" x14ac:dyDescent="0.25">
      <c r="G98" s="1" cm="1">
        <f t="array" ref="G98">SQRT(SUMSQ(G54:I54-G72:I72))</f>
        <v>72.340221115918638</v>
      </c>
      <c r="H98" s="2">
        <f t="shared" si="17"/>
        <v>-0.61243028817159484</v>
      </c>
      <c r="R98" t="s">
        <v>102</v>
      </c>
      <c r="S98" s="2">
        <f>(MAX(H94:H99)-MIN(H94:H99))</f>
        <v>0.61243028817159484</v>
      </c>
      <c r="T98">
        <f>S98/D94</f>
        <v>8.4616135494285389E-3</v>
      </c>
    </row>
    <row r="99" spans="2:20" x14ac:dyDescent="0.25">
      <c r="G99" s="1" cm="1">
        <f t="array" ref="G99">SQRT(SUMSQ(G55:I55-G73:I73))</f>
        <v>72.340387267141438</v>
      </c>
      <c r="H99" s="2">
        <f t="shared" si="17"/>
        <v>-0.44627906537186846</v>
      </c>
    </row>
    <row r="100" spans="2:20" x14ac:dyDescent="0.25">
      <c r="B100" t="s">
        <v>30</v>
      </c>
      <c r="D100" s="1" cm="1">
        <f t="array" ref="D100">SQRT(SUMSQ(D50:F50-D74:F74))</f>
        <v>72.03124322125781</v>
      </c>
      <c r="G100" s="1" cm="1">
        <f t="array" ref="G100">SQRT(SUMSQ(G50:I50-G74:I74))</f>
        <v>71.965987374453491</v>
      </c>
      <c r="H100" s="2">
        <f>(G100-$G$100)*1000</f>
        <v>0</v>
      </c>
    </row>
    <row r="101" spans="2:20" x14ac:dyDescent="0.25">
      <c r="G101" s="1" cm="1">
        <f t="array" ref="G101">SQRT(SUMSQ(G51:I51-G75:I75))</f>
        <v>71.965470622306086</v>
      </c>
      <c r="H101" s="2">
        <f t="shared" ref="H101:H111" si="18">(G101-$G$100)*1000</f>
        <v>-0.51675214740498632</v>
      </c>
    </row>
    <row r="102" spans="2:20" x14ac:dyDescent="0.25">
      <c r="G102" s="1" cm="1">
        <f t="array" ref="G102">SQRT(SUMSQ(G52:I52-G76:I76))</f>
        <v>71.965560687109217</v>
      </c>
      <c r="H102" s="2">
        <f t="shared" si="18"/>
        <v>-0.42668734427309118</v>
      </c>
      <c r="R102" t="s">
        <v>100</v>
      </c>
      <c r="S102" s="2">
        <f>AVERAGE(H100:H105)</f>
        <v>-0.49328255875262056</v>
      </c>
    </row>
    <row r="103" spans="2:20" x14ac:dyDescent="0.25">
      <c r="G103" s="1" cm="1">
        <f t="array" ref="G103">SQRT(SUMSQ(G53:I53-G77:I77))</f>
        <v>71.965697624493302</v>
      </c>
      <c r="H103" s="2">
        <f t="shared" si="18"/>
        <v>-0.28974996018860111</v>
      </c>
      <c r="R103" t="s">
        <v>101</v>
      </c>
      <c r="S103" s="2">
        <f>STDEV(H100:H105)</f>
        <v>0.34836273250646549</v>
      </c>
      <c r="T103">
        <f>S103/D100</f>
        <v>4.8362726634663573E-3</v>
      </c>
    </row>
    <row r="104" spans="2:20" x14ac:dyDescent="0.25">
      <c r="G104" s="1" cm="1">
        <f t="array" ref="G104">SQRT(SUMSQ(G54:I54-G78:I78))</f>
        <v>71.964977002775456</v>
      </c>
      <c r="H104" s="2">
        <f t="shared" si="18"/>
        <v>-1.0103716780349714</v>
      </c>
      <c r="R104" t="s">
        <v>102</v>
      </c>
      <c r="S104" s="2">
        <f>(MAX(H100:H105)-MIN(H100:H105))</f>
        <v>1.0103716780349714</v>
      </c>
      <c r="T104">
        <f>S104/D100</f>
        <v>1.4026853249379865E-2</v>
      </c>
    </row>
    <row r="105" spans="2:20" x14ac:dyDescent="0.25">
      <c r="G105" s="1" cm="1">
        <f t="array" ref="G105">SQRT(SUMSQ(G55:I55-G79:I79))</f>
        <v>71.965271240230877</v>
      </c>
      <c r="H105" s="2">
        <f t="shared" si="18"/>
        <v>-0.71613422261407322</v>
      </c>
    </row>
    <row r="106" spans="2:20" x14ac:dyDescent="0.25">
      <c r="B106" t="s">
        <v>33</v>
      </c>
      <c r="D106" s="1" cm="1">
        <f t="array" ref="D106">SQRT(SUMSQ(D56:F56-D62:F62))</f>
        <v>126</v>
      </c>
      <c r="G106" s="1" cm="1">
        <f t="array" ref="G106">SQRT(SUMSQ(G56:I56-G62:I62))</f>
        <v>125.93360105488129</v>
      </c>
      <c r="H106" s="2">
        <f>(G106-$G$106)*1000</f>
        <v>0</v>
      </c>
    </row>
    <row r="107" spans="2:20" x14ac:dyDescent="0.25">
      <c r="G107" s="1" cm="1">
        <f t="array" ref="G107">SQRT(SUMSQ(G57:I57-G63:I63))</f>
        <v>125.93270105552411</v>
      </c>
      <c r="H107" s="2">
        <f t="shared" ref="H107:H117" si="19">(G107-$G$106)*1000</f>
        <v>-0.899999357187653</v>
      </c>
    </row>
    <row r="108" spans="2:20" x14ac:dyDescent="0.25">
      <c r="G108" s="1" cm="1">
        <f t="array" ref="G108">SQRT(SUMSQ(G58:I58-G64:I64))</f>
        <v>125.93270112123379</v>
      </c>
      <c r="H108" s="2">
        <f t="shared" si="19"/>
        <v>-0.89993364750284854</v>
      </c>
      <c r="R108" t="s">
        <v>100</v>
      </c>
      <c r="S108" s="2">
        <f>AVERAGE(H106:H111)</f>
        <v>-0.79993747969335038</v>
      </c>
    </row>
    <row r="109" spans="2:20" x14ac:dyDescent="0.25">
      <c r="G109" s="1" cm="1">
        <f t="array" ref="G109">SQRT(SUMSQ(G59:I59-G65:I65))</f>
        <v>125.93250123022254</v>
      </c>
      <c r="H109" s="2">
        <f t="shared" si="19"/>
        <v>-1.0998246587519134</v>
      </c>
      <c r="R109" t="s">
        <v>101</v>
      </c>
      <c r="S109" s="2">
        <f>STDEV(H106:H111)</f>
        <v>0.57268532230650815</v>
      </c>
      <c r="T109">
        <f>S109/D106</f>
        <v>4.5451216056072077E-3</v>
      </c>
    </row>
    <row r="110" spans="2:20" x14ac:dyDescent="0.25">
      <c r="G110" s="1" cm="1">
        <f t="array" ref="G110">SQRT(SUMSQ(G60:I60-G66:I66))</f>
        <v>125.93200112096208</v>
      </c>
      <c r="H110" s="2">
        <f t="shared" si="19"/>
        <v>-1.5999339192092066</v>
      </c>
      <c r="R110" t="s">
        <v>102</v>
      </c>
      <c r="S110" s="2">
        <f>(MAX(H106:H111)-MIN(H106:H111))</f>
        <v>1.5999339192092066</v>
      </c>
      <c r="T110">
        <f>S110/D106</f>
        <v>1.2697888247692116E-2</v>
      </c>
    </row>
    <row r="111" spans="2:20" x14ac:dyDescent="0.25">
      <c r="G111" s="1" cm="1">
        <f t="array" ref="G111">SQRT(SUMSQ(G61:I61-G67:I67))</f>
        <v>125.93330112158579</v>
      </c>
      <c r="H111" s="2">
        <f t="shared" si="19"/>
        <v>-0.29993329550848102</v>
      </c>
    </row>
    <row r="112" spans="2:20" x14ac:dyDescent="0.25">
      <c r="B112" t="s">
        <v>35</v>
      </c>
      <c r="D112" s="1" cm="1">
        <f t="array" ref="D112">SQRT(SUMSQ(D56:F56-D68:F68))</f>
        <v>145.26183256451091</v>
      </c>
      <c r="G112" s="1" cm="1">
        <f t="array" ref="G112">SQRT(SUMSQ(G56:I56-G68:I68))</f>
        <v>145.21798424482415</v>
      </c>
      <c r="H112" s="2">
        <f>(G112-$G$112)*1000</f>
        <v>0</v>
      </c>
    </row>
    <row r="113" spans="2:20" x14ac:dyDescent="0.25">
      <c r="G113" s="1" cm="1">
        <f t="array" ref="G113">SQRT(SUMSQ(G57:I57-G69:I69))</f>
        <v>145.21781214523926</v>
      </c>
      <c r="H113" s="2">
        <f t="shared" ref="H113:H123" si="20">(G113-$G$112)*1000</f>
        <v>-0.17209958488706434</v>
      </c>
    </row>
    <row r="114" spans="2:20" x14ac:dyDescent="0.25">
      <c r="G114" s="1" cm="1">
        <f t="array" ref="G114">SQRT(SUMSQ(G58:I58-G70:I70))</f>
        <v>145.21764346972444</v>
      </c>
      <c r="H114" s="2">
        <f t="shared" si="20"/>
        <v>-0.340775099715529</v>
      </c>
      <c r="R114" t="s">
        <v>100</v>
      </c>
      <c r="S114" s="2">
        <f>AVERAGE(H112:H117)</f>
        <v>-0.40306447569093962</v>
      </c>
    </row>
    <row r="115" spans="2:20" x14ac:dyDescent="0.25">
      <c r="G115" s="1" cm="1">
        <f t="array" ref="G115">SQRT(SUMSQ(G59:I59-G71:I71))</f>
        <v>145.21789819526379</v>
      </c>
      <c r="H115" s="2">
        <f t="shared" si="20"/>
        <v>-8.6049560366063815E-2</v>
      </c>
      <c r="R115" t="s">
        <v>101</v>
      </c>
      <c r="S115" s="2">
        <f>STDEV(H112:H117)</f>
        <v>0.50860890070121945</v>
      </c>
      <c r="T115">
        <f>S115/D112</f>
        <v>3.5013251018662854E-3</v>
      </c>
    </row>
    <row r="116" spans="2:20" x14ac:dyDescent="0.25">
      <c r="G116" s="1" cm="1">
        <f t="array" ref="G116">SQRT(SUMSQ(G60:I60-G72:I72))</f>
        <v>145.2165950302857</v>
      </c>
      <c r="H116" s="2">
        <f t="shared" si="20"/>
        <v>-1.3892145384488686</v>
      </c>
      <c r="R116" t="s">
        <v>102</v>
      </c>
      <c r="S116" s="2">
        <f>(MAX(H112:H117)-MIN(H112:H117))</f>
        <v>1.3892145384488686</v>
      </c>
      <c r="T116">
        <f>S116/D112</f>
        <v>9.5635206710745387E-3</v>
      </c>
    </row>
    <row r="117" spans="2:20" x14ac:dyDescent="0.25">
      <c r="G117" s="1" cm="1">
        <f t="array" ref="G117">SQRT(SUMSQ(G61:I61-G73:I73))</f>
        <v>145.21755399675342</v>
      </c>
      <c r="H117" s="2">
        <f t="shared" si="20"/>
        <v>-0.430248070728112</v>
      </c>
    </row>
    <row r="118" spans="2:20" x14ac:dyDescent="0.25">
      <c r="B118" t="s">
        <v>31</v>
      </c>
      <c r="D118" s="1" cm="1">
        <f t="array" ref="D118">SQRT(SUMSQ(D56:F56-D74:F74))</f>
        <v>75.006666370396701</v>
      </c>
      <c r="G118" s="1" cm="1">
        <f t="array" ref="G118">SQRT(SUMSQ(G56:I56-G74:I74))</f>
        <v>74.992888418636085</v>
      </c>
      <c r="H118" s="2">
        <f>(G118-$G$118)*1000</f>
        <v>0</v>
      </c>
    </row>
    <row r="119" spans="2:20" x14ac:dyDescent="0.25">
      <c r="G119" s="1" cm="1">
        <f t="array" ref="G119">SQRT(SUMSQ(G57:I57-G75:I75))</f>
        <v>74.992992459162465</v>
      </c>
      <c r="H119" s="2">
        <f t="shared" ref="H119:H129" si="21">(G119-$G$118)*1000</f>
        <v>0.10404052638079975</v>
      </c>
    </row>
    <row r="120" spans="2:20" x14ac:dyDescent="0.25">
      <c r="G120" s="1" cm="1">
        <f t="array" ref="G120">SQRT(SUMSQ(G58:I58-G76:I76))</f>
        <v>74.993095219426706</v>
      </c>
      <c r="H120" s="2">
        <f t="shared" si="21"/>
        <v>0.20680079062174173</v>
      </c>
      <c r="R120" t="s">
        <v>100</v>
      </c>
      <c r="S120" s="2">
        <f>AVERAGE(H118:H123)</f>
        <v>0.12167763197605079</v>
      </c>
    </row>
    <row r="121" spans="2:20" x14ac:dyDescent="0.25">
      <c r="G121" s="1" cm="1">
        <f t="array" ref="G121">SQRT(SUMSQ(G59:I59-G77:I77))</f>
        <v>74.993295325048891</v>
      </c>
      <c r="H121" s="2">
        <f t="shared" si="21"/>
        <v>0.40690641280605178</v>
      </c>
      <c r="R121" t="s">
        <v>101</v>
      </c>
      <c r="S121" s="2">
        <f>STDEV(H118:H123)</f>
        <v>0.25148493068462169</v>
      </c>
      <c r="T121">
        <f>S121/D118</f>
        <v>3.3528343926490867E-3</v>
      </c>
    </row>
    <row r="122" spans="2:20" x14ac:dyDescent="0.25">
      <c r="G122" s="1" cm="1">
        <f t="array" ref="G122">SQRT(SUMSQ(G60:I60-G78:I78))</f>
        <v>74.99258976925654</v>
      </c>
      <c r="H122" s="2">
        <f t="shared" si="21"/>
        <v>-0.29864937954471316</v>
      </c>
      <c r="R122" t="s">
        <v>102</v>
      </c>
      <c r="S122" s="2">
        <f>(MAX(H118:H123)-MIN(H118:H123))</f>
        <v>0.70555579235076493</v>
      </c>
      <c r="T122">
        <f>S122/D118</f>
        <v>9.4065744618831715E-3</v>
      </c>
    </row>
    <row r="123" spans="2:20" x14ac:dyDescent="0.25">
      <c r="G123" s="1" cm="1">
        <f t="array" ref="G123">SQRT(SUMSQ(G61:I61-G79:I79))</f>
        <v>74.993199386077677</v>
      </c>
      <c r="H123" s="2">
        <f t="shared" si="21"/>
        <v>0.31096744159242462</v>
      </c>
    </row>
    <row r="124" spans="2:20" x14ac:dyDescent="0.25">
      <c r="B124" t="s">
        <v>32</v>
      </c>
      <c r="D124" s="1" cm="1">
        <f t="array" ref="D124">SQRT(SUMSQ(D62:F62-D68:F68))</f>
        <v>74.006756448313553</v>
      </c>
      <c r="G124" s="1" cm="1">
        <f t="array" ref="G124">SQRT(SUMSQ(G62:I62-G68:I68))</f>
        <v>73.988411778196721</v>
      </c>
      <c r="H124" s="2">
        <f>(G124-$G$124)*1000</f>
        <v>0</v>
      </c>
    </row>
    <row r="125" spans="2:20" x14ac:dyDescent="0.25">
      <c r="G125" s="1" cm="1">
        <f t="array" ref="G125">SQRT(SUMSQ(G63:I63-G69:I69))</f>
        <v>73.988002557779595</v>
      </c>
      <c r="H125" s="2">
        <f t="shared" ref="H125:H135" si="22">(G125-$G$124)*1000</f>
        <v>-0.40922041712576629</v>
      </c>
    </row>
    <row r="126" spans="2:20" x14ac:dyDescent="0.25">
      <c r="G126" s="1" cm="1">
        <f t="array" ref="G126">SQRT(SUMSQ(G64:I64-G70:I70))</f>
        <v>73.988301490641064</v>
      </c>
      <c r="H126" s="2">
        <f t="shared" si="22"/>
        <v>-0.11028755565689607</v>
      </c>
      <c r="R126" t="s">
        <v>100</v>
      </c>
      <c r="S126" s="2">
        <f>AVERAGE(H124:H129)</f>
        <v>-0.18909594452765077</v>
      </c>
    </row>
    <row r="127" spans="2:20" x14ac:dyDescent="0.25">
      <c r="G127" s="1" cm="1">
        <f t="array" ref="G127">SQRT(SUMSQ(G65:I65-G71:I71))</f>
        <v>73.988698921592075</v>
      </c>
      <c r="H127" s="2">
        <f t="shared" si="22"/>
        <v>0.28714339535440558</v>
      </c>
      <c r="R127" t="s">
        <v>101</v>
      </c>
      <c r="S127" s="2">
        <f>STDEV(H124:H129)</f>
        <v>0.30290844372425024</v>
      </c>
      <c r="T127">
        <f>S127/D124</f>
        <v>4.092983644483893E-3</v>
      </c>
    </row>
    <row r="128" spans="2:20" x14ac:dyDescent="0.25">
      <c r="G128" s="1" cm="1">
        <f t="array" ref="G128">SQRT(SUMSQ(G66:I66-G72:I72))</f>
        <v>73.988006731496682</v>
      </c>
      <c r="H128" s="2">
        <f t="shared" si="22"/>
        <v>-0.40504670003826959</v>
      </c>
      <c r="R128" t="s">
        <v>102</v>
      </c>
      <c r="S128" s="2">
        <f>(MAX(H124:H129)-MIN(H124:H129))</f>
        <v>0.78430778505378385</v>
      </c>
      <c r="T128">
        <f>S128/D124</f>
        <v>1.0597786238632763E-2</v>
      </c>
    </row>
    <row r="129" spans="2:20" x14ac:dyDescent="0.25">
      <c r="G129" s="1" cm="1">
        <f t="array" ref="G129">SQRT(SUMSQ(G67:I67-G73:I73))</f>
        <v>73.987914613807021</v>
      </c>
      <c r="H129" s="2">
        <f t="shared" si="22"/>
        <v>-0.49716438969937826</v>
      </c>
    </row>
    <row r="130" spans="2:20" x14ac:dyDescent="0.25">
      <c r="B130" t="s">
        <v>36</v>
      </c>
      <c r="D130" s="1" cm="1">
        <f t="array" ref="D130">SQRT(SUMSQ(D62:F62-D74:F74))</f>
        <v>145.7737973711325</v>
      </c>
      <c r="G130" s="1" cm="1">
        <f t="array" ref="G130">SQRT(SUMSQ(G62:I62-G74:I74))</f>
        <v>145.67675224928649</v>
      </c>
      <c r="H130" s="2">
        <f>(G130-$G$130)*1000</f>
        <v>0</v>
      </c>
    </row>
    <row r="131" spans="2:20" x14ac:dyDescent="0.25">
      <c r="G131" s="1" cm="1">
        <f t="array" ref="G131">SQRT(SUMSQ(G63:I63-G75:I75))</f>
        <v>145.67556901484889</v>
      </c>
      <c r="H131" s="2">
        <f t="shared" ref="H131:H141" si="23">(G131-$G$130)*1000</f>
        <v>-1.1832344376045967</v>
      </c>
    </row>
    <row r="132" spans="2:20" x14ac:dyDescent="0.25">
      <c r="G132" s="1" cm="1">
        <f t="array" ref="G132">SQRT(SUMSQ(G64:I64-G76:I76))</f>
        <v>145.6758608210022</v>
      </c>
      <c r="H132" s="2">
        <f t="shared" si="23"/>
        <v>-0.89142828429089604</v>
      </c>
      <c r="R132" t="s">
        <v>100</v>
      </c>
      <c r="S132" s="2">
        <f>AVERAGE(H130:H135)</f>
        <v>-0.93159759015766974</v>
      </c>
    </row>
    <row r="133" spans="2:20" x14ac:dyDescent="0.25">
      <c r="G133" s="1" cm="1">
        <f t="array" ref="G133">SQRT(SUMSQ(G65:I65-G77:I77))</f>
        <v>145.67574082972772</v>
      </c>
      <c r="H133" s="2">
        <f t="shared" si="23"/>
        <v>-1.0114195587789254</v>
      </c>
      <c r="R133" t="s">
        <v>101</v>
      </c>
      <c r="S133" s="2">
        <f>STDEV(H130:H135)</f>
        <v>0.4957472214030953</v>
      </c>
      <c r="T133">
        <f>S133/D130</f>
        <v>3.4007978823584369E-3</v>
      </c>
    </row>
    <row r="134" spans="2:20" x14ac:dyDescent="0.25">
      <c r="G134" s="1" cm="1">
        <f t="array" ref="G134">SQRT(SUMSQ(G66:I66-G78:I78))</f>
        <v>145.67529476843356</v>
      </c>
      <c r="H134" s="2">
        <f t="shared" si="23"/>
        <v>-1.4574808529346228</v>
      </c>
      <c r="R134" t="s">
        <v>102</v>
      </c>
      <c r="S134" s="2">
        <f>(MAX(H130:H135)-MIN(H130:H135))</f>
        <v>1.4574808529346228</v>
      </c>
      <c r="T134">
        <f>S134/D130</f>
        <v>9.9982361660233936E-3</v>
      </c>
    </row>
    <row r="135" spans="2:20" x14ac:dyDescent="0.25">
      <c r="G135" s="1" cm="1">
        <f t="array" ref="G135">SQRT(SUMSQ(G67:I67-G79:I79))</f>
        <v>145.67570622687916</v>
      </c>
      <c r="H135" s="2">
        <f t="shared" si="23"/>
        <v>-1.0460224073369773</v>
      </c>
    </row>
    <row r="136" spans="2:20" x14ac:dyDescent="0.25">
      <c r="B136" t="s">
        <v>34</v>
      </c>
      <c r="D136" cm="1">
        <f t="array" ref="D136">SQRT(SUMSQ(D68:F68-D74:F74))</f>
        <v>124.00403219250575</v>
      </c>
      <c r="G136" cm="1">
        <f t="array" ref="G136">SQRT(SUMSQ(G68:I68-G74:I74))</f>
        <v>123.92556569142624</v>
      </c>
      <c r="H136" s="2">
        <f>(G136-$G$136)*1000</f>
        <v>0</v>
      </c>
    </row>
    <row r="137" spans="2:20" x14ac:dyDescent="0.25">
      <c r="G137" cm="1">
        <f t="array" ref="G137">SQRT(SUMSQ(G69:I69-G75:I75))</f>
        <v>123.92506642939514</v>
      </c>
      <c r="H137" s="2">
        <f t="shared" ref="H137:H141" si="24">(G137-$G$136)*1000</f>
        <v>-0.49926203109862399</v>
      </c>
    </row>
    <row r="138" spans="2:20" x14ac:dyDescent="0.25">
      <c r="G138" cm="1">
        <f t="array" ref="G138">SQRT(SUMSQ(G70:I70-G76:I76))</f>
        <v>123.9249713825668</v>
      </c>
      <c r="H138" s="2">
        <f t="shared" si="24"/>
        <v>-0.59430885944777856</v>
      </c>
      <c r="R138" t="s">
        <v>100</v>
      </c>
      <c r="S138" s="2">
        <f>AVERAGE(H136:H141)</f>
        <v>-0.71409245255438236</v>
      </c>
    </row>
    <row r="139" spans="2:20" x14ac:dyDescent="0.25">
      <c r="G139" cm="1">
        <f t="array" ref="G139">SQRT(SUMSQ(G71:I71-G77:I77))</f>
        <v>123.92496897744215</v>
      </c>
      <c r="H139" s="2">
        <f t="shared" si="24"/>
        <v>-0.59671398409477661</v>
      </c>
      <c r="R139" t="s">
        <v>101</v>
      </c>
      <c r="S139" s="2">
        <f>STDEV(H136:H141)</f>
        <v>0.50280877928784384</v>
      </c>
      <c r="T139">
        <f>S139/D136</f>
        <v>4.054777658417396E-3</v>
      </c>
    </row>
    <row r="140" spans="2:20" x14ac:dyDescent="0.25">
      <c r="G140" cm="1">
        <f t="array" ref="G140">SQRT(SUMSQ(G72:I72-G78:I78))</f>
        <v>123.9242689744426</v>
      </c>
      <c r="H140" s="2">
        <f t="shared" si="24"/>
        <v>-1.2967169836457515</v>
      </c>
      <c r="R140" t="s">
        <v>102</v>
      </c>
      <c r="S140" s="2">
        <f>(MAX(H136:H141)-MIN(H136:H141))</f>
        <v>1.2975528570393635</v>
      </c>
      <c r="T140">
        <f>S140/D136</f>
        <v>1.0463795685490475E-2</v>
      </c>
    </row>
    <row r="141" spans="2:20" x14ac:dyDescent="0.25">
      <c r="G141" cm="1">
        <f t="array" ref="G141">SQRT(SUMSQ(G73:I73-G79:I79))</f>
        <v>123.9242681385692</v>
      </c>
      <c r="H141" s="2">
        <f t="shared" si="24"/>
        <v>-1.2975528570393635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(2)'!T74:T79</xm:f>
              <xm:sqref>X79</xm:sqref>
            </x14:sparkline>
            <x14:sparkline>
              <xm:f>'BallPlateGen5_Fixture_P509_ (2)'!U74:U79</xm:f>
              <xm:sqref>Y79</xm:sqref>
            </x14:sparkline>
            <x14:sparkline>
              <xm:f>'BallPlateGen5_Fixture_P509_ (2)'!V74:V79</xm:f>
              <xm:sqref>Z79</xm:sqref>
            </x14:sparkline>
          </x14:sparklines>
        </x14:sparklineGroup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(2)'!T50:T55</xm:f>
              <xm:sqref>X55</xm:sqref>
            </x14:sparkline>
            <x14:sparkline>
              <xm:f>'BallPlateGen5_Fixture_P509_ (2)'!U50:U55</xm:f>
              <xm:sqref>Y55</xm:sqref>
            </x14:sparkline>
            <x14:sparkline>
              <xm:f>'BallPlateGen5_Fixture_P509_ (2)'!V50:V55</xm:f>
              <xm:sqref>Z55</xm:sqref>
            </x14:sparkline>
          </x14:sparklines>
        </x14:sparklineGroup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(2)'!T56:T61</xm:f>
              <xm:sqref>X61</xm:sqref>
            </x14:sparkline>
            <x14:sparkline>
              <xm:f>'BallPlateGen5_Fixture_P509_ (2)'!U56:U61</xm:f>
              <xm:sqref>Y61</xm:sqref>
            </x14:sparkline>
            <x14:sparkline>
              <xm:f>'BallPlateGen5_Fixture_P509_ (2)'!V56:V61</xm:f>
              <xm:sqref>Z61</xm:sqref>
            </x14:sparkline>
          </x14:sparklines>
        </x14:sparklineGroup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(2)'!T62:T67</xm:f>
              <xm:sqref>X67</xm:sqref>
            </x14:sparkline>
            <x14:sparkline>
              <xm:f>'BallPlateGen5_Fixture_P509_ (2)'!U62:U67</xm:f>
              <xm:sqref>Y67</xm:sqref>
            </x14:sparkline>
            <x14:sparkline>
              <xm:f>'BallPlateGen5_Fixture_P509_ (2)'!V62:V67</xm:f>
              <xm:sqref>Z67</xm:sqref>
            </x14:sparkline>
          </x14:sparklines>
        </x14:sparklineGroup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(2)'!T68:T73</xm:f>
              <xm:sqref>X73</xm:sqref>
            </x14:sparkline>
            <x14:sparkline>
              <xm:f>'BallPlateGen5_Fixture_P509_ (2)'!U68:U73</xm:f>
              <xm:sqref>Y73</xm:sqref>
            </x14:sparkline>
            <x14:sparkline>
              <xm:f>'BallPlateGen5_Fixture_P509_ (2)'!V68:V73</xm:f>
              <xm:sqref>Z73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(2)'!G10:G15</xm:f>
              <xm:sqref>S15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(2)'!G16:G21</xm:f>
              <xm:sqref>S21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(2)'!G22:G27</xm:f>
              <xm:sqref>S27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(2)'!G28:G33</xm:f>
              <xm:sqref>S33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(2)'!G34:G39</xm:f>
              <xm:sqref>S39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(2)'!H82:H87</xm:f>
              <xm:sqref>S87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(2)'!H88:H93</xm:f>
              <xm:sqref>S93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(2)'!H94:H99</xm:f>
              <xm:sqref>S99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(2)'!H100:H105</xm:f>
              <xm:sqref>S105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(2)'!H106:H111</xm:f>
              <xm:sqref>S111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(2)'!H112:H117</xm:f>
              <xm:sqref>S117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(2)'!H118:H123</xm:f>
              <xm:sqref>S123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(2)'!H124:H129</xm:f>
              <xm:sqref>S129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(2)'!H130:H135</xm:f>
              <xm:sqref>S135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(2)'!H136:H141</xm:f>
              <xm:sqref>S141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"/>
  <sheetViews>
    <sheetView topLeftCell="A46" workbookViewId="0">
      <selection activeCell="AB73" sqref="AB73"/>
    </sheetView>
  </sheetViews>
  <sheetFormatPr defaultRowHeight="15" x14ac:dyDescent="0.25"/>
  <sheetData>
    <row r="1" spans="1:19" x14ac:dyDescent="0.25">
      <c r="A1" t="s">
        <v>0</v>
      </c>
      <c r="B1" t="s">
        <v>91</v>
      </c>
    </row>
    <row r="2" spans="1:19" x14ac:dyDescent="0.25">
      <c r="A2" t="s">
        <v>2</v>
      </c>
      <c r="B2" t="s">
        <v>3</v>
      </c>
    </row>
    <row r="3" spans="1:19" x14ac:dyDescent="0.25">
      <c r="A3" t="s">
        <v>4</v>
      </c>
      <c r="B3" t="s">
        <v>90</v>
      </c>
    </row>
    <row r="4" spans="1:19" x14ac:dyDescent="0.25">
      <c r="A4" t="s">
        <v>6</v>
      </c>
      <c r="B4" t="s">
        <v>89</v>
      </c>
    </row>
    <row r="5" spans="1:19" x14ac:dyDescent="0.25">
      <c r="A5" t="s">
        <v>8</v>
      </c>
    </row>
    <row r="6" spans="1:19" x14ac:dyDescent="0.25">
      <c r="A6" t="s">
        <v>9</v>
      </c>
    </row>
    <row r="7" spans="1:19" x14ac:dyDescent="0.25">
      <c r="A7" t="s">
        <v>10</v>
      </c>
    </row>
    <row r="8" spans="1:19" x14ac:dyDescent="0.25">
      <c r="A8" t="s">
        <v>2</v>
      </c>
    </row>
    <row r="9" spans="1:19" x14ac:dyDescent="0.25">
      <c r="A9" t="s">
        <v>11</v>
      </c>
    </row>
    <row r="10" spans="1:19" x14ac:dyDescent="0.25">
      <c r="A10">
        <v>9</v>
      </c>
      <c r="B10" t="s">
        <v>20</v>
      </c>
      <c r="C10" t="s">
        <v>21</v>
      </c>
      <c r="D10">
        <v>25.4</v>
      </c>
      <c r="G10">
        <v>25.399799999999999</v>
      </c>
      <c r="J10">
        <v>-2.0000000000000001E-4</v>
      </c>
      <c r="M10">
        <v>25.5</v>
      </c>
      <c r="N10">
        <v>25.3</v>
      </c>
      <c r="O10" t="s">
        <v>14</v>
      </c>
      <c r="P10">
        <v>5.8999999999999999E-3</v>
      </c>
      <c r="Q10">
        <v>0.05</v>
      </c>
      <c r="R10" t="s">
        <v>14</v>
      </c>
    </row>
    <row r="11" spans="1:19" x14ac:dyDescent="0.25">
      <c r="A11">
        <v>48</v>
      </c>
      <c r="B11" t="s">
        <v>61</v>
      </c>
      <c r="C11" t="s">
        <v>21</v>
      </c>
      <c r="D11">
        <v>25.4</v>
      </c>
      <c r="G11">
        <v>25.399100000000001</v>
      </c>
      <c r="J11">
        <v>-8.9999999999999998E-4</v>
      </c>
      <c r="M11">
        <v>25.5</v>
      </c>
      <c r="N11">
        <v>25.3</v>
      </c>
      <c r="O11" t="s">
        <v>14</v>
      </c>
      <c r="P11">
        <v>5.3E-3</v>
      </c>
      <c r="Q11">
        <v>0.05</v>
      </c>
      <c r="R11" t="s">
        <v>14</v>
      </c>
    </row>
    <row r="12" spans="1:19" x14ac:dyDescent="0.25">
      <c r="A12">
        <v>53</v>
      </c>
      <c r="B12" t="s">
        <v>66</v>
      </c>
      <c r="C12" t="s">
        <v>21</v>
      </c>
      <c r="D12">
        <v>25.4</v>
      </c>
      <c r="G12">
        <v>25.398499999999999</v>
      </c>
      <c r="J12">
        <v>-1.5E-3</v>
      </c>
      <c r="M12">
        <v>25.5</v>
      </c>
      <c r="N12">
        <v>25.3</v>
      </c>
      <c r="O12" t="s">
        <v>14</v>
      </c>
      <c r="P12">
        <v>5.1999999999999998E-3</v>
      </c>
      <c r="Q12">
        <v>0.05</v>
      </c>
      <c r="R12" t="s">
        <v>14</v>
      </c>
    </row>
    <row r="13" spans="1:19" x14ac:dyDescent="0.25">
      <c r="A13">
        <v>58</v>
      </c>
      <c r="B13" t="s">
        <v>71</v>
      </c>
      <c r="C13" t="s">
        <v>21</v>
      </c>
      <c r="D13">
        <v>25.4</v>
      </c>
      <c r="G13">
        <v>25.398700000000002</v>
      </c>
      <c r="J13">
        <v>-1.2999999999999999E-3</v>
      </c>
      <c r="M13">
        <v>25.5</v>
      </c>
      <c r="N13">
        <v>25.3</v>
      </c>
      <c r="O13" t="s">
        <v>14</v>
      </c>
      <c r="P13">
        <v>3.7000000000000002E-3</v>
      </c>
      <c r="Q13">
        <v>0.05</v>
      </c>
      <c r="R13" t="s">
        <v>14</v>
      </c>
      <c r="S13" s="2">
        <f>STDEV(G10:G15)*1000</f>
        <v>0.44907311951002021</v>
      </c>
    </row>
    <row r="14" spans="1:19" x14ac:dyDescent="0.25">
      <c r="A14">
        <v>63</v>
      </c>
      <c r="B14" t="s">
        <v>76</v>
      </c>
      <c r="C14" t="s">
        <v>21</v>
      </c>
      <c r="D14">
        <v>25.4</v>
      </c>
      <c r="G14">
        <v>25.398900000000001</v>
      </c>
      <c r="J14">
        <v>-1.1000000000000001E-3</v>
      </c>
      <c r="M14">
        <v>25.5</v>
      </c>
      <c r="N14">
        <v>25.3</v>
      </c>
      <c r="O14" t="s">
        <v>14</v>
      </c>
      <c r="P14">
        <v>5.8999999999999999E-3</v>
      </c>
      <c r="Q14">
        <v>0.05</v>
      </c>
      <c r="R14" t="s">
        <v>14</v>
      </c>
      <c r="S14">
        <f>(MAX(G10:G15)-MIN(G10:G15))*1000</f>
        <v>1.300000000000523</v>
      </c>
    </row>
    <row r="15" spans="1:19" x14ac:dyDescent="0.25">
      <c r="A15">
        <v>69</v>
      </c>
      <c r="B15" t="s">
        <v>82</v>
      </c>
      <c r="C15" t="s">
        <v>21</v>
      </c>
      <c r="D15">
        <v>25.4</v>
      </c>
      <c r="G15">
        <v>25.399100000000001</v>
      </c>
      <c r="J15">
        <v>-8.9999999999999998E-4</v>
      </c>
      <c r="M15">
        <v>25.5</v>
      </c>
      <c r="N15">
        <v>25.3</v>
      </c>
      <c r="O15" t="s">
        <v>14</v>
      </c>
      <c r="P15">
        <v>5.3E-3</v>
      </c>
      <c r="Q15">
        <v>0.05</v>
      </c>
      <c r="R15" t="s">
        <v>14</v>
      </c>
    </row>
    <row r="16" spans="1:19" x14ac:dyDescent="0.25">
      <c r="A16">
        <v>10</v>
      </c>
      <c r="B16" t="s">
        <v>22</v>
      </c>
      <c r="C16" t="s">
        <v>21</v>
      </c>
      <c r="D16">
        <v>25.4</v>
      </c>
      <c r="G16">
        <v>25.402899999999999</v>
      </c>
      <c r="J16">
        <v>2.8999999999999998E-3</v>
      </c>
      <c r="M16">
        <v>25.5</v>
      </c>
      <c r="N16">
        <v>25.3</v>
      </c>
      <c r="O16" t="s">
        <v>14</v>
      </c>
      <c r="P16">
        <v>6.3E-3</v>
      </c>
      <c r="Q16">
        <v>0.05</v>
      </c>
      <c r="R16" t="s">
        <v>14</v>
      </c>
    </row>
    <row r="17" spans="1:19" x14ac:dyDescent="0.25">
      <c r="A17">
        <v>49</v>
      </c>
      <c r="B17" t="s">
        <v>62</v>
      </c>
      <c r="C17" t="s">
        <v>21</v>
      </c>
      <c r="D17">
        <v>25.4</v>
      </c>
      <c r="G17">
        <v>25.402799999999999</v>
      </c>
      <c r="J17">
        <v>2.8E-3</v>
      </c>
      <c r="M17">
        <v>25.5</v>
      </c>
      <c r="N17">
        <v>25.3</v>
      </c>
      <c r="O17" t="s">
        <v>14</v>
      </c>
      <c r="P17">
        <v>7.7999999999999996E-3</v>
      </c>
      <c r="Q17">
        <v>0.05</v>
      </c>
      <c r="R17" t="s">
        <v>14</v>
      </c>
    </row>
    <row r="18" spans="1:19" x14ac:dyDescent="0.25">
      <c r="A18">
        <v>54</v>
      </c>
      <c r="B18" t="s">
        <v>67</v>
      </c>
      <c r="C18" t="s">
        <v>21</v>
      </c>
      <c r="D18">
        <v>25.4</v>
      </c>
      <c r="G18">
        <v>25.402899999999999</v>
      </c>
      <c r="J18">
        <v>2.8999999999999998E-3</v>
      </c>
      <c r="M18">
        <v>25.5</v>
      </c>
      <c r="N18">
        <v>25.3</v>
      </c>
      <c r="O18" t="s">
        <v>14</v>
      </c>
      <c r="P18">
        <v>8.5000000000000006E-3</v>
      </c>
      <c r="Q18">
        <v>0.05</v>
      </c>
      <c r="R18" t="s">
        <v>14</v>
      </c>
    </row>
    <row r="19" spans="1:19" x14ac:dyDescent="0.25">
      <c r="A19">
        <v>59</v>
      </c>
      <c r="B19" t="s">
        <v>72</v>
      </c>
      <c r="C19" t="s">
        <v>21</v>
      </c>
      <c r="D19">
        <v>25.4</v>
      </c>
      <c r="G19">
        <v>25.402799999999999</v>
      </c>
      <c r="J19">
        <v>2.8E-3</v>
      </c>
      <c r="M19">
        <v>25.5</v>
      </c>
      <c r="N19">
        <v>25.3</v>
      </c>
      <c r="O19" t="s">
        <v>14</v>
      </c>
      <c r="P19">
        <v>7.1000000000000004E-3</v>
      </c>
      <c r="Q19">
        <v>0.05</v>
      </c>
      <c r="R19" t="s">
        <v>14</v>
      </c>
      <c r="S19" s="2">
        <f>STDEV(G16:G21)*1000</f>
        <v>5.1639777949311877E-2</v>
      </c>
    </row>
    <row r="20" spans="1:19" x14ac:dyDescent="0.25">
      <c r="A20">
        <v>64</v>
      </c>
      <c r="B20" t="s">
        <v>77</v>
      </c>
      <c r="C20" t="s">
        <v>21</v>
      </c>
      <c r="D20">
        <v>25.4</v>
      </c>
      <c r="G20">
        <v>25.402799999999999</v>
      </c>
      <c r="J20">
        <v>2.8E-3</v>
      </c>
      <c r="M20">
        <v>25.5</v>
      </c>
      <c r="N20">
        <v>25.3</v>
      </c>
      <c r="O20" t="s">
        <v>14</v>
      </c>
      <c r="P20">
        <v>6.0000000000000001E-3</v>
      </c>
      <c r="Q20">
        <v>0.05</v>
      </c>
      <c r="R20" t="s">
        <v>14</v>
      </c>
      <c r="S20">
        <f>(MAX(G16:G21)-MIN(G16:G21))*1000</f>
        <v>9.9999999999766942E-2</v>
      </c>
    </row>
    <row r="21" spans="1:19" x14ac:dyDescent="0.25">
      <c r="A21">
        <v>70</v>
      </c>
      <c r="B21" t="s">
        <v>83</v>
      </c>
      <c r="C21" t="s">
        <v>21</v>
      </c>
      <c r="D21">
        <v>25.4</v>
      </c>
      <c r="G21">
        <v>25.402799999999999</v>
      </c>
      <c r="J21">
        <v>2.8E-3</v>
      </c>
      <c r="M21">
        <v>25.5</v>
      </c>
      <c r="N21">
        <v>25.3</v>
      </c>
      <c r="O21" t="s">
        <v>14</v>
      </c>
      <c r="P21">
        <v>7.7999999999999996E-3</v>
      </c>
      <c r="Q21">
        <v>0.05</v>
      </c>
      <c r="R21" t="s">
        <v>14</v>
      </c>
    </row>
    <row r="22" spans="1:19" x14ac:dyDescent="0.25">
      <c r="A22">
        <v>11</v>
      </c>
      <c r="B22" t="s">
        <v>23</v>
      </c>
      <c r="C22" t="s">
        <v>21</v>
      </c>
      <c r="D22">
        <v>25.4</v>
      </c>
      <c r="G22">
        <v>25.402000000000001</v>
      </c>
      <c r="J22">
        <v>2E-3</v>
      </c>
      <c r="M22">
        <v>25.5</v>
      </c>
      <c r="N22">
        <v>25.3</v>
      </c>
      <c r="O22" t="s">
        <v>14</v>
      </c>
      <c r="P22">
        <v>4.8999999999999998E-3</v>
      </c>
      <c r="Q22">
        <v>0.05</v>
      </c>
      <c r="R22" t="s">
        <v>14</v>
      </c>
    </row>
    <row r="23" spans="1:19" x14ac:dyDescent="0.25">
      <c r="A23">
        <v>50</v>
      </c>
      <c r="B23" t="s">
        <v>63</v>
      </c>
      <c r="C23" t="s">
        <v>21</v>
      </c>
      <c r="D23">
        <v>25.4</v>
      </c>
      <c r="G23">
        <v>25.402100000000001</v>
      </c>
      <c r="J23">
        <v>2.0999999999999999E-3</v>
      </c>
      <c r="M23">
        <v>25.5</v>
      </c>
      <c r="N23">
        <v>25.3</v>
      </c>
      <c r="O23" t="s">
        <v>14</v>
      </c>
      <c r="P23">
        <v>7.4000000000000003E-3</v>
      </c>
      <c r="Q23">
        <v>0.05</v>
      </c>
      <c r="R23" t="s">
        <v>14</v>
      </c>
    </row>
    <row r="24" spans="1:19" x14ac:dyDescent="0.25">
      <c r="A24">
        <v>55</v>
      </c>
      <c r="B24" t="s">
        <v>68</v>
      </c>
      <c r="C24" t="s">
        <v>21</v>
      </c>
      <c r="D24">
        <v>25.4</v>
      </c>
      <c r="G24">
        <v>25.4025</v>
      </c>
      <c r="J24">
        <v>2.5000000000000001E-3</v>
      </c>
      <c r="M24">
        <v>25.5</v>
      </c>
      <c r="N24">
        <v>25.3</v>
      </c>
      <c r="O24" t="s">
        <v>14</v>
      </c>
      <c r="P24">
        <v>6.7999999999999996E-3</v>
      </c>
      <c r="Q24">
        <v>0.05</v>
      </c>
      <c r="R24" t="s">
        <v>14</v>
      </c>
    </row>
    <row r="25" spans="1:19" x14ac:dyDescent="0.25">
      <c r="A25">
        <v>60</v>
      </c>
      <c r="B25" t="s">
        <v>73</v>
      </c>
      <c r="C25" t="s">
        <v>21</v>
      </c>
      <c r="D25">
        <v>25.4</v>
      </c>
      <c r="G25">
        <v>25.4024</v>
      </c>
      <c r="J25">
        <v>2.3999999999999998E-3</v>
      </c>
      <c r="M25">
        <v>25.5</v>
      </c>
      <c r="N25">
        <v>25.3</v>
      </c>
      <c r="O25" t="s">
        <v>14</v>
      </c>
      <c r="P25">
        <v>6.4999999999999997E-3</v>
      </c>
      <c r="Q25">
        <v>0.05</v>
      </c>
      <c r="R25" t="s">
        <v>14</v>
      </c>
      <c r="S25" s="2">
        <f>STDEV(G22:G27)*1000</f>
        <v>0.38686776379913085</v>
      </c>
    </row>
    <row r="26" spans="1:19" x14ac:dyDescent="0.25">
      <c r="A26">
        <v>65</v>
      </c>
      <c r="B26" t="s">
        <v>78</v>
      </c>
      <c r="C26" t="s">
        <v>21</v>
      </c>
      <c r="D26">
        <v>25.4</v>
      </c>
      <c r="G26">
        <v>25.401399999999999</v>
      </c>
      <c r="J26">
        <v>1.4E-3</v>
      </c>
      <c r="M26">
        <v>25.5</v>
      </c>
      <c r="N26">
        <v>25.3</v>
      </c>
      <c r="O26" t="s">
        <v>14</v>
      </c>
      <c r="P26">
        <v>4.4999999999999997E-3</v>
      </c>
      <c r="Q26">
        <v>0.05</v>
      </c>
      <c r="R26" t="s">
        <v>14</v>
      </c>
      <c r="S26">
        <f>(MAX(G22:G27)-MIN(G22:G27))*1000</f>
        <v>1.1000000000009891</v>
      </c>
    </row>
    <row r="27" spans="1:19" x14ac:dyDescent="0.25">
      <c r="A27">
        <v>71</v>
      </c>
      <c r="B27" t="s">
        <v>84</v>
      </c>
      <c r="C27" t="s">
        <v>21</v>
      </c>
      <c r="D27">
        <v>25.4</v>
      </c>
      <c r="G27">
        <v>25.402100000000001</v>
      </c>
      <c r="J27">
        <v>2.0999999999999999E-3</v>
      </c>
      <c r="M27">
        <v>25.5</v>
      </c>
      <c r="N27">
        <v>25.3</v>
      </c>
      <c r="O27" t="s">
        <v>14</v>
      </c>
      <c r="P27">
        <v>7.4000000000000003E-3</v>
      </c>
      <c r="Q27">
        <v>0.05</v>
      </c>
      <c r="R27" t="s">
        <v>14</v>
      </c>
    </row>
    <row r="28" spans="1:19" x14ac:dyDescent="0.25">
      <c r="A28">
        <v>12</v>
      </c>
      <c r="B28" t="s">
        <v>24</v>
      </c>
      <c r="C28" t="s">
        <v>21</v>
      </c>
      <c r="D28">
        <v>25.4</v>
      </c>
      <c r="G28">
        <v>25.403500000000001</v>
      </c>
      <c r="J28">
        <v>3.5000000000000001E-3</v>
      </c>
      <c r="M28">
        <v>25.5</v>
      </c>
      <c r="N28">
        <v>25.3</v>
      </c>
      <c r="O28" t="s">
        <v>14</v>
      </c>
      <c r="P28">
        <v>7.1000000000000004E-3</v>
      </c>
      <c r="Q28">
        <v>0.05</v>
      </c>
      <c r="R28" t="s">
        <v>14</v>
      </c>
    </row>
    <row r="29" spans="1:19" x14ac:dyDescent="0.25">
      <c r="A29">
        <v>51</v>
      </c>
      <c r="B29" t="s">
        <v>64</v>
      </c>
      <c r="C29" t="s">
        <v>21</v>
      </c>
      <c r="D29">
        <v>25.4</v>
      </c>
      <c r="G29">
        <v>25.4041</v>
      </c>
      <c r="J29">
        <v>4.1000000000000003E-3</v>
      </c>
      <c r="M29">
        <v>25.5</v>
      </c>
      <c r="N29">
        <v>25.3</v>
      </c>
      <c r="O29" t="s">
        <v>14</v>
      </c>
      <c r="P29">
        <v>6.3E-3</v>
      </c>
      <c r="Q29">
        <v>0.05</v>
      </c>
      <c r="R29" t="s">
        <v>14</v>
      </c>
    </row>
    <row r="30" spans="1:19" x14ac:dyDescent="0.25">
      <c r="A30">
        <v>56</v>
      </c>
      <c r="B30" t="s">
        <v>69</v>
      </c>
      <c r="C30" t="s">
        <v>21</v>
      </c>
      <c r="D30">
        <v>25.4</v>
      </c>
      <c r="G30">
        <v>25.403500000000001</v>
      </c>
      <c r="J30">
        <v>3.5000000000000001E-3</v>
      </c>
      <c r="M30">
        <v>25.5</v>
      </c>
      <c r="N30">
        <v>25.3</v>
      </c>
      <c r="O30" t="s">
        <v>14</v>
      </c>
      <c r="P30">
        <v>7.4999999999999997E-3</v>
      </c>
      <c r="Q30">
        <v>0.05</v>
      </c>
      <c r="R30" t="s">
        <v>14</v>
      </c>
    </row>
    <row r="31" spans="1:19" x14ac:dyDescent="0.25">
      <c r="A31">
        <v>61</v>
      </c>
      <c r="B31" t="s">
        <v>74</v>
      </c>
      <c r="C31" t="s">
        <v>21</v>
      </c>
      <c r="D31">
        <v>25.4</v>
      </c>
      <c r="G31">
        <v>25.403199999999998</v>
      </c>
      <c r="J31">
        <v>3.2000000000000002E-3</v>
      </c>
      <c r="M31">
        <v>25.5</v>
      </c>
      <c r="N31">
        <v>25.3</v>
      </c>
      <c r="O31" t="s">
        <v>14</v>
      </c>
      <c r="P31">
        <v>7.7000000000000002E-3</v>
      </c>
      <c r="Q31">
        <v>0.05</v>
      </c>
      <c r="R31" t="s">
        <v>14</v>
      </c>
      <c r="S31" s="2">
        <f>STDEV(G28:G33)*1000</f>
        <v>0.46475800154472413</v>
      </c>
    </row>
    <row r="32" spans="1:19" x14ac:dyDescent="0.25">
      <c r="A32">
        <v>66</v>
      </c>
      <c r="B32" t="s">
        <v>79</v>
      </c>
      <c r="C32" t="s">
        <v>21</v>
      </c>
      <c r="D32">
        <v>25.4</v>
      </c>
      <c r="G32">
        <v>25.404399999999999</v>
      </c>
      <c r="J32">
        <v>4.4000000000000003E-3</v>
      </c>
      <c r="M32">
        <v>25.5</v>
      </c>
      <c r="N32">
        <v>25.3</v>
      </c>
      <c r="O32" t="s">
        <v>14</v>
      </c>
      <c r="P32">
        <v>6.4999999999999997E-3</v>
      </c>
      <c r="Q32">
        <v>0.05</v>
      </c>
      <c r="R32" t="s">
        <v>14</v>
      </c>
      <c r="S32">
        <f>(MAX(G28:G33)-MIN(G28:G33))*1000</f>
        <v>1.200000000000756</v>
      </c>
    </row>
    <row r="33" spans="1:19" x14ac:dyDescent="0.25">
      <c r="A33">
        <v>72</v>
      </c>
      <c r="B33" t="s">
        <v>85</v>
      </c>
      <c r="C33" t="s">
        <v>21</v>
      </c>
      <c r="D33">
        <v>25.4</v>
      </c>
      <c r="G33">
        <v>25.4041</v>
      </c>
      <c r="J33">
        <v>4.1000000000000003E-3</v>
      </c>
      <c r="M33">
        <v>25.5</v>
      </c>
      <c r="N33">
        <v>25.3</v>
      </c>
      <c r="O33" t="s">
        <v>14</v>
      </c>
      <c r="P33">
        <v>6.3E-3</v>
      </c>
      <c r="Q33">
        <v>0.05</v>
      </c>
      <c r="R33" t="s">
        <v>14</v>
      </c>
    </row>
    <row r="34" spans="1:19" x14ac:dyDescent="0.25">
      <c r="A34">
        <v>13</v>
      </c>
      <c r="B34" t="s">
        <v>25</v>
      </c>
      <c r="C34" t="s">
        <v>21</v>
      </c>
      <c r="D34">
        <v>25.4</v>
      </c>
      <c r="G34">
        <v>25.402100000000001</v>
      </c>
      <c r="J34">
        <v>2.0999999999999999E-3</v>
      </c>
      <c r="M34">
        <v>25.5</v>
      </c>
      <c r="N34">
        <v>25.3</v>
      </c>
      <c r="O34" t="s">
        <v>14</v>
      </c>
      <c r="P34">
        <v>4.1000000000000003E-3</v>
      </c>
      <c r="Q34">
        <v>0.05</v>
      </c>
      <c r="R34" t="s">
        <v>14</v>
      </c>
    </row>
    <row r="35" spans="1:19" x14ac:dyDescent="0.25">
      <c r="A35">
        <v>52</v>
      </c>
      <c r="B35" t="s">
        <v>65</v>
      </c>
      <c r="C35" t="s">
        <v>21</v>
      </c>
      <c r="D35">
        <v>25.4</v>
      </c>
      <c r="G35">
        <v>25.4024</v>
      </c>
      <c r="J35">
        <v>2.3999999999999998E-3</v>
      </c>
      <c r="M35">
        <v>25.5</v>
      </c>
      <c r="N35">
        <v>25.3</v>
      </c>
      <c r="O35" t="s">
        <v>14</v>
      </c>
      <c r="P35">
        <v>5.4000000000000003E-3</v>
      </c>
      <c r="Q35">
        <v>0.05</v>
      </c>
      <c r="R35" t="s">
        <v>14</v>
      </c>
    </row>
    <row r="36" spans="1:19" x14ac:dyDescent="0.25">
      <c r="A36">
        <v>57</v>
      </c>
      <c r="B36" t="s">
        <v>70</v>
      </c>
      <c r="C36" t="s">
        <v>21</v>
      </c>
      <c r="D36">
        <v>25.4</v>
      </c>
      <c r="G36">
        <v>25.4023</v>
      </c>
      <c r="J36">
        <v>2.3E-3</v>
      </c>
      <c r="M36">
        <v>25.5</v>
      </c>
      <c r="N36">
        <v>25.3</v>
      </c>
      <c r="O36" t="s">
        <v>14</v>
      </c>
      <c r="P36">
        <v>4.1999999999999997E-3</v>
      </c>
      <c r="Q36">
        <v>0.05</v>
      </c>
      <c r="R36" t="s">
        <v>14</v>
      </c>
    </row>
    <row r="37" spans="1:19" x14ac:dyDescent="0.25">
      <c r="A37">
        <v>62</v>
      </c>
      <c r="B37" t="s">
        <v>75</v>
      </c>
      <c r="C37" t="s">
        <v>21</v>
      </c>
      <c r="D37">
        <v>25.4</v>
      </c>
      <c r="G37">
        <v>25.402000000000001</v>
      </c>
      <c r="J37">
        <v>2E-3</v>
      </c>
      <c r="M37">
        <v>25.5</v>
      </c>
      <c r="N37">
        <v>25.3</v>
      </c>
      <c r="O37" t="s">
        <v>14</v>
      </c>
      <c r="P37">
        <v>5.4000000000000003E-3</v>
      </c>
      <c r="Q37">
        <v>0.05</v>
      </c>
      <c r="R37" t="s">
        <v>14</v>
      </c>
      <c r="S37" s="2">
        <f>STDEV(G34:G39)*1000</f>
        <v>0.21908902300155586</v>
      </c>
    </row>
    <row r="38" spans="1:19" x14ac:dyDescent="0.25">
      <c r="A38">
        <v>67</v>
      </c>
      <c r="B38" t="s">
        <v>80</v>
      </c>
      <c r="C38" t="s">
        <v>21</v>
      </c>
      <c r="D38">
        <v>25.4</v>
      </c>
      <c r="G38">
        <v>25.4024</v>
      </c>
      <c r="J38">
        <v>2.3999999999999998E-3</v>
      </c>
      <c r="M38">
        <v>25.5</v>
      </c>
      <c r="N38">
        <v>25.3</v>
      </c>
      <c r="O38" t="s">
        <v>14</v>
      </c>
      <c r="P38">
        <v>4.4999999999999997E-3</v>
      </c>
      <c r="Q38">
        <v>0.05</v>
      </c>
      <c r="R38" t="s">
        <v>14</v>
      </c>
      <c r="S38">
        <f>(MAX(G34:G39)-MIN(G34:G39))*1000</f>
        <v>0.59999999999860165</v>
      </c>
    </row>
    <row r="39" spans="1:19" x14ac:dyDescent="0.25">
      <c r="A39">
        <v>73</v>
      </c>
      <c r="B39" t="s">
        <v>86</v>
      </c>
      <c r="C39" t="s">
        <v>21</v>
      </c>
      <c r="D39">
        <v>25.4</v>
      </c>
      <c r="G39">
        <v>25.4026</v>
      </c>
      <c r="J39">
        <v>2.5999999999999999E-3</v>
      </c>
      <c r="M39">
        <v>25.5</v>
      </c>
      <c r="N39">
        <v>25.3</v>
      </c>
      <c r="O39" t="s">
        <v>14</v>
      </c>
      <c r="P39">
        <v>4.5999999999999999E-3</v>
      </c>
      <c r="Q39">
        <v>0.05</v>
      </c>
      <c r="R39" t="s">
        <v>14</v>
      </c>
    </row>
    <row r="40" spans="1:19" x14ac:dyDescent="0.25">
      <c r="A40">
        <v>14</v>
      </c>
      <c r="B40" t="s">
        <v>26</v>
      </c>
      <c r="C40" t="s">
        <v>27</v>
      </c>
      <c r="D40">
        <v>72.887</v>
      </c>
      <c r="G40">
        <v>72.8797</v>
      </c>
      <c r="J40">
        <v>-7.3000000000000001E-3</v>
      </c>
      <c r="M40">
        <v>72.986999999999995</v>
      </c>
      <c r="N40">
        <v>72.787000000000006</v>
      </c>
      <c r="O40" t="s">
        <v>14</v>
      </c>
    </row>
    <row r="41" spans="1:19" x14ac:dyDescent="0.25">
      <c r="A41">
        <v>15</v>
      </c>
      <c r="B41" t="s">
        <v>28</v>
      </c>
      <c r="C41" t="s">
        <v>27</v>
      </c>
      <c r="D41">
        <v>73.745999999999995</v>
      </c>
      <c r="G41">
        <v>73.713399999999993</v>
      </c>
      <c r="J41">
        <v>-3.2599999999999997E-2</v>
      </c>
      <c r="M41">
        <v>73.846000000000004</v>
      </c>
      <c r="N41">
        <v>73.646000000000001</v>
      </c>
      <c r="O41" t="s">
        <v>14</v>
      </c>
    </row>
    <row r="42" spans="1:19" x14ac:dyDescent="0.25">
      <c r="A42">
        <v>16</v>
      </c>
      <c r="B42" t="s">
        <v>29</v>
      </c>
      <c r="C42" t="s">
        <v>27</v>
      </c>
      <c r="D42">
        <v>72.376999999999995</v>
      </c>
      <c r="G42">
        <v>72.3399</v>
      </c>
      <c r="J42">
        <v>-3.7100000000000001E-2</v>
      </c>
      <c r="M42">
        <v>72.477000000000004</v>
      </c>
      <c r="N42">
        <v>72.277000000000001</v>
      </c>
      <c r="O42" t="s">
        <v>14</v>
      </c>
    </row>
    <row r="43" spans="1:19" x14ac:dyDescent="0.25">
      <c r="A43">
        <v>17</v>
      </c>
      <c r="B43" t="s">
        <v>30</v>
      </c>
      <c r="C43" t="s">
        <v>27</v>
      </c>
      <c r="D43">
        <v>72.031000000000006</v>
      </c>
      <c r="G43">
        <v>71.965299999999999</v>
      </c>
      <c r="J43">
        <v>-6.5699999999999995E-2</v>
      </c>
      <c r="M43">
        <v>72.131</v>
      </c>
      <c r="N43">
        <v>71.930999999999997</v>
      </c>
      <c r="O43" t="s">
        <v>14</v>
      </c>
    </row>
    <row r="44" spans="1:19" x14ac:dyDescent="0.25">
      <c r="A44">
        <v>20</v>
      </c>
      <c r="B44" t="s">
        <v>33</v>
      </c>
      <c r="C44" t="s">
        <v>27</v>
      </c>
      <c r="D44">
        <v>126</v>
      </c>
      <c r="G44">
        <v>125.9328</v>
      </c>
      <c r="J44">
        <v>-6.7199999999999996E-2</v>
      </c>
      <c r="M44">
        <v>126.1</v>
      </c>
      <c r="N44">
        <v>125.9</v>
      </c>
      <c r="O44" t="s">
        <v>14</v>
      </c>
    </row>
    <row r="45" spans="1:19" x14ac:dyDescent="0.25">
      <c r="A45">
        <v>22</v>
      </c>
      <c r="B45" t="s">
        <v>35</v>
      </c>
      <c r="C45" t="s">
        <v>27</v>
      </c>
      <c r="D45">
        <v>145.262</v>
      </c>
      <c r="G45">
        <v>145.2167</v>
      </c>
      <c r="J45">
        <v>-4.53E-2</v>
      </c>
      <c r="M45">
        <v>145.36199999999999</v>
      </c>
      <c r="N45">
        <v>145.16200000000001</v>
      </c>
      <c r="O45" t="s">
        <v>14</v>
      </c>
    </row>
    <row r="46" spans="1:19" x14ac:dyDescent="0.25">
      <c r="A46">
        <v>18</v>
      </c>
      <c r="B46" t="s">
        <v>31</v>
      </c>
      <c r="C46" t="s">
        <v>27</v>
      </c>
      <c r="D46">
        <v>75.007000000000005</v>
      </c>
      <c r="G46">
        <v>74.992699999999999</v>
      </c>
      <c r="J46">
        <v>-1.43E-2</v>
      </c>
      <c r="M46">
        <v>75.106999999999999</v>
      </c>
      <c r="N46">
        <v>74.906999999999996</v>
      </c>
      <c r="O46" t="s">
        <v>14</v>
      </c>
    </row>
    <row r="47" spans="1:19" x14ac:dyDescent="0.25">
      <c r="A47">
        <v>19</v>
      </c>
      <c r="B47" t="s">
        <v>32</v>
      </c>
      <c r="C47" t="s">
        <v>27</v>
      </c>
      <c r="D47">
        <v>74.007000000000005</v>
      </c>
      <c r="G47">
        <v>73.986999999999995</v>
      </c>
      <c r="J47">
        <v>-0.02</v>
      </c>
      <c r="M47">
        <v>74.106999999999999</v>
      </c>
      <c r="N47">
        <v>73.906999999999996</v>
      </c>
      <c r="O47" t="s">
        <v>14</v>
      </c>
    </row>
    <row r="48" spans="1:19" x14ac:dyDescent="0.25">
      <c r="A48">
        <v>23</v>
      </c>
      <c r="B48" t="s">
        <v>36</v>
      </c>
      <c r="C48" t="s">
        <v>27</v>
      </c>
      <c r="D48">
        <v>145.774</v>
      </c>
      <c r="G48">
        <v>145.67519999999999</v>
      </c>
      <c r="J48">
        <v>-9.8799999999999999E-2</v>
      </c>
      <c r="M48">
        <v>145.874</v>
      </c>
      <c r="N48">
        <v>145.67400000000001</v>
      </c>
      <c r="O48" t="s">
        <v>14</v>
      </c>
    </row>
    <row r="49" spans="1:26" x14ac:dyDescent="0.25">
      <c r="A49">
        <v>21</v>
      </c>
      <c r="B49" t="s">
        <v>34</v>
      </c>
      <c r="C49" t="s">
        <v>27</v>
      </c>
      <c r="D49">
        <v>124.004</v>
      </c>
      <c r="G49">
        <v>123.92400000000001</v>
      </c>
      <c r="J49">
        <v>-0.08</v>
      </c>
      <c r="M49">
        <v>124.104</v>
      </c>
      <c r="N49">
        <v>123.904</v>
      </c>
      <c r="O49" t="s">
        <v>14</v>
      </c>
    </row>
    <row r="50" spans="1:26" x14ac:dyDescent="0.25">
      <c r="A50">
        <v>4</v>
      </c>
      <c r="B50" t="s">
        <v>12</v>
      </c>
      <c r="C50" t="s">
        <v>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P50">
        <v>0</v>
      </c>
      <c r="Q50">
        <v>0.05</v>
      </c>
      <c r="R50" t="s">
        <v>14</v>
      </c>
      <c r="T50" s="2">
        <f>(G50-$G$50)*1000</f>
        <v>0</v>
      </c>
      <c r="U50" s="2">
        <f>(H50-$H$50)*1000</f>
        <v>0</v>
      </c>
      <c r="V50" s="2">
        <f>(I50-$I$50)*1000</f>
        <v>0</v>
      </c>
    </row>
    <row r="51" spans="1:26" x14ac:dyDescent="0.25">
      <c r="A51">
        <v>24</v>
      </c>
      <c r="B51" t="s">
        <v>37</v>
      </c>
      <c r="C51" t="s">
        <v>13</v>
      </c>
      <c r="D51">
        <v>0</v>
      </c>
      <c r="E51">
        <v>0</v>
      </c>
      <c r="F51">
        <v>0</v>
      </c>
      <c r="G51">
        <v>1.1999999999999999E-3</v>
      </c>
      <c r="H51">
        <v>0</v>
      </c>
      <c r="I51">
        <v>5.0000000000000001E-4</v>
      </c>
      <c r="J51">
        <v>1.1999999999999999E-3</v>
      </c>
      <c r="K51">
        <v>0</v>
      </c>
      <c r="L51">
        <v>5.0000000000000001E-4</v>
      </c>
      <c r="P51">
        <v>2.5000000000000001E-3</v>
      </c>
      <c r="Q51">
        <v>0.05</v>
      </c>
      <c r="R51" t="s">
        <v>14</v>
      </c>
      <c r="T51" s="2">
        <f t="shared" ref="T51:T55" si="0">(G51-$G$50)*1000</f>
        <v>1.2</v>
      </c>
      <c r="U51" s="2">
        <f t="shared" ref="U51:U55" si="1">(H51-$H$50)*1000</f>
        <v>0</v>
      </c>
      <c r="V51" s="2">
        <f t="shared" ref="V51:V55" si="2">(I51-$I$50)*1000</f>
        <v>0.5</v>
      </c>
    </row>
    <row r="52" spans="1:26" x14ac:dyDescent="0.25">
      <c r="A52">
        <v>29</v>
      </c>
      <c r="B52" t="s">
        <v>42</v>
      </c>
      <c r="C52" t="s">
        <v>13</v>
      </c>
      <c r="D52">
        <v>0</v>
      </c>
      <c r="E52">
        <v>0</v>
      </c>
      <c r="F52">
        <v>0</v>
      </c>
      <c r="G52">
        <v>2.2000000000000001E-3</v>
      </c>
      <c r="H52">
        <v>2.9999999999999997E-4</v>
      </c>
      <c r="I52">
        <v>2.0000000000000001E-4</v>
      </c>
      <c r="J52">
        <v>2.2000000000000001E-3</v>
      </c>
      <c r="K52">
        <v>2.9999999999999997E-4</v>
      </c>
      <c r="L52">
        <v>2.0000000000000001E-4</v>
      </c>
      <c r="P52">
        <v>4.4999999999999997E-3</v>
      </c>
      <c r="Q52">
        <v>0.05</v>
      </c>
      <c r="R52" t="s">
        <v>14</v>
      </c>
      <c r="T52" s="2">
        <f t="shared" si="0"/>
        <v>2.2000000000000002</v>
      </c>
      <c r="U52" s="2">
        <f t="shared" si="1"/>
        <v>0.3</v>
      </c>
      <c r="V52" s="2">
        <f t="shared" si="2"/>
        <v>0.2</v>
      </c>
    </row>
    <row r="53" spans="1:26" x14ac:dyDescent="0.25">
      <c r="A53">
        <v>34</v>
      </c>
      <c r="B53" t="s">
        <v>47</v>
      </c>
      <c r="C53" t="s">
        <v>13</v>
      </c>
      <c r="D53">
        <v>0</v>
      </c>
      <c r="E53">
        <v>0</v>
      </c>
      <c r="F53">
        <v>0</v>
      </c>
      <c r="G53">
        <v>2.7000000000000001E-3</v>
      </c>
      <c r="H53">
        <v>5.0000000000000001E-4</v>
      </c>
      <c r="I53">
        <v>4.0000000000000002E-4</v>
      </c>
      <c r="J53">
        <v>2.7000000000000001E-3</v>
      </c>
      <c r="K53">
        <v>5.0000000000000001E-4</v>
      </c>
      <c r="L53">
        <v>4.0000000000000002E-4</v>
      </c>
      <c r="P53">
        <v>5.4999999999999997E-3</v>
      </c>
      <c r="Q53">
        <v>0.05</v>
      </c>
      <c r="R53" t="s">
        <v>14</v>
      </c>
      <c r="T53" s="2">
        <f t="shared" si="0"/>
        <v>2.7</v>
      </c>
      <c r="U53" s="2">
        <f t="shared" si="1"/>
        <v>0.5</v>
      </c>
      <c r="V53" s="2">
        <f t="shared" si="2"/>
        <v>0.4</v>
      </c>
    </row>
    <row r="54" spans="1:26" x14ac:dyDescent="0.25">
      <c r="A54">
        <v>38</v>
      </c>
      <c r="B54" t="s">
        <v>51</v>
      </c>
      <c r="C54" t="s">
        <v>13</v>
      </c>
      <c r="D54">
        <v>0</v>
      </c>
      <c r="E54">
        <v>0</v>
      </c>
      <c r="F54">
        <v>0</v>
      </c>
      <c r="G54">
        <v>3.7000000000000002E-3</v>
      </c>
      <c r="H54">
        <v>1E-4</v>
      </c>
      <c r="I54">
        <v>1E-4</v>
      </c>
      <c r="J54">
        <v>3.7000000000000002E-3</v>
      </c>
      <c r="K54">
        <v>1E-4</v>
      </c>
      <c r="L54">
        <v>1E-4</v>
      </c>
      <c r="P54">
        <v>7.4999999999999997E-3</v>
      </c>
      <c r="Q54">
        <v>0.05</v>
      </c>
      <c r="R54" t="s">
        <v>14</v>
      </c>
      <c r="T54" s="2">
        <f t="shared" si="0"/>
        <v>3.7</v>
      </c>
      <c r="U54" s="2">
        <f t="shared" si="1"/>
        <v>0.1</v>
      </c>
      <c r="V54" s="2">
        <f t="shared" si="2"/>
        <v>0.1</v>
      </c>
      <c r="X54">
        <f>(G55-G50)*1000</f>
        <v>4.3</v>
      </c>
      <c r="Y54">
        <f>(H55-H50)*1000</f>
        <v>0.4</v>
      </c>
      <c r="Z54">
        <f>(I55-I50)*1000</f>
        <v>-0.2</v>
      </c>
    </row>
    <row r="55" spans="1:26" x14ac:dyDescent="0.25">
      <c r="A55">
        <v>43</v>
      </c>
      <c r="B55" t="s">
        <v>56</v>
      </c>
      <c r="C55" t="s">
        <v>13</v>
      </c>
      <c r="D55">
        <v>0</v>
      </c>
      <c r="E55">
        <v>0</v>
      </c>
      <c r="F55">
        <v>0</v>
      </c>
      <c r="G55">
        <v>4.3E-3</v>
      </c>
      <c r="H55">
        <v>4.0000000000000002E-4</v>
      </c>
      <c r="I55">
        <v>-2.0000000000000001E-4</v>
      </c>
      <c r="J55">
        <v>4.3E-3</v>
      </c>
      <c r="K55">
        <v>4.0000000000000002E-4</v>
      </c>
      <c r="L55">
        <v>-2.0000000000000001E-4</v>
      </c>
      <c r="P55">
        <v>8.6E-3</v>
      </c>
      <c r="Q55">
        <v>0.05</v>
      </c>
      <c r="R55" t="s">
        <v>14</v>
      </c>
      <c r="T55" s="2">
        <f t="shared" si="0"/>
        <v>4.3</v>
      </c>
      <c r="U55" s="2">
        <f t="shared" si="1"/>
        <v>0.4</v>
      </c>
      <c r="V55" s="2">
        <f t="shared" si="2"/>
        <v>-0.2</v>
      </c>
    </row>
    <row r="56" spans="1:26" x14ac:dyDescent="0.25">
      <c r="A56">
        <v>5</v>
      </c>
      <c r="B56" t="s">
        <v>15</v>
      </c>
      <c r="C56" t="s">
        <v>13</v>
      </c>
      <c r="D56">
        <v>62.5</v>
      </c>
      <c r="E56">
        <v>37.5</v>
      </c>
      <c r="F56">
        <v>0</v>
      </c>
      <c r="G56">
        <v>62.481200000000001</v>
      </c>
      <c r="H56">
        <v>37.517299999999999</v>
      </c>
      <c r="I56">
        <v>8.8300000000000003E-2</v>
      </c>
      <c r="J56">
        <v>-1.8800000000000001E-2</v>
      </c>
      <c r="K56">
        <v>1.7299999999999999E-2</v>
      </c>
      <c r="L56">
        <v>8.8300000000000003E-2</v>
      </c>
      <c r="P56">
        <v>0.18390000000000001</v>
      </c>
      <c r="Q56">
        <v>0.05</v>
      </c>
      <c r="R56" t="s">
        <v>16</v>
      </c>
      <c r="T56" s="2">
        <f>(G56-$G$56)*1000</f>
        <v>0</v>
      </c>
      <c r="U56" s="2">
        <f>(H56-$H$56)*1000</f>
        <v>0</v>
      </c>
      <c r="V56" s="2">
        <f>(I56-$I$56)*1000</f>
        <v>0</v>
      </c>
    </row>
    <row r="57" spans="1:26" x14ac:dyDescent="0.25">
      <c r="A57">
        <v>25</v>
      </c>
      <c r="B57" t="s">
        <v>38</v>
      </c>
      <c r="C57" t="s">
        <v>13</v>
      </c>
      <c r="D57">
        <v>62.5</v>
      </c>
      <c r="E57">
        <v>37.5</v>
      </c>
      <c r="F57">
        <v>0</v>
      </c>
      <c r="G57">
        <v>62.482199999999999</v>
      </c>
      <c r="H57">
        <v>37.517099999999999</v>
      </c>
      <c r="I57">
        <v>8.8499999999999995E-2</v>
      </c>
      <c r="J57">
        <v>-1.78E-2</v>
      </c>
      <c r="K57">
        <v>1.7100000000000001E-2</v>
      </c>
      <c r="L57">
        <v>8.8499999999999995E-2</v>
      </c>
      <c r="P57">
        <v>0.18379999999999999</v>
      </c>
      <c r="Q57">
        <v>0.05</v>
      </c>
      <c r="R57" t="s">
        <v>16</v>
      </c>
      <c r="T57" s="2">
        <f t="shared" ref="T57:T61" si="3">(G57-$G$56)*1000</f>
        <v>0.99999999999766942</v>
      </c>
      <c r="U57" s="2">
        <f t="shared" ref="U57:U61" si="4">(H57-$H$56)*1000</f>
        <v>-0.19999999999953388</v>
      </c>
      <c r="V57" s="2">
        <f t="shared" ref="V57:V61" si="5">(I57-$I$56)*1000</f>
        <v>0.19999999999999185</v>
      </c>
    </row>
    <row r="58" spans="1:26" x14ac:dyDescent="0.25">
      <c r="A58">
        <v>30</v>
      </c>
      <c r="B58" t="s">
        <v>43</v>
      </c>
      <c r="C58" t="s">
        <v>13</v>
      </c>
      <c r="D58">
        <v>62.5</v>
      </c>
      <c r="E58">
        <v>37.5</v>
      </c>
      <c r="F58">
        <v>0</v>
      </c>
      <c r="G58">
        <v>62.482599999999998</v>
      </c>
      <c r="H58">
        <v>37.517699999999998</v>
      </c>
      <c r="I58">
        <v>8.8099999999999998E-2</v>
      </c>
      <c r="J58">
        <v>-1.7399999999999999E-2</v>
      </c>
      <c r="K58">
        <v>1.77E-2</v>
      </c>
      <c r="L58">
        <v>8.8099999999999998E-2</v>
      </c>
      <c r="P58">
        <v>0.18310000000000001</v>
      </c>
      <c r="Q58">
        <v>0.05</v>
      </c>
      <c r="R58" t="s">
        <v>16</v>
      </c>
      <c r="T58" s="2">
        <f t="shared" si="3"/>
        <v>1.3999999999967372</v>
      </c>
      <c r="U58" s="2">
        <f t="shared" si="4"/>
        <v>0.39999999999906777</v>
      </c>
      <c r="V58" s="2">
        <f t="shared" si="5"/>
        <v>-0.20000000000000573</v>
      </c>
    </row>
    <row r="59" spans="1:26" x14ac:dyDescent="0.25">
      <c r="A59">
        <v>47</v>
      </c>
      <c r="B59" t="s">
        <v>60</v>
      </c>
      <c r="C59" t="s">
        <v>13</v>
      </c>
      <c r="D59">
        <v>62.5</v>
      </c>
      <c r="E59">
        <v>37.5</v>
      </c>
      <c r="F59">
        <v>0</v>
      </c>
      <c r="G59">
        <v>62.4833</v>
      </c>
      <c r="H59">
        <v>37.517699999999998</v>
      </c>
      <c r="I59">
        <v>8.8099999999999998E-2</v>
      </c>
      <c r="J59">
        <v>-1.67E-2</v>
      </c>
      <c r="K59">
        <v>1.77E-2</v>
      </c>
      <c r="L59">
        <v>8.8099999999999998E-2</v>
      </c>
      <c r="P59">
        <v>0.18279999999999999</v>
      </c>
      <c r="Q59">
        <v>0.05</v>
      </c>
      <c r="R59" t="s">
        <v>16</v>
      </c>
      <c r="T59" s="2">
        <f t="shared" si="3"/>
        <v>2.0999999999986585</v>
      </c>
      <c r="U59" s="2">
        <f t="shared" si="4"/>
        <v>0.39999999999906777</v>
      </c>
      <c r="V59" s="2">
        <f t="shared" si="5"/>
        <v>-0.20000000000000573</v>
      </c>
    </row>
    <row r="60" spans="1:26" x14ac:dyDescent="0.25">
      <c r="A60">
        <v>39</v>
      </c>
      <c r="B60" t="s">
        <v>52</v>
      </c>
      <c r="C60" t="s">
        <v>13</v>
      </c>
      <c r="D60">
        <v>62.5</v>
      </c>
      <c r="E60">
        <v>37.5</v>
      </c>
      <c r="F60">
        <v>0</v>
      </c>
      <c r="G60">
        <v>62.483800000000002</v>
      </c>
      <c r="H60">
        <v>37.518099999999997</v>
      </c>
      <c r="I60">
        <v>8.7999999999999995E-2</v>
      </c>
      <c r="J60">
        <v>-1.6199999999999999E-2</v>
      </c>
      <c r="K60">
        <v>1.8100000000000002E-2</v>
      </c>
      <c r="L60">
        <v>8.7999999999999995E-2</v>
      </c>
      <c r="P60">
        <v>0.18260000000000001</v>
      </c>
      <c r="Q60">
        <v>0.05</v>
      </c>
      <c r="R60" t="s">
        <v>16</v>
      </c>
      <c r="T60" s="2">
        <f t="shared" si="3"/>
        <v>2.6000000000010459</v>
      </c>
      <c r="U60" s="2">
        <f t="shared" si="4"/>
        <v>0.79999999999813554</v>
      </c>
      <c r="V60" s="2">
        <f t="shared" si="5"/>
        <v>-0.30000000000000859</v>
      </c>
      <c r="X60">
        <f>(G61-G56)*1000</f>
        <v>3.3999999999991815</v>
      </c>
      <c r="Y60">
        <f>(H61-H56)*1000</f>
        <v>1.1000000000009891</v>
      </c>
      <c r="Z60">
        <f>(I61-I56)*1000</f>
        <v>-0.20000000000000573</v>
      </c>
    </row>
    <row r="61" spans="1:26" x14ac:dyDescent="0.25">
      <c r="A61">
        <v>44</v>
      </c>
      <c r="B61" t="s">
        <v>57</v>
      </c>
      <c r="C61" t="s">
        <v>13</v>
      </c>
      <c r="D61">
        <v>62.5</v>
      </c>
      <c r="E61">
        <v>37.5</v>
      </c>
      <c r="F61">
        <v>0</v>
      </c>
      <c r="G61">
        <v>62.4846</v>
      </c>
      <c r="H61">
        <v>37.5184</v>
      </c>
      <c r="I61">
        <v>8.8099999999999998E-2</v>
      </c>
      <c r="J61">
        <v>-1.54E-2</v>
      </c>
      <c r="K61">
        <v>1.84E-2</v>
      </c>
      <c r="L61">
        <v>8.8099999999999998E-2</v>
      </c>
      <c r="P61">
        <v>0.18260000000000001</v>
      </c>
      <c r="Q61">
        <v>0.05</v>
      </c>
      <c r="R61" t="s">
        <v>16</v>
      </c>
      <c r="T61" s="2">
        <f t="shared" si="3"/>
        <v>3.3999999999991815</v>
      </c>
      <c r="U61" s="2">
        <f t="shared" si="4"/>
        <v>1.1000000000009891</v>
      </c>
      <c r="V61" s="2">
        <f t="shared" si="5"/>
        <v>-0.20000000000000573</v>
      </c>
    </row>
    <row r="62" spans="1:26" x14ac:dyDescent="0.25">
      <c r="A62">
        <v>6</v>
      </c>
      <c r="B62" t="s">
        <v>17</v>
      </c>
      <c r="C62" t="s">
        <v>13</v>
      </c>
      <c r="D62">
        <v>-63.5</v>
      </c>
      <c r="E62">
        <v>37.5</v>
      </c>
      <c r="F62">
        <v>0</v>
      </c>
      <c r="G62">
        <v>-63.451599999999999</v>
      </c>
      <c r="H62">
        <v>37.517299999999999</v>
      </c>
      <c r="I62">
        <v>7.2400000000000006E-2</v>
      </c>
      <c r="J62">
        <v>4.8399999999999999E-2</v>
      </c>
      <c r="K62">
        <v>1.7299999999999999E-2</v>
      </c>
      <c r="L62">
        <v>7.2400000000000006E-2</v>
      </c>
      <c r="P62">
        <v>0.17760000000000001</v>
      </c>
      <c r="Q62">
        <v>0.05</v>
      </c>
      <c r="R62" t="s">
        <v>16</v>
      </c>
      <c r="T62" s="2">
        <f>(G62-$G$62)*1000</f>
        <v>0</v>
      </c>
      <c r="U62" s="2">
        <f>(H62-$H$62)*1000</f>
        <v>0</v>
      </c>
      <c r="V62" s="2">
        <f>(I62-$I$62)*1000</f>
        <v>0</v>
      </c>
    </row>
    <row r="63" spans="1:26" x14ac:dyDescent="0.25">
      <c r="A63">
        <v>26</v>
      </c>
      <c r="B63" t="s">
        <v>39</v>
      </c>
      <c r="C63" t="s">
        <v>13</v>
      </c>
      <c r="D63">
        <v>-63.5</v>
      </c>
      <c r="E63">
        <v>37.5</v>
      </c>
      <c r="F63">
        <v>0</v>
      </c>
      <c r="G63">
        <v>-63.448599999999999</v>
      </c>
      <c r="H63">
        <v>37.518799999999999</v>
      </c>
      <c r="I63">
        <v>7.1099999999999997E-2</v>
      </c>
      <c r="J63">
        <v>5.1400000000000001E-2</v>
      </c>
      <c r="K63">
        <v>1.8800000000000001E-2</v>
      </c>
      <c r="L63">
        <v>7.1099999999999997E-2</v>
      </c>
      <c r="P63">
        <v>0.1794</v>
      </c>
      <c r="Q63">
        <v>0.05</v>
      </c>
      <c r="R63" t="s">
        <v>16</v>
      </c>
      <c r="T63" s="2">
        <f t="shared" ref="T63:T67" si="6">(G63-$G$62)*1000</f>
        <v>3.0000000000001137</v>
      </c>
      <c r="U63" s="2">
        <f t="shared" ref="U63:U67" si="7">(H63-$H$62)*1000</f>
        <v>1.5000000000000568</v>
      </c>
      <c r="V63" s="2">
        <f t="shared" ref="V63:V67" si="8">(I63-$I$62)*1000</f>
        <v>-1.3000000000000096</v>
      </c>
    </row>
    <row r="64" spans="1:26" x14ac:dyDescent="0.25">
      <c r="A64">
        <v>31</v>
      </c>
      <c r="B64" t="s">
        <v>44</v>
      </c>
      <c r="C64" t="s">
        <v>13</v>
      </c>
      <c r="D64">
        <v>-63.5</v>
      </c>
      <c r="E64">
        <v>37.5</v>
      </c>
      <c r="F64">
        <v>0</v>
      </c>
      <c r="G64">
        <v>-63.449300000000001</v>
      </c>
      <c r="H64">
        <v>37.518099999999997</v>
      </c>
      <c r="I64">
        <v>7.1599999999999997E-2</v>
      </c>
      <c r="J64">
        <v>5.0700000000000002E-2</v>
      </c>
      <c r="K64">
        <v>1.8100000000000002E-2</v>
      </c>
      <c r="L64">
        <v>7.1599999999999997E-2</v>
      </c>
      <c r="P64">
        <v>0.17910000000000001</v>
      </c>
      <c r="Q64">
        <v>0.05</v>
      </c>
      <c r="R64" t="s">
        <v>16</v>
      </c>
      <c r="T64" s="2">
        <f t="shared" si="6"/>
        <v>2.2999999999981924</v>
      </c>
      <c r="U64" s="2">
        <f t="shared" si="7"/>
        <v>0.79999999999813554</v>
      </c>
      <c r="V64" s="2">
        <f t="shared" si="8"/>
        <v>-0.80000000000000904</v>
      </c>
    </row>
    <row r="65" spans="1:26" x14ac:dyDescent="0.25">
      <c r="A65">
        <v>35</v>
      </c>
      <c r="B65" t="s">
        <v>48</v>
      </c>
      <c r="C65" t="s">
        <v>13</v>
      </c>
      <c r="D65">
        <v>-63.5</v>
      </c>
      <c r="E65">
        <v>37.5</v>
      </c>
      <c r="F65">
        <v>0</v>
      </c>
      <c r="G65">
        <v>-63.448599999999999</v>
      </c>
      <c r="H65">
        <v>37.518099999999997</v>
      </c>
      <c r="I65">
        <v>7.1199999999999999E-2</v>
      </c>
      <c r="J65">
        <v>5.1400000000000001E-2</v>
      </c>
      <c r="K65">
        <v>1.8100000000000002E-2</v>
      </c>
      <c r="L65">
        <v>7.1199999999999999E-2</v>
      </c>
      <c r="P65">
        <v>0.17929999999999999</v>
      </c>
      <c r="Q65">
        <v>0.05</v>
      </c>
      <c r="R65" t="s">
        <v>16</v>
      </c>
      <c r="T65" s="2">
        <f t="shared" si="6"/>
        <v>3.0000000000001137</v>
      </c>
      <c r="U65" s="2">
        <f t="shared" si="7"/>
        <v>0.79999999999813554</v>
      </c>
      <c r="V65" s="2">
        <f t="shared" si="8"/>
        <v>-1.2000000000000066</v>
      </c>
    </row>
    <row r="66" spans="1:26" x14ac:dyDescent="0.25">
      <c r="A66">
        <v>40</v>
      </c>
      <c r="B66" t="s">
        <v>53</v>
      </c>
      <c r="C66" t="s">
        <v>13</v>
      </c>
      <c r="D66">
        <v>-63.5</v>
      </c>
      <c r="E66">
        <v>37.5</v>
      </c>
      <c r="F66">
        <v>0</v>
      </c>
      <c r="G66">
        <v>-63.447600000000001</v>
      </c>
      <c r="H66">
        <v>37.518099999999997</v>
      </c>
      <c r="I66">
        <v>7.2099999999999997E-2</v>
      </c>
      <c r="J66">
        <v>5.2400000000000002E-2</v>
      </c>
      <c r="K66">
        <v>1.8100000000000002E-2</v>
      </c>
      <c r="L66">
        <v>7.2099999999999997E-2</v>
      </c>
      <c r="P66">
        <v>0.18190000000000001</v>
      </c>
      <c r="Q66">
        <v>0.05</v>
      </c>
      <c r="R66" t="s">
        <v>16</v>
      </c>
      <c r="T66" s="2">
        <f t="shared" si="6"/>
        <v>3.9999999999977831</v>
      </c>
      <c r="U66" s="2">
        <f t="shared" si="7"/>
        <v>0.79999999999813554</v>
      </c>
      <c r="V66" s="2">
        <f t="shared" si="8"/>
        <v>-0.30000000000000859</v>
      </c>
      <c r="X66">
        <f>(G67-G62)*1000</f>
        <v>3.9999999999977831</v>
      </c>
      <c r="Y66">
        <f>(H67-H62)*1000</f>
        <v>0.79999999999813554</v>
      </c>
      <c r="Z66">
        <f>(I67-I62)*1000</f>
        <v>-0.30000000000000859</v>
      </c>
    </row>
    <row r="67" spans="1:26" x14ac:dyDescent="0.25">
      <c r="A67">
        <v>68</v>
      </c>
      <c r="B67" t="s">
        <v>81</v>
      </c>
      <c r="C67" t="s">
        <v>13</v>
      </c>
      <c r="D67">
        <v>-63.5</v>
      </c>
      <c r="E67">
        <v>37.5</v>
      </c>
      <c r="F67">
        <v>0</v>
      </c>
      <c r="G67">
        <v>-63.447600000000001</v>
      </c>
      <c r="H67">
        <v>37.518099999999997</v>
      </c>
      <c r="I67">
        <v>7.2099999999999997E-2</v>
      </c>
      <c r="J67">
        <v>5.2400000000000002E-2</v>
      </c>
      <c r="K67">
        <v>1.8100000000000002E-2</v>
      </c>
      <c r="L67">
        <v>7.2099999999999997E-2</v>
      </c>
      <c r="P67">
        <v>0.18190000000000001</v>
      </c>
      <c r="Q67">
        <v>0.05</v>
      </c>
      <c r="R67" t="s">
        <v>16</v>
      </c>
      <c r="T67" s="2">
        <f t="shared" si="6"/>
        <v>3.9999999999977831</v>
      </c>
      <c r="U67" s="2">
        <f t="shared" si="7"/>
        <v>0.79999999999813554</v>
      </c>
      <c r="V67" s="2">
        <f t="shared" si="8"/>
        <v>-0.30000000000000859</v>
      </c>
    </row>
    <row r="68" spans="1:26" x14ac:dyDescent="0.25">
      <c r="A68">
        <v>7</v>
      </c>
      <c r="B68" t="s">
        <v>18</v>
      </c>
      <c r="C68" t="s">
        <v>13</v>
      </c>
      <c r="D68">
        <v>-62.5</v>
      </c>
      <c r="E68">
        <v>-36.5</v>
      </c>
      <c r="F68">
        <v>0</v>
      </c>
      <c r="G68">
        <v>-62.477800000000002</v>
      </c>
      <c r="H68">
        <v>-36.463299999999997</v>
      </c>
      <c r="I68">
        <v>8.8499999999999995E-2</v>
      </c>
      <c r="J68">
        <v>2.2200000000000001E-2</v>
      </c>
      <c r="K68">
        <v>3.6700000000000003E-2</v>
      </c>
      <c r="L68">
        <v>8.8499999999999995E-2</v>
      </c>
      <c r="P68">
        <v>0.19670000000000001</v>
      </c>
      <c r="Q68">
        <v>0.05</v>
      </c>
      <c r="R68" t="s">
        <v>16</v>
      </c>
      <c r="T68" s="2">
        <f>(G68-$G$68)*1000</f>
        <v>0</v>
      </c>
      <c r="U68" s="2">
        <f>(H68-$H$68)*1000</f>
        <v>0</v>
      </c>
      <c r="V68" s="2">
        <f>(I68-$I$68)*1000</f>
        <v>0</v>
      </c>
    </row>
    <row r="69" spans="1:26" x14ac:dyDescent="0.25">
      <c r="A69">
        <v>27</v>
      </c>
      <c r="B69" t="s">
        <v>40</v>
      </c>
      <c r="C69" t="s">
        <v>13</v>
      </c>
      <c r="D69">
        <v>-62.5</v>
      </c>
      <c r="E69">
        <v>-36.5</v>
      </c>
      <c r="F69">
        <v>0</v>
      </c>
      <c r="G69">
        <v>-62.476700000000001</v>
      </c>
      <c r="H69">
        <v>-36.463700000000003</v>
      </c>
      <c r="I69">
        <v>8.8300000000000003E-2</v>
      </c>
      <c r="J69">
        <v>2.3300000000000001E-2</v>
      </c>
      <c r="K69">
        <v>3.6299999999999999E-2</v>
      </c>
      <c r="L69">
        <v>8.8300000000000003E-2</v>
      </c>
      <c r="P69">
        <v>0.19650000000000001</v>
      </c>
      <c r="Q69">
        <v>0.05</v>
      </c>
      <c r="R69" t="s">
        <v>16</v>
      </c>
      <c r="T69" s="2">
        <f t="shared" ref="T69:T73" si="9">(G69-$G$68)*1000</f>
        <v>1.1000000000009891</v>
      </c>
      <c r="U69" s="2">
        <f t="shared" ref="U69:U73" si="10">(H69-$H$68)*1000</f>
        <v>-0.4000000000061732</v>
      </c>
      <c r="V69" s="2">
        <f t="shared" ref="V69:V73" si="11">(I69-$I$68)*1000</f>
        <v>-0.19999999999999185</v>
      </c>
    </row>
    <row r="70" spans="1:26" x14ac:dyDescent="0.25">
      <c r="A70">
        <v>32</v>
      </c>
      <c r="B70" t="s">
        <v>45</v>
      </c>
      <c r="C70" t="s">
        <v>13</v>
      </c>
      <c r="D70">
        <v>-62.5</v>
      </c>
      <c r="E70">
        <v>-36.5</v>
      </c>
      <c r="F70">
        <v>0</v>
      </c>
      <c r="G70">
        <v>-62.476100000000002</v>
      </c>
      <c r="H70">
        <v>-36.463799999999999</v>
      </c>
      <c r="I70">
        <v>8.77E-2</v>
      </c>
      <c r="J70">
        <v>2.3900000000000001E-2</v>
      </c>
      <c r="K70">
        <v>3.6200000000000003E-2</v>
      </c>
      <c r="L70">
        <v>8.77E-2</v>
      </c>
      <c r="P70">
        <v>0.19570000000000001</v>
      </c>
      <c r="Q70">
        <v>0.05</v>
      </c>
      <c r="R70" t="s">
        <v>16</v>
      </c>
      <c r="T70" s="2">
        <f t="shared" si="9"/>
        <v>1.6999999999995907</v>
      </c>
      <c r="U70" s="2">
        <f t="shared" si="10"/>
        <v>-0.50000000000238742</v>
      </c>
      <c r="V70" s="2">
        <f t="shared" si="11"/>
        <v>-0.79999999999999516</v>
      </c>
    </row>
    <row r="71" spans="1:26" x14ac:dyDescent="0.25">
      <c r="A71">
        <v>36</v>
      </c>
      <c r="B71" t="s">
        <v>49</v>
      </c>
      <c r="C71" t="s">
        <v>13</v>
      </c>
      <c r="D71">
        <v>-62.5</v>
      </c>
      <c r="E71">
        <v>-36.5</v>
      </c>
      <c r="F71">
        <v>0</v>
      </c>
      <c r="G71">
        <v>-62.475700000000003</v>
      </c>
      <c r="H71">
        <v>-36.464199999999998</v>
      </c>
      <c r="I71">
        <v>8.8900000000000007E-2</v>
      </c>
      <c r="J71">
        <v>2.4299999999999999E-2</v>
      </c>
      <c r="K71">
        <v>3.5799999999999998E-2</v>
      </c>
      <c r="L71">
        <v>8.8900000000000007E-2</v>
      </c>
      <c r="P71">
        <v>0.1978</v>
      </c>
      <c r="Q71">
        <v>0.05</v>
      </c>
      <c r="R71" t="s">
        <v>16</v>
      </c>
      <c r="T71" s="2">
        <f t="shared" si="9"/>
        <v>2.0999999999986585</v>
      </c>
      <c r="U71" s="2">
        <f t="shared" si="10"/>
        <v>-0.90000000000145519</v>
      </c>
      <c r="V71" s="2">
        <f t="shared" si="11"/>
        <v>0.40000000000001146</v>
      </c>
    </row>
    <row r="72" spans="1:26" x14ac:dyDescent="0.25">
      <c r="A72">
        <v>41</v>
      </c>
      <c r="B72" t="s">
        <v>54</v>
      </c>
      <c r="C72" t="s">
        <v>13</v>
      </c>
      <c r="D72">
        <v>-62.5</v>
      </c>
      <c r="E72">
        <v>-36.5</v>
      </c>
      <c r="F72">
        <v>0</v>
      </c>
      <c r="G72">
        <v>-62.474699999999999</v>
      </c>
      <c r="H72">
        <v>-36.464100000000002</v>
      </c>
      <c r="I72">
        <v>8.8099999999999998E-2</v>
      </c>
      <c r="J72">
        <v>2.53E-2</v>
      </c>
      <c r="K72">
        <v>3.5900000000000001E-2</v>
      </c>
      <c r="L72">
        <v>8.8099999999999998E-2</v>
      </c>
      <c r="P72">
        <v>0.19689999999999999</v>
      </c>
      <c r="Q72">
        <v>0.05</v>
      </c>
      <c r="R72" t="s">
        <v>16</v>
      </c>
      <c r="T72" s="2">
        <f t="shared" si="9"/>
        <v>3.1000000000034333</v>
      </c>
      <c r="U72" s="2">
        <f t="shared" si="10"/>
        <v>-0.80000000000524096</v>
      </c>
      <c r="V72" s="2">
        <f t="shared" si="11"/>
        <v>-0.39999999999999758</v>
      </c>
      <c r="X72">
        <f>(G73-G68)*1000</f>
        <v>3.700000000002035</v>
      </c>
      <c r="Y72">
        <f>(H73-H68)*1000</f>
        <v>-0.10000000000331966</v>
      </c>
      <c r="Z72">
        <f>(I73-I68)*1000</f>
        <v>-0.19999999999999185</v>
      </c>
    </row>
    <row r="73" spans="1:26" x14ac:dyDescent="0.25">
      <c r="A73">
        <v>45</v>
      </c>
      <c r="B73" t="s">
        <v>58</v>
      </c>
      <c r="C73" t="s">
        <v>13</v>
      </c>
      <c r="D73">
        <v>-62.5</v>
      </c>
      <c r="E73">
        <v>-36.5</v>
      </c>
      <c r="F73">
        <v>0</v>
      </c>
      <c r="G73">
        <v>-62.4741</v>
      </c>
      <c r="H73">
        <v>-36.4634</v>
      </c>
      <c r="I73">
        <v>8.8300000000000003E-2</v>
      </c>
      <c r="J73">
        <v>2.5899999999999999E-2</v>
      </c>
      <c r="K73">
        <v>3.6600000000000001E-2</v>
      </c>
      <c r="L73">
        <v>8.8300000000000003E-2</v>
      </c>
      <c r="P73">
        <v>0.19800000000000001</v>
      </c>
      <c r="Q73">
        <v>0.05</v>
      </c>
      <c r="R73" t="s">
        <v>16</v>
      </c>
      <c r="T73" s="2">
        <f t="shared" si="9"/>
        <v>3.700000000002035</v>
      </c>
      <c r="U73" s="2">
        <f t="shared" si="10"/>
        <v>-0.10000000000331966</v>
      </c>
      <c r="V73" s="2">
        <f t="shared" si="11"/>
        <v>-0.19999999999999185</v>
      </c>
    </row>
    <row r="74" spans="1:26" x14ac:dyDescent="0.25">
      <c r="A74">
        <v>8</v>
      </c>
      <c r="B74" t="s">
        <v>19</v>
      </c>
      <c r="C74" t="s">
        <v>13</v>
      </c>
      <c r="D74">
        <v>61.5</v>
      </c>
      <c r="E74">
        <v>-37.5</v>
      </c>
      <c r="F74">
        <v>0</v>
      </c>
      <c r="G74">
        <v>61.4422</v>
      </c>
      <c r="H74">
        <v>-37.468200000000003</v>
      </c>
      <c r="I74">
        <v>7.2900000000000006E-2</v>
      </c>
      <c r="J74">
        <v>-5.7799999999999997E-2</v>
      </c>
      <c r="K74">
        <v>3.1800000000000002E-2</v>
      </c>
      <c r="L74">
        <v>7.2900000000000006E-2</v>
      </c>
      <c r="P74">
        <v>0.19670000000000001</v>
      </c>
      <c r="Q74">
        <v>0.05</v>
      </c>
      <c r="R74" t="s">
        <v>16</v>
      </c>
      <c r="T74" s="2">
        <f>(G74-$G$74)*1000</f>
        <v>0</v>
      </c>
      <c r="U74" s="2">
        <f>(H74-$H$74)*1000</f>
        <v>0</v>
      </c>
      <c r="V74" s="2">
        <f>(I74-$I$74)*1000</f>
        <v>0</v>
      </c>
    </row>
    <row r="75" spans="1:26" x14ac:dyDescent="0.25">
      <c r="A75">
        <v>28</v>
      </c>
      <c r="B75" t="s">
        <v>41</v>
      </c>
      <c r="C75" t="s">
        <v>13</v>
      </c>
      <c r="D75">
        <v>61.5</v>
      </c>
      <c r="E75">
        <v>-37.5</v>
      </c>
      <c r="F75">
        <v>0</v>
      </c>
      <c r="G75">
        <v>61.443399999999997</v>
      </c>
      <c r="H75">
        <v>-37.468200000000003</v>
      </c>
      <c r="I75">
        <v>7.2599999999999998E-2</v>
      </c>
      <c r="J75">
        <v>-5.6599999999999998E-2</v>
      </c>
      <c r="K75">
        <v>3.1800000000000002E-2</v>
      </c>
      <c r="L75">
        <v>7.2599999999999998E-2</v>
      </c>
      <c r="P75">
        <v>0.1948</v>
      </c>
      <c r="Q75">
        <v>0.05</v>
      </c>
      <c r="R75" t="s">
        <v>16</v>
      </c>
      <c r="T75" s="2">
        <f t="shared" ref="T75:T79" si="12">(G75-$G$74)*1000</f>
        <v>1.1999999999972033</v>
      </c>
      <c r="U75" s="2">
        <f t="shared" ref="U75:U79" si="13">(H75-$H$74)*1000</f>
        <v>0</v>
      </c>
      <c r="V75" s="2">
        <f t="shared" ref="V75:V79" si="14">(I75-$I$74)*1000</f>
        <v>-0.30000000000000859</v>
      </c>
    </row>
    <row r="76" spans="1:26" x14ac:dyDescent="0.25">
      <c r="A76">
        <v>33</v>
      </c>
      <c r="B76" t="s">
        <v>46</v>
      </c>
      <c r="C76" t="s">
        <v>13</v>
      </c>
      <c r="D76">
        <v>61.5</v>
      </c>
      <c r="E76">
        <v>-37.5</v>
      </c>
      <c r="F76">
        <v>0</v>
      </c>
      <c r="G76">
        <v>61.4437</v>
      </c>
      <c r="H76">
        <v>-37.468299999999999</v>
      </c>
      <c r="I76">
        <v>7.2800000000000004E-2</v>
      </c>
      <c r="J76">
        <v>-5.6300000000000003E-2</v>
      </c>
      <c r="K76">
        <v>3.1699999999999999E-2</v>
      </c>
      <c r="L76">
        <v>7.2800000000000004E-2</v>
      </c>
      <c r="P76">
        <v>0.19470000000000001</v>
      </c>
      <c r="Q76">
        <v>0.05</v>
      </c>
      <c r="R76" t="s">
        <v>16</v>
      </c>
      <c r="T76" s="2">
        <f t="shared" si="12"/>
        <v>1.5000000000000568</v>
      </c>
      <c r="U76" s="2">
        <f t="shared" si="13"/>
        <v>-9.9999999996214228E-2</v>
      </c>
      <c r="V76" s="2">
        <f t="shared" si="14"/>
        <v>-0.10000000000000286</v>
      </c>
    </row>
    <row r="77" spans="1:26" x14ac:dyDescent="0.25">
      <c r="A77">
        <v>37</v>
      </c>
      <c r="B77" t="s">
        <v>50</v>
      </c>
      <c r="C77" t="s">
        <v>13</v>
      </c>
      <c r="D77">
        <v>61.5</v>
      </c>
      <c r="E77">
        <v>-37.5</v>
      </c>
      <c r="F77">
        <v>0</v>
      </c>
      <c r="G77">
        <v>61.444400000000002</v>
      </c>
      <c r="H77">
        <v>-37.4679</v>
      </c>
      <c r="I77">
        <v>7.2700000000000001E-2</v>
      </c>
      <c r="J77">
        <v>-5.5599999999999997E-2</v>
      </c>
      <c r="K77">
        <v>3.2099999999999997E-2</v>
      </c>
      <c r="L77">
        <v>7.2700000000000001E-2</v>
      </c>
      <c r="P77">
        <v>0.19400000000000001</v>
      </c>
      <c r="Q77">
        <v>0.05</v>
      </c>
      <c r="R77" t="s">
        <v>16</v>
      </c>
      <c r="T77" s="2">
        <f t="shared" si="12"/>
        <v>2.2000000000019782</v>
      </c>
      <c r="U77" s="2">
        <f t="shared" si="13"/>
        <v>0.30000000000285354</v>
      </c>
      <c r="V77" s="2">
        <f t="shared" si="14"/>
        <v>-0.20000000000000573</v>
      </c>
    </row>
    <row r="78" spans="1:26" x14ac:dyDescent="0.25">
      <c r="A78">
        <v>42</v>
      </c>
      <c r="B78" t="s">
        <v>55</v>
      </c>
      <c r="C78" t="s">
        <v>13</v>
      </c>
      <c r="D78">
        <v>61.5</v>
      </c>
      <c r="E78">
        <v>-37.5</v>
      </c>
      <c r="F78">
        <v>0</v>
      </c>
      <c r="G78">
        <v>61.4452</v>
      </c>
      <c r="H78">
        <v>-37.467599999999997</v>
      </c>
      <c r="I78">
        <v>7.2300000000000003E-2</v>
      </c>
      <c r="J78">
        <v>-5.4800000000000001E-2</v>
      </c>
      <c r="K78">
        <v>3.2399999999999998E-2</v>
      </c>
      <c r="L78">
        <v>7.2300000000000003E-2</v>
      </c>
      <c r="P78">
        <v>0.1928</v>
      </c>
      <c r="Q78">
        <v>0.05</v>
      </c>
      <c r="R78" t="s">
        <v>16</v>
      </c>
      <c r="T78" s="2">
        <f t="shared" si="12"/>
        <v>3.0000000000001137</v>
      </c>
      <c r="U78" s="2">
        <f t="shared" si="13"/>
        <v>0.60000000000570708</v>
      </c>
      <c r="V78" s="2">
        <f t="shared" si="14"/>
        <v>-0.60000000000000331</v>
      </c>
      <c r="X78">
        <f>(G79-G74)*1000</f>
        <v>3.5000000000025011</v>
      </c>
      <c r="Y78">
        <f>(H79-H74)*1000</f>
        <v>0.80000000000524096</v>
      </c>
      <c r="Z78">
        <f>(I79-I74)*1000</f>
        <v>-0.80000000000000904</v>
      </c>
    </row>
    <row r="79" spans="1:26" x14ac:dyDescent="0.25">
      <c r="A79">
        <v>46</v>
      </c>
      <c r="B79" t="s">
        <v>59</v>
      </c>
      <c r="C79" t="s">
        <v>13</v>
      </c>
      <c r="D79">
        <v>61.5</v>
      </c>
      <c r="E79">
        <v>-37.5</v>
      </c>
      <c r="F79">
        <v>0</v>
      </c>
      <c r="G79">
        <v>61.445700000000002</v>
      </c>
      <c r="H79">
        <v>-37.467399999999998</v>
      </c>
      <c r="I79">
        <v>7.2099999999999997E-2</v>
      </c>
      <c r="J79">
        <v>-5.4300000000000001E-2</v>
      </c>
      <c r="K79">
        <v>3.2599999999999997E-2</v>
      </c>
      <c r="L79">
        <v>7.2099999999999997E-2</v>
      </c>
      <c r="P79">
        <v>0.192</v>
      </c>
      <c r="Q79">
        <v>0.05</v>
      </c>
      <c r="R79" t="s">
        <v>16</v>
      </c>
      <c r="T79" s="2">
        <f t="shared" si="12"/>
        <v>3.5000000000025011</v>
      </c>
      <c r="U79" s="2">
        <f t="shared" si="13"/>
        <v>0.80000000000524096</v>
      </c>
      <c r="V79" s="2">
        <f t="shared" si="14"/>
        <v>-0.80000000000000904</v>
      </c>
    </row>
    <row r="82" spans="2:20" x14ac:dyDescent="0.25">
      <c r="B82" t="s">
        <v>26</v>
      </c>
      <c r="D82" s="1" cm="1">
        <f t="array" ref="D82">SQRT(SUMSQ(D50:F50-D56:F56))</f>
        <v>72.886898685566251</v>
      </c>
      <c r="G82" s="1" cm="1">
        <f t="array" ref="G82">SQRT(SUMSQ(G50:I50-G56:I56))</f>
        <v>72.879736207124125</v>
      </c>
      <c r="H82" s="2">
        <f>(G82-$G$82)*1000</f>
        <v>0</v>
      </c>
    </row>
    <row r="83" spans="2:20" x14ac:dyDescent="0.25">
      <c r="G83" s="1" cm="1">
        <f t="array" ref="G83">SQRT(SUMSQ(G51:I51-G57:I57))</f>
        <v>72.87946142370977</v>
      </c>
      <c r="H83" s="2">
        <f t="shared" ref="H83:H87" si="15">(G83-$G$82)*1000</f>
        <v>-0.27478341435482889</v>
      </c>
    </row>
    <row r="84" spans="2:20" x14ac:dyDescent="0.25">
      <c r="G84" s="1" cm="1">
        <f t="array" ref="G84">SQRT(SUMSQ(G52:I52-G58:I58))</f>
        <v>72.87910134826032</v>
      </c>
      <c r="H84" s="2">
        <f t="shared" si="15"/>
        <v>-0.63485886380476586</v>
      </c>
      <c r="R84" t="s">
        <v>100</v>
      </c>
      <c r="S84" s="2">
        <f>AVERAGE(H82:H87)</f>
        <v>-0.41177401465593749</v>
      </c>
    </row>
    <row r="85" spans="2:20" x14ac:dyDescent="0.25">
      <c r="G85" s="1" cm="1">
        <f t="array" ref="G85">SQRT(SUMSQ(G53:I53-G59:I59))</f>
        <v>72.879169613065713</v>
      </c>
      <c r="H85" s="2">
        <f t="shared" si="15"/>
        <v>-0.56659405841230637</v>
      </c>
      <c r="R85" t="s">
        <v>101</v>
      </c>
      <c r="S85" s="2">
        <f>STDEV(H82:H87)</f>
        <v>0.24142889768860529</v>
      </c>
      <c r="T85">
        <f>S85/D82</f>
        <v>3.3123771492889064E-3</v>
      </c>
    </row>
    <row r="86" spans="2:20" x14ac:dyDescent="0.25">
      <c r="G86" s="1" cm="1">
        <f t="array" ref="G86">SQRT(SUMSQ(G54:I54-G60:I60))</f>
        <v>72.879153030341953</v>
      </c>
      <c r="H86" s="2">
        <f t="shared" si="15"/>
        <v>-0.58317678217179036</v>
      </c>
      <c r="R86" t="s">
        <v>102</v>
      </c>
      <c r="S86" s="2">
        <f>(MAX(H82:H87)-MIN(H82:H87))</f>
        <v>0.63485886380476586</v>
      </c>
      <c r="T86">
        <f>S86/D82</f>
        <v>8.7101917526158455E-3</v>
      </c>
    </row>
    <row r="87" spans="2:20" x14ac:dyDescent="0.25">
      <c r="G87" s="1" cm="1">
        <f t="array" ref="G87">SQRT(SUMSQ(G55:I55-G61:I61))</f>
        <v>72.879324976154933</v>
      </c>
      <c r="H87" s="2">
        <f t="shared" si="15"/>
        <v>-0.41123096919193358</v>
      </c>
    </row>
    <row r="88" spans="2:20" x14ac:dyDescent="0.25">
      <c r="B88" t="s">
        <v>28</v>
      </c>
      <c r="D88" s="1" cm="1">
        <f t="array" ref="D88">SQRT(SUMSQ(D50:F50-D62:F62))</f>
        <v>73.746186342074665</v>
      </c>
      <c r="G88" s="1" cm="1">
        <f t="array" ref="G88">SQRT(SUMSQ(G50:I50-G62:I62))</f>
        <v>73.713354174192887</v>
      </c>
      <c r="H88" s="2">
        <f>(G88-$G$88)*1000</f>
        <v>0</v>
      </c>
    </row>
    <row r="89" spans="2:20" x14ac:dyDescent="0.25">
      <c r="G89" s="1" cm="1">
        <f t="array" ref="G89">SQRT(SUMSQ(G51:I51-G63:I63))</f>
        <v>73.712566485233708</v>
      </c>
      <c r="H89" s="2">
        <f t="shared" ref="H89:H93" si="16">(G89-$G$88)*1000</f>
        <v>-0.78768895917846748</v>
      </c>
    </row>
    <row r="90" spans="2:20" x14ac:dyDescent="0.25">
      <c r="G90" s="1" cm="1">
        <f t="array" ref="G90">SQRT(SUMSQ(G52:I52-G64:I64))</f>
        <v>73.713521602552674</v>
      </c>
      <c r="H90" s="2">
        <f t="shared" si="16"/>
        <v>0.16742835978789117</v>
      </c>
      <c r="R90" t="s">
        <v>100</v>
      </c>
      <c r="S90" s="2">
        <f>AVERAGE(H88:H93)</f>
        <v>-2.7998175002134456E-2</v>
      </c>
    </row>
    <row r="91" spans="2:20" x14ac:dyDescent="0.25">
      <c r="G91" s="1" cm="1">
        <f t="array" ref="G91">SQRT(SUMSQ(G53:I53-G65:I65))</f>
        <v>73.71324707330426</v>
      </c>
      <c r="H91" s="2">
        <f t="shared" si="16"/>
        <v>-0.10710088862708744</v>
      </c>
      <c r="R91" t="s">
        <v>101</v>
      </c>
      <c r="S91" s="2">
        <f>STDEV(H88:H93)</f>
        <v>0.41904110225194441</v>
      </c>
      <c r="T91">
        <f>S91/D88</f>
        <v>5.6822070813018766E-3</v>
      </c>
    </row>
    <row r="92" spans="2:20" x14ac:dyDescent="0.25">
      <c r="G92" s="1" cm="1">
        <f t="array" ref="G92">SQRT(SUMSQ(G54:I54-G66:I66))</f>
        <v>73.713451823191676</v>
      </c>
      <c r="H92" s="2">
        <f t="shared" si="16"/>
        <v>9.7648998789168218E-2</v>
      </c>
      <c r="R92" t="s">
        <v>102</v>
      </c>
      <c r="S92" s="2">
        <f>(MAX(H88:H93)-MIN(H88:H93))</f>
        <v>1.2494123983941563</v>
      </c>
      <c r="T92">
        <f>S92/D88</f>
        <v>1.694206114738878E-2</v>
      </c>
    </row>
    <row r="93" spans="2:20" x14ac:dyDescent="0.25">
      <c r="G93" s="1" cm="1">
        <f t="array" ref="G93">SQRT(SUMSQ(G55:I55-G67:I67))</f>
        <v>73.713815897632102</v>
      </c>
      <c r="H93" s="2">
        <f t="shared" si="16"/>
        <v>0.46172343921568881</v>
      </c>
    </row>
    <row r="94" spans="2:20" x14ac:dyDescent="0.25">
      <c r="B94" t="s">
        <v>29</v>
      </c>
      <c r="D94" s="1" cm="1">
        <f t="array" ref="D94">SQRT(SUMSQ(D50:F50-D68:F68))</f>
        <v>72.377482686260919</v>
      </c>
      <c r="G94" s="1" cm="1">
        <f t="array" ref="G94">SQRT(SUMSQ(G50:I50-G68:I68))</f>
        <v>72.3398615700915</v>
      </c>
      <c r="H94" s="2">
        <f>(G94-$G$94)*1000</f>
        <v>0</v>
      </c>
    </row>
    <row r="95" spans="2:20" x14ac:dyDescent="0.25">
      <c r="G95" s="1" cm="1">
        <f t="array" ref="G95">SQRT(SUMSQ(G51:I51-G69:I69))</f>
        <v>72.34014870692485</v>
      </c>
      <c r="H95" s="2">
        <f t="shared" ref="H95:H99" si="17">(G95-$G$94)*1000</f>
        <v>0.28713683335013229</v>
      </c>
    </row>
    <row r="96" spans="2:20" x14ac:dyDescent="0.25">
      <c r="G96" s="1" cm="1">
        <f t="array" ref="G96">SQRT(SUMSQ(G52:I52-G70:I70))</f>
        <v>72.340695434520129</v>
      </c>
      <c r="H96" s="2">
        <f t="shared" si="17"/>
        <v>0.833864428628317</v>
      </c>
      <c r="R96" t="s">
        <v>100</v>
      </c>
      <c r="S96" s="2">
        <f>AVERAGE(H94:H99)</f>
        <v>0.68106010863526001</v>
      </c>
    </row>
    <row r="97" spans="2:20" x14ac:dyDescent="0.25">
      <c r="G97" s="1" cm="1">
        <f t="array" ref="G97">SQRT(SUMSQ(G53:I53-G71:I71))</f>
        <v>72.341085455638549</v>
      </c>
      <c r="H97" s="2">
        <f t="shared" si="17"/>
        <v>1.2238855470485532</v>
      </c>
      <c r="R97" t="s">
        <v>101</v>
      </c>
      <c r="S97" s="2">
        <f>STDEV(H94:H99)</f>
        <v>0.45369259780371607</v>
      </c>
      <c r="T97">
        <f>S97/D94</f>
        <v>6.268421903679146E-3</v>
      </c>
    </row>
    <row r="98" spans="2:20" x14ac:dyDescent="0.25">
      <c r="G98" s="1" cm="1">
        <f t="array" ref="G98">SQRT(SUMSQ(G54:I54-G72:I72))</f>
        <v>72.34083281384035</v>
      </c>
      <c r="H98" s="2">
        <f t="shared" si="17"/>
        <v>0.97124374885027009</v>
      </c>
      <c r="R98" t="s">
        <v>102</v>
      </c>
      <c r="S98" s="2">
        <f>(MAX(H94:H99)-MIN(H94:H99))</f>
        <v>1.2238855470485532</v>
      </c>
      <c r="T98">
        <f>S98/D94</f>
        <v>1.6909755653616809E-2</v>
      </c>
    </row>
    <row r="99" spans="2:20" x14ac:dyDescent="0.25">
      <c r="G99" s="1" cm="1">
        <f t="array" ref="G99">SQRT(SUMSQ(G55:I55-G73:I73))</f>
        <v>72.340631800185434</v>
      </c>
      <c r="H99" s="2">
        <f t="shared" si="17"/>
        <v>0.77023009393428765</v>
      </c>
    </row>
    <row r="100" spans="2:20" x14ac:dyDescent="0.25">
      <c r="B100" t="s">
        <v>30</v>
      </c>
      <c r="D100" s="1" cm="1">
        <f t="array" ref="D100">SQRT(SUMSQ(D50:F50-D74:F74))</f>
        <v>72.03124322125781</v>
      </c>
      <c r="G100" s="1" cm="1">
        <f t="array" ref="G100">SQRT(SUMSQ(G50:I50-G74:I74))</f>
        <v>71.965375469665972</v>
      </c>
      <c r="H100" s="2">
        <f>(G100-$G$100)*1000</f>
        <v>0</v>
      </c>
    </row>
    <row r="101" spans="2:20" x14ac:dyDescent="0.25">
      <c r="G101" s="1" cm="1">
        <f t="array" ref="G101">SQRT(SUMSQ(G51:I51-G75:I75))</f>
        <v>71.965374663722841</v>
      </c>
      <c r="H101" s="2">
        <f t="shared" ref="H101:H105" si="18">(G101-$G$100)*1000</f>
        <v>-8.0594313089932257E-4</v>
      </c>
    </row>
    <row r="102" spans="2:20" x14ac:dyDescent="0.25">
      <c r="G102" s="1" cm="1">
        <f t="array" ref="G102">SQRT(SUMSQ(G52:I52-G76:I76))</f>
        <v>71.964985784546641</v>
      </c>
      <c r="H102" s="2">
        <f t="shared" si="18"/>
        <v>-0.38968511933035188</v>
      </c>
      <c r="R102" t="s">
        <v>100</v>
      </c>
      <c r="S102" s="2">
        <f>AVERAGE(H100:H105)</f>
        <v>-0.410734058881701</v>
      </c>
    </row>
    <row r="103" spans="2:20" x14ac:dyDescent="0.25">
      <c r="G103" s="1" cm="1">
        <f t="array" ref="G103">SQRT(SUMSQ(G53:I53-G77:I77))</f>
        <v>71.965052106838641</v>
      </c>
      <c r="H103" s="2">
        <f t="shared" si="18"/>
        <v>-0.32336282733069766</v>
      </c>
      <c r="R103" t="s">
        <v>101</v>
      </c>
      <c r="S103" s="2">
        <f>STDEV(H100:H105)</f>
        <v>0.39420016892869458</v>
      </c>
      <c r="T103">
        <f>S103/D100</f>
        <v>5.4726275890842674E-3</v>
      </c>
    </row>
    <row r="104" spans="2:20" x14ac:dyDescent="0.25">
      <c r="G104" s="1" cm="1">
        <f t="array" ref="G104">SQRT(SUMSQ(G54:I54-G78:I78))</f>
        <v>71.964516800851229</v>
      </c>
      <c r="H104" s="2">
        <f t="shared" si="18"/>
        <v>-0.8586688147431687</v>
      </c>
      <c r="R104" t="s">
        <v>102</v>
      </c>
      <c r="S104" s="2">
        <f>(MAX(H100:H105)-MIN(H100:H105))</f>
        <v>0.89188164875508846</v>
      </c>
      <c r="T104">
        <f>S104/D100</f>
        <v>1.2381872210861369E-2</v>
      </c>
    </row>
    <row r="105" spans="2:20" x14ac:dyDescent="0.25">
      <c r="G105" s="1" cm="1">
        <f t="array" ref="G105">SQRT(SUMSQ(G55:I55-G79:I79))</f>
        <v>71.964483588017217</v>
      </c>
      <c r="H105" s="2">
        <f t="shared" si="18"/>
        <v>-0.89188164875508846</v>
      </c>
    </row>
    <row r="106" spans="2:20" x14ac:dyDescent="0.25">
      <c r="B106" t="s">
        <v>33</v>
      </c>
      <c r="D106" s="1" cm="1">
        <f t="array" ref="D106">SQRT(SUMSQ(D56:F56-D62:F62))</f>
        <v>126</v>
      </c>
      <c r="G106" s="1" cm="1">
        <f t="array" ref="G106">SQRT(SUMSQ(G56:I56-G62:I62))</f>
        <v>125.93280100374962</v>
      </c>
      <c r="H106" s="2">
        <f>(G106-$G$106)*1000</f>
        <v>0</v>
      </c>
    </row>
    <row r="107" spans="2:20" x14ac:dyDescent="0.25">
      <c r="G107" s="1" cm="1">
        <f t="array" ref="G107">SQRT(SUMSQ(G57:I57-G63:I63))</f>
        <v>125.93080121356331</v>
      </c>
      <c r="H107" s="2">
        <f t="shared" ref="H107:H111" si="19">(G107-$G$106)*1000</f>
        <v>-1.999790186303585</v>
      </c>
    </row>
    <row r="108" spans="2:20" x14ac:dyDescent="0.25">
      <c r="G108" s="1" cm="1">
        <f t="array" ref="G108">SQRT(SUMSQ(G58:I58-G64:I64))</f>
        <v>125.93190108157663</v>
      </c>
      <c r="H108" s="2">
        <f t="shared" si="19"/>
        <v>-0.89992217299084132</v>
      </c>
      <c r="R108" t="s">
        <v>100</v>
      </c>
      <c r="S108" s="2">
        <f>AVERAGE(H106:H111)</f>
        <v>-0.96659474148926472</v>
      </c>
    </row>
    <row r="109" spans="2:20" x14ac:dyDescent="0.25">
      <c r="G109" s="1" cm="1">
        <f t="array" ref="G109">SQRT(SUMSQ(G59:I59-G65:I65))</f>
        <v>125.93190113462117</v>
      </c>
      <c r="H109" s="2">
        <f t="shared" si="19"/>
        <v>-0.89986912844608469</v>
      </c>
      <c r="R109" t="s">
        <v>101</v>
      </c>
      <c r="S109" s="2">
        <f>STDEV(H106:H111)</f>
        <v>0.68307204965800461</v>
      </c>
      <c r="T109">
        <f>S109/D106</f>
        <v>5.4212067433174966E-3</v>
      </c>
    </row>
    <row r="110" spans="2:20" x14ac:dyDescent="0.25">
      <c r="G110" s="1" cm="1">
        <f t="array" ref="G110">SQRT(SUMSQ(G60:I60-G66:I66))</f>
        <v>125.93140100376077</v>
      </c>
      <c r="H110" s="2">
        <f t="shared" si="19"/>
        <v>-1.3999999888483217</v>
      </c>
      <c r="R110" t="s">
        <v>102</v>
      </c>
      <c r="S110" s="2">
        <f>(MAX(H106:H111)-MIN(H106:H111))</f>
        <v>1.999790186303585</v>
      </c>
      <c r="T110">
        <f>S110/D106</f>
        <v>1.5871350684949086E-2</v>
      </c>
    </row>
    <row r="111" spans="2:20" x14ac:dyDescent="0.25">
      <c r="G111" s="1" cm="1">
        <f t="array" ref="G111">SQRT(SUMSQ(G61:I61-G67:I67))</f>
        <v>125.93220101677727</v>
      </c>
      <c r="H111" s="2">
        <f t="shared" si="19"/>
        <v>-0.59998697234675546</v>
      </c>
    </row>
    <row r="112" spans="2:20" x14ac:dyDescent="0.25">
      <c r="B112" t="s">
        <v>35</v>
      </c>
      <c r="D112" s="1" cm="1">
        <f t="array" ref="D112">SQRT(SUMSQ(D56:F56-D68:F68))</f>
        <v>145.26183256451091</v>
      </c>
      <c r="G112" s="1" cm="1">
        <f t="array" ref="G112">SQRT(SUMSQ(G56:I56-G68:I68))</f>
        <v>145.21666866238186</v>
      </c>
      <c r="H112" s="2">
        <f>(G112-$G$112)*1000</f>
        <v>0</v>
      </c>
    </row>
    <row r="113" spans="2:20" x14ac:dyDescent="0.25">
      <c r="G113" s="1" cm="1">
        <f t="array" ref="G113">SQRT(SUMSQ(G57:I57-G69:I69))</f>
        <v>145.21668450247032</v>
      </c>
      <c r="H113" s="2">
        <f t="shared" ref="H113:H117" si="20">(G113-$G$112)*1000</f>
        <v>1.584008845156859E-2</v>
      </c>
    </row>
    <row r="114" spans="2:20" x14ac:dyDescent="0.25">
      <c r="G114" s="1" cm="1">
        <f t="array" ref="G114">SQRT(SUMSQ(G58:I58-G70:I70))</f>
        <v>145.21686902044127</v>
      </c>
      <c r="H114" s="2">
        <f t="shared" si="20"/>
        <v>0.20035805940210594</v>
      </c>
      <c r="R114" t="s">
        <v>100</v>
      </c>
      <c r="S114" s="2">
        <f>AVERAGE(H112:H117)</f>
        <v>0.26942703525871065</v>
      </c>
    </row>
    <row r="115" spans="2:20" x14ac:dyDescent="0.25">
      <c r="G115" s="1" cm="1">
        <f t="array" ref="G115">SQRT(SUMSQ(G59:I59-G71:I71))</f>
        <v>145.21733095347125</v>
      </c>
      <c r="H115" s="2">
        <f t="shared" si="20"/>
        <v>0.66229108938387071</v>
      </c>
      <c r="R115" t="s">
        <v>101</v>
      </c>
      <c r="S115" s="2">
        <f>STDEV(H112:H117)</f>
        <v>0.251537663557452</v>
      </c>
      <c r="T115">
        <f>S115/D112</f>
        <v>1.7316156564784069E-3</v>
      </c>
    </row>
    <row r="116" spans="2:20" x14ac:dyDescent="0.25">
      <c r="G116" s="1" cm="1">
        <f t="array" ref="G116">SQRT(SUMSQ(G60:I60-G72:I72))</f>
        <v>145.21705354089787</v>
      </c>
      <c r="H116" s="2">
        <f t="shared" si="20"/>
        <v>0.38487851600166323</v>
      </c>
      <c r="R116" t="s">
        <v>102</v>
      </c>
      <c r="S116" s="2">
        <f>(MAX(H112:H117)-MIN(H112:H117))</f>
        <v>0.66229108938387071</v>
      </c>
      <c r="T116">
        <f>S116/D112</f>
        <v>4.559291850388481E-3</v>
      </c>
    </row>
    <row r="117" spans="2:20" x14ac:dyDescent="0.25">
      <c r="G117" s="1" cm="1">
        <f t="array" ref="G117">SQRT(SUMSQ(G61:I61-G73:I73))</f>
        <v>145.21702185684018</v>
      </c>
      <c r="H117" s="2">
        <f t="shared" si="20"/>
        <v>0.35319445831305529</v>
      </c>
    </row>
    <row r="118" spans="2:20" x14ac:dyDescent="0.25">
      <c r="B118" t="s">
        <v>31</v>
      </c>
      <c r="D118" s="1" cm="1">
        <f t="array" ref="D118">SQRT(SUMSQ(D56:F56-D74:F74))</f>
        <v>75.006666370396701</v>
      </c>
      <c r="G118" s="1" cm="1">
        <f t="array" ref="G118">SQRT(SUMSQ(G56:I56-G74:I74))</f>
        <v>74.992699434078247</v>
      </c>
      <c r="H118" s="2">
        <f>(G118-$G$118)*1000</f>
        <v>0</v>
      </c>
    </row>
    <row r="119" spans="2:20" x14ac:dyDescent="0.25">
      <c r="G119" s="1" cm="1">
        <f t="array" ref="G119">SQRT(SUMSQ(G57:I57-G75:I75))</f>
        <v>74.992496786945296</v>
      </c>
      <c r="H119" s="2">
        <f t="shared" ref="H119:H123" si="21">(G119-$G$118)*1000</f>
        <v>-0.2026471329514834</v>
      </c>
    </row>
    <row r="120" spans="2:20" x14ac:dyDescent="0.25">
      <c r="G120" s="1" cm="1">
        <f t="array" ref="G120">SQRT(SUMSQ(G58:I58-G76:I76))</f>
        <v>74.993197980216834</v>
      </c>
      <c r="H120" s="2">
        <f t="shared" si="21"/>
        <v>0.49854613858713037</v>
      </c>
      <c r="R120" t="s">
        <v>100</v>
      </c>
      <c r="S120" s="2">
        <f>AVERAGE(H118:H123)</f>
        <v>0.14795293920381405</v>
      </c>
    </row>
    <row r="121" spans="2:20" x14ac:dyDescent="0.25">
      <c r="G121" s="1" cm="1">
        <f t="array" ref="G121">SQRT(SUMSQ(G59:I59-G77:I77))</f>
        <v>74.992798039078394</v>
      </c>
      <c r="H121" s="2">
        <f t="shared" si="21"/>
        <v>9.8605000147244937E-2</v>
      </c>
      <c r="R121" t="s">
        <v>101</v>
      </c>
      <c r="S121" s="2">
        <f>STDEV(H118:H123)</f>
        <v>0.24292231123205801</v>
      </c>
      <c r="T121">
        <f>S121/D118</f>
        <v>3.2386762802183878E-3</v>
      </c>
    </row>
    <row r="122" spans="2:20" x14ac:dyDescent="0.25">
      <c r="G122" s="1" cm="1">
        <f t="array" ref="G122">SQRT(SUMSQ(G60:I60-G78:I78))</f>
        <v>74.992893936292376</v>
      </c>
      <c r="H122" s="2">
        <f t="shared" si="21"/>
        <v>0.19450221412853352</v>
      </c>
      <c r="R122" t="s">
        <v>102</v>
      </c>
      <c r="S122" s="2">
        <f>(MAX(H118:H123)-MIN(H118:H123))</f>
        <v>0.70119327153861377</v>
      </c>
      <c r="T122">
        <f>S122/D118</f>
        <v>9.3484126874269092E-3</v>
      </c>
    </row>
    <row r="123" spans="2:20" x14ac:dyDescent="0.25">
      <c r="G123" s="1" cm="1">
        <f t="array" ref="G123">SQRT(SUMSQ(G61:I61-G79:I79))</f>
        <v>74.992998145493559</v>
      </c>
      <c r="H123" s="2">
        <f t="shared" si="21"/>
        <v>0.29871141531145895</v>
      </c>
    </row>
    <row r="124" spans="2:20" x14ac:dyDescent="0.25">
      <c r="B124" t="s">
        <v>32</v>
      </c>
      <c r="D124" s="1" cm="1">
        <f t="array" ref="D124">SQRT(SUMSQ(D62:F62-D68:F68))</f>
        <v>74.006756448313553</v>
      </c>
      <c r="G124" s="1" cm="1">
        <f t="array" ref="G124">SQRT(SUMSQ(G62:I62-G68:I68))</f>
        <v>73.987010495153797</v>
      </c>
      <c r="H124" s="2">
        <f>(G124-$G$124)*1000</f>
        <v>0</v>
      </c>
    </row>
    <row r="125" spans="2:20" x14ac:dyDescent="0.25">
      <c r="G125" s="1" cm="1">
        <f t="array" ref="G125">SQRT(SUMSQ(G63:I63-G69:I69))</f>
        <v>73.988885595743355</v>
      </c>
      <c r="H125" s="2">
        <f t="shared" ref="H125:H129" si="22">(G125-$G$124)*1000</f>
        <v>1.8751005895580874</v>
      </c>
    </row>
    <row r="126" spans="2:20" x14ac:dyDescent="0.25">
      <c r="G126" s="1" cm="1">
        <f t="array" ref="G126">SQRT(SUMSQ(G64:I64-G70:I70))</f>
        <v>73.988302488028467</v>
      </c>
      <c r="H126" s="2">
        <f t="shared" si="22"/>
        <v>1.2919928746697451</v>
      </c>
      <c r="R126" t="s">
        <v>100</v>
      </c>
      <c r="S126" s="2">
        <f>AVERAGE(H124:H129)</f>
        <v>1.2232445964931078</v>
      </c>
    </row>
    <row r="127" spans="2:20" x14ac:dyDescent="0.25">
      <c r="G127" s="1" cm="1">
        <f t="array" ref="G127">SQRT(SUMSQ(G65:I65-G71:I71))</f>
        <v>73.988698873476608</v>
      </c>
      <c r="H127" s="2">
        <f t="shared" si="22"/>
        <v>1.6883783228109905</v>
      </c>
      <c r="R127" t="s">
        <v>101</v>
      </c>
      <c r="S127" s="2">
        <f>STDEV(H124:H129)</f>
        <v>0.69028361112363923</v>
      </c>
      <c r="T127">
        <f>S127/D124</f>
        <v>9.3273052928043738E-3</v>
      </c>
    </row>
    <row r="128" spans="2:20" x14ac:dyDescent="0.25">
      <c r="G128" s="1" cm="1">
        <f t="array" ref="G128">SQRT(SUMSQ(G66:I66-G72:I72))</f>
        <v>73.988598494970844</v>
      </c>
      <c r="H128" s="2">
        <f t="shared" si="22"/>
        <v>1.5879998170476028</v>
      </c>
      <c r="R128" t="s">
        <v>102</v>
      </c>
      <c r="S128" s="2">
        <f>(MAX(H124:H129)-MIN(H124:H129))</f>
        <v>1.8751005895580874</v>
      </c>
      <c r="T128">
        <f>S128/D124</f>
        <v>2.5336883813678025E-2</v>
      </c>
    </row>
    <row r="129" spans="2:20" x14ac:dyDescent="0.25">
      <c r="G129" s="1" cm="1">
        <f t="array" ref="G129">SQRT(SUMSQ(G67:I67-G73:I73))</f>
        <v>73.987906491128669</v>
      </c>
      <c r="H129" s="2">
        <f t="shared" si="22"/>
        <v>0.89599597487222127</v>
      </c>
    </row>
    <row r="130" spans="2:20" x14ac:dyDescent="0.25">
      <c r="B130" t="s">
        <v>36</v>
      </c>
      <c r="D130" s="1" cm="1">
        <f t="array" ref="D130">SQRT(SUMSQ(D62:F62-D74:F74))</f>
        <v>145.7737973711325</v>
      </c>
      <c r="G130" s="1" cm="1">
        <f t="array" ref="G130">SQRT(SUMSQ(G62:I62-G74:I74))</f>
        <v>145.67527754886893</v>
      </c>
      <c r="H130" s="2">
        <f>(G130-$G$130)*1000</f>
        <v>0</v>
      </c>
    </row>
    <row r="131" spans="2:20" x14ac:dyDescent="0.25">
      <c r="G131" s="1" cm="1">
        <f t="array" ref="G131">SQRT(SUMSQ(G63:I63-G75:I75))</f>
        <v>145.67450646990363</v>
      </c>
      <c r="H131" s="2">
        <f t="shared" ref="H131:H135" si="23">(G131-$G$130)*1000</f>
        <v>-0.77107896530037578</v>
      </c>
    </row>
    <row r="132" spans="2:20" x14ac:dyDescent="0.25">
      <c r="G132" s="1" cm="1">
        <f t="array" ref="G132">SQRT(SUMSQ(G64:I64-G76:I76))</f>
        <v>145.67505495245231</v>
      </c>
      <c r="H132" s="2">
        <f t="shared" si="23"/>
        <v>-0.2225964166200356</v>
      </c>
      <c r="R132" t="s">
        <v>100</v>
      </c>
      <c r="S132" s="2">
        <f>AVERAGE(H130:H135)</f>
        <v>-0.43420595184310667</v>
      </c>
    </row>
    <row r="133" spans="2:20" x14ac:dyDescent="0.25">
      <c r="G133" s="1" cm="1">
        <f t="array" ref="G133">SQRT(SUMSQ(G65:I65-G77:I77))</f>
        <v>145.6748490551818</v>
      </c>
      <c r="H133" s="2">
        <f t="shared" si="23"/>
        <v>-0.42849368713859803</v>
      </c>
      <c r="R133" t="s">
        <v>101</v>
      </c>
      <c r="S133" s="2">
        <f>STDEV(H130:H135)</f>
        <v>0.29979343838204919</v>
      </c>
      <c r="T133">
        <f>S133/D130</f>
        <v>2.0565660207011735E-3</v>
      </c>
    </row>
    <row r="134" spans="2:20" x14ac:dyDescent="0.25">
      <c r="G134" s="1" cm="1">
        <f t="array" ref="G134">SQRT(SUMSQ(G66:I66-G78:I78))</f>
        <v>145.67452315477129</v>
      </c>
      <c r="H134" s="2">
        <f t="shared" si="23"/>
        <v>-0.75439409764044285</v>
      </c>
      <c r="R134" t="s">
        <v>102</v>
      </c>
      <c r="S134" s="2">
        <f>(MAX(H130:H135)-MIN(H130:H135))</f>
        <v>0.77107896530037578</v>
      </c>
      <c r="T134">
        <f>S134/D130</f>
        <v>5.289558063286565E-3</v>
      </c>
    </row>
    <row r="135" spans="2:20" x14ac:dyDescent="0.25">
      <c r="G135" s="1" cm="1">
        <f t="array" ref="G135">SQRT(SUMSQ(G67:I67-G79:I79))</f>
        <v>145.67484887632457</v>
      </c>
      <c r="H135" s="2">
        <f t="shared" si="23"/>
        <v>-0.42867254435918767</v>
      </c>
    </row>
    <row r="136" spans="2:20" x14ac:dyDescent="0.25">
      <c r="B136" t="s">
        <v>34</v>
      </c>
      <c r="D136" cm="1">
        <f t="array" ref="D136">SQRT(SUMSQ(D68:F68-D74:F74))</f>
        <v>124.00403219250575</v>
      </c>
      <c r="G136" cm="1">
        <f t="array" ref="G136">SQRT(SUMSQ(G68:I68-G74:I74))</f>
        <v>123.92407541462636</v>
      </c>
      <c r="H136" s="2">
        <f>(G136-$G$136)*1000</f>
        <v>0</v>
      </c>
    </row>
    <row r="137" spans="2:20" x14ac:dyDescent="0.25">
      <c r="G137" cm="1">
        <f t="array" ref="G137">SQRT(SUMSQ(G69:I69-G75:I75))</f>
        <v>123.92417218101559</v>
      </c>
      <c r="H137" s="2">
        <f t="shared" ref="H137:H141" si="24">(G137-$G$136)*1000</f>
        <v>9.6766389233948757E-2</v>
      </c>
    </row>
    <row r="138" spans="2:20" x14ac:dyDescent="0.25">
      <c r="G138" cm="1">
        <f t="array" ref="G138">SQRT(SUMSQ(G70:I70-G76:I76))</f>
        <v>123.92387209210339</v>
      </c>
      <c r="H138" s="2">
        <f t="shared" si="24"/>
        <v>-0.20332252296384468</v>
      </c>
      <c r="R138" t="s">
        <v>100</v>
      </c>
      <c r="S138" s="2">
        <f>AVERAGE(H136:H141)</f>
        <v>-5.5789128623473516E-2</v>
      </c>
    </row>
    <row r="139" spans="2:20" x14ac:dyDescent="0.25">
      <c r="G139" cm="1">
        <f t="array" ref="G139">SQRT(SUMSQ(G71:I71-G77:I77))</f>
        <v>123.92416576334094</v>
      </c>
      <c r="H139" s="2">
        <f t="shared" si="24"/>
        <v>9.0348714579135958E-2</v>
      </c>
      <c r="R139" t="s">
        <v>101</v>
      </c>
      <c r="S139" s="2">
        <f>STDEV(H136:H141)</f>
        <v>0.13821714385106576</v>
      </c>
      <c r="T139">
        <f>S139/D136</f>
        <v>1.1146181410979876E-3</v>
      </c>
    </row>
    <row r="140" spans="2:20" x14ac:dyDescent="0.25">
      <c r="G140" cm="1">
        <f t="array" ref="G140">SQRT(SUMSQ(G72:I72-G78:I78))</f>
        <v>123.9239640985552</v>
      </c>
      <c r="H140" s="2">
        <f t="shared" si="24"/>
        <v>-0.11131607115544284</v>
      </c>
      <c r="R140" t="s">
        <v>102</v>
      </c>
      <c r="S140" s="2">
        <f>(MAX(H136:H141)-MIN(H136:H141))</f>
        <v>0.30397767066858705</v>
      </c>
      <c r="T140">
        <f>S140/D136</f>
        <v>2.4513531156526223E-3</v>
      </c>
    </row>
    <row r="141" spans="2:20" x14ac:dyDescent="0.25">
      <c r="G141" cm="1">
        <f t="array" ref="G141">SQRT(SUMSQ(G73:I73-G79:I79))</f>
        <v>123.92386820334492</v>
      </c>
      <c r="H141" s="2">
        <f t="shared" si="24"/>
        <v>-0.20721128143463829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(3)'!T74:T79</xm:f>
              <xm:sqref>X79</xm:sqref>
            </x14:sparkline>
            <x14:sparkline>
              <xm:f>'BallPlateGen5_Fixture_P509_ (3)'!U74:U79</xm:f>
              <xm:sqref>Y79</xm:sqref>
            </x14:sparkline>
            <x14:sparkline>
              <xm:f>'BallPlateGen5_Fixture_P509_ (3)'!V74:V79</xm:f>
              <xm:sqref>Z79</xm:sqref>
            </x14:sparkline>
          </x14:sparklines>
        </x14:sparklineGroup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(3)'!T50:T55</xm:f>
              <xm:sqref>X55</xm:sqref>
            </x14:sparkline>
            <x14:sparkline>
              <xm:f>'BallPlateGen5_Fixture_P509_ (3)'!U50:U55</xm:f>
              <xm:sqref>Y55</xm:sqref>
            </x14:sparkline>
            <x14:sparkline>
              <xm:f>'BallPlateGen5_Fixture_P509_ (3)'!V50:V55</xm:f>
              <xm:sqref>Z55</xm:sqref>
            </x14:sparkline>
          </x14:sparklines>
        </x14:sparklineGroup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(3)'!T56:T61</xm:f>
              <xm:sqref>X61</xm:sqref>
            </x14:sparkline>
            <x14:sparkline>
              <xm:f>'BallPlateGen5_Fixture_P509_ (3)'!U56:U61</xm:f>
              <xm:sqref>Y61</xm:sqref>
            </x14:sparkline>
            <x14:sparkline>
              <xm:f>'BallPlateGen5_Fixture_P509_ (3)'!V56:V61</xm:f>
              <xm:sqref>Z61</xm:sqref>
            </x14:sparkline>
          </x14:sparklines>
        </x14:sparklineGroup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(3)'!T62:T67</xm:f>
              <xm:sqref>X67</xm:sqref>
            </x14:sparkline>
            <x14:sparkline>
              <xm:f>'BallPlateGen5_Fixture_P509_ (3)'!U62:U67</xm:f>
              <xm:sqref>Y67</xm:sqref>
            </x14:sparkline>
            <x14:sparkline>
              <xm:f>'BallPlateGen5_Fixture_P509_ (3)'!V62:V67</xm:f>
              <xm:sqref>Z67</xm:sqref>
            </x14:sparkline>
          </x14:sparklines>
        </x14:sparklineGroup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(3)'!T68:T73</xm:f>
              <xm:sqref>X73</xm:sqref>
            </x14:sparkline>
            <x14:sparkline>
              <xm:f>'BallPlateGen5_Fixture_P509_ (3)'!U68:U73</xm:f>
              <xm:sqref>Y73</xm:sqref>
            </x14:sparkline>
            <x14:sparkline>
              <xm:f>'BallPlateGen5_Fixture_P509_ (3)'!V68:V73</xm:f>
              <xm:sqref>Z73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(3)'!G10:G15</xm:f>
              <xm:sqref>S15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(3)'!G16:G21</xm:f>
              <xm:sqref>S21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(3)'!G22:G27</xm:f>
              <xm:sqref>S27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(3)'!G28:G33</xm:f>
              <xm:sqref>S33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(3)'!G34:G39</xm:f>
              <xm:sqref>S39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(3)'!H82:H87</xm:f>
              <xm:sqref>S87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(3)'!H88:H93</xm:f>
              <xm:sqref>S93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(3)'!H94:H99</xm:f>
              <xm:sqref>S99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(3)'!H100:H105</xm:f>
              <xm:sqref>S105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(3)'!H106:H111</xm:f>
              <xm:sqref>S111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(3)'!H112:H117</xm:f>
              <xm:sqref>S117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(3)'!H118:H123</xm:f>
              <xm:sqref>S123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(3)'!H124:H129</xm:f>
              <xm:sqref>S129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(3)'!H130:H135</xm:f>
              <xm:sqref>S135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(3)'!H136:H141</xm:f>
              <xm:sqref>S141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"/>
  <sheetViews>
    <sheetView topLeftCell="A45" workbookViewId="0">
      <selection activeCell="A82" sqref="A82:XFD141"/>
    </sheetView>
  </sheetViews>
  <sheetFormatPr defaultRowHeight="15" x14ac:dyDescent="0.25"/>
  <cols>
    <col min="1" max="1" width="26.5703125" bestFit="1" customWidth="1"/>
  </cols>
  <sheetData>
    <row r="1" spans="1:19" x14ac:dyDescent="0.25">
      <c r="A1" t="s">
        <v>0</v>
      </c>
      <c r="B1" t="s">
        <v>93</v>
      </c>
    </row>
    <row r="2" spans="1:19" x14ac:dyDescent="0.25">
      <c r="A2" t="s">
        <v>2</v>
      </c>
      <c r="B2" t="s">
        <v>3</v>
      </c>
    </row>
    <row r="3" spans="1:19" x14ac:dyDescent="0.25">
      <c r="A3" t="s">
        <v>4</v>
      </c>
      <c r="B3" t="s">
        <v>92</v>
      </c>
    </row>
    <row r="4" spans="1:19" x14ac:dyDescent="0.25">
      <c r="A4" t="s">
        <v>6</v>
      </c>
      <c r="B4" t="s">
        <v>7</v>
      </c>
    </row>
    <row r="5" spans="1:19" x14ac:dyDescent="0.25">
      <c r="A5" t="s">
        <v>8</v>
      </c>
    </row>
    <row r="6" spans="1:19" x14ac:dyDescent="0.25">
      <c r="A6" t="s">
        <v>9</v>
      </c>
    </row>
    <row r="7" spans="1:19" x14ac:dyDescent="0.25">
      <c r="A7" t="s">
        <v>10</v>
      </c>
    </row>
    <row r="8" spans="1:19" x14ac:dyDescent="0.25">
      <c r="A8" t="s">
        <v>2</v>
      </c>
    </row>
    <row r="9" spans="1:19" x14ac:dyDescent="0.25">
      <c r="A9" t="s">
        <v>11</v>
      </c>
    </row>
    <row r="10" spans="1:19" x14ac:dyDescent="0.25">
      <c r="A10">
        <v>9</v>
      </c>
      <c r="B10" t="s">
        <v>20</v>
      </c>
      <c r="C10" t="s">
        <v>21</v>
      </c>
      <c r="D10">
        <v>25.4</v>
      </c>
      <c r="G10">
        <v>25.398599999999998</v>
      </c>
      <c r="J10">
        <v>-1.4E-3</v>
      </c>
      <c r="M10">
        <v>25.5</v>
      </c>
      <c r="N10">
        <v>25.3</v>
      </c>
      <c r="O10" t="s">
        <v>14</v>
      </c>
      <c r="P10">
        <v>3.8E-3</v>
      </c>
      <c r="Q10">
        <v>0.05</v>
      </c>
      <c r="R10" t="s">
        <v>14</v>
      </c>
    </row>
    <row r="11" spans="1:19" x14ac:dyDescent="0.25">
      <c r="A11">
        <v>48</v>
      </c>
      <c r="B11" t="s">
        <v>61</v>
      </c>
      <c r="C11" t="s">
        <v>21</v>
      </c>
      <c r="D11">
        <v>25.4</v>
      </c>
      <c r="G11">
        <v>25.398299999999999</v>
      </c>
      <c r="J11">
        <v>-1.6999999999999999E-3</v>
      </c>
      <c r="M11">
        <v>25.5</v>
      </c>
      <c r="N11">
        <v>25.3</v>
      </c>
      <c r="O11" t="s">
        <v>14</v>
      </c>
      <c r="P11">
        <v>4.7000000000000002E-3</v>
      </c>
      <c r="Q11">
        <v>0.05</v>
      </c>
      <c r="R11" t="s">
        <v>14</v>
      </c>
    </row>
    <row r="12" spans="1:19" x14ac:dyDescent="0.25">
      <c r="A12">
        <v>53</v>
      </c>
      <c r="B12" t="s">
        <v>66</v>
      </c>
      <c r="C12" t="s">
        <v>21</v>
      </c>
      <c r="D12">
        <v>25.4</v>
      </c>
      <c r="G12">
        <v>25.398499999999999</v>
      </c>
      <c r="J12">
        <v>-1.5E-3</v>
      </c>
      <c r="M12">
        <v>25.5</v>
      </c>
      <c r="N12">
        <v>25.3</v>
      </c>
      <c r="O12" t="s">
        <v>14</v>
      </c>
      <c r="P12">
        <v>4.1000000000000003E-3</v>
      </c>
      <c r="Q12">
        <v>0.05</v>
      </c>
      <c r="R12" t="s">
        <v>14</v>
      </c>
    </row>
    <row r="13" spans="1:19" x14ac:dyDescent="0.25">
      <c r="A13">
        <v>58</v>
      </c>
      <c r="B13" t="s">
        <v>71</v>
      </c>
      <c r="C13" t="s">
        <v>21</v>
      </c>
      <c r="D13">
        <v>25.4</v>
      </c>
      <c r="G13">
        <v>25.398199999999999</v>
      </c>
      <c r="J13">
        <v>-1.8E-3</v>
      </c>
      <c r="M13">
        <v>25.5</v>
      </c>
      <c r="N13">
        <v>25.3</v>
      </c>
      <c r="O13" t="s">
        <v>14</v>
      </c>
      <c r="P13">
        <v>4.4999999999999997E-3</v>
      </c>
      <c r="Q13">
        <v>0.05</v>
      </c>
      <c r="R13" t="s">
        <v>14</v>
      </c>
      <c r="S13" s="2">
        <f>STDEV(G10:G15)*1000</f>
        <v>0.36560452221904305</v>
      </c>
    </row>
    <row r="14" spans="1:19" x14ac:dyDescent="0.25">
      <c r="A14">
        <v>63</v>
      </c>
      <c r="B14" t="s">
        <v>76</v>
      </c>
      <c r="C14" t="s">
        <v>21</v>
      </c>
      <c r="D14">
        <v>25.4</v>
      </c>
      <c r="G14">
        <v>25.3992</v>
      </c>
      <c r="J14">
        <v>-8.0000000000000004E-4</v>
      </c>
      <c r="M14">
        <v>25.5</v>
      </c>
      <c r="N14">
        <v>25.3</v>
      </c>
      <c r="O14" t="s">
        <v>14</v>
      </c>
      <c r="P14">
        <v>4.7999999999999996E-3</v>
      </c>
      <c r="Q14">
        <v>0.05</v>
      </c>
      <c r="R14" t="s">
        <v>14</v>
      </c>
      <c r="S14">
        <f>(MAX(G10:G15)-MIN(G10:G15))*1000</f>
        <v>1.0000000000012221</v>
      </c>
    </row>
    <row r="15" spans="1:19" x14ac:dyDescent="0.25">
      <c r="A15">
        <v>69</v>
      </c>
      <c r="B15" t="s">
        <v>82</v>
      </c>
      <c r="C15" t="s">
        <v>21</v>
      </c>
      <c r="D15">
        <v>25.4</v>
      </c>
      <c r="G15">
        <v>25.398299999999999</v>
      </c>
      <c r="J15">
        <v>-1.6999999999999999E-3</v>
      </c>
      <c r="M15">
        <v>25.5</v>
      </c>
      <c r="N15">
        <v>25.3</v>
      </c>
      <c r="O15" t="s">
        <v>14</v>
      </c>
      <c r="P15">
        <v>4.7000000000000002E-3</v>
      </c>
      <c r="Q15">
        <v>0.05</v>
      </c>
      <c r="R15" t="s">
        <v>14</v>
      </c>
    </row>
    <row r="16" spans="1:19" x14ac:dyDescent="0.25">
      <c r="A16">
        <v>10</v>
      </c>
      <c r="B16" t="s">
        <v>22</v>
      </c>
      <c r="C16" t="s">
        <v>21</v>
      </c>
      <c r="D16">
        <v>25.4</v>
      </c>
      <c r="G16">
        <v>25.402200000000001</v>
      </c>
      <c r="J16">
        <v>2.2000000000000001E-3</v>
      </c>
      <c r="M16">
        <v>25.5</v>
      </c>
      <c r="N16">
        <v>25.3</v>
      </c>
      <c r="O16" t="s">
        <v>14</v>
      </c>
      <c r="P16">
        <v>6.1000000000000004E-3</v>
      </c>
      <c r="Q16">
        <v>0.05</v>
      </c>
      <c r="R16" t="s">
        <v>14</v>
      </c>
    </row>
    <row r="17" spans="1:19" x14ac:dyDescent="0.25">
      <c r="A17">
        <v>49</v>
      </c>
      <c r="B17" t="s">
        <v>62</v>
      </c>
      <c r="C17" t="s">
        <v>21</v>
      </c>
      <c r="D17">
        <v>25.4</v>
      </c>
      <c r="G17">
        <v>25.401199999999999</v>
      </c>
      <c r="J17">
        <v>1.1999999999999999E-3</v>
      </c>
      <c r="M17">
        <v>25.5</v>
      </c>
      <c r="N17">
        <v>25.3</v>
      </c>
      <c r="O17" t="s">
        <v>14</v>
      </c>
      <c r="P17">
        <v>7.1999999999999998E-3</v>
      </c>
      <c r="Q17">
        <v>0.05</v>
      </c>
      <c r="R17" t="s">
        <v>14</v>
      </c>
    </row>
    <row r="18" spans="1:19" x14ac:dyDescent="0.25">
      <c r="A18">
        <v>54</v>
      </c>
      <c r="B18" t="s">
        <v>67</v>
      </c>
      <c r="C18" t="s">
        <v>21</v>
      </c>
      <c r="D18">
        <v>25.4</v>
      </c>
      <c r="G18">
        <v>25.401599999999998</v>
      </c>
      <c r="J18">
        <v>1.6000000000000001E-3</v>
      </c>
      <c r="M18">
        <v>25.5</v>
      </c>
      <c r="N18">
        <v>25.3</v>
      </c>
      <c r="O18" t="s">
        <v>14</v>
      </c>
      <c r="P18">
        <v>5.5999999999999999E-3</v>
      </c>
      <c r="Q18">
        <v>0.05</v>
      </c>
      <c r="R18" t="s">
        <v>14</v>
      </c>
    </row>
    <row r="19" spans="1:19" x14ac:dyDescent="0.25">
      <c r="A19">
        <v>59</v>
      </c>
      <c r="B19" t="s">
        <v>72</v>
      </c>
      <c r="C19" t="s">
        <v>21</v>
      </c>
      <c r="D19">
        <v>25.4</v>
      </c>
      <c r="G19">
        <v>25.402200000000001</v>
      </c>
      <c r="J19">
        <v>2.2000000000000001E-3</v>
      </c>
      <c r="M19">
        <v>25.5</v>
      </c>
      <c r="N19">
        <v>25.3</v>
      </c>
      <c r="O19" t="s">
        <v>14</v>
      </c>
      <c r="P19">
        <v>5.5999999999999999E-3</v>
      </c>
      <c r="Q19">
        <v>0.05</v>
      </c>
      <c r="R19" t="s">
        <v>14</v>
      </c>
      <c r="S19" s="2">
        <f>STDEV(G16:G21)*1000</f>
        <v>0.4549725266437506</v>
      </c>
    </row>
    <row r="20" spans="1:19" x14ac:dyDescent="0.25">
      <c r="A20">
        <v>64</v>
      </c>
      <c r="B20" t="s">
        <v>77</v>
      </c>
      <c r="C20" t="s">
        <v>21</v>
      </c>
      <c r="D20">
        <v>25.4</v>
      </c>
      <c r="G20">
        <v>25.401499999999999</v>
      </c>
      <c r="J20">
        <v>1.5E-3</v>
      </c>
      <c r="M20">
        <v>25.5</v>
      </c>
      <c r="N20">
        <v>25.3</v>
      </c>
      <c r="O20" t="s">
        <v>14</v>
      </c>
      <c r="P20">
        <v>4.7000000000000002E-3</v>
      </c>
      <c r="Q20">
        <v>0.05</v>
      </c>
      <c r="R20" t="s">
        <v>14</v>
      </c>
      <c r="S20">
        <f>(MAX(G16:G21)-MIN(G16:G21))*1000</f>
        <v>1.0000000000012221</v>
      </c>
    </row>
    <row r="21" spans="1:19" x14ac:dyDescent="0.25">
      <c r="A21">
        <v>70</v>
      </c>
      <c r="B21" t="s">
        <v>83</v>
      </c>
      <c r="C21" t="s">
        <v>21</v>
      </c>
      <c r="D21">
        <v>25.4</v>
      </c>
      <c r="G21">
        <v>25.401199999999999</v>
      </c>
      <c r="J21">
        <v>1.1999999999999999E-3</v>
      </c>
      <c r="M21">
        <v>25.5</v>
      </c>
      <c r="N21">
        <v>25.3</v>
      </c>
      <c r="O21" t="s">
        <v>14</v>
      </c>
      <c r="P21">
        <v>7.1999999999999998E-3</v>
      </c>
      <c r="Q21">
        <v>0.05</v>
      </c>
      <c r="R21" t="s">
        <v>14</v>
      </c>
    </row>
    <row r="22" spans="1:19" x14ac:dyDescent="0.25">
      <c r="A22">
        <v>11</v>
      </c>
      <c r="B22" t="s">
        <v>23</v>
      </c>
      <c r="C22" t="s">
        <v>21</v>
      </c>
      <c r="D22">
        <v>25.4</v>
      </c>
      <c r="G22">
        <v>25.401299999999999</v>
      </c>
      <c r="J22">
        <v>1.2999999999999999E-3</v>
      </c>
      <c r="M22">
        <v>25.5</v>
      </c>
      <c r="N22">
        <v>25.3</v>
      </c>
      <c r="O22" t="s">
        <v>14</v>
      </c>
      <c r="P22">
        <v>4.4999999999999997E-3</v>
      </c>
      <c r="Q22">
        <v>0.05</v>
      </c>
      <c r="R22" t="s">
        <v>14</v>
      </c>
    </row>
    <row r="23" spans="1:19" x14ac:dyDescent="0.25">
      <c r="A23">
        <v>50</v>
      </c>
      <c r="B23" t="s">
        <v>63</v>
      </c>
      <c r="C23" t="s">
        <v>21</v>
      </c>
      <c r="D23">
        <v>25.4</v>
      </c>
      <c r="G23">
        <v>25.400700000000001</v>
      </c>
      <c r="J23">
        <v>6.9999999999999999E-4</v>
      </c>
      <c r="M23">
        <v>25.5</v>
      </c>
      <c r="N23">
        <v>25.3</v>
      </c>
      <c r="O23" t="s">
        <v>14</v>
      </c>
      <c r="P23">
        <v>6.0000000000000001E-3</v>
      </c>
      <c r="Q23">
        <v>0.05</v>
      </c>
      <c r="R23" t="s">
        <v>14</v>
      </c>
    </row>
    <row r="24" spans="1:19" x14ac:dyDescent="0.25">
      <c r="A24">
        <v>55</v>
      </c>
      <c r="B24" t="s">
        <v>68</v>
      </c>
      <c r="C24" t="s">
        <v>21</v>
      </c>
      <c r="D24">
        <v>25.4</v>
      </c>
      <c r="G24">
        <v>25.401399999999999</v>
      </c>
      <c r="J24">
        <v>1.4E-3</v>
      </c>
      <c r="M24">
        <v>25.5</v>
      </c>
      <c r="N24">
        <v>25.3</v>
      </c>
      <c r="O24" t="s">
        <v>14</v>
      </c>
      <c r="P24">
        <v>5.0000000000000001E-3</v>
      </c>
      <c r="Q24">
        <v>0.05</v>
      </c>
      <c r="R24" t="s">
        <v>14</v>
      </c>
    </row>
    <row r="25" spans="1:19" x14ac:dyDescent="0.25">
      <c r="A25">
        <v>60</v>
      </c>
      <c r="B25" t="s">
        <v>73</v>
      </c>
      <c r="C25" t="s">
        <v>21</v>
      </c>
      <c r="D25">
        <v>25.4</v>
      </c>
      <c r="G25">
        <v>25.401499999999999</v>
      </c>
      <c r="J25">
        <v>1.5E-3</v>
      </c>
      <c r="M25">
        <v>25.5</v>
      </c>
      <c r="N25">
        <v>25.3</v>
      </c>
      <c r="O25" t="s">
        <v>14</v>
      </c>
      <c r="P25">
        <v>4.1999999999999997E-3</v>
      </c>
      <c r="Q25">
        <v>0.05</v>
      </c>
      <c r="R25" t="s">
        <v>14</v>
      </c>
      <c r="S25" s="2">
        <f>STDEV(G22:G27)*1000</f>
        <v>0.5621387729020354</v>
      </c>
    </row>
    <row r="26" spans="1:19" x14ac:dyDescent="0.25">
      <c r="A26">
        <v>65</v>
      </c>
      <c r="B26" t="s">
        <v>78</v>
      </c>
      <c r="C26" t="s">
        <v>21</v>
      </c>
      <c r="D26">
        <v>25.4</v>
      </c>
      <c r="G26">
        <v>25.402200000000001</v>
      </c>
      <c r="J26">
        <v>2.2000000000000001E-3</v>
      </c>
      <c r="M26">
        <v>25.5</v>
      </c>
      <c r="N26">
        <v>25.3</v>
      </c>
      <c r="O26" t="s">
        <v>14</v>
      </c>
      <c r="P26">
        <v>5.4000000000000003E-3</v>
      </c>
      <c r="Q26">
        <v>0.05</v>
      </c>
      <c r="R26" t="s">
        <v>14</v>
      </c>
      <c r="S26">
        <f>(MAX(G22:G27)-MIN(G22:G27))*1000</f>
        <v>1.5000000000000568</v>
      </c>
    </row>
    <row r="27" spans="1:19" x14ac:dyDescent="0.25">
      <c r="A27">
        <v>71</v>
      </c>
      <c r="B27" t="s">
        <v>84</v>
      </c>
      <c r="C27" t="s">
        <v>21</v>
      </c>
      <c r="D27">
        <v>25.4</v>
      </c>
      <c r="G27">
        <v>25.400700000000001</v>
      </c>
      <c r="J27">
        <v>6.9999999999999999E-4</v>
      </c>
      <c r="M27">
        <v>25.5</v>
      </c>
      <c r="N27">
        <v>25.3</v>
      </c>
      <c r="O27" t="s">
        <v>14</v>
      </c>
      <c r="P27">
        <v>6.0000000000000001E-3</v>
      </c>
      <c r="Q27">
        <v>0.05</v>
      </c>
      <c r="R27" t="s">
        <v>14</v>
      </c>
    </row>
    <row r="28" spans="1:19" x14ac:dyDescent="0.25">
      <c r="A28">
        <v>12</v>
      </c>
      <c r="B28" t="s">
        <v>24</v>
      </c>
      <c r="C28" t="s">
        <v>21</v>
      </c>
      <c r="D28">
        <v>25.4</v>
      </c>
      <c r="G28">
        <v>25.403199999999998</v>
      </c>
      <c r="J28">
        <v>3.2000000000000002E-3</v>
      </c>
      <c r="M28">
        <v>25.5</v>
      </c>
      <c r="N28">
        <v>25.3</v>
      </c>
      <c r="O28" t="s">
        <v>14</v>
      </c>
      <c r="P28">
        <v>5.8999999999999999E-3</v>
      </c>
      <c r="Q28">
        <v>0.05</v>
      </c>
      <c r="R28" t="s">
        <v>14</v>
      </c>
    </row>
    <row r="29" spans="1:19" x14ac:dyDescent="0.25">
      <c r="A29">
        <v>51</v>
      </c>
      <c r="B29" t="s">
        <v>64</v>
      </c>
      <c r="C29" t="s">
        <v>21</v>
      </c>
      <c r="D29">
        <v>25.4</v>
      </c>
      <c r="G29">
        <v>25.402999999999999</v>
      </c>
      <c r="J29">
        <v>3.0000000000000001E-3</v>
      </c>
      <c r="M29">
        <v>25.5</v>
      </c>
      <c r="N29">
        <v>25.3</v>
      </c>
      <c r="O29" t="s">
        <v>14</v>
      </c>
      <c r="P29">
        <v>6.7000000000000002E-3</v>
      </c>
      <c r="Q29">
        <v>0.05</v>
      </c>
      <c r="R29" t="s">
        <v>14</v>
      </c>
    </row>
    <row r="30" spans="1:19" x14ac:dyDescent="0.25">
      <c r="A30">
        <v>56</v>
      </c>
      <c r="B30" t="s">
        <v>69</v>
      </c>
      <c r="C30" t="s">
        <v>21</v>
      </c>
      <c r="D30">
        <v>25.4</v>
      </c>
      <c r="G30">
        <v>25.4026</v>
      </c>
      <c r="J30">
        <v>2.5999999999999999E-3</v>
      </c>
      <c r="M30">
        <v>25.5</v>
      </c>
      <c r="N30">
        <v>25.3</v>
      </c>
      <c r="O30" t="s">
        <v>14</v>
      </c>
      <c r="P30">
        <v>6.1000000000000004E-3</v>
      </c>
      <c r="Q30">
        <v>0.05</v>
      </c>
      <c r="R30" t="s">
        <v>14</v>
      </c>
    </row>
    <row r="31" spans="1:19" x14ac:dyDescent="0.25">
      <c r="A31">
        <v>61</v>
      </c>
      <c r="B31" t="s">
        <v>74</v>
      </c>
      <c r="C31" t="s">
        <v>21</v>
      </c>
      <c r="D31">
        <v>25.4</v>
      </c>
      <c r="G31">
        <v>25.403600000000001</v>
      </c>
      <c r="J31">
        <v>3.5999999999999999E-3</v>
      </c>
      <c r="M31">
        <v>25.5</v>
      </c>
      <c r="N31">
        <v>25.3</v>
      </c>
      <c r="O31" t="s">
        <v>14</v>
      </c>
      <c r="P31">
        <v>5.7000000000000002E-3</v>
      </c>
      <c r="Q31">
        <v>0.05</v>
      </c>
      <c r="R31" t="s">
        <v>14</v>
      </c>
      <c r="S31" s="2">
        <f>STDEV(G28:G33)*1000</f>
        <v>0.41190613817616528</v>
      </c>
    </row>
    <row r="32" spans="1:19" x14ac:dyDescent="0.25">
      <c r="A32">
        <v>66</v>
      </c>
      <c r="B32" t="s">
        <v>79</v>
      </c>
      <c r="C32" t="s">
        <v>21</v>
      </c>
      <c r="D32">
        <v>25.4</v>
      </c>
      <c r="G32">
        <v>25.403700000000001</v>
      </c>
      <c r="J32">
        <v>3.7000000000000002E-3</v>
      </c>
      <c r="M32">
        <v>25.5</v>
      </c>
      <c r="N32">
        <v>25.3</v>
      </c>
      <c r="O32" t="s">
        <v>14</v>
      </c>
      <c r="P32">
        <v>5.4999999999999997E-3</v>
      </c>
      <c r="Q32">
        <v>0.05</v>
      </c>
      <c r="R32" t="s">
        <v>14</v>
      </c>
      <c r="S32">
        <f>(MAX(G28:G33)-MIN(G28:G33))*1000</f>
        <v>1.1000000000009891</v>
      </c>
    </row>
    <row r="33" spans="1:19" x14ac:dyDescent="0.25">
      <c r="A33">
        <v>72</v>
      </c>
      <c r="B33" t="s">
        <v>85</v>
      </c>
      <c r="C33" t="s">
        <v>21</v>
      </c>
      <c r="D33">
        <v>25.4</v>
      </c>
      <c r="G33">
        <v>25.402999999999999</v>
      </c>
      <c r="J33">
        <v>3.0000000000000001E-3</v>
      </c>
      <c r="M33">
        <v>25.5</v>
      </c>
      <c r="N33">
        <v>25.3</v>
      </c>
      <c r="O33" t="s">
        <v>14</v>
      </c>
      <c r="P33">
        <v>6.7000000000000002E-3</v>
      </c>
      <c r="Q33">
        <v>0.05</v>
      </c>
      <c r="R33" t="s">
        <v>14</v>
      </c>
    </row>
    <row r="34" spans="1:19" x14ac:dyDescent="0.25">
      <c r="A34">
        <v>13</v>
      </c>
      <c r="B34" t="s">
        <v>25</v>
      </c>
      <c r="C34" t="s">
        <v>21</v>
      </c>
      <c r="D34">
        <v>25.4</v>
      </c>
      <c r="G34">
        <v>25.401199999999999</v>
      </c>
      <c r="J34">
        <v>1.1999999999999999E-3</v>
      </c>
      <c r="M34">
        <v>25.5</v>
      </c>
      <c r="N34">
        <v>25.3</v>
      </c>
      <c r="O34" t="s">
        <v>14</v>
      </c>
      <c r="P34">
        <v>4.8999999999999998E-3</v>
      </c>
      <c r="Q34">
        <v>0.05</v>
      </c>
      <c r="R34" t="s">
        <v>14</v>
      </c>
    </row>
    <row r="35" spans="1:19" x14ac:dyDescent="0.25">
      <c r="A35">
        <v>52</v>
      </c>
      <c r="B35" t="s">
        <v>65</v>
      </c>
      <c r="C35" t="s">
        <v>21</v>
      </c>
      <c r="D35">
        <v>25.4</v>
      </c>
      <c r="G35">
        <v>25.401199999999999</v>
      </c>
      <c r="J35">
        <v>1.1999999999999999E-3</v>
      </c>
      <c r="M35">
        <v>25.5</v>
      </c>
      <c r="N35">
        <v>25.3</v>
      </c>
      <c r="O35" t="s">
        <v>14</v>
      </c>
      <c r="P35">
        <v>5.4000000000000003E-3</v>
      </c>
      <c r="Q35">
        <v>0.05</v>
      </c>
      <c r="R35" t="s">
        <v>14</v>
      </c>
    </row>
    <row r="36" spans="1:19" x14ac:dyDescent="0.25">
      <c r="A36">
        <v>57</v>
      </c>
      <c r="B36" t="s">
        <v>70</v>
      </c>
      <c r="C36" t="s">
        <v>21</v>
      </c>
      <c r="D36">
        <v>25.4</v>
      </c>
      <c r="G36">
        <v>25.401399999999999</v>
      </c>
      <c r="J36">
        <v>1.4E-3</v>
      </c>
      <c r="M36">
        <v>25.5</v>
      </c>
      <c r="N36">
        <v>25.3</v>
      </c>
      <c r="O36" t="s">
        <v>14</v>
      </c>
      <c r="P36">
        <v>4.7000000000000002E-3</v>
      </c>
      <c r="Q36">
        <v>0.05</v>
      </c>
      <c r="R36" t="s">
        <v>14</v>
      </c>
    </row>
    <row r="37" spans="1:19" x14ac:dyDescent="0.25">
      <c r="A37">
        <v>62</v>
      </c>
      <c r="B37" t="s">
        <v>75</v>
      </c>
      <c r="C37" t="s">
        <v>21</v>
      </c>
      <c r="D37">
        <v>25.4</v>
      </c>
      <c r="G37">
        <v>25.401299999999999</v>
      </c>
      <c r="J37">
        <v>1.2999999999999999E-3</v>
      </c>
      <c r="M37">
        <v>25.5</v>
      </c>
      <c r="N37">
        <v>25.3</v>
      </c>
      <c r="O37" t="s">
        <v>14</v>
      </c>
      <c r="P37">
        <v>4.3E-3</v>
      </c>
      <c r="Q37">
        <v>0.05</v>
      </c>
      <c r="R37" t="s">
        <v>14</v>
      </c>
      <c r="S37" s="2">
        <f>STDEV(G34:G39)*1000</f>
        <v>0.22286019534009946</v>
      </c>
    </row>
    <row r="38" spans="1:19" x14ac:dyDescent="0.25">
      <c r="A38">
        <v>67</v>
      </c>
      <c r="B38" t="s">
        <v>80</v>
      </c>
      <c r="C38" t="s">
        <v>21</v>
      </c>
      <c r="D38">
        <v>25.4</v>
      </c>
      <c r="G38">
        <v>25.401399999999999</v>
      </c>
      <c r="J38">
        <v>1.4E-3</v>
      </c>
      <c r="M38">
        <v>25.5</v>
      </c>
      <c r="N38">
        <v>25.3</v>
      </c>
      <c r="O38" t="s">
        <v>14</v>
      </c>
      <c r="P38">
        <v>4.8999999999999998E-3</v>
      </c>
      <c r="Q38">
        <v>0.05</v>
      </c>
      <c r="R38" t="s">
        <v>14</v>
      </c>
      <c r="S38">
        <f>(MAX(G34:G39)-MIN(G34:G39))*1000</f>
        <v>0.60000000000215437</v>
      </c>
    </row>
    <row r="39" spans="1:19" x14ac:dyDescent="0.25">
      <c r="A39">
        <v>73</v>
      </c>
      <c r="B39" t="s">
        <v>86</v>
      </c>
      <c r="C39" t="s">
        <v>21</v>
      </c>
      <c r="D39">
        <v>25.4</v>
      </c>
      <c r="G39">
        <v>25.401800000000001</v>
      </c>
      <c r="J39">
        <v>1.8E-3</v>
      </c>
      <c r="M39">
        <v>25.5</v>
      </c>
      <c r="N39">
        <v>25.3</v>
      </c>
      <c r="O39" t="s">
        <v>14</v>
      </c>
      <c r="P39">
        <v>5.4000000000000003E-3</v>
      </c>
      <c r="Q39">
        <v>0.05</v>
      </c>
      <c r="R39" t="s">
        <v>14</v>
      </c>
    </row>
    <row r="40" spans="1:19" x14ac:dyDescent="0.25">
      <c r="A40">
        <v>14</v>
      </c>
      <c r="B40" t="s">
        <v>26</v>
      </c>
      <c r="C40" t="s">
        <v>27</v>
      </c>
      <c r="D40">
        <v>72.887</v>
      </c>
      <c r="G40">
        <v>72.88</v>
      </c>
      <c r="J40">
        <v>-7.0000000000000001E-3</v>
      </c>
      <c r="M40">
        <v>72.986999999999995</v>
      </c>
      <c r="N40">
        <v>72.787000000000006</v>
      </c>
      <c r="O40" t="s">
        <v>14</v>
      </c>
    </row>
    <row r="41" spans="1:19" x14ac:dyDescent="0.25">
      <c r="A41">
        <v>15</v>
      </c>
      <c r="B41" t="s">
        <v>28</v>
      </c>
      <c r="C41" t="s">
        <v>27</v>
      </c>
      <c r="D41">
        <v>73.745999999999995</v>
      </c>
      <c r="G41">
        <v>73.7136</v>
      </c>
      <c r="J41">
        <v>-3.2399999999999998E-2</v>
      </c>
      <c r="M41">
        <v>73.846000000000004</v>
      </c>
      <c r="N41">
        <v>73.646000000000001</v>
      </c>
      <c r="O41" t="s">
        <v>14</v>
      </c>
    </row>
    <row r="42" spans="1:19" x14ac:dyDescent="0.25">
      <c r="A42">
        <v>16</v>
      </c>
      <c r="B42" t="s">
        <v>29</v>
      </c>
      <c r="C42" t="s">
        <v>27</v>
      </c>
      <c r="D42">
        <v>72.376999999999995</v>
      </c>
      <c r="G42">
        <v>72.340599999999995</v>
      </c>
      <c r="J42">
        <v>-3.6400000000000002E-2</v>
      </c>
      <c r="M42">
        <v>72.477000000000004</v>
      </c>
      <c r="N42">
        <v>72.277000000000001</v>
      </c>
      <c r="O42" t="s">
        <v>14</v>
      </c>
    </row>
    <row r="43" spans="1:19" x14ac:dyDescent="0.25">
      <c r="A43">
        <v>17</v>
      </c>
      <c r="B43" t="s">
        <v>30</v>
      </c>
      <c r="C43" t="s">
        <v>27</v>
      </c>
      <c r="D43">
        <v>72.031000000000006</v>
      </c>
      <c r="G43">
        <v>71.964699999999993</v>
      </c>
      <c r="J43">
        <v>-6.6299999999999998E-2</v>
      </c>
      <c r="M43">
        <v>72.131</v>
      </c>
      <c r="N43">
        <v>71.930999999999997</v>
      </c>
      <c r="O43" t="s">
        <v>14</v>
      </c>
    </row>
    <row r="44" spans="1:19" x14ac:dyDescent="0.25">
      <c r="A44">
        <v>20</v>
      </c>
      <c r="B44" t="s">
        <v>33</v>
      </c>
      <c r="C44" t="s">
        <v>27</v>
      </c>
      <c r="D44">
        <v>126</v>
      </c>
      <c r="G44">
        <v>125.93380000000001</v>
      </c>
      <c r="J44">
        <v>-6.6199999999999995E-2</v>
      </c>
      <c r="M44">
        <v>126.1</v>
      </c>
      <c r="N44">
        <v>125.9</v>
      </c>
      <c r="O44" t="s">
        <v>14</v>
      </c>
    </row>
    <row r="45" spans="1:19" x14ac:dyDescent="0.25">
      <c r="A45">
        <v>22</v>
      </c>
      <c r="B45" t="s">
        <v>35</v>
      </c>
      <c r="C45" t="s">
        <v>27</v>
      </c>
      <c r="D45">
        <v>145.262</v>
      </c>
      <c r="G45">
        <v>145.21770000000001</v>
      </c>
      <c r="J45">
        <v>-4.4299999999999999E-2</v>
      </c>
      <c r="M45">
        <v>145.36199999999999</v>
      </c>
      <c r="N45">
        <v>145.16200000000001</v>
      </c>
      <c r="O45" t="s">
        <v>14</v>
      </c>
    </row>
    <row r="46" spans="1:19" x14ac:dyDescent="0.25">
      <c r="A46">
        <v>18</v>
      </c>
      <c r="B46" t="s">
        <v>31</v>
      </c>
      <c r="C46" t="s">
        <v>27</v>
      </c>
      <c r="D46">
        <v>75.007000000000005</v>
      </c>
      <c r="G46">
        <v>74.990499999999997</v>
      </c>
      <c r="J46">
        <v>-1.6500000000000001E-2</v>
      </c>
      <c r="M46">
        <v>75.106999999999999</v>
      </c>
      <c r="N46">
        <v>74.906999999999996</v>
      </c>
      <c r="O46" t="s">
        <v>14</v>
      </c>
    </row>
    <row r="47" spans="1:19" x14ac:dyDescent="0.25">
      <c r="A47">
        <v>19</v>
      </c>
      <c r="B47" t="s">
        <v>32</v>
      </c>
      <c r="C47" t="s">
        <v>27</v>
      </c>
      <c r="D47">
        <v>74.007000000000005</v>
      </c>
      <c r="G47">
        <v>73.986400000000003</v>
      </c>
      <c r="J47">
        <v>-2.06E-2</v>
      </c>
      <c r="M47">
        <v>74.106999999999999</v>
      </c>
      <c r="N47">
        <v>73.906999999999996</v>
      </c>
      <c r="O47" t="s">
        <v>14</v>
      </c>
    </row>
    <row r="48" spans="1:19" x14ac:dyDescent="0.25">
      <c r="A48">
        <v>23</v>
      </c>
      <c r="B48" t="s">
        <v>36</v>
      </c>
      <c r="C48" t="s">
        <v>27</v>
      </c>
      <c r="D48">
        <v>145.774</v>
      </c>
      <c r="G48">
        <v>145.67490000000001</v>
      </c>
      <c r="J48">
        <v>-9.9099999999999994E-2</v>
      </c>
      <c r="M48">
        <v>145.874</v>
      </c>
      <c r="N48">
        <v>145.67400000000001</v>
      </c>
      <c r="O48" t="s">
        <v>14</v>
      </c>
    </row>
    <row r="49" spans="1:26" x14ac:dyDescent="0.25">
      <c r="A49">
        <v>21</v>
      </c>
      <c r="B49" t="s">
        <v>34</v>
      </c>
      <c r="C49" t="s">
        <v>27</v>
      </c>
      <c r="D49">
        <v>124.004</v>
      </c>
      <c r="G49">
        <v>123.9255</v>
      </c>
      <c r="J49">
        <v>-7.85E-2</v>
      </c>
      <c r="M49">
        <v>124.104</v>
      </c>
      <c r="N49">
        <v>123.904</v>
      </c>
      <c r="O49" t="s">
        <v>14</v>
      </c>
    </row>
    <row r="50" spans="1:26" x14ac:dyDescent="0.25">
      <c r="A50">
        <v>4</v>
      </c>
      <c r="B50" t="s">
        <v>12</v>
      </c>
      <c r="C50" t="s">
        <v>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P50">
        <v>0</v>
      </c>
      <c r="Q50">
        <v>0.05</v>
      </c>
      <c r="R50" t="s">
        <v>14</v>
      </c>
      <c r="T50" s="2">
        <f>(G50-$G$50)*1000</f>
        <v>0</v>
      </c>
      <c r="U50" s="2">
        <f>(H50-$H$50)*1000</f>
        <v>0</v>
      </c>
      <c r="V50" s="2">
        <f>(I50-$I$50)*1000</f>
        <v>0</v>
      </c>
    </row>
    <row r="51" spans="1:26" x14ac:dyDescent="0.25">
      <c r="A51">
        <v>24</v>
      </c>
      <c r="B51" t="s">
        <v>37</v>
      </c>
      <c r="C51" t="s">
        <v>13</v>
      </c>
      <c r="D51">
        <v>0</v>
      </c>
      <c r="E51">
        <v>0</v>
      </c>
      <c r="F51">
        <v>0</v>
      </c>
      <c r="G51">
        <v>5.9999999999999995E-4</v>
      </c>
      <c r="H51">
        <v>-8.9999999999999998E-4</v>
      </c>
      <c r="I51">
        <v>-2.0000000000000001E-4</v>
      </c>
      <c r="J51">
        <v>5.9999999999999995E-4</v>
      </c>
      <c r="K51">
        <v>-8.9999999999999998E-4</v>
      </c>
      <c r="L51">
        <v>-2.0000000000000001E-4</v>
      </c>
      <c r="P51">
        <v>2.2000000000000001E-3</v>
      </c>
      <c r="Q51">
        <v>0.05</v>
      </c>
      <c r="R51" t="s">
        <v>14</v>
      </c>
      <c r="T51" s="2">
        <f t="shared" ref="T51:U55" si="0">(G51-$G$50)*1000</f>
        <v>0.6</v>
      </c>
      <c r="U51" s="2">
        <f t="shared" ref="U51:V55" si="1">(H51-$H$50)*1000</f>
        <v>-0.9</v>
      </c>
      <c r="V51" s="2">
        <f t="shared" ref="V51:V55" si="2">(I51-$I$50)*1000</f>
        <v>-0.2</v>
      </c>
    </row>
    <row r="52" spans="1:26" x14ac:dyDescent="0.25">
      <c r="A52">
        <v>29</v>
      </c>
      <c r="B52" t="s">
        <v>42</v>
      </c>
      <c r="C52" t="s">
        <v>13</v>
      </c>
      <c r="D52">
        <v>0</v>
      </c>
      <c r="E52">
        <v>0</v>
      </c>
      <c r="F52">
        <v>0</v>
      </c>
      <c r="G52">
        <v>6.9999999999999999E-4</v>
      </c>
      <c r="H52">
        <v>-8.9999999999999998E-4</v>
      </c>
      <c r="I52">
        <v>0</v>
      </c>
      <c r="J52">
        <v>6.9999999999999999E-4</v>
      </c>
      <c r="K52">
        <v>-8.9999999999999998E-4</v>
      </c>
      <c r="L52">
        <v>0</v>
      </c>
      <c r="P52">
        <v>2.3E-3</v>
      </c>
      <c r="Q52">
        <v>0.05</v>
      </c>
      <c r="R52" t="s">
        <v>14</v>
      </c>
      <c r="T52" s="2">
        <f t="shared" si="0"/>
        <v>0.7</v>
      </c>
      <c r="U52" s="2">
        <f t="shared" si="1"/>
        <v>-0.9</v>
      </c>
      <c r="V52" s="2">
        <f t="shared" si="2"/>
        <v>0</v>
      </c>
    </row>
    <row r="53" spans="1:26" x14ac:dyDescent="0.25">
      <c r="A53">
        <v>34</v>
      </c>
      <c r="B53" t="s">
        <v>47</v>
      </c>
      <c r="C53" t="s">
        <v>13</v>
      </c>
      <c r="D53">
        <v>0</v>
      </c>
      <c r="E53">
        <v>0</v>
      </c>
      <c r="F53">
        <v>0</v>
      </c>
      <c r="G53">
        <v>5.9999999999999995E-4</v>
      </c>
      <c r="H53">
        <v>-2E-3</v>
      </c>
      <c r="I53">
        <v>-2.0000000000000001E-4</v>
      </c>
      <c r="J53">
        <v>5.9999999999999995E-4</v>
      </c>
      <c r="K53">
        <v>-2E-3</v>
      </c>
      <c r="L53">
        <v>-2.0000000000000001E-4</v>
      </c>
      <c r="P53">
        <v>4.1000000000000003E-3</v>
      </c>
      <c r="Q53">
        <v>0.05</v>
      </c>
      <c r="R53" t="s">
        <v>14</v>
      </c>
      <c r="T53" s="2">
        <f t="shared" si="0"/>
        <v>0.6</v>
      </c>
      <c r="U53" s="2">
        <f t="shared" si="1"/>
        <v>-2</v>
      </c>
      <c r="V53" s="2">
        <f t="shared" si="2"/>
        <v>-0.2</v>
      </c>
    </row>
    <row r="54" spans="1:26" x14ac:dyDescent="0.25">
      <c r="A54">
        <v>38</v>
      </c>
      <c r="B54" t="s">
        <v>51</v>
      </c>
      <c r="C54" t="s">
        <v>13</v>
      </c>
      <c r="D54">
        <v>0</v>
      </c>
      <c r="E54">
        <v>0</v>
      </c>
      <c r="F54">
        <v>0</v>
      </c>
      <c r="G54">
        <v>5.0000000000000001E-4</v>
      </c>
      <c r="H54">
        <v>-2.0999999999999999E-3</v>
      </c>
      <c r="I54">
        <v>-8.0000000000000004E-4</v>
      </c>
      <c r="J54">
        <v>5.0000000000000001E-4</v>
      </c>
      <c r="K54">
        <v>-2.0999999999999999E-3</v>
      </c>
      <c r="L54">
        <v>-8.0000000000000004E-4</v>
      </c>
      <c r="P54">
        <v>4.5999999999999999E-3</v>
      </c>
      <c r="Q54">
        <v>0.05</v>
      </c>
      <c r="R54" t="s">
        <v>14</v>
      </c>
      <c r="T54" s="2">
        <f t="shared" si="0"/>
        <v>0.5</v>
      </c>
      <c r="U54" s="2">
        <f t="shared" si="1"/>
        <v>-2.1</v>
      </c>
      <c r="V54" s="2">
        <f t="shared" si="2"/>
        <v>-0.8</v>
      </c>
      <c r="X54">
        <f>(G55-G50)*1000</f>
        <v>0.7</v>
      </c>
      <c r="Y54">
        <f>(H55-H50)*1000</f>
        <v>-2.4</v>
      </c>
      <c r="Z54">
        <f>(I55-I50)*1000</f>
        <v>-0.5</v>
      </c>
    </row>
    <row r="55" spans="1:26" x14ac:dyDescent="0.25">
      <c r="A55">
        <v>43</v>
      </c>
      <c r="B55" t="s">
        <v>56</v>
      </c>
      <c r="C55" t="s">
        <v>13</v>
      </c>
      <c r="D55">
        <v>0</v>
      </c>
      <c r="E55">
        <v>0</v>
      </c>
      <c r="F55">
        <v>0</v>
      </c>
      <c r="G55">
        <v>6.9999999999999999E-4</v>
      </c>
      <c r="H55">
        <v>-2.3999999999999998E-3</v>
      </c>
      <c r="I55">
        <v>-5.0000000000000001E-4</v>
      </c>
      <c r="J55">
        <v>6.9999999999999999E-4</v>
      </c>
      <c r="K55">
        <v>-2.3999999999999998E-3</v>
      </c>
      <c r="L55">
        <v>-5.0000000000000001E-4</v>
      </c>
      <c r="P55">
        <v>5.1000000000000004E-3</v>
      </c>
      <c r="Q55">
        <v>0.05</v>
      </c>
      <c r="R55" t="s">
        <v>14</v>
      </c>
      <c r="T55" s="2">
        <f t="shared" si="0"/>
        <v>0.7</v>
      </c>
      <c r="U55" s="2">
        <f t="shared" si="1"/>
        <v>-2.4</v>
      </c>
      <c r="V55" s="2">
        <f t="shared" si="2"/>
        <v>-0.5</v>
      </c>
    </row>
    <row r="56" spans="1:26" x14ac:dyDescent="0.25">
      <c r="A56">
        <v>5</v>
      </c>
      <c r="B56" t="s">
        <v>15</v>
      </c>
      <c r="C56" t="s">
        <v>13</v>
      </c>
      <c r="D56">
        <v>62.5</v>
      </c>
      <c r="E56">
        <v>37.5</v>
      </c>
      <c r="F56">
        <v>0</v>
      </c>
      <c r="G56">
        <v>62.481699999999996</v>
      </c>
      <c r="H56">
        <v>37.517000000000003</v>
      </c>
      <c r="I56">
        <v>8.7999999999999995E-2</v>
      </c>
      <c r="J56">
        <v>-1.83E-2</v>
      </c>
      <c r="K56">
        <v>1.7000000000000001E-2</v>
      </c>
      <c r="L56">
        <v>8.7999999999999995E-2</v>
      </c>
      <c r="P56">
        <v>0.18290000000000001</v>
      </c>
      <c r="Q56">
        <v>0.05</v>
      </c>
      <c r="R56" t="s">
        <v>16</v>
      </c>
      <c r="T56" s="2">
        <f>(G56-$G$56)*1000</f>
        <v>0</v>
      </c>
      <c r="U56" s="2">
        <f>(H56-$H$56)*1000</f>
        <v>0</v>
      </c>
      <c r="V56" s="2">
        <f>(I56-$I$56)*1000</f>
        <v>0</v>
      </c>
    </row>
    <row r="57" spans="1:26" x14ac:dyDescent="0.25">
      <c r="A57">
        <v>25</v>
      </c>
      <c r="B57" t="s">
        <v>38</v>
      </c>
      <c r="C57" t="s">
        <v>13</v>
      </c>
      <c r="D57">
        <v>62.5</v>
      </c>
      <c r="E57">
        <v>37.5</v>
      </c>
      <c r="F57">
        <v>0</v>
      </c>
      <c r="G57">
        <v>62.481099999999998</v>
      </c>
      <c r="H57">
        <v>37.517099999999999</v>
      </c>
      <c r="I57">
        <v>8.8999999999999996E-2</v>
      </c>
      <c r="J57">
        <v>-1.89E-2</v>
      </c>
      <c r="K57">
        <v>1.7100000000000001E-2</v>
      </c>
      <c r="L57">
        <v>8.8999999999999996E-2</v>
      </c>
      <c r="P57">
        <v>0.18509999999999999</v>
      </c>
      <c r="Q57">
        <v>0.05</v>
      </c>
      <c r="R57" t="s">
        <v>16</v>
      </c>
      <c r="T57" s="2">
        <f t="shared" ref="T57:T61" si="3">(G57-$G$56)*1000</f>
        <v>-0.59999999999860165</v>
      </c>
      <c r="U57" s="2">
        <f t="shared" ref="U57:U61" si="4">(H57-$H$56)*1000</f>
        <v>9.9999999996214228E-2</v>
      </c>
      <c r="V57" s="2">
        <f t="shared" ref="V57:V61" si="5">(I57-$I$56)*1000</f>
        <v>1.0000000000000009</v>
      </c>
    </row>
    <row r="58" spans="1:26" x14ac:dyDescent="0.25">
      <c r="A58">
        <v>30</v>
      </c>
      <c r="B58" t="s">
        <v>43</v>
      </c>
      <c r="C58" t="s">
        <v>13</v>
      </c>
      <c r="D58">
        <v>62.5</v>
      </c>
      <c r="E58">
        <v>37.5</v>
      </c>
      <c r="F58">
        <v>0</v>
      </c>
      <c r="G58">
        <v>62.481699999999996</v>
      </c>
      <c r="H58">
        <v>37.5167</v>
      </c>
      <c r="I58">
        <v>8.8400000000000006E-2</v>
      </c>
      <c r="J58">
        <v>-1.83E-2</v>
      </c>
      <c r="K58">
        <v>1.67E-2</v>
      </c>
      <c r="L58">
        <v>8.8400000000000006E-2</v>
      </c>
      <c r="P58">
        <v>0.1835</v>
      </c>
      <c r="Q58">
        <v>0.05</v>
      </c>
      <c r="R58" t="s">
        <v>16</v>
      </c>
      <c r="T58" s="2">
        <f t="shared" si="3"/>
        <v>0</v>
      </c>
      <c r="U58" s="2">
        <f t="shared" si="4"/>
        <v>-0.30000000000285354</v>
      </c>
      <c r="V58" s="2">
        <f t="shared" si="5"/>
        <v>0.40000000000001146</v>
      </c>
    </row>
    <row r="59" spans="1:26" x14ac:dyDescent="0.25">
      <c r="A59">
        <v>47</v>
      </c>
      <c r="B59" t="s">
        <v>60</v>
      </c>
      <c r="C59" t="s">
        <v>13</v>
      </c>
      <c r="D59">
        <v>62.5</v>
      </c>
      <c r="E59">
        <v>37.5</v>
      </c>
      <c r="F59">
        <v>0</v>
      </c>
      <c r="G59">
        <v>62.481900000000003</v>
      </c>
      <c r="H59">
        <v>37.515700000000002</v>
      </c>
      <c r="I59">
        <v>8.7800000000000003E-2</v>
      </c>
      <c r="J59">
        <v>-1.8100000000000002E-2</v>
      </c>
      <c r="K59">
        <v>1.5699999999999999E-2</v>
      </c>
      <c r="L59">
        <v>8.7800000000000003E-2</v>
      </c>
      <c r="P59">
        <v>0.182</v>
      </c>
      <c r="Q59">
        <v>0.05</v>
      </c>
      <c r="R59" t="s">
        <v>16</v>
      </c>
      <c r="T59" s="2">
        <f t="shared" si="3"/>
        <v>0.20000000000663931</v>
      </c>
      <c r="U59" s="2">
        <f t="shared" si="4"/>
        <v>-1.300000000000523</v>
      </c>
      <c r="V59" s="2">
        <f t="shared" si="5"/>
        <v>-0.19999999999999185</v>
      </c>
    </row>
    <row r="60" spans="1:26" x14ac:dyDescent="0.25">
      <c r="A60">
        <v>39</v>
      </c>
      <c r="B60" t="s">
        <v>52</v>
      </c>
      <c r="C60" t="s">
        <v>13</v>
      </c>
      <c r="D60">
        <v>62.5</v>
      </c>
      <c r="E60">
        <v>37.5</v>
      </c>
      <c r="F60">
        <v>0</v>
      </c>
      <c r="G60">
        <v>62.481699999999996</v>
      </c>
      <c r="H60">
        <v>37.5154</v>
      </c>
      <c r="I60">
        <v>8.8200000000000001E-2</v>
      </c>
      <c r="J60">
        <v>-1.83E-2</v>
      </c>
      <c r="K60">
        <v>1.54E-2</v>
      </c>
      <c r="L60">
        <v>8.8200000000000001E-2</v>
      </c>
      <c r="P60">
        <v>0.1827</v>
      </c>
      <c r="Q60">
        <v>0.05</v>
      </c>
      <c r="R60" t="s">
        <v>16</v>
      </c>
      <c r="T60" s="2">
        <f t="shared" si="3"/>
        <v>0</v>
      </c>
      <c r="U60" s="2">
        <f t="shared" si="4"/>
        <v>-1.6000000000033765</v>
      </c>
      <c r="V60" s="2">
        <f t="shared" si="5"/>
        <v>0.20000000000000573</v>
      </c>
      <c r="X60">
        <f>(G61-G56)*1000</f>
        <v>-9.9999999996214228E-2</v>
      </c>
      <c r="Y60">
        <f>(H61-H56)*1000</f>
        <v>-1.90000000000623</v>
      </c>
      <c r="Z60">
        <f>(I61-I56)*1000</f>
        <v>-9.9999999999988987E-2</v>
      </c>
    </row>
    <row r="61" spans="1:26" x14ac:dyDescent="0.25">
      <c r="A61">
        <v>44</v>
      </c>
      <c r="B61" t="s">
        <v>57</v>
      </c>
      <c r="C61" t="s">
        <v>13</v>
      </c>
      <c r="D61">
        <v>62.5</v>
      </c>
      <c r="E61">
        <v>37.5</v>
      </c>
      <c r="F61">
        <v>0</v>
      </c>
      <c r="G61">
        <v>62.4816</v>
      </c>
      <c r="H61">
        <v>37.515099999999997</v>
      </c>
      <c r="I61">
        <v>8.7900000000000006E-2</v>
      </c>
      <c r="J61">
        <v>-1.84E-2</v>
      </c>
      <c r="K61">
        <v>1.5100000000000001E-2</v>
      </c>
      <c r="L61">
        <v>8.7900000000000006E-2</v>
      </c>
      <c r="P61">
        <v>0.18210000000000001</v>
      </c>
      <c r="Q61">
        <v>0.05</v>
      </c>
      <c r="R61" t="s">
        <v>16</v>
      </c>
      <c r="T61" s="2">
        <f t="shared" si="3"/>
        <v>-9.9999999996214228E-2</v>
      </c>
      <c r="U61" s="2">
        <f t="shared" si="4"/>
        <v>-1.90000000000623</v>
      </c>
      <c r="V61" s="2">
        <f t="shared" si="5"/>
        <v>-9.9999999999988987E-2</v>
      </c>
    </row>
    <row r="62" spans="1:26" x14ac:dyDescent="0.25">
      <c r="A62">
        <v>6</v>
      </c>
      <c r="B62" t="s">
        <v>17</v>
      </c>
      <c r="C62" t="s">
        <v>13</v>
      </c>
      <c r="D62">
        <v>-63.5</v>
      </c>
      <c r="E62">
        <v>37.5</v>
      </c>
      <c r="F62">
        <v>0</v>
      </c>
      <c r="G62">
        <v>-63.452100000000002</v>
      </c>
      <c r="H62">
        <v>37.517000000000003</v>
      </c>
      <c r="I62">
        <v>7.22E-2</v>
      </c>
      <c r="J62">
        <v>4.7899999999999998E-2</v>
      </c>
      <c r="K62">
        <v>1.7000000000000001E-2</v>
      </c>
      <c r="L62">
        <v>7.22E-2</v>
      </c>
      <c r="P62">
        <v>0.17660000000000001</v>
      </c>
      <c r="Q62">
        <v>0.05</v>
      </c>
      <c r="R62" t="s">
        <v>16</v>
      </c>
      <c r="T62" s="2">
        <f>(G62-$G$62)*1000</f>
        <v>0</v>
      </c>
      <c r="U62" s="2">
        <f>(H62-$H$62)*1000</f>
        <v>0</v>
      </c>
      <c r="V62" s="2">
        <f>(I62-$I$62)*1000</f>
        <v>0</v>
      </c>
    </row>
    <row r="63" spans="1:26" x14ac:dyDescent="0.25">
      <c r="A63">
        <v>26</v>
      </c>
      <c r="B63" t="s">
        <v>39</v>
      </c>
      <c r="C63" t="s">
        <v>13</v>
      </c>
      <c r="D63">
        <v>-63.5</v>
      </c>
      <c r="E63">
        <v>37.5</v>
      </c>
      <c r="F63">
        <v>0</v>
      </c>
      <c r="G63">
        <v>-63.451900000000002</v>
      </c>
      <c r="H63">
        <v>37.515900000000002</v>
      </c>
      <c r="I63">
        <v>7.2400000000000006E-2</v>
      </c>
      <c r="J63">
        <v>4.8099999999999997E-2</v>
      </c>
      <c r="K63">
        <v>1.5900000000000001E-2</v>
      </c>
      <c r="L63">
        <v>7.2400000000000006E-2</v>
      </c>
      <c r="P63">
        <v>0.17680000000000001</v>
      </c>
      <c r="Q63">
        <v>0.05</v>
      </c>
      <c r="R63" t="s">
        <v>16</v>
      </c>
      <c r="T63" s="2">
        <f t="shared" ref="T63:T67" si="6">(G63-$G$62)*1000</f>
        <v>0.19999999999953388</v>
      </c>
      <c r="U63" s="2">
        <f t="shared" ref="U63:U67" si="7">(H63-$H$62)*1000</f>
        <v>-1.1000000000009891</v>
      </c>
      <c r="V63" s="2">
        <f t="shared" ref="V63:V67" si="8">(I63-$I$62)*1000</f>
        <v>0.20000000000000573</v>
      </c>
    </row>
    <row r="64" spans="1:26" x14ac:dyDescent="0.25">
      <c r="A64">
        <v>31</v>
      </c>
      <c r="B64" t="s">
        <v>44</v>
      </c>
      <c r="C64" t="s">
        <v>13</v>
      </c>
      <c r="D64">
        <v>-63.5</v>
      </c>
      <c r="E64">
        <v>37.5</v>
      </c>
      <c r="F64">
        <v>0</v>
      </c>
      <c r="G64">
        <v>-63.452300000000001</v>
      </c>
      <c r="H64">
        <v>37.516100000000002</v>
      </c>
      <c r="I64">
        <v>7.1599999999999997E-2</v>
      </c>
      <c r="J64">
        <v>4.7699999999999999E-2</v>
      </c>
      <c r="K64">
        <v>1.61E-2</v>
      </c>
      <c r="L64">
        <v>7.1599999999999997E-2</v>
      </c>
      <c r="P64">
        <v>0.17499999999999999</v>
      </c>
      <c r="Q64">
        <v>0.05</v>
      </c>
      <c r="R64" t="s">
        <v>16</v>
      </c>
      <c r="T64" s="2">
        <f t="shared" si="6"/>
        <v>-0.19999999999953388</v>
      </c>
      <c r="U64" s="2">
        <f t="shared" si="7"/>
        <v>-0.90000000000145519</v>
      </c>
      <c r="V64" s="2">
        <f t="shared" si="8"/>
        <v>-0.60000000000000331</v>
      </c>
    </row>
    <row r="65" spans="1:26" x14ac:dyDescent="0.25">
      <c r="A65">
        <v>35</v>
      </c>
      <c r="B65" t="s">
        <v>48</v>
      </c>
      <c r="C65" t="s">
        <v>13</v>
      </c>
      <c r="D65">
        <v>-63.5</v>
      </c>
      <c r="E65">
        <v>37.5</v>
      </c>
      <c r="F65">
        <v>0</v>
      </c>
      <c r="G65">
        <v>-63.452300000000001</v>
      </c>
      <c r="H65">
        <v>37.5152</v>
      </c>
      <c r="I65">
        <v>7.1800000000000003E-2</v>
      </c>
      <c r="J65">
        <v>4.7699999999999999E-2</v>
      </c>
      <c r="K65">
        <v>1.52E-2</v>
      </c>
      <c r="L65">
        <v>7.1800000000000003E-2</v>
      </c>
      <c r="P65">
        <v>0.17510000000000001</v>
      </c>
      <c r="Q65">
        <v>0.05</v>
      </c>
      <c r="R65" t="s">
        <v>16</v>
      </c>
      <c r="T65" s="2">
        <f t="shared" si="6"/>
        <v>-0.19999999999953388</v>
      </c>
      <c r="U65" s="2">
        <f t="shared" si="7"/>
        <v>-1.8000000000029104</v>
      </c>
      <c r="V65" s="2">
        <f t="shared" si="8"/>
        <v>-0.39999999999999758</v>
      </c>
    </row>
    <row r="66" spans="1:26" x14ac:dyDescent="0.25">
      <c r="A66">
        <v>40</v>
      </c>
      <c r="B66" t="s">
        <v>53</v>
      </c>
      <c r="C66" t="s">
        <v>13</v>
      </c>
      <c r="D66">
        <v>-63.5</v>
      </c>
      <c r="E66">
        <v>37.5</v>
      </c>
      <c r="F66">
        <v>0</v>
      </c>
      <c r="G66">
        <v>-63.451700000000002</v>
      </c>
      <c r="H66">
        <v>37.514800000000001</v>
      </c>
      <c r="I66">
        <v>7.1400000000000005E-2</v>
      </c>
      <c r="J66">
        <v>4.8300000000000003E-2</v>
      </c>
      <c r="K66">
        <v>1.4800000000000001E-2</v>
      </c>
      <c r="L66">
        <v>7.1400000000000005E-2</v>
      </c>
      <c r="P66">
        <v>0.1749</v>
      </c>
      <c r="Q66">
        <v>0.05</v>
      </c>
      <c r="R66" t="s">
        <v>16</v>
      </c>
      <c r="T66" s="2">
        <f t="shared" si="6"/>
        <v>0.39999999999906777</v>
      </c>
      <c r="U66" s="2">
        <f t="shared" si="7"/>
        <v>-2.2000000000019782</v>
      </c>
      <c r="V66" s="2">
        <f t="shared" si="8"/>
        <v>-0.79999999999999516</v>
      </c>
      <c r="X66">
        <f>(G67-G62)*1000</f>
        <v>0.39999999999906777</v>
      </c>
      <c r="Y66">
        <f>(H67-H62)*1000</f>
        <v>-2.2000000000019782</v>
      </c>
      <c r="Z66">
        <f>(I67-I62)*1000</f>
        <v>-0.79999999999999516</v>
      </c>
    </row>
    <row r="67" spans="1:26" x14ac:dyDescent="0.25">
      <c r="A67">
        <v>68</v>
      </c>
      <c r="B67" t="s">
        <v>81</v>
      </c>
      <c r="C67" t="s">
        <v>13</v>
      </c>
      <c r="D67">
        <v>-63.5</v>
      </c>
      <c r="E67">
        <v>37.5</v>
      </c>
      <c r="F67">
        <v>0</v>
      </c>
      <c r="G67">
        <v>-63.451700000000002</v>
      </c>
      <c r="H67">
        <v>37.514800000000001</v>
      </c>
      <c r="I67">
        <v>7.1400000000000005E-2</v>
      </c>
      <c r="J67">
        <v>4.8300000000000003E-2</v>
      </c>
      <c r="K67">
        <v>1.4800000000000001E-2</v>
      </c>
      <c r="L67">
        <v>7.1400000000000005E-2</v>
      </c>
      <c r="P67">
        <v>0.1749</v>
      </c>
      <c r="Q67">
        <v>0.05</v>
      </c>
      <c r="R67" t="s">
        <v>16</v>
      </c>
      <c r="T67" s="2">
        <f t="shared" si="6"/>
        <v>0.39999999999906777</v>
      </c>
      <c r="U67" s="2">
        <f t="shared" si="7"/>
        <v>-2.2000000000019782</v>
      </c>
      <c r="V67" s="2">
        <f t="shared" si="8"/>
        <v>-0.79999999999999516</v>
      </c>
    </row>
    <row r="68" spans="1:26" x14ac:dyDescent="0.25">
      <c r="A68">
        <v>7</v>
      </c>
      <c r="B68" t="s">
        <v>18</v>
      </c>
      <c r="C68" t="s">
        <v>13</v>
      </c>
      <c r="D68">
        <v>-62.5</v>
      </c>
      <c r="E68">
        <v>-36.5</v>
      </c>
      <c r="F68">
        <v>0</v>
      </c>
      <c r="G68">
        <v>-62.478900000000003</v>
      </c>
      <c r="H68">
        <v>-36.463000000000001</v>
      </c>
      <c r="I68">
        <v>8.8200000000000001E-2</v>
      </c>
      <c r="J68">
        <v>2.1100000000000001E-2</v>
      </c>
      <c r="K68">
        <v>3.6999999999999998E-2</v>
      </c>
      <c r="L68">
        <v>8.8200000000000001E-2</v>
      </c>
      <c r="P68">
        <v>0.19589999999999999</v>
      </c>
      <c r="Q68">
        <v>0.05</v>
      </c>
      <c r="R68" t="s">
        <v>16</v>
      </c>
      <c r="T68" s="2">
        <f>(G68-$G$68)*1000</f>
        <v>0</v>
      </c>
      <c r="U68" s="2">
        <f>(H68-$H$68)*1000</f>
        <v>0</v>
      </c>
      <c r="V68" s="2">
        <f>(I68-$I$68)*1000</f>
        <v>0</v>
      </c>
    </row>
    <row r="69" spans="1:26" x14ac:dyDescent="0.25">
      <c r="A69">
        <v>27</v>
      </c>
      <c r="B69" t="s">
        <v>40</v>
      </c>
      <c r="C69" t="s">
        <v>13</v>
      </c>
      <c r="D69">
        <v>-62.5</v>
      </c>
      <c r="E69">
        <v>-36.5</v>
      </c>
      <c r="F69">
        <v>0</v>
      </c>
      <c r="G69">
        <v>-62.478700000000003</v>
      </c>
      <c r="H69">
        <v>-36.463700000000003</v>
      </c>
      <c r="I69">
        <v>8.8400000000000006E-2</v>
      </c>
      <c r="J69">
        <v>2.1299999999999999E-2</v>
      </c>
      <c r="K69">
        <v>3.6299999999999999E-2</v>
      </c>
      <c r="L69">
        <v>8.8400000000000006E-2</v>
      </c>
      <c r="P69">
        <v>0.1958</v>
      </c>
      <c r="Q69">
        <v>0.05</v>
      </c>
      <c r="R69" t="s">
        <v>16</v>
      </c>
      <c r="T69" s="2">
        <f t="shared" ref="T69:T73" si="9">(G69-$G$68)*1000</f>
        <v>0.19999999999953388</v>
      </c>
      <c r="U69" s="2">
        <f t="shared" ref="U69:U73" si="10">(H69-$H$68)*1000</f>
        <v>-0.70000000000192131</v>
      </c>
      <c r="V69" s="2">
        <f t="shared" ref="V69:V73" si="11">(I69-$I$68)*1000</f>
        <v>0.20000000000000573</v>
      </c>
    </row>
    <row r="70" spans="1:26" x14ac:dyDescent="0.25">
      <c r="A70">
        <v>32</v>
      </c>
      <c r="B70" t="s">
        <v>45</v>
      </c>
      <c r="C70" t="s">
        <v>13</v>
      </c>
      <c r="D70">
        <v>-62.5</v>
      </c>
      <c r="E70">
        <v>-36.5</v>
      </c>
      <c r="F70">
        <v>0</v>
      </c>
      <c r="G70">
        <v>-62.4786</v>
      </c>
      <c r="H70">
        <v>-36.463799999999999</v>
      </c>
      <c r="I70">
        <v>8.8800000000000004E-2</v>
      </c>
      <c r="J70">
        <v>2.1399999999999999E-2</v>
      </c>
      <c r="K70">
        <v>3.6200000000000003E-2</v>
      </c>
      <c r="L70">
        <v>8.8800000000000004E-2</v>
      </c>
      <c r="P70">
        <v>0.19650000000000001</v>
      </c>
      <c r="Q70">
        <v>0.05</v>
      </c>
      <c r="R70" t="s">
        <v>16</v>
      </c>
      <c r="T70" s="2">
        <f t="shared" si="9"/>
        <v>0.30000000000285354</v>
      </c>
      <c r="U70" s="2">
        <f t="shared" si="10"/>
        <v>-0.79999999999813554</v>
      </c>
      <c r="V70" s="2">
        <f t="shared" si="11"/>
        <v>0.60000000000000331</v>
      </c>
    </row>
    <row r="71" spans="1:26" x14ac:dyDescent="0.25">
      <c r="A71">
        <v>36</v>
      </c>
      <c r="B71" t="s">
        <v>49</v>
      </c>
      <c r="C71" t="s">
        <v>13</v>
      </c>
      <c r="D71">
        <v>-62.5</v>
      </c>
      <c r="E71">
        <v>-36.5</v>
      </c>
      <c r="F71">
        <v>0</v>
      </c>
      <c r="G71">
        <v>-62.4788</v>
      </c>
      <c r="H71">
        <v>-36.463900000000002</v>
      </c>
      <c r="I71">
        <v>8.8099999999999998E-2</v>
      </c>
      <c r="J71">
        <v>2.12E-2</v>
      </c>
      <c r="K71">
        <v>3.61E-2</v>
      </c>
      <c r="L71">
        <v>8.8099999999999998E-2</v>
      </c>
      <c r="P71">
        <v>0.1951</v>
      </c>
      <c r="Q71">
        <v>0.05</v>
      </c>
      <c r="R71" t="s">
        <v>16</v>
      </c>
      <c r="T71" s="2">
        <f t="shared" si="9"/>
        <v>0.10000000000331966</v>
      </c>
      <c r="U71" s="2">
        <f t="shared" si="10"/>
        <v>-0.90000000000145519</v>
      </c>
      <c r="V71" s="2">
        <f t="shared" si="11"/>
        <v>-0.10000000000000286</v>
      </c>
    </row>
    <row r="72" spans="1:26" x14ac:dyDescent="0.25">
      <c r="A72">
        <v>41</v>
      </c>
      <c r="B72" t="s">
        <v>54</v>
      </c>
      <c r="C72" t="s">
        <v>13</v>
      </c>
      <c r="D72">
        <v>-62.5</v>
      </c>
      <c r="E72">
        <v>-36.5</v>
      </c>
      <c r="F72">
        <v>0</v>
      </c>
      <c r="G72">
        <v>-62.478400000000001</v>
      </c>
      <c r="H72">
        <v>-36.464300000000001</v>
      </c>
      <c r="I72">
        <v>8.8099999999999998E-2</v>
      </c>
      <c r="J72">
        <v>2.1600000000000001E-2</v>
      </c>
      <c r="K72">
        <v>3.5700000000000003E-2</v>
      </c>
      <c r="L72">
        <v>8.8099999999999998E-2</v>
      </c>
      <c r="P72">
        <v>0.19489999999999999</v>
      </c>
      <c r="Q72">
        <v>0.05</v>
      </c>
      <c r="R72" t="s">
        <v>16</v>
      </c>
      <c r="T72" s="2">
        <f t="shared" si="9"/>
        <v>0.50000000000238742</v>
      </c>
      <c r="U72" s="2">
        <f t="shared" si="10"/>
        <v>-1.300000000000523</v>
      </c>
      <c r="V72" s="2">
        <f t="shared" si="11"/>
        <v>-0.10000000000000286</v>
      </c>
      <c r="X72">
        <f>(G73-G68)*1000</f>
        <v>0.50000000000238742</v>
      </c>
      <c r="Y72">
        <f>(H73-H68)*1000</f>
        <v>-2.0000000000024443</v>
      </c>
      <c r="Z72">
        <f>(I73-I68)*1000</f>
        <v>-0.50000000000000044</v>
      </c>
    </row>
    <row r="73" spans="1:26" x14ac:dyDescent="0.25">
      <c r="A73">
        <v>45</v>
      </c>
      <c r="B73" t="s">
        <v>58</v>
      </c>
      <c r="C73" t="s">
        <v>13</v>
      </c>
      <c r="D73">
        <v>-62.5</v>
      </c>
      <c r="E73">
        <v>-36.5</v>
      </c>
      <c r="F73">
        <v>0</v>
      </c>
      <c r="G73">
        <v>-62.478400000000001</v>
      </c>
      <c r="H73">
        <v>-36.465000000000003</v>
      </c>
      <c r="I73">
        <v>8.77E-2</v>
      </c>
      <c r="J73">
        <v>2.1600000000000001E-2</v>
      </c>
      <c r="K73">
        <v>3.5000000000000003E-2</v>
      </c>
      <c r="L73">
        <v>8.77E-2</v>
      </c>
      <c r="P73">
        <v>0.1938</v>
      </c>
      <c r="Q73">
        <v>0.05</v>
      </c>
      <c r="R73" t="s">
        <v>16</v>
      </c>
      <c r="T73" s="2">
        <f t="shared" si="9"/>
        <v>0.50000000000238742</v>
      </c>
      <c r="U73" s="2">
        <f t="shared" si="10"/>
        <v>-2.0000000000024443</v>
      </c>
      <c r="V73" s="2">
        <f t="shared" si="11"/>
        <v>-0.50000000000000044</v>
      </c>
    </row>
    <row r="74" spans="1:26" x14ac:dyDescent="0.25">
      <c r="A74">
        <v>8</v>
      </c>
      <c r="B74" t="s">
        <v>19</v>
      </c>
      <c r="C74" t="s">
        <v>13</v>
      </c>
      <c r="D74">
        <v>61.5</v>
      </c>
      <c r="E74">
        <v>-37.5</v>
      </c>
      <c r="F74">
        <v>0</v>
      </c>
      <c r="G74">
        <v>61.442599999999999</v>
      </c>
      <c r="H74">
        <v>-37.466299999999997</v>
      </c>
      <c r="I74">
        <v>7.2700000000000001E-2</v>
      </c>
      <c r="J74">
        <v>-5.74E-2</v>
      </c>
      <c r="K74">
        <v>3.3700000000000001E-2</v>
      </c>
      <c r="L74">
        <v>7.2700000000000001E-2</v>
      </c>
      <c r="P74">
        <v>0.19719999999999999</v>
      </c>
      <c r="Q74">
        <v>0.05</v>
      </c>
      <c r="R74" t="s">
        <v>16</v>
      </c>
      <c r="T74" s="2">
        <f>(G74-$G$74)*1000</f>
        <v>0</v>
      </c>
      <c r="U74" s="2">
        <f>(H74-$H$74)*1000</f>
        <v>0</v>
      </c>
      <c r="V74" s="2">
        <f>(I74-$I$74)*1000</f>
        <v>0</v>
      </c>
    </row>
    <row r="75" spans="1:26" x14ac:dyDescent="0.25">
      <c r="A75">
        <v>28</v>
      </c>
      <c r="B75" t="s">
        <v>41</v>
      </c>
      <c r="C75" t="s">
        <v>13</v>
      </c>
      <c r="D75">
        <v>61.5</v>
      </c>
      <c r="E75">
        <v>-37.5</v>
      </c>
      <c r="F75">
        <v>0</v>
      </c>
      <c r="G75">
        <v>61.441800000000001</v>
      </c>
      <c r="H75">
        <v>-37.466900000000003</v>
      </c>
      <c r="I75">
        <v>7.2400000000000006E-2</v>
      </c>
      <c r="J75">
        <v>-5.8200000000000002E-2</v>
      </c>
      <c r="K75">
        <v>3.3099999999999997E-2</v>
      </c>
      <c r="L75">
        <v>7.2400000000000006E-2</v>
      </c>
      <c r="P75">
        <v>0.1973</v>
      </c>
      <c r="Q75">
        <v>0.05</v>
      </c>
      <c r="R75" t="s">
        <v>16</v>
      </c>
      <c r="T75" s="2">
        <f t="shared" ref="T75:T79" si="12">(G75-$G$74)*1000</f>
        <v>-0.79999999999813554</v>
      </c>
      <c r="U75" s="2">
        <f t="shared" ref="U75:U79" si="13">(H75-$H$74)*1000</f>
        <v>-0.60000000000570708</v>
      </c>
      <c r="V75" s="2">
        <f t="shared" ref="V75:V79" si="14">(I75-$I$74)*1000</f>
        <v>-0.29999999999999472</v>
      </c>
    </row>
    <row r="76" spans="1:26" x14ac:dyDescent="0.25">
      <c r="A76">
        <v>33</v>
      </c>
      <c r="B76" t="s">
        <v>46</v>
      </c>
      <c r="C76" t="s">
        <v>13</v>
      </c>
      <c r="D76">
        <v>61.5</v>
      </c>
      <c r="E76">
        <v>-37.5</v>
      </c>
      <c r="F76">
        <v>0</v>
      </c>
      <c r="G76">
        <v>61.442599999999999</v>
      </c>
      <c r="H76">
        <v>-37.467599999999997</v>
      </c>
      <c r="I76">
        <v>7.22E-2</v>
      </c>
      <c r="J76">
        <v>-5.74E-2</v>
      </c>
      <c r="K76">
        <v>3.2399999999999998E-2</v>
      </c>
      <c r="L76">
        <v>7.22E-2</v>
      </c>
      <c r="P76">
        <v>0.1956</v>
      </c>
      <c r="Q76">
        <v>0.05</v>
      </c>
      <c r="R76" t="s">
        <v>16</v>
      </c>
      <c r="T76" s="2">
        <f t="shared" si="12"/>
        <v>0</v>
      </c>
      <c r="U76" s="2">
        <f t="shared" si="13"/>
        <v>-1.300000000000523</v>
      </c>
      <c r="V76" s="2">
        <f t="shared" si="14"/>
        <v>-0.50000000000000044</v>
      </c>
    </row>
    <row r="77" spans="1:26" x14ac:dyDescent="0.25">
      <c r="A77">
        <v>37</v>
      </c>
      <c r="B77" t="s">
        <v>50</v>
      </c>
      <c r="C77" t="s">
        <v>13</v>
      </c>
      <c r="D77">
        <v>61.5</v>
      </c>
      <c r="E77">
        <v>-37.5</v>
      </c>
      <c r="F77">
        <v>0</v>
      </c>
      <c r="G77">
        <v>61.442599999999999</v>
      </c>
      <c r="H77">
        <v>-37.467500000000001</v>
      </c>
      <c r="I77">
        <v>7.1999999999999995E-2</v>
      </c>
      <c r="J77">
        <v>-5.74E-2</v>
      </c>
      <c r="K77">
        <v>3.2500000000000001E-2</v>
      </c>
      <c r="L77">
        <v>7.1999999999999995E-2</v>
      </c>
      <c r="P77">
        <v>0.1953</v>
      </c>
      <c r="Q77">
        <v>0.05</v>
      </c>
      <c r="R77" t="s">
        <v>16</v>
      </c>
      <c r="T77" s="2">
        <f t="shared" si="12"/>
        <v>0</v>
      </c>
      <c r="U77" s="2">
        <f t="shared" si="13"/>
        <v>-1.2000000000043087</v>
      </c>
      <c r="V77" s="2">
        <f t="shared" si="14"/>
        <v>-0.70000000000000617</v>
      </c>
    </row>
    <row r="78" spans="1:26" x14ac:dyDescent="0.25">
      <c r="A78">
        <v>42</v>
      </c>
      <c r="B78" t="s">
        <v>55</v>
      </c>
      <c r="C78" t="s">
        <v>13</v>
      </c>
      <c r="D78">
        <v>61.5</v>
      </c>
      <c r="E78">
        <v>-37.5</v>
      </c>
      <c r="F78">
        <v>0</v>
      </c>
      <c r="G78">
        <v>61.442399999999999</v>
      </c>
      <c r="H78">
        <v>-37.468499999999999</v>
      </c>
      <c r="I78">
        <v>7.1900000000000006E-2</v>
      </c>
      <c r="J78">
        <v>-5.7599999999999998E-2</v>
      </c>
      <c r="K78">
        <v>3.15E-2</v>
      </c>
      <c r="L78">
        <v>7.1900000000000006E-2</v>
      </c>
      <c r="P78">
        <v>0.1948</v>
      </c>
      <c r="Q78">
        <v>0.05</v>
      </c>
      <c r="R78" t="s">
        <v>16</v>
      </c>
      <c r="T78" s="2">
        <f t="shared" si="12"/>
        <v>-0.19999999999953388</v>
      </c>
      <c r="U78" s="2">
        <f t="shared" si="13"/>
        <v>-2.2000000000019782</v>
      </c>
      <c r="V78" s="2">
        <f t="shared" si="14"/>
        <v>-0.79999999999999516</v>
      </c>
      <c r="X78">
        <f>(G79-G74)*1000</f>
        <v>-9.9999999996214228E-2</v>
      </c>
      <c r="Y78">
        <f>(H79-H74)*1000</f>
        <v>-2.5000000000048317</v>
      </c>
      <c r="Z78">
        <f>(I79-I74)*1000</f>
        <v>-1.2000000000000066</v>
      </c>
    </row>
    <row r="79" spans="1:26" x14ac:dyDescent="0.25">
      <c r="A79">
        <v>46</v>
      </c>
      <c r="B79" t="s">
        <v>59</v>
      </c>
      <c r="C79" t="s">
        <v>13</v>
      </c>
      <c r="D79">
        <v>61.5</v>
      </c>
      <c r="E79">
        <v>-37.5</v>
      </c>
      <c r="F79">
        <v>0</v>
      </c>
      <c r="G79">
        <v>61.442500000000003</v>
      </c>
      <c r="H79">
        <v>-37.468800000000002</v>
      </c>
      <c r="I79">
        <v>7.1499999999999994E-2</v>
      </c>
      <c r="J79">
        <v>-5.7500000000000002E-2</v>
      </c>
      <c r="K79">
        <v>3.1199999999999999E-2</v>
      </c>
      <c r="L79">
        <v>7.1499999999999994E-2</v>
      </c>
      <c r="P79">
        <v>0.1938</v>
      </c>
      <c r="Q79">
        <v>0.05</v>
      </c>
      <c r="R79" t="s">
        <v>16</v>
      </c>
      <c r="T79" s="2">
        <f t="shared" si="12"/>
        <v>-9.9999999996214228E-2</v>
      </c>
      <c r="U79" s="2">
        <f t="shared" si="13"/>
        <v>-2.5000000000048317</v>
      </c>
      <c r="V79" s="2">
        <f t="shared" si="14"/>
        <v>-1.2000000000000066</v>
      </c>
    </row>
    <row r="81" spans="2:20" x14ac:dyDescent="0.25">
      <c r="G81" t="s">
        <v>103</v>
      </c>
      <c r="H81" t="s">
        <v>104</v>
      </c>
    </row>
    <row r="82" spans="2:20" x14ac:dyDescent="0.25">
      <c r="B82" t="s">
        <v>26</v>
      </c>
      <c r="D82" s="1" cm="1">
        <f t="array" ref="D82">SQRT(SUMSQ(D50:F50-D56:F56))</f>
        <v>72.886898685566251</v>
      </c>
      <c r="G82" s="1" cm="1">
        <f t="array" ref="G82">SQRT(SUMSQ(G50:I50-G56:I56))</f>
        <v>72.880010070594793</v>
      </c>
      <c r="H82" s="2">
        <f>(G82-$G$82)*1000</f>
        <v>0</v>
      </c>
    </row>
    <row r="83" spans="2:20" x14ac:dyDescent="0.25">
      <c r="D83" s="3">
        <f>3+4*D82/1000</f>
        <v>3.2915475947422648</v>
      </c>
      <c r="G83" s="1" cm="1">
        <f t="array" ref="G83">SQRT(SUMSQ(G51:I51-G57:I57))</f>
        <v>72.879497534560429</v>
      </c>
      <c r="H83" s="2">
        <f t="shared" ref="H83:H87" si="15">(G83-$G$82)*1000</f>
        <v>-0.51253603436407502</v>
      </c>
    </row>
    <row r="84" spans="2:20" x14ac:dyDescent="0.25">
      <c r="G84" s="1" cm="1">
        <f t="array" ref="G84">SQRT(SUMSQ(G52:I52-G58:I58))</f>
        <v>72.879719300502245</v>
      </c>
      <c r="H84" s="2">
        <f t="shared" si="15"/>
        <v>-0.29077009254763198</v>
      </c>
      <c r="R84" t="s">
        <v>100</v>
      </c>
      <c r="S84" s="2">
        <f>AVERAGE(H82:H87)</f>
        <v>-0.23065367927917654</v>
      </c>
    </row>
    <row r="85" spans="2:20" x14ac:dyDescent="0.25">
      <c r="G85" s="1" cm="1">
        <f t="array" ref="G85">SQRT(SUMSQ(G53:I53-G59:I59))</f>
        <v>72.880027490252772</v>
      </c>
      <c r="H85" s="2">
        <f t="shared" si="15"/>
        <v>1.7419657979189651E-2</v>
      </c>
      <c r="R85" t="s">
        <v>101</v>
      </c>
      <c r="S85" s="2">
        <f>STDEV(H82:H87)</f>
        <v>0.21928211561483862</v>
      </c>
      <c r="T85">
        <f>S85/D82</f>
        <v>3.0085258060000698E-3</v>
      </c>
    </row>
    <row r="86" spans="2:20" x14ac:dyDescent="0.25">
      <c r="G86" s="1" cm="1">
        <f t="array" ref="G86">SQRT(SUMSQ(G54:I54-G60:I60))</f>
        <v>72.879840015535152</v>
      </c>
      <c r="H86" s="2">
        <f t="shared" si="15"/>
        <v>-0.17005505964107215</v>
      </c>
      <c r="R86" t="s">
        <v>102</v>
      </c>
      <c r="S86" s="2">
        <f>(MAX(H82:H87)-MIN(H82:H87))</f>
        <v>0.52995569234326467</v>
      </c>
      <c r="T86">
        <f>S86/D82</f>
        <v>7.2709321140070884E-3</v>
      </c>
    </row>
    <row r="87" spans="2:20" x14ac:dyDescent="0.25">
      <c r="G87" s="1" cm="1">
        <f t="array" ref="G87">SQRT(SUMSQ(G55:I55-G61:I61))</f>
        <v>72.879582090047691</v>
      </c>
      <c r="H87" s="2">
        <f t="shared" si="15"/>
        <v>-0.42798054710146971</v>
      </c>
    </row>
    <row r="88" spans="2:20" x14ac:dyDescent="0.25">
      <c r="B88" t="s">
        <v>28</v>
      </c>
      <c r="D88" s="1" cm="1">
        <f t="array" ref="D88">SQRT(SUMSQ(D50:F50-D62:F62))</f>
        <v>73.746186342074665</v>
      </c>
      <c r="G88" s="1" cm="1">
        <f t="array" ref="G88">SQRT(SUMSQ(G50:I50-G62:I62))</f>
        <v>73.713631685394532</v>
      </c>
      <c r="H88" s="2">
        <f>(G88-$G$88)*1000</f>
        <v>0</v>
      </c>
    </row>
    <row r="89" spans="2:20" x14ac:dyDescent="0.25">
      <c r="D89" s="3">
        <f>3+4*D88/1000</f>
        <v>3.2949847453682986</v>
      </c>
      <c r="G89" s="1" cm="1">
        <f t="array" ref="G89">SQRT(SUMSQ(G51:I51-G63:I63))</f>
        <v>73.713874604785218</v>
      </c>
      <c r="H89" s="2">
        <f t="shared" ref="H89:H93" si="16">(G89-$G$88)*1000</f>
        <v>0.24291939068632473</v>
      </c>
    </row>
    <row r="90" spans="2:20" x14ac:dyDescent="0.25">
      <c r="G90" s="1" cm="1">
        <f t="array" ref="G90">SQRT(SUMSQ(G52:I52-G64:I64))</f>
        <v>73.71440581433184</v>
      </c>
      <c r="H90" s="2">
        <f t="shared" si="16"/>
        <v>0.77412893730866017</v>
      </c>
      <c r="R90" t="s">
        <v>100</v>
      </c>
      <c r="S90" s="2">
        <f>AVERAGE(H88:H93)</f>
        <v>0.36703285536532348</v>
      </c>
    </row>
    <row r="91" spans="2:20" x14ac:dyDescent="0.25">
      <c r="G91" s="1" cm="1">
        <f t="array" ref="G91">SQRT(SUMSQ(G53:I53-G65:I65))</f>
        <v>73.714421914914311</v>
      </c>
      <c r="H91" s="2">
        <f t="shared" si="16"/>
        <v>0.79022951977947287</v>
      </c>
      <c r="R91" t="s">
        <v>101</v>
      </c>
      <c r="S91" s="2">
        <f>STDEV(H88:H93)</f>
        <v>0.34788417851948161</v>
      </c>
      <c r="T91">
        <f>S91/D88</f>
        <v>4.7173175424395069E-3</v>
      </c>
    </row>
    <row r="92" spans="2:20" x14ac:dyDescent="0.25">
      <c r="G92" s="1" cm="1">
        <f t="array" ref="G92">SQRT(SUMSQ(G54:I54-G66:I66))</f>
        <v>73.713666869109161</v>
      </c>
      <c r="H92" s="2">
        <f t="shared" si="16"/>
        <v>3.5183714629738461E-2</v>
      </c>
      <c r="R92" t="s">
        <v>102</v>
      </c>
      <c r="S92" s="2">
        <f>(MAX(H88:H93)-MIN(H88:H93))</f>
        <v>0.79022951977947287</v>
      </c>
      <c r="T92">
        <f>S92/D88</f>
        <v>1.0715530646072481E-2</v>
      </c>
    </row>
    <row r="93" spans="2:20" x14ac:dyDescent="0.25">
      <c r="G93" s="1" cm="1">
        <f t="array" ref="G93">SQRT(SUMSQ(G55:I55-G67:I67))</f>
        <v>73.713991420964319</v>
      </c>
      <c r="H93" s="2">
        <f t="shared" si="16"/>
        <v>0.35973556978774468</v>
      </c>
    </row>
    <row r="94" spans="2:20" x14ac:dyDescent="0.25">
      <c r="B94" t="s">
        <v>29</v>
      </c>
      <c r="D94" s="1" cm="1">
        <f t="array" ref="D94">SQRT(SUMSQ(D50:F50-D68:F68))</f>
        <v>72.377482686260919</v>
      </c>
      <c r="G94" s="1" cm="1">
        <f t="array" ref="G94">SQRT(SUMSQ(G50:I50-G68:I68))</f>
        <v>72.340660029128841</v>
      </c>
      <c r="H94" s="2">
        <f>(G94-$G$94)*1000</f>
        <v>0</v>
      </c>
    </row>
    <row r="95" spans="2:20" x14ac:dyDescent="0.25">
      <c r="D95" s="3">
        <f>3+4*D94/1000</f>
        <v>3.2895099307450435</v>
      </c>
      <c r="G95" s="1" cm="1">
        <f t="array" ref="G95">SQRT(SUMSQ(G51:I51-G69:I69))</f>
        <v>72.34090518019525</v>
      </c>
      <c r="H95" s="2">
        <f t="shared" ref="H95:H99" si="17">(G95-$G$94)*1000</f>
        <v>0.24515106640876638</v>
      </c>
    </row>
    <row r="96" spans="2:20" x14ac:dyDescent="0.25">
      <c r="G96" s="1" cm="1">
        <f t="array" ref="G96">SQRT(SUMSQ(G52:I52-G70:I70))</f>
        <v>72.340955829599039</v>
      </c>
      <c r="H96" s="2">
        <f t="shared" si="17"/>
        <v>0.29580047019805988</v>
      </c>
      <c r="R96" t="s">
        <v>100</v>
      </c>
      <c r="S96" s="2">
        <f>AVERAGE(H94:H99)</f>
        <v>-2.131138209904293E-3</v>
      </c>
    </row>
    <row r="97" spans="2:20" x14ac:dyDescent="0.25">
      <c r="G97" s="1" cm="1">
        <f t="array" ref="G97">SQRT(SUMSQ(G53:I53-G71:I71))</f>
        <v>72.340537548873655</v>
      </c>
      <c r="H97" s="2">
        <f t="shared" si="17"/>
        <v>-0.12248025518601935</v>
      </c>
      <c r="R97" t="s">
        <v>101</v>
      </c>
      <c r="S97" s="2">
        <f>STDEV(H94:H99)</f>
        <v>0.2550733474583588</v>
      </c>
      <c r="T97">
        <f>S97/D94</f>
        <v>3.5242086073101046E-3</v>
      </c>
    </row>
    <row r="98" spans="2:20" x14ac:dyDescent="0.25">
      <c r="G98" s="1" cm="1">
        <f t="array" ref="G98">SQRT(SUMSQ(G54:I54-G72:I72))</f>
        <v>72.340257652706768</v>
      </c>
      <c r="H98" s="2">
        <f t="shared" si="17"/>
        <v>-0.40237642207330282</v>
      </c>
      <c r="R98" t="s">
        <v>102</v>
      </c>
      <c r="S98" s="2">
        <f>(MAX(H94:H99)-MIN(H94:H99))</f>
        <v>0.6981768922713627</v>
      </c>
      <c r="T98">
        <f>S98/D94</f>
        <v>9.646327370872964E-3</v>
      </c>
    </row>
    <row r="99" spans="2:20" x14ac:dyDescent="0.25">
      <c r="G99" s="1" cm="1">
        <f t="array" ref="G99">SQRT(SUMSQ(G55:I55-G73:I73))</f>
        <v>72.340631147440234</v>
      </c>
      <c r="H99" s="2">
        <f t="shared" si="17"/>
        <v>-2.8881688606929856E-2</v>
      </c>
    </row>
    <row r="100" spans="2:20" x14ac:dyDescent="0.25">
      <c r="B100" t="s">
        <v>30</v>
      </c>
      <c r="D100" s="1" cm="1">
        <f t="array" ref="D100">SQRT(SUMSQ(D50:F50-D74:F74))</f>
        <v>72.03124322125781</v>
      </c>
      <c r="G100" s="1" cm="1">
        <f t="array" ref="G100">SQRT(SUMSQ(G50:I50-G74:I74))</f>
        <v>71.96472758053072</v>
      </c>
      <c r="H100" s="2">
        <f>(G100-$G$100)*1000</f>
        <v>0</v>
      </c>
    </row>
    <row r="101" spans="2:20" x14ac:dyDescent="0.25">
      <c r="D101" s="3">
        <f>3+4*D100/1000</f>
        <v>3.288124972885031</v>
      </c>
      <c r="G101" s="1" cm="1">
        <f t="array" ref="G101">SQRT(SUMSQ(G51:I51-G75:I75))</f>
        <v>71.963375992236493</v>
      </c>
      <c r="H101" s="2">
        <f t="shared" ref="H101:H105" si="18">(G101-$G$100)*1000</f>
        <v>-1.3515882942272128</v>
      </c>
    </row>
    <row r="102" spans="2:20" x14ac:dyDescent="0.25">
      <c r="G102" s="1" cm="1">
        <f t="array" ref="G102">SQRT(SUMSQ(G52:I52-G76:I76))</f>
        <v>71.964337677352376</v>
      </c>
      <c r="H102" s="2">
        <f t="shared" si="18"/>
        <v>-0.38990317834475263</v>
      </c>
      <c r="R102" t="s">
        <v>100</v>
      </c>
      <c r="S102" s="2">
        <f>AVERAGE(H100:H105)</f>
        <v>-0.64133681370511419</v>
      </c>
    </row>
    <row r="103" spans="2:20" x14ac:dyDescent="0.25">
      <c r="G103" s="1" cm="1">
        <f t="array" ref="G103">SQRT(SUMSQ(G53:I53-G77:I77))</f>
        <v>71.963798309219342</v>
      </c>
      <c r="H103" s="2">
        <f t="shared" si="18"/>
        <v>-0.92927131137798824</v>
      </c>
      <c r="R103" t="s">
        <v>101</v>
      </c>
      <c r="S103" s="2">
        <f>STDEV(H100:H105)</f>
        <v>0.46285127415401089</v>
      </c>
      <c r="T103">
        <f>S103/D100</f>
        <v>6.4257015907982348E-3</v>
      </c>
    </row>
    <row r="104" spans="2:20" x14ac:dyDescent="0.25">
      <c r="G104" s="1" cm="1">
        <f t="array" ref="G104">SQRT(SUMSQ(G54:I54-G78:I78))</f>
        <v>71.964181992571838</v>
      </c>
      <c r="H104" s="2">
        <f t="shared" si="18"/>
        <v>-0.54558795888226541</v>
      </c>
      <c r="R104" t="s">
        <v>102</v>
      </c>
      <c r="S104" s="2">
        <f>(MAX(H100:H105)-MIN(H100:H105))</f>
        <v>1.3515882942272128</v>
      </c>
      <c r="T104">
        <f>S104/D100</f>
        <v>1.8763917347303719E-2</v>
      </c>
    </row>
    <row r="105" spans="2:20" x14ac:dyDescent="0.25">
      <c r="G105" s="1" cm="1">
        <f t="array" ref="G105">SQRT(SUMSQ(G55:I55-G79:I79))</f>
        <v>71.964095910391322</v>
      </c>
      <c r="H105" s="2">
        <f t="shared" si="18"/>
        <v>-0.63167013939846584</v>
      </c>
    </row>
    <row r="106" spans="2:20" x14ac:dyDescent="0.25">
      <c r="B106" t="s">
        <v>33</v>
      </c>
      <c r="D106" s="1" cm="1">
        <f t="array" ref="D106">SQRT(SUMSQ(D56:F56-D62:F62))</f>
        <v>126</v>
      </c>
      <c r="G106" s="1" cm="1">
        <f t="array" ref="G106">SQRT(SUMSQ(G56:I56-G62:I62))</f>
        <v>125.93380099115566</v>
      </c>
      <c r="H106" s="2">
        <f>(G106-$G$106)*1000</f>
        <v>0</v>
      </c>
    </row>
    <row r="107" spans="2:20" x14ac:dyDescent="0.25">
      <c r="D107" s="3">
        <f>3+4*D106/1000</f>
        <v>3.504</v>
      </c>
      <c r="G107" s="1" cm="1">
        <f t="array" ref="G107">SQRT(SUMSQ(G57:I57-G63:I63))</f>
        <v>125.93300109979114</v>
      </c>
      <c r="H107" s="2">
        <f t="shared" ref="H107:H111" si="19">(G107-$G$106)*1000</f>
        <v>-0.79989136452240928</v>
      </c>
    </row>
    <row r="108" spans="2:20" x14ac:dyDescent="0.25">
      <c r="G108" s="1" cm="1">
        <f t="array" ref="G108">SQRT(SUMSQ(G58:I58-G64:I64))</f>
        <v>125.93400112201628</v>
      </c>
      <c r="H108" s="2">
        <f t="shared" si="19"/>
        <v>0.20013086061965168</v>
      </c>
      <c r="R108" t="s">
        <v>100</v>
      </c>
      <c r="S108" s="2">
        <f>AVERAGE(H106:H111)</f>
        <v>-0.18325221103291747</v>
      </c>
    </row>
    <row r="109" spans="2:20" x14ac:dyDescent="0.25">
      <c r="G109" s="1" cm="1">
        <f t="array" ref="G109">SQRT(SUMSQ(G59:I59-G65:I65))</f>
        <v>125.93420101739638</v>
      </c>
      <c r="H109" s="2">
        <f t="shared" si="19"/>
        <v>0.40002624071178161</v>
      </c>
      <c r="R109" t="s">
        <v>101</v>
      </c>
      <c r="S109" s="2">
        <f>STDEV(H106:H111)</f>
        <v>0.45786821554467616</v>
      </c>
      <c r="T109">
        <f>S109/D106</f>
        <v>3.633874726545049E-3</v>
      </c>
    </row>
    <row r="110" spans="2:20" x14ac:dyDescent="0.25">
      <c r="G110" s="1" cm="1">
        <f t="array" ref="G110">SQRT(SUMSQ(G60:I60-G66:I66))</f>
        <v>125.93340112202165</v>
      </c>
      <c r="H110" s="2">
        <f t="shared" si="19"/>
        <v>-0.39986913401435231</v>
      </c>
      <c r="R110" t="s">
        <v>102</v>
      </c>
      <c r="S110" s="2">
        <f>(MAX(H106:H111)-MIN(H106:H111))</f>
        <v>1.1999176052341909</v>
      </c>
      <c r="T110">
        <f>S110/D106</f>
        <v>9.5231555970967524E-3</v>
      </c>
    </row>
    <row r="111" spans="2:20" x14ac:dyDescent="0.25">
      <c r="G111" s="1" cm="1">
        <f t="array" ref="G111">SQRT(SUMSQ(G61:I61-G67:I67))</f>
        <v>125.93330108128667</v>
      </c>
      <c r="H111" s="2">
        <f t="shared" si="19"/>
        <v>-0.4999098689921766</v>
      </c>
    </row>
    <row r="112" spans="2:20" x14ac:dyDescent="0.25">
      <c r="B112" t="s">
        <v>35</v>
      </c>
      <c r="D112" s="1" cm="1">
        <f t="array" ref="D112">SQRT(SUMSQ(D56:F56-D68:F68))</f>
        <v>145.26183256451091</v>
      </c>
      <c r="G112" s="1" cm="1">
        <f t="array" ref="G112">SQRT(SUMSQ(G56:I56-G68:I68))</f>
        <v>145.21773979924077</v>
      </c>
      <c r="H112" s="2">
        <f>(G112-$G$112)*1000</f>
        <v>0</v>
      </c>
    </row>
    <row r="113" spans="2:20" x14ac:dyDescent="0.25">
      <c r="D113" s="3">
        <f>3+4*D112/1000</f>
        <v>3.5810473302580439</v>
      </c>
      <c r="G113" s="1" cm="1">
        <f t="array" ref="G113">SQRT(SUMSQ(G57:I57-G69:I69))</f>
        <v>145.21745895394258</v>
      </c>
      <c r="H113" s="2">
        <f t="shared" ref="H113:H117" si="20">(G113-$G$112)*1000</f>
        <v>-0.28084529819238924</v>
      </c>
    </row>
    <row r="114" spans="2:20" x14ac:dyDescent="0.25">
      <c r="G114" s="1" cm="1">
        <f t="array" ref="G114">SQRT(SUMSQ(G58:I58-G70:I70))</f>
        <v>145.21773637025194</v>
      </c>
      <c r="H114" s="2">
        <f t="shared" si="20"/>
        <v>-3.4289888333205454E-3</v>
      </c>
      <c r="R114" t="s">
        <v>100</v>
      </c>
      <c r="S114" s="2">
        <f>AVERAGE(H112:H117)</f>
        <v>-0.24174055792987778</v>
      </c>
    </row>
    <row r="115" spans="2:20" x14ac:dyDescent="0.25">
      <c r="G115" s="1" cm="1">
        <f t="array" ref="G115">SQRT(SUMSQ(G59:I59-G71:I71))</f>
        <v>145.21762207370014</v>
      </c>
      <c r="H115" s="2">
        <f t="shared" si="20"/>
        <v>-0.11772554063327334</v>
      </c>
      <c r="R115" t="s">
        <v>101</v>
      </c>
      <c r="S115" s="2">
        <f>STDEV(H112:H117)</f>
        <v>0.24440166730722004</v>
      </c>
      <c r="T115">
        <f>S115/D112</f>
        <v>1.6824905964110087E-3</v>
      </c>
    </row>
    <row r="116" spans="2:20" x14ac:dyDescent="0.25">
      <c r="G116" s="1" cm="1">
        <f t="array" ref="G116">SQRT(SUMSQ(G60:I60-G72:I72))</f>
        <v>145.21715671403982</v>
      </c>
      <c r="H116" s="2">
        <f t="shared" si="20"/>
        <v>-0.58308520095806671</v>
      </c>
      <c r="R116" t="s">
        <v>102</v>
      </c>
      <c r="S116" s="2">
        <f>(MAX(H112:H117)-MIN(H112:H117))</f>
        <v>0.58308520095806671</v>
      </c>
      <c r="T116">
        <f>S116/D112</f>
        <v>4.014028948031604E-3</v>
      </c>
    </row>
    <row r="117" spans="2:20" x14ac:dyDescent="0.25">
      <c r="G117" s="1" cm="1">
        <f t="array" ref="G117">SQRT(SUMSQ(G61:I61-G73:I73))</f>
        <v>145.21727444092181</v>
      </c>
      <c r="H117" s="2">
        <f t="shared" si="20"/>
        <v>-0.4653583189622168</v>
      </c>
    </row>
    <row r="118" spans="2:20" x14ac:dyDescent="0.25">
      <c r="B118" t="s">
        <v>31</v>
      </c>
      <c r="D118" s="1" cm="1">
        <f t="array" ref="D118">SQRT(SUMSQ(D56:F56-D74:F74))</f>
        <v>75.006666370396701</v>
      </c>
      <c r="G118" s="1" cm="1">
        <f t="array" ref="G118">SQRT(SUMSQ(G56:I56-G74:I74))</f>
        <v>74.990501010394638</v>
      </c>
      <c r="H118" s="2">
        <f>(G118-$G$118)*1000</f>
        <v>0</v>
      </c>
    </row>
    <row r="119" spans="2:20" x14ac:dyDescent="0.25">
      <c r="D119" s="3">
        <f>3+4*D118/1000</f>
        <v>3.3000266654815866</v>
      </c>
      <c r="G119" s="1" cm="1">
        <f t="array" ref="G119">SQRT(SUMSQ(G57:I57-G75:I75))</f>
        <v>74.99120399120153</v>
      </c>
      <c r="H119" s="2">
        <f t="shared" ref="H119:H123" si="21">(G119-$G$118)*1000</f>
        <v>0.70298080689212838</v>
      </c>
    </row>
    <row r="120" spans="2:20" x14ac:dyDescent="0.25">
      <c r="G120" s="1" cm="1">
        <f t="array" ref="G120">SQRT(SUMSQ(G58:I58-G76:I76))</f>
        <v>74.991501103391698</v>
      </c>
      <c r="H120" s="2">
        <f t="shared" si="21"/>
        <v>1.0000929970601646</v>
      </c>
      <c r="R120" t="s">
        <v>100</v>
      </c>
      <c r="S120" s="2">
        <f>AVERAGE(H118:H123)</f>
        <v>0.46817635433882288</v>
      </c>
    </row>
    <row r="121" spans="2:20" x14ac:dyDescent="0.25">
      <c r="G121" s="1" cm="1">
        <f t="array" ref="G121">SQRT(SUMSQ(G59:I59-G77:I77))</f>
        <v>74.990403895231836</v>
      </c>
      <c r="H121" s="2">
        <f t="shared" si="21"/>
        <v>-9.7115162802197119E-2</v>
      </c>
      <c r="R121" t="s">
        <v>101</v>
      </c>
      <c r="S121" s="2">
        <f>STDEV(H118:H123)</f>
        <v>0.42717508018643291</v>
      </c>
      <c r="T121">
        <f>S121/D118</f>
        <v>5.6951615217367994E-3</v>
      </c>
    </row>
    <row r="122" spans="2:20" x14ac:dyDescent="0.25">
      <c r="G122" s="1" cm="1">
        <f t="array" ref="G122">SQRT(SUMSQ(G60:I60-G78:I78))</f>
        <v>74.991103935000183</v>
      </c>
      <c r="H122" s="2">
        <f t="shared" si="21"/>
        <v>0.60292460554478566</v>
      </c>
      <c r="R122" t="s">
        <v>102</v>
      </c>
      <c r="S122" s="2">
        <f>(MAX(H118:H123)-MIN(H118:H123))</f>
        <v>1.0972081598623618</v>
      </c>
      <c r="T122">
        <f>S122/D118</f>
        <v>1.4628141910002323E-2</v>
      </c>
    </row>
    <row r="123" spans="2:20" x14ac:dyDescent="0.25">
      <c r="G123" s="1" cm="1">
        <f t="array" ref="G123">SQRT(SUMSQ(G61:I61-G79:I79))</f>
        <v>74.991101185273976</v>
      </c>
      <c r="H123" s="2">
        <f t="shared" si="21"/>
        <v>0.60017487933805569</v>
      </c>
    </row>
    <row r="124" spans="2:20" x14ac:dyDescent="0.25">
      <c r="B124" t="s">
        <v>32</v>
      </c>
      <c r="D124" s="1" cm="1">
        <f t="array" ref="D124">SQRT(SUMSQ(D62:F62-D68:F68))</f>
        <v>74.006756448313553</v>
      </c>
      <c r="G124" s="1" cm="1">
        <f t="array" ref="G124">SQRT(SUMSQ(G62:I62-G68:I68))</f>
        <v>73.986402630753716</v>
      </c>
      <c r="H124" s="2">
        <f>(G124-$G$124)*1000</f>
        <v>0</v>
      </c>
    </row>
    <row r="125" spans="2:20" x14ac:dyDescent="0.25">
      <c r="D125" s="3">
        <f>3+4*D124/1000</f>
        <v>3.2960270257932542</v>
      </c>
      <c r="G125" s="1" cm="1">
        <f t="array" ref="G125">SQRT(SUMSQ(G63:I63-G69:I69))</f>
        <v>73.986002665369085</v>
      </c>
      <c r="H125" s="2">
        <f t="shared" ref="H125:H129" si="22">(G125-$G$124)*1000</f>
        <v>-0.39996538463071829</v>
      </c>
    </row>
    <row r="126" spans="2:20" x14ac:dyDescent="0.25">
      <c r="G126" s="1" cm="1">
        <f t="array" ref="G126">SQRT(SUMSQ(G64:I64-G70:I70))</f>
        <v>73.986309487228795</v>
      </c>
      <c r="H126" s="2">
        <f t="shared" si="22"/>
        <v>-9.3143524921401877E-2</v>
      </c>
      <c r="R126" t="s">
        <v>100</v>
      </c>
      <c r="S126" s="2">
        <f>AVERAGE(H124:H129)</f>
        <v>-0.41434541221955595</v>
      </c>
    </row>
    <row r="127" spans="2:20" x14ac:dyDescent="0.25">
      <c r="G127" s="1" cm="1">
        <f t="array" ref="G127">SQRT(SUMSQ(G65:I65-G71:I71))</f>
        <v>73.985506720911218</v>
      </c>
      <c r="H127" s="2">
        <f t="shared" si="22"/>
        <v>-0.89590984249809935</v>
      </c>
      <c r="R127" t="s">
        <v>101</v>
      </c>
      <c r="S127" s="2">
        <f>STDEV(H124:H129)</f>
        <v>0.39695549728540797</v>
      </c>
      <c r="T127">
        <f>S127/D124</f>
        <v>5.3637737462881837E-3</v>
      </c>
    </row>
    <row r="128" spans="2:20" x14ac:dyDescent="0.25">
      <c r="G128" s="1" cm="1">
        <f t="array" ref="G128">SQRT(SUMSQ(G66:I66-G72:I72))</f>
        <v>73.985504178791672</v>
      </c>
      <c r="H128" s="2">
        <f t="shared" si="22"/>
        <v>-0.89845196204407785</v>
      </c>
      <c r="R128" t="s">
        <v>102</v>
      </c>
      <c r="S128" s="2">
        <f>(MAX(H124:H129)-MIN(H124:H129))</f>
        <v>0.89845196204407785</v>
      </c>
      <c r="T128">
        <f>S128/D124</f>
        <v>1.2140134295326918E-2</v>
      </c>
    </row>
    <row r="129" spans="2:20" x14ac:dyDescent="0.25">
      <c r="G129" s="1" cm="1">
        <f t="array" ref="G129">SQRT(SUMSQ(G67:I67-G73:I73))</f>
        <v>73.986204028994493</v>
      </c>
      <c r="H129" s="2">
        <f t="shared" si="22"/>
        <v>-0.19860175922303824</v>
      </c>
    </row>
    <row r="130" spans="2:20" x14ac:dyDescent="0.25">
      <c r="B130" t="s">
        <v>36</v>
      </c>
      <c r="D130" s="1" cm="1">
        <f t="array" ref="D130">SQRT(SUMSQ(D62:F62-D74:F74))</f>
        <v>145.7737973711325</v>
      </c>
      <c r="G130" s="1" cm="1">
        <f t="array" ref="G130">SQRT(SUMSQ(G62:I62-G74:I74))</f>
        <v>145.67491674008261</v>
      </c>
      <c r="H130" s="2">
        <f>(G130-$G$130)*1000</f>
        <v>0</v>
      </c>
    </row>
    <row r="131" spans="2:20" x14ac:dyDescent="0.25">
      <c r="D131" s="3">
        <f>3+4*D130/1000</f>
        <v>3.58309518948453</v>
      </c>
      <c r="G131" s="1" cm="1">
        <f t="array" ref="G131">SQRT(SUMSQ(G63:I63-G75:I75))</f>
        <v>145.673802021949</v>
      </c>
      <c r="H131" s="2">
        <f t="shared" ref="H131:H135" si="23">(G131-$G$130)*1000</f>
        <v>-1.1147181336070844</v>
      </c>
    </row>
    <row r="132" spans="2:20" x14ac:dyDescent="0.25">
      <c r="G132" s="1" cm="1">
        <f t="array" ref="G132">SQRT(SUMSQ(G64:I64-G76:I76))</f>
        <v>145.67529410322123</v>
      </c>
      <c r="H132" s="2">
        <f t="shared" si="23"/>
        <v>0.37736313862524185</v>
      </c>
      <c r="R132" t="s">
        <v>100</v>
      </c>
      <c r="S132" s="2">
        <f>AVERAGE(H130:H135)</f>
        <v>-0.27723166906431135</v>
      </c>
    </row>
    <row r="133" spans="2:20" x14ac:dyDescent="0.25">
      <c r="G133" s="1" cm="1">
        <f t="array" ref="G133">SQRT(SUMSQ(G65:I65-G77:I77))</f>
        <v>145.67477937288939</v>
      </c>
      <c r="H133" s="2">
        <f t="shared" si="23"/>
        <v>-0.13736719321855162</v>
      </c>
      <c r="R133" t="s">
        <v>101</v>
      </c>
      <c r="S133" s="2">
        <f>STDEV(H130:H135)</f>
        <v>0.50647019086518152</v>
      </c>
      <c r="T133">
        <f>S133/D130</f>
        <v>3.4743568460094015E-3</v>
      </c>
    </row>
    <row r="134" spans="2:20" x14ac:dyDescent="0.25">
      <c r="G134" s="1" cm="1">
        <f t="array" ref="G134">SQRT(SUMSQ(G66:I66-G78:I78))</f>
        <v>145.67440232913262</v>
      </c>
      <c r="H134" s="2">
        <f t="shared" si="23"/>
        <v>-0.51441094998949666</v>
      </c>
      <c r="R134" t="s">
        <v>102</v>
      </c>
      <c r="S134" s="2">
        <f>(MAX(H130:H135)-MIN(H130:H135))</f>
        <v>1.4920812722323262</v>
      </c>
      <c r="T134">
        <f>S134/D130</f>
        <v>1.0235593084219142E-2</v>
      </c>
    </row>
    <row r="135" spans="2:20" x14ac:dyDescent="0.25">
      <c r="G135" s="1" cm="1">
        <f t="array" ref="G135">SQRT(SUMSQ(G67:I67-G79:I79))</f>
        <v>145.67464248320641</v>
      </c>
      <c r="H135" s="2">
        <f t="shared" si="23"/>
        <v>-0.27425687619597738</v>
      </c>
    </row>
    <row r="136" spans="2:20" x14ac:dyDescent="0.25">
      <c r="B136" t="s">
        <v>34</v>
      </c>
      <c r="D136" cm="1">
        <f t="array" ref="D136">SQRT(SUMSQ(D68:F68-D74:F74))</f>
        <v>124.00403219250575</v>
      </c>
      <c r="G136" cm="1">
        <f t="array" ref="G136">SQRT(SUMSQ(G68:I68-G74:I74))</f>
        <v>123.9255623888389</v>
      </c>
      <c r="H136" s="2">
        <f>(G136-$G$136)*1000</f>
        <v>0</v>
      </c>
    </row>
    <row r="137" spans="2:20" x14ac:dyDescent="0.25">
      <c r="D137" s="3">
        <f>3+4*D136/1000</f>
        <v>3.4960161287700231</v>
      </c>
      <c r="G137" cm="1">
        <f t="array" ref="G137">SQRT(SUMSQ(G69:I69-G75:I75))</f>
        <v>123.92456167560165</v>
      </c>
      <c r="H137" s="2">
        <f t="shared" ref="H137:H141" si="24">(G137-$G$136)*1000</f>
        <v>-1.0007132372464866</v>
      </c>
    </row>
    <row r="138" spans="2:20" x14ac:dyDescent="0.25">
      <c r="G138" cm="1">
        <f t="array" ref="G138">SQRT(SUMSQ(G70:I70-G76:I76))</f>
        <v>123.92526659015101</v>
      </c>
      <c r="H138" s="2">
        <f t="shared" si="24"/>
        <v>-0.29579868788687236</v>
      </c>
      <c r="R138" t="s">
        <v>100</v>
      </c>
      <c r="S138" s="2">
        <f>AVERAGE(H136:H141)</f>
        <v>-0.44707376505215279</v>
      </c>
    </row>
    <row r="139" spans="2:20" x14ac:dyDescent="0.25">
      <c r="G139" cm="1">
        <f t="array" ref="G139">SQRT(SUMSQ(G71:I71-G77:I77))</f>
        <v>123.92546489777637</v>
      </c>
      <c r="H139" s="2">
        <f t="shared" si="24"/>
        <v>-9.7491062533094919E-2</v>
      </c>
      <c r="R139" t="s">
        <v>101</v>
      </c>
      <c r="S139" s="2">
        <f>STDEV(H136:H141)</f>
        <v>0.38311821069469348</v>
      </c>
      <c r="T139">
        <f>S139/D136</f>
        <v>3.0895625240632092E-3</v>
      </c>
    </row>
    <row r="140" spans="2:20" x14ac:dyDescent="0.25">
      <c r="G140" cm="1">
        <f t="array" ref="G140">SQRT(SUMSQ(G72:I72-G78:I78))</f>
        <v>123.92486979101491</v>
      </c>
      <c r="H140" s="2">
        <f t="shared" si="24"/>
        <v>-0.69259782398489733</v>
      </c>
      <c r="R140" t="s">
        <v>102</v>
      </c>
      <c r="S140" s="2">
        <f>(MAX(H136:H141)-MIN(H136:H141))</f>
        <v>1.0007132372464866</v>
      </c>
      <c r="T140">
        <f>S140/D136</f>
        <v>8.0700056244377948E-3</v>
      </c>
    </row>
    <row r="141" spans="2:20" x14ac:dyDescent="0.25">
      <c r="G141" cm="1">
        <f t="array" ref="G141">SQRT(SUMSQ(G73:I73-G79:I79))</f>
        <v>123.92496654706024</v>
      </c>
      <c r="H141" s="2">
        <f t="shared" si="24"/>
        <v>-0.59584177866156551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(4)'!H136:H141</xm:f>
              <xm:sqref>S141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(4)'!H130:H135</xm:f>
              <xm:sqref>S135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(4)'!H124:H129</xm:f>
              <xm:sqref>S129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(4)'!H118:H123</xm:f>
              <xm:sqref>S123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(4)'!H112:H117</xm:f>
              <xm:sqref>S117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(4)'!H106:H111</xm:f>
              <xm:sqref>S111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(4)'!H100:H105</xm:f>
              <xm:sqref>S105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(4)'!H94:H99</xm:f>
              <xm:sqref>S99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(4)'!H88:H93</xm:f>
              <xm:sqref>S93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(4)'!H82:H87</xm:f>
              <xm:sqref>S87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(4)'!G34:G39</xm:f>
              <xm:sqref>S39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(4)'!G28:G33</xm:f>
              <xm:sqref>S33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(4)'!G22:G27</xm:f>
              <xm:sqref>S27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(4)'!G16:G21</xm:f>
              <xm:sqref>S21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(4)'!G10:G15</xm:f>
              <xm:sqref>S15</xm:sqref>
            </x14:sparkline>
          </x14:sparklines>
        </x14:sparklineGroup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(4)'!T68:T73</xm:f>
              <xm:sqref>X73</xm:sqref>
            </x14:sparkline>
            <x14:sparkline>
              <xm:f>'BallPlateGen5_Fixture_P509_ (4)'!U68:U73</xm:f>
              <xm:sqref>Y73</xm:sqref>
            </x14:sparkline>
            <x14:sparkline>
              <xm:f>'BallPlateGen5_Fixture_P509_ (4)'!V68:V73</xm:f>
              <xm:sqref>Z73</xm:sqref>
            </x14:sparkline>
          </x14:sparklines>
        </x14:sparklineGroup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(4)'!T62:T67</xm:f>
              <xm:sqref>X67</xm:sqref>
            </x14:sparkline>
            <x14:sparkline>
              <xm:f>'BallPlateGen5_Fixture_P509_ (4)'!U62:U67</xm:f>
              <xm:sqref>Y67</xm:sqref>
            </x14:sparkline>
            <x14:sparkline>
              <xm:f>'BallPlateGen5_Fixture_P509_ (4)'!V62:V67</xm:f>
              <xm:sqref>Z67</xm:sqref>
            </x14:sparkline>
          </x14:sparklines>
        </x14:sparklineGroup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(4)'!T56:T61</xm:f>
              <xm:sqref>X61</xm:sqref>
            </x14:sparkline>
            <x14:sparkline>
              <xm:f>'BallPlateGen5_Fixture_P509_ (4)'!U56:U61</xm:f>
              <xm:sqref>Y61</xm:sqref>
            </x14:sparkline>
            <x14:sparkline>
              <xm:f>'BallPlateGen5_Fixture_P509_ (4)'!V56:V61</xm:f>
              <xm:sqref>Z61</xm:sqref>
            </x14:sparkline>
          </x14:sparklines>
        </x14:sparklineGroup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(4)'!T50:T55</xm:f>
              <xm:sqref>X55</xm:sqref>
            </x14:sparkline>
            <x14:sparkline>
              <xm:f>'BallPlateGen5_Fixture_P509_ (4)'!U50:U55</xm:f>
              <xm:sqref>Y55</xm:sqref>
            </x14:sparkline>
            <x14:sparkline>
              <xm:f>'BallPlateGen5_Fixture_P509_ (4)'!V50:V55</xm:f>
              <xm:sqref>Z55</xm:sqref>
            </x14:sparkline>
          </x14:sparklines>
        </x14:sparklineGroup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(4)'!T74:T79</xm:f>
              <xm:sqref>X79</xm:sqref>
            </x14:sparkline>
            <x14:sparkline>
              <xm:f>'BallPlateGen5_Fixture_P509_ (4)'!U74:U79</xm:f>
              <xm:sqref>Y79</xm:sqref>
            </x14:sparkline>
            <x14:sparkline>
              <xm:f>'BallPlateGen5_Fixture_P509_ (4)'!V74:V79</xm:f>
              <xm:sqref>Z79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"/>
  <sheetViews>
    <sheetView workbookViewId="0">
      <selection activeCell="A82" sqref="A82:XFD141"/>
    </sheetView>
  </sheetViews>
  <sheetFormatPr defaultRowHeight="15" x14ac:dyDescent="0.25"/>
  <sheetData>
    <row r="1" spans="1:19" x14ac:dyDescent="0.25">
      <c r="A1" t="s">
        <v>0</v>
      </c>
      <c r="B1" t="s">
        <v>93</v>
      </c>
    </row>
    <row r="2" spans="1:19" x14ac:dyDescent="0.25">
      <c r="A2" t="s">
        <v>2</v>
      </c>
      <c r="B2" t="s">
        <v>3</v>
      </c>
    </row>
    <row r="3" spans="1:19" x14ac:dyDescent="0.25">
      <c r="A3" t="s">
        <v>4</v>
      </c>
      <c r="B3" t="s">
        <v>106</v>
      </c>
    </row>
    <row r="4" spans="1:19" x14ac:dyDescent="0.25">
      <c r="A4" t="s">
        <v>6</v>
      </c>
      <c r="B4" t="s">
        <v>105</v>
      </c>
    </row>
    <row r="5" spans="1:19" x14ac:dyDescent="0.25">
      <c r="A5" t="s">
        <v>8</v>
      </c>
    </row>
    <row r="6" spans="1:19" x14ac:dyDescent="0.25">
      <c r="A6" t="s">
        <v>9</v>
      </c>
    </row>
    <row r="7" spans="1:19" x14ac:dyDescent="0.25">
      <c r="A7" t="s">
        <v>10</v>
      </c>
    </row>
    <row r="8" spans="1:19" x14ac:dyDescent="0.25">
      <c r="A8" t="s">
        <v>2</v>
      </c>
    </row>
    <row r="9" spans="1:19" x14ac:dyDescent="0.25">
      <c r="A9" t="s">
        <v>11</v>
      </c>
    </row>
    <row r="10" spans="1:19" x14ac:dyDescent="0.25">
      <c r="A10">
        <v>9</v>
      </c>
      <c r="B10" t="s">
        <v>20</v>
      </c>
      <c r="C10" t="s">
        <v>21</v>
      </c>
      <c r="D10">
        <v>25.4</v>
      </c>
      <c r="G10">
        <v>25.398299999999999</v>
      </c>
      <c r="J10">
        <v>-1.6999999999999999E-3</v>
      </c>
      <c r="M10">
        <v>25.5</v>
      </c>
      <c r="N10">
        <v>25.3</v>
      </c>
      <c r="O10" t="s">
        <v>14</v>
      </c>
      <c r="P10">
        <v>4.1999999999999997E-3</v>
      </c>
      <c r="Q10">
        <v>0.05</v>
      </c>
      <c r="R10" t="s">
        <v>14</v>
      </c>
    </row>
    <row r="11" spans="1:19" x14ac:dyDescent="0.25">
      <c r="A11">
        <v>48</v>
      </c>
      <c r="B11" t="s">
        <v>61</v>
      </c>
      <c r="C11" t="s">
        <v>21</v>
      </c>
      <c r="D11">
        <v>25.4</v>
      </c>
      <c r="G11">
        <v>25.398</v>
      </c>
      <c r="J11">
        <v>-2E-3</v>
      </c>
      <c r="M11">
        <v>25.5</v>
      </c>
      <c r="N11">
        <v>25.3</v>
      </c>
      <c r="O11" t="s">
        <v>14</v>
      </c>
      <c r="P11">
        <v>4.5999999999999999E-3</v>
      </c>
      <c r="Q11">
        <v>0.05</v>
      </c>
      <c r="R11" t="s">
        <v>14</v>
      </c>
    </row>
    <row r="12" spans="1:19" x14ac:dyDescent="0.25">
      <c r="A12">
        <v>53</v>
      </c>
      <c r="B12" t="s">
        <v>66</v>
      </c>
      <c r="C12" t="s">
        <v>21</v>
      </c>
      <c r="D12">
        <v>25.4</v>
      </c>
      <c r="G12">
        <v>25.398299999999999</v>
      </c>
      <c r="J12">
        <v>-1.6999999999999999E-3</v>
      </c>
      <c r="M12">
        <v>25.5</v>
      </c>
      <c r="N12">
        <v>25.3</v>
      </c>
      <c r="O12" t="s">
        <v>14</v>
      </c>
      <c r="P12">
        <v>3.8999999999999998E-3</v>
      </c>
      <c r="Q12">
        <v>0.05</v>
      </c>
      <c r="R12" t="s">
        <v>14</v>
      </c>
    </row>
    <row r="13" spans="1:19" x14ac:dyDescent="0.25">
      <c r="A13">
        <v>58</v>
      </c>
      <c r="B13" t="s">
        <v>71</v>
      </c>
      <c r="C13" t="s">
        <v>21</v>
      </c>
      <c r="D13">
        <v>25.4</v>
      </c>
      <c r="G13">
        <v>25.398800000000001</v>
      </c>
      <c r="J13">
        <v>-1.1999999999999999E-3</v>
      </c>
      <c r="M13">
        <v>25.5</v>
      </c>
      <c r="N13">
        <v>25.3</v>
      </c>
      <c r="O13" t="s">
        <v>14</v>
      </c>
      <c r="P13">
        <v>3.2000000000000002E-3</v>
      </c>
      <c r="Q13">
        <v>0.05</v>
      </c>
      <c r="R13" t="s">
        <v>14</v>
      </c>
      <c r="S13" s="2">
        <f>STDEV(G10:G15)*1000</f>
        <v>0.37638632635482744</v>
      </c>
    </row>
    <row r="14" spans="1:19" x14ac:dyDescent="0.25">
      <c r="A14">
        <v>63</v>
      </c>
      <c r="B14" t="s">
        <v>76</v>
      </c>
      <c r="C14" t="s">
        <v>21</v>
      </c>
      <c r="D14">
        <v>25.4</v>
      </c>
      <c r="G14">
        <v>25.3977</v>
      </c>
      <c r="J14">
        <v>-2.3E-3</v>
      </c>
      <c r="M14">
        <v>25.5</v>
      </c>
      <c r="N14">
        <v>25.3</v>
      </c>
      <c r="O14" t="s">
        <v>14</v>
      </c>
      <c r="P14">
        <v>4.1000000000000003E-3</v>
      </c>
      <c r="Q14">
        <v>0.05</v>
      </c>
      <c r="R14" t="s">
        <v>14</v>
      </c>
      <c r="S14">
        <f>(MAX(G10:G15)-MIN(G10:G15))*1000</f>
        <v>1.1000000000009891</v>
      </c>
    </row>
    <row r="15" spans="1:19" x14ac:dyDescent="0.25">
      <c r="A15">
        <v>69</v>
      </c>
      <c r="B15" t="s">
        <v>82</v>
      </c>
      <c r="C15" t="s">
        <v>21</v>
      </c>
      <c r="D15">
        <v>25.4</v>
      </c>
      <c r="G15">
        <v>25.398</v>
      </c>
      <c r="J15">
        <v>-2E-3</v>
      </c>
      <c r="M15">
        <v>25.5</v>
      </c>
      <c r="N15">
        <v>25.3</v>
      </c>
      <c r="O15" t="s">
        <v>14</v>
      </c>
      <c r="P15">
        <v>4.5999999999999999E-3</v>
      </c>
      <c r="Q15">
        <v>0.05</v>
      </c>
      <c r="R15" t="s">
        <v>14</v>
      </c>
    </row>
    <row r="16" spans="1:19" x14ac:dyDescent="0.25">
      <c r="A16">
        <v>10</v>
      </c>
      <c r="B16" t="s">
        <v>22</v>
      </c>
      <c r="C16" t="s">
        <v>21</v>
      </c>
      <c r="D16">
        <v>25.4</v>
      </c>
      <c r="G16">
        <v>25.401599999999998</v>
      </c>
      <c r="J16">
        <v>1.6000000000000001E-3</v>
      </c>
      <c r="M16">
        <v>25.5</v>
      </c>
      <c r="N16">
        <v>25.3</v>
      </c>
      <c r="O16" t="s">
        <v>14</v>
      </c>
      <c r="P16">
        <v>5.5999999999999999E-3</v>
      </c>
      <c r="Q16">
        <v>0.05</v>
      </c>
      <c r="R16" t="s">
        <v>14</v>
      </c>
    </row>
    <row r="17" spans="1:19" x14ac:dyDescent="0.25">
      <c r="A17">
        <v>49</v>
      </c>
      <c r="B17" t="s">
        <v>62</v>
      </c>
      <c r="C17" t="s">
        <v>21</v>
      </c>
      <c r="D17">
        <v>25.4</v>
      </c>
      <c r="G17">
        <v>25.401800000000001</v>
      </c>
      <c r="J17">
        <v>1.8E-3</v>
      </c>
      <c r="M17">
        <v>25.5</v>
      </c>
      <c r="N17">
        <v>25.3</v>
      </c>
      <c r="O17" t="s">
        <v>14</v>
      </c>
      <c r="P17">
        <v>6.6E-3</v>
      </c>
      <c r="Q17">
        <v>0.05</v>
      </c>
      <c r="R17" t="s">
        <v>14</v>
      </c>
    </row>
    <row r="18" spans="1:19" x14ac:dyDescent="0.25">
      <c r="A18">
        <v>54</v>
      </c>
      <c r="B18" t="s">
        <v>67</v>
      </c>
      <c r="C18" t="s">
        <v>21</v>
      </c>
      <c r="D18">
        <v>25.4</v>
      </c>
      <c r="G18">
        <v>25.401800000000001</v>
      </c>
      <c r="J18">
        <v>1.8E-3</v>
      </c>
      <c r="M18">
        <v>25.5</v>
      </c>
      <c r="N18">
        <v>25.3</v>
      </c>
      <c r="O18" t="s">
        <v>14</v>
      </c>
      <c r="P18">
        <v>7.0000000000000001E-3</v>
      </c>
      <c r="Q18">
        <v>0.05</v>
      </c>
      <c r="R18" t="s">
        <v>14</v>
      </c>
    </row>
    <row r="19" spans="1:19" x14ac:dyDescent="0.25">
      <c r="A19">
        <v>59</v>
      </c>
      <c r="B19" t="s">
        <v>72</v>
      </c>
      <c r="C19" t="s">
        <v>21</v>
      </c>
      <c r="D19">
        <v>25.4</v>
      </c>
      <c r="G19">
        <v>25.402000000000001</v>
      </c>
      <c r="J19">
        <v>2E-3</v>
      </c>
      <c r="M19">
        <v>25.5</v>
      </c>
      <c r="N19">
        <v>25.3</v>
      </c>
      <c r="O19" t="s">
        <v>14</v>
      </c>
      <c r="P19">
        <v>6.3E-3</v>
      </c>
      <c r="Q19">
        <v>0.05</v>
      </c>
      <c r="R19" t="s">
        <v>14</v>
      </c>
      <c r="S19" s="2">
        <f>STDEV(G16:G21)*1000</f>
        <v>0.1505545305430385</v>
      </c>
    </row>
    <row r="20" spans="1:19" x14ac:dyDescent="0.25">
      <c r="A20">
        <v>64</v>
      </c>
      <c r="B20" t="s">
        <v>77</v>
      </c>
      <c r="C20" t="s">
        <v>21</v>
      </c>
      <c r="D20">
        <v>25.4</v>
      </c>
      <c r="G20">
        <v>25.401599999999998</v>
      </c>
      <c r="J20">
        <v>1.6000000000000001E-3</v>
      </c>
      <c r="M20">
        <v>25.5</v>
      </c>
      <c r="N20">
        <v>25.3</v>
      </c>
      <c r="O20" t="s">
        <v>14</v>
      </c>
      <c r="P20">
        <v>5.7999999999999996E-3</v>
      </c>
      <c r="Q20">
        <v>0.05</v>
      </c>
      <c r="R20" t="s">
        <v>14</v>
      </c>
      <c r="S20">
        <f>(MAX(G16:G21)-MIN(G16:G21))*1000</f>
        <v>0.40000000000262048</v>
      </c>
    </row>
    <row r="21" spans="1:19" x14ac:dyDescent="0.25">
      <c r="A21">
        <v>70</v>
      </c>
      <c r="B21" t="s">
        <v>83</v>
      </c>
      <c r="C21" t="s">
        <v>21</v>
      </c>
      <c r="D21">
        <v>25.4</v>
      </c>
      <c r="G21">
        <v>25.401800000000001</v>
      </c>
      <c r="J21">
        <v>1.8E-3</v>
      </c>
      <c r="M21">
        <v>25.5</v>
      </c>
      <c r="N21">
        <v>25.3</v>
      </c>
      <c r="O21" t="s">
        <v>14</v>
      </c>
      <c r="P21">
        <v>6.6E-3</v>
      </c>
      <c r="Q21">
        <v>0.05</v>
      </c>
      <c r="R21" t="s">
        <v>14</v>
      </c>
    </row>
    <row r="22" spans="1:19" x14ac:dyDescent="0.25">
      <c r="A22">
        <v>11</v>
      </c>
      <c r="B22" t="s">
        <v>23</v>
      </c>
      <c r="C22" t="s">
        <v>21</v>
      </c>
      <c r="D22">
        <v>25.4</v>
      </c>
      <c r="G22">
        <v>25.400600000000001</v>
      </c>
      <c r="J22">
        <v>5.9999999999999995E-4</v>
      </c>
      <c r="M22">
        <v>25.5</v>
      </c>
      <c r="N22">
        <v>25.3</v>
      </c>
      <c r="O22" t="s">
        <v>14</v>
      </c>
      <c r="P22">
        <v>4.3E-3</v>
      </c>
      <c r="Q22">
        <v>0.05</v>
      </c>
      <c r="R22" t="s">
        <v>14</v>
      </c>
    </row>
    <row r="23" spans="1:19" x14ac:dyDescent="0.25">
      <c r="A23">
        <v>50</v>
      </c>
      <c r="B23" t="s">
        <v>63</v>
      </c>
      <c r="C23" t="s">
        <v>21</v>
      </c>
      <c r="D23">
        <v>25.4</v>
      </c>
      <c r="G23">
        <v>25.400400000000001</v>
      </c>
      <c r="J23">
        <v>4.0000000000000002E-4</v>
      </c>
      <c r="M23">
        <v>25.5</v>
      </c>
      <c r="N23">
        <v>25.3</v>
      </c>
      <c r="O23" t="s">
        <v>14</v>
      </c>
      <c r="P23">
        <v>4.0000000000000001E-3</v>
      </c>
      <c r="Q23">
        <v>0.05</v>
      </c>
      <c r="R23" t="s">
        <v>14</v>
      </c>
    </row>
    <row r="24" spans="1:19" x14ac:dyDescent="0.25">
      <c r="A24">
        <v>55</v>
      </c>
      <c r="B24" t="s">
        <v>68</v>
      </c>
      <c r="C24" t="s">
        <v>21</v>
      </c>
      <c r="D24">
        <v>25.4</v>
      </c>
      <c r="G24">
        <v>25.401</v>
      </c>
      <c r="J24">
        <v>1E-3</v>
      </c>
      <c r="M24">
        <v>25.5</v>
      </c>
      <c r="N24">
        <v>25.3</v>
      </c>
      <c r="O24" t="s">
        <v>14</v>
      </c>
      <c r="P24">
        <v>3.3999999999999998E-3</v>
      </c>
      <c r="Q24">
        <v>0.05</v>
      </c>
      <c r="R24" t="s">
        <v>14</v>
      </c>
    </row>
    <row r="25" spans="1:19" x14ac:dyDescent="0.25">
      <c r="A25">
        <v>60</v>
      </c>
      <c r="B25" t="s">
        <v>73</v>
      </c>
      <c r="C25" t="s">
        <v>21</v>
      </c>
      <c r="D25">
        <v>25.4</v>
      </c>
      <c r="G25">
        <v>25.401800000000001</v>
      </c>
      <c r="J25">
        <v>1.8E-3</v>
      </c>
      <c r="M25">
        <v>25.5</v>
      </c>
      <c r="N25">
        <v>25.3</v>
      </c>
      <c r="O25" t="s">
        <v>14</v>
      </c>
      <c r="P25">
        <v>3.8999999999999998E-3</v>
      </c>
      <c r="Q25">
        <v>0.05</v>
      </c>
      <c r="R25" t="s">
        <v>14</v>
      </c>
      <c r="S25" s="2">
        <f>STDEV(G22:G27)*1000</f>
        <v>0.52788887719551503</v>
      </c>
    </row>
    <row r="26" spans="1:19" x14ac:dyDescent="0.25">
      <c r="A26">
        <v>65</v>
      </c>
      <c r="B26" t="s">
        <v>78</v>
      </c>
      <c r="C26" t="s">
        <v>21</v>
      </c>
      <c r="D26">
        <v>25.4</v>
      </c>
      <c r="G26">
        <v>25.4008</v>
      </c>
      <c r="J26">
        <v>8.0000000000000004E-4</v>
      </c>
      <c r="M26">
        <v>25.5</v>
      </c>
      <c r="N26">
        <v>25.3</v>
      </c>
      <c r="O26" t="s">
        <v>14</v>
      </c>
      <c r="P26">
        <v>3.8E-3</v>
      </c>
      <c r="Q26">
        <v>0.05</v>
      </c>
      <c r="R26" t="s">
        <v>14</v>
      </c>
      <c r="S26">
        <f>(MAX(G22:G27)-MIN(G22:G27))*1000</f>
        <v>1.4000000000002899</v>
      </c>
    </row>
    <row r="27" spans="1:19" x14ac:dyDescent="0.25">
      <c r="A27">
        <v>71</v>
      </c>
      <c r="B27" t="s">
        <v>84</v>
      </c>
      <c r="C27" t="s">
        <v>21</v>
      </c>
      <c r="D27">
        <v>25.4</v>
      </c>
      <c r="G27">
        <v>25.400400000000001</v>
      </c>
      <c r="J27">
        <v>4.0000000000000002E-4</v>
      </c>
      <c r="M27">
        <v>25.5</v>
      </c>
      <c r="N27">
        <v>25.3</v>
      </c>
      <c r="O27" t="s">
        <v>14</v>
      </c>
      <c r="P27">
        <v>4.0000000000000001E-3</v>
      </c>
      <c r="Q27">
        <v>0.05</v>
      </c>
      <c r="R27" t="s">
        <v>14</v>
      </c>
    </row>
    <row r="28" spans="1:19" x14ac:dyDescent="0.25">
      <c r="A28">
        <v>12</v>
      </c>
      <c r="B28" t="s">
        <v>24</v>
      </c>
      <c r="C28" t="s">
        <v>21</v>
      </c>
      <c r="D28">
        <v>25.4</v>
      </c>
      <c r="G28">
        <v>25.402799999999999</v>
      </c>
      <c r="J28">
        <v>2.8E-3</v>
      </c>
      <c r="M28">
        <v>25.5</v>
      </c>
      <c r="N28">
        <v>25.3</v>
      </c>
      <c r="O28" t="s">
        <v>14</v>
      </c>
      <c r="P28">
        <v>7.4999999999999997E-3</v>
      </c>
      <c r="Q28">
        <v>0.05</v>
      </c>
      <c r="R28" t="s">
        <v>14</v>
      </c>
    </row>
    <row r="29" spans="1:19" x14ac:dyDescent="0.25">
      <c r="A29">
        <v>51</v>
      </c>
      <c r="B29" t="s">
        <v>64</v>
      </c>
      <c r="C29" t="s">
        <v>21</v>
      </c>
      <c r="D29">
        <v>25.4</v>
      </c>
      <c r="G29">
        <v>25.4026</v>
      </c>
      <c r="J29">
        <v>2.5999999999999999E-3</v>
      </c>
      <c r="M29">
        <v>25.5</v>
      </c>
      <c r="N29">
        <v>25.3</v>
      </c>
      <c r="O29" t="s">
        <v>14</v>
      </c>
      <c r="P29">
        <v>4.8999999999999998E-3</v>
      </c>
      <c r="Q29">
        <v>0.05</v>
      </c>
      <c r="R29" t="s">
        <v>14</v>
      </c>
    </row>
    <row r="30" spans="1:19" x14ac:dyDescent="0.25">
      <c r="A30">
        <v>56</v>
      </c>
      <c r="B30" t="s">
        <v>69</v>
      </c>
      <c r="C30" t="s">
        <v>21</v>
      </c>
      <c r="D30">
        <v>25.4</v>
      </c>
      <c r="G30">
        <v>25.403099999999998</v>
      </c>
      <c r="J30">
        <v>3.0999999999999999E-3</v>
      </c>
      <c r="M30">
        <v>25.5</v>
      </c>
      <c r="N30">
        <v>25.3</v>
      </c>
      <c r="O30" t="s">
        <v>14</v>
      </c>
      <c r="P30">
        <v>6.1000000000000004E-3</v>
      </c>
      <c r="Q30">
        <v>0.05</v>
      </c>
      <c r="R30" t="s">
        <v>14</v>
      </c>
    </row>
    <row r="31" spans="1:19" x14ac:dyDescent="0.25">
      <c r="A31">
        <v>61</v>
      </c>
      <c r="B31" t="s">
        <v>74</v>
      </c>
      <c r="C31" t="s">
        <v>21</v>
      </c>
      <c r="D31">
        <v>25.4</v>
      </c>
      <c r="G31">
        <v>25.402699999999999</v>
      </c>
      <c r="J31">
        <v>2.7000000000000001E-3</v>
      </c>
      <c r="M31">
        <v>25.5</v>
      </c>
      <c r="N31">
        <v>25.3</v>
      </c>
      <c r="O31" t="s">
        <v>14</v>
      </c>
      <c r="P31">
        <v>6.4000000000000003E-3</v>
      </c>
      <c r="Q31">
        <v>0.05</v>
      </c>
      <c r="R31" t="s">
        <v>14</v>
      </c>
      <c r="S31" s="2">
        <f>STDEV(G28:G33)*1000</f>
        <v>0.19407902170634286</v>
      </c>
    </row>
    <row r="32" spans="1:19" x14ac:dyDescent="0.25">
      <c r="A32">
        <v>66</v>
      </c>
      <c r="B32" t="s">
        <v>79</v>
      </c>
      <c r="C32" t="s">
        <v>21</v>
      </c>
      <c r="D32">
        <v>25.4</v>
      </c>
      <c r="G32">
        <v>25.402899999999999</v>
      </c>
      <c r="J32">
        <v>2.8999999999999998E-3</v>
      </c>
      <c r="M32">
        <v>25.5</v>
      </c>
      <c r="N32">
        <v>25.3</v>
      </c>
      <c r="O32" t="s">
        <v>14</v>
      </c>
      <c r="P32">
        <v>5.0000000000000001E-3</v>
      </c>
      <c r="Q32">
        <v>0.05</v>
      </c>
      <c r="R32" t="s">
        <v>14</v>
      </c>
      <c r="S32">
        <f>(MAX(G28:G33)-MIN(G28:G33))*1000</f>
        <v>0.49999999999883471</v>
      </c>
    </row>
    <row r="33" spans="1:19" x14ac:dyDescent="0.25">
      <c r="A33">
        <v>72</v>
      </c>
      <c r="B33" t="s">
        <v>85</v>
      </c>
      <c r="C33" t="s">
        <v>21</v>
      </c>
      <c r="D33">
        <v>25.4</v>
      </c>
      <c r="G33">
        <v>25.4026</v>
      </c>
      <c r="J33">
        <v>2.5999999999999999E-3</v>
      </c>
      <c r="M33">
        <v>25.5</v>
      </c>
      <c r="N33">
        <v>25.3</v>
      </c>
      <c r="O33" t="s">
        <v>14</v>
      </c>
      <c r="P33">
        <v>4.8999999999999998E-3</v>
      </c>
      <c r="Q33">
        <v>0.05</v>
      </c>
      <c r="R33" t="s">
        <v>14</v>
      </c>
    </row>
    <row r="34" spans="1:19" x14ac:dyDescent="0.25">
      <c r="A34">
        <v>13</v>
      </c>
      <c r="B34" t="s">
        <v>25</v>
      </c>
      <c r="C34" t="s">
        <v>21</v>
      </c>
      <c r="D34">
        <v>25.4</v>
      </c>
      <c r="G34">
        <v>25.401299999999999</v>
      </c>
      <c r="J34">
        <v>1.2999999999999999E-3</v>
      </c>
      <c r="M34">
        <v>25.5</v>
      </c>
      <c r="N34">
        <v>25.3</v>
      </c>
      <c r="O34" t="s">
        <v>14</v>
      </c>
      <c r="P34">
        <v>4.4999999999999997E-3</v>
      </c>
      <c r="Q34">
        <v>0.05</v>
      </c>
      <c r="R34" t="s">
        <v>14</v>
      </c>
    </row>
    <row r="35" spans="1:19" x14ac:dyDescent="0.25">
      <c r="A35">
        <v>52</v>
      </c>
      <c r="B35" t="s">
        <v>65</v>
      </c>
      <c r="C35" t="s">
        <v>21</v>
      </c>
      <c r="D35">
        <v>25.4</v>
      </c>
      <c r="G35">
        <v>25.401399999999999</v>
      </c>
      <c r="J35">
        <v>1.4E-3</v>
      </c>
      <c r="M35">
        <v>25.5</v>
      </c>
      <c r="N35">
        <v>25.3</v>
      </c>
      <c r="O35" t="s">
        <v>14</v>
      </c>
      <c r="P35">
        <v>5.8999999999999999E-3</v>
      </c>
      <c r="Q35">
        <v>0.05</v>
      </c>
      <c r="R35" t="s">
        <v>14</v>
      </c>
    </row>
    <row r="36" spans="1:19" x14ac:dyDescent="0.25">
      <c r="A36">
        <v>57</v>
      </c>
      <c r="B36" t="s">
        <v>70</v>
      </c>
      <c r="C36" t="s">
        <v>21</v>
      </c>
      <c r="D36">
        <v>25.4</v>
      </c>
      <c r="G36">
        <v>25.401199999999999</v>
      </c>
      <c r="J36">
        <v>1.1999999999999999E-3</v>
      </c>
      <c r="M36">
        <v>25.5</v>
      </c>
      <c r="N36">
        <v>25.3</v>
      </c>
      <c r="O36" t="s">
        <v>14</v>
      </c>
      <c r="P36">
        <v>5.1999999999999998E-3</v>
      </c>
      <c r="Q36">
        <v>0.05</v>
      </c>
      <c r="R36" t="s">
        <v>14</v>
      </c>
    </row>
    <row r="37" spans="1:19" x14ac:dyDescent="0.25">
      <c r="A37">
        <v>62</v>
      </c>
      <c r="B37" t="s">
        <v>75</v>
      </c>
      <c r="C37" t="s">
        <v>21</v>
      </c>
      <c r="D37">
        <v>25.4</v>
      </c>
      <c r="G37">
        <v>25.401</v>
      </c>
      <c r="J37">
        <v>1E-3</v>
      </c>
      <c r="M37">
        <v>25.5</v>
      </c>
      <c r="N37">
        <v>25.3</v>
      </c>
      <c r="O37" t="s">
        <v>14</v>
      </c>
      <c r="P37">
        <v>4.7000000000000002E-3</v>
      </c>
      <c r="Q37">
        <v>0.05</v>
      </c>
      <c r="R37" t="s">
        <v>14</v>
      </c>
      <c r="S37" s="2">
        <f>STDEV(G34:G39)*1000</f>
        <v>0.16020819787559884</v>
      </c>
    </row>
    <row r="38" spans="1:19" x14ac:dyDescent="0.25">
      <c r="A38">
        <v>67</v>
      </c>
      <c r="B38" t="s">
        <v>80</v>
      </c>
      <c r="C38" t="s">
        <v>21</v>
      </c>
      <c r="D38">
        <v>25.4</v>
      </c>
      <c r="G38">
        <v>25.401399999999999</v>
      </c>
      <c r="J38">
        <v>1.4E-3</v>
      </c>
      <c r="M38">
        <v>25.5</v>
      </c>
      <c r="N38">
        <v>25.3</v>
      </c>
      <c r="O38" t="s">
        <v>14</v>
      </c>
      <c r="P38">
        <v>5.1999999999999998E-3</v>
      </c>
      <c r="Q38">
        <v>0.05</v>
      </c>
      <c r="R38" t="s">
        <v>14</v>
      </c>
      <c r="S38">
        <f>(MAX(G34:G39)-MIN(G34:G39))*1000</f>
        <v>0.39999999999906777</v>
      </c>
    </row>
    <row r="39" spans="1:19" x14ac:dyDescent="0.25">
      <c r="A39">
        <v>73</v>
      </c>
      <c r="B39" t="s">
        <v>86</v>
      </c>
      <c r="C39" t="s">
        <v>21</v>
      </c>
      <c r="D39">
        <v>25.4</v>
      </c>
      <c r="G39">
        <v>25.401399999999999</v>
      </c>
      <c r="J39">
        <v>1.4E-3</v>
      </c>
      <c r="M39">
        <v>25.5</v>
      </c>
      <c r="N39">
        <v>25.3</v>
      </c>
      <c r="O39" t="s">
        <v>14</v>
      </c>
      <c r="P39">
        <v>5.0000000000000001E-3</v>
      </c>
      <c r="Q39">
        <v>0.05</v>
      </c>
      <c r="R39" t="s">
        <v>14</v>
      </c>
    </row>
    <row r="40" spans="1:19" x14ac:dyDescent="0.25">
      <c r="A40">
        <v>14</v>
      </c>
      <c r="B40" t="s">
        <v>26</v>
      </c>
      <c r="C40" t="s">
        <v>27</v>
      </c>
      <c r="D40">
        <v>72.887</v>
      </c>
      <c r="G40">
        <v>72.878500000000003</v>
      </c>
      <c r="J40">
        <v>-8.5000000000000006E-3</v>
      </c>
      <c r="M40">
        <v>72.986999999999995</v>
      </c>
      <c r="N40">
        <v>72.787000000000006</v>
      </c>
      <c r="O40" t="s">
        <v>14</v>
      </c>
    </row>
    <row r="41" spans="1:19" x14ac:dyDescent="0.25">
      <c r="A41">
        <v>15</v>
      </c>
      <c r="B41" t="s">
        <v>28</v>
      </c>
      <c r="C41" t="s">
        <v>27</v>
      </c>
      <c r="D41">
        <v>73.745999999999995</v>
      </c>
      <c r="G41">
        <v>73.713300000000004</v>
      </c>
      <c r="J41">
        <v>-3.27E-2</v>
      </c>
      <c r="M41">
        <v>73.846000000000004</v>
      </c>
      <c r="N41">
        <v>73.646000000000001</v>
      </c>
      <c r="O41" t="s">
        <v>14</v>
      </c>
    </row>
    <row r="42" spans="1:19" x14ac:dyDescent="0.25">
      <c r="A42">
        <v>16</v>
      </c>
      <c r="B42" t="s">
        <v>29</v>
      </c>
      <c r="C42" t="s">
        <v>27</v>
      </c>
      <c r="D42">
        <v>72.376999999999995</v>
      </c>
      <c r="G42">
        <v>72.340299999999999</v>
      </c>
      <c r="J42">
        <v>-3.6700000000000003E-2</v>
      </c>
      <c r="M42">
        <v>72.477000000000004</v>
      </c>
      <c r="N42">
        <v>72.277000000000001</v>
      </c>
      <c r="O42" t="s">
        <v>14</v>
      </c>
    </row>
    <row r="43" spans="1:19" x14ac:dyDescent="0.25">
      <c r="A43">
        <v>17</v>
      </c>
      <c r="B43" t="s">
        <v>30</v>
      </c>
      <c r="C43" t="s">
        <v>27</v>
      </c>
      <c r="D43">
        <v>72.031000000000006</v>
      </c>
      <c r="G43">
        <v>71.963300000000004</v>
      </c>
      <c r="J43">
        <v>-6.7699999999999996E-2</v>
      </c>
      <c r="M43">
        <v>72.131</v>
      </c>
      <c r="N43">
        <v>71.930999999999997</v>
      </c>
      <c r="O43" t="s">
        <v>14</v>
      </c>
    </row>
    <row r="44" spans="1:19" x14ac:dyDescent="0.25">
      <c r="A44">
        <v>20</v>
      </c>
      <c r="B44" t="s">
        <v>33</v>
      </c>
      <c r="C44" t="s">
        <v>27</v>
      </c>
      <c r="D44">
        <v>126</v>
      </c>
      <c r="G44">
        <v>125.932</v>
      </c>
      <c r="J44">
        <v>-6.8000000000000005E-2</v>
      </c>
      <c r="M44">
        <v>126.1</v>
      </c>
      <c r="N44">
        <v>125.9</v>
      </c>
      <c r="O44" t="s">
        <v>14</v>
      </c>
    </row>
    <row r="45" spans="1:19" x14ac:dyDescent="0.25">
      <c r="A45">
        <v>22</v>
      </c>
      <c r="B45" t="s">
        <v>35</v>
      </c>
      <c r="C45" t="s">
        <v>27</v>
      </c>
      <c r="D45">
        <v>145.262</v>
      </c>
      <c r="G45">
        <v>145.2158</v>
      </c>
      <c r="J45">
        <v>-4.6199999999999998E-2</v>
      </c>
      <c r="M45">
        <v>145.36199999999999</v>
      </c>
      <c r="N45">
        <v>145.16200000000001</v>
      </c>
      <c r="O45" t="s">
        <v>14</v>
      </c>
    </row>
    <row r="46" spans="1:19" x14ac:dyDescent="0.25">
      <c r="A46">
        <v>18</v>
      </c>
      <c r="B46" t="s">
        <v>31</v>
      </c>
      <c r="C46" t="s">
        <v>27</v>
      </c>
      <c r="D46">
        <v>75.007000000000005</v>
      </c>
      <c r="G46">
        <v>74.990300000000005</v>
      </c>
      <c r="J46">
        <v>-1.67E-2</v>
      </c>
      <c r="M46">
        <v>75.106999999999999</v>
      </c>
      <c r="N46">
        <v>74.906999999999996</v>
      </c>
      <c r="O46" t="s">
        <v>14</v>
      </c>
    </row>
    <row r="47" spans="1:19" x14ac:dyDescent="0.25">
      <c r="A47">
        <v>19</v>
      </c>
      <c r="B47" t="s">
        <v>32</v>
      </c>
      <c r="C47" t="s">
        <v>27</v>
      </c>
      <c r="D47">
        <v>74.007000000000005</v>
      </c>
      <c r="G47">
        <v>73.985100000000003</v>
      </c>
      <c r="J47">
        <v>-2.1899999999999999E-2</v>
      </c>
      <c r="M47">
        <v>74.106999999999999</v>
      </c>
      <c r="N47">
        <v>73.906999999999996</v>
      </c>
      <c r="O47" t="s">
        <v>14</v>
      </c>
    </row>
    <row r="48" spans="1:19" x14ac:dyDescent="0.25">
      <c r="A48">
        <v>23</v>
      </c>
      <c r="B48" t="s">
        <v>36</v>
      </c>
      <c r="C48" t="s">
        <v>27</v>
      </c>
      <c r="D48">
        <v>145.774</v>
      </c>
      <c r="G48">
        <v>145.67310000000001</v>
      </c>
      <c r="J48">
        <v>-0.1009</v>
      </c>
      <c r="M48">
        <v>145.874</v>
      </c>
      <c r="N48">
        <v>145.67400000000001</v>
      </c>
      <c r="O48" t="s">
        <v>16</v>
      </c>
    </row>
    <row r="49" spans="1:26" x14ac:dyDescent="0.25">
      <c r="A49">
        <v>21</v>
      </c>
      <c r="B49" t="s">
        <v>34</v>
      </c>
      <c r="C49" t="s">
        <v>27</v>
      </c>
      <c r="D49">
        <v>124.004</v>
      </c>
      <c r="G49">
        <v>123.9239</v>
      </c>
      <c r="J49">
        <v>-8.0100000000000005E-2</v>
      </c>
      <c r="M49">
        <v>124.104</v>
      </c>
      <c r="N49">
        <v>123.904</v>
      </c>
      <c r="O49" t="s">
        <v>14</v>
      </c>
    </row>
    <row r="50" spans="1:26" x14ac:dyDescent="0.25">
      <c r="A50">
        <v>4</v>
      </c>
      <c r="B50" t="s">
        <v>12</v>
      </c>
      <c r="C50" t="s">
        <v>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P50">
        <v>0</v>
      </c>
      <c r="Q50">
        <v>0.05</v>
      </c>
      <c r="R50" t="s">
        <v>14</v>
      </c>
      <c r="T50" s="2">
        <f>(G50-$G$50)*1000</f>
        <v>0</v>
      </c>
      <c r="U50" s="2">
        <f>(H50-$H$50)*1000</f>
        <v>0</v>
      </c>
      <c r="V50" s="2">
        <f>(I50-$I$50)*1000</f>
        <v>0</v>
      </c>
    </row>
    <row r="51" spans="1:26" x14ac:dyDescent="0.25">
      <c r="A51">
        <v>24</v>
      </c>
      <c r="B51" t="s">
        <v>37</v>
      </c>
      <c r="C51" t="s">
        <v>13</v>
      </c>
      <c r="D51">
        <v>0</v>
      </c>
      <c r="E51">
        <v>0</v>
      </c>
      <c r="F51">
        <v>0</v>
      </c>
      <c r="G51">
        <v>-4.0000000000000002E-4</v>
      </c>
      <c r="H51">
        <v>2.0000000000000001E-4</v>
      </c>
      <c r="I51">
        <v>1E-4</v>
      </c>
      <c r="J51">
        <v>-4.0000000000000002E-4</v>
      </c>
      <c r="K51">
        <v>2.0000000000000001E-4</v>
      </c>
      <c r="L51">
        <v>1E-4</v>
      </c>
      <c r="P51">
        <v>8.9999999999999998E-4</v>
      </c>
      <c r="Q51">
        <v>0.05</v>
      </c>
      <c r="R51" t="s">
        <v>14</v>
      </c>
      <c r="T51" s="2">
        <f t="shared" ref="T51:T55" si="0">(G51-$G$50)*1000</f>
        <v>-0.4</v>
      </c>
      <c r="U51" s="2">
        <f t="shared" ref="U51:U55" si="1">(H51-$H$50)*1000</f>
        <v>0.2</v>
      </c>
      <c r="V51" s="2">
        <f t="shared" ref="V51:V55" si="2">(I51-$I$50)*1000</f>
        <v>0.1</v>
      </c>
    </row>
    <row r="52" spans="1:26" x14ac:dyDescent="0.25">
      <c r="A52">
        <v>29</v>
      </c>
      <c r="B52" t="s">
        <v>42</v>
      </c>
      <c r="C52" t="s">
        <v>13</v>
      </c>
      <c r="D52">
        <v>0</v>
      </c>
      <c r="E52">
        <v>0</v>
      </c>
      <c r="F52">
        <v>0</v>
      </c>
      <c r="G52">
        <v>-5.0000000000000001E-4</v>
      </c>
      <c r="H52">
        <v>-4.0000000000000002E-4</v>
      </c>
      <c r="I52">
        <v>-2.0000000000000001E-4</v>
      </c>
      <c r="J52">
        <v>-5.0000000000000001E-4</v>
      </c>
      <c r="K52">
        <v>-4.0000000000000002E-4</v>
      </c>
      <c r="L52">
        <v>-2.0000000000000001E-4</v>
      </c>
      <c r="P52">
        <v>1.2999999999999999E-3</v>
      </c>
      <c r="Q52">
        <v>0.05</v>
      </c>
      <c r="R52" t="s">
        <v>14</v>
      </c>
      <c r="T52" s="2">
        <f t="shared" si="0"/>
        <v>-0.5</v>
      </c>
      <c r="U52" s="2">
        <f t="shared" si="1"/>
        <v>-0.4</v>
      </c>
      <c r="V52" s="2">
        <f t="shared" si="2"/>
        <v>-0.2</v>
      </c>
    </row>
    <row r="53" spans="1:26" x14ac:dyDescent="0.25">
      <c r="A53">
        <v>34</v>
      </c>
      <c r="B53" t="s">
        <v>47</v>
      </c>
      <c r="C53" t="s">
        <v>13</v>
      </c>
      <c r="D53">
        <v>0</v>
      </c>
      <c r="E53">
        <v>0</v>
      </c>
      <c r="F53">
        <v>0</v>
      </c>
      <c r="G53">
        <v>-2.0000000000000001E-4</v>
      </c>
      <c r="H53">
        <v>-2.9999999999999997E-4</v>
      </c>
      <c r="I53">
        <v>-5.9999999999999995E-4</v>
      </c>
      <c r="J53">
        <v>-2.0000000000000001E-4</v>
      </c>
      <c r="K53">
        <v>-2.9999999999999997E-4</v>
      </c>
      <c r="L53">
        <v>-5.9999999999999995E-4</v>
      </c>
      <c r="P53">
        <v>1.5E-3</v>
      </c>
      <c r="Q53">
        <v>0.05</v>
      </c>
      <c r="R53" t="s">
        <v>14</v>
      </c>
      <c r="T53" s="2">
        <f t="shared" si="0"/>
        <v>-0.2</v>
      </c>
      <c r="U53" s="2">
        <f t="shared" si="1"/>
        <v>-0.3</v>
      </c>
      <c r="V53" s="2">
        <f t="shared" si="2"/>
        <v>-0.6</v>
      </c>
    </row>
    <row r="54" spans="1:26" x14ac:dyDescent="0.25">
      <c r="A54">
        <v>38</v>
      </c>
      <c r="B54" t="s">
        <v>51</v>
      </c>
      <c r="C54" t="s">
        <v>13</v>
      </c>
      <c r="D54">
        <v>0</v>
      </c>
      <c r="E54">
        <v>0</v>
      </c>
      <c r="F54">
        <v>0</v>
      </c>
      <c r="G54">
        <v>-5.0000000000000001E-4</v>
      </c>
      <c r="H54">
        <v>-5.9999999999999995E-4</v>
      </c>
      <c r="I54">
        <v>-2.0000000000000001E-4</v>
      </c>
      <c r="J54">
        <v>-5.0000000000000001E-4</v>
      </c>
      <c r="K54">
        <v>-5.9999999999999995E-4</v>
      </c>
      <c r="L54">
        <v>-2.0000000000000001E-4</v>
      </c>
      <c r="P54">
        <v>1.6999999999999999E-3</v>
      </c>
      <c r="Q54">
        <v>0.05</v>
      </c>
      <c r="R54" t="s">
        <v>14</v>
      </c>
      <c r="T54" s="2">
        <f t="shared" si="0"/>
        <v>-0.5</v>
      </c>
      <c r="U54" s="2">
        <f t="shared" si="1"/>
        <v>-0.6</v>
      </c>
      <c r="V54" s="2">
        <f t="shared" si="2"/>
        <v>-0.2</v>
      </c>
      <c r="X54">
        <f>(G55-G50)*1000</f>
        <v>-0.3</v>
      </c>
      <c r="Y54">
        <f>(H55-H50)*1000</f>
        <v>-1.3</v>
      </c>
      <c r="Z54">
        <f>(I55-I50)*1000</f>
        <v>-0.5</v>
      </c>
    </row>
    <row r="55" spans="1:26" x14ac:dyDescent="0.25">
      <c r="A55">
        <v>43</v>
      </c>
      <c r="B55" t="s">
        <v>56</v>
      </c>
      <c r="C55" t="s">
        <v>13</v>
      </c>
      <c r="D55">
        <v>0</v>
      </c>
      <c r="E55">
        <v>0</v>
      </c>
      <c r="F55">
        <v>0</v>
      </c>
      <c r="G55">
        <v>-2.9999999999999997E-4</v>
      </c>
      <c r="H55">
        <v>-1.2999999999999999E-3</v>
      </c>
      <c r="I55">
        <v>-5.0000000000000001E-4</v>
      </c>
      <c r="J55">
        <v>-2.9999999999999997E-4</v>
      </c>
      <c r="K55">
        <v>-1.2999999999999999E-3</v>
      </c>
      <c r="L55">
        <v>-5.0000000000000001E-4</v>
      </c>
      <c r="P55">
        <v>2.8E-3</v>
      </c>
      <c r="Q55">
        <v>0.05</v>
      </c>
      <c r="R55" t="s">
        <v>14</v>
      </c>
      <c r="T55" s="2">
        <f t="shared" si="0"/>
        <v>-0.3</v>
      </c>
      <c r="U55" s="2">
        <f t="shared" si="1"/>
        <v>-1.3</v>
      </c>
      <c r="V55" s="2">
        <f t="shared" si="2"/>
        <v>-0.5</v>
      </c>
    </row>
    <row r="56" spans="1:26" x14ac:dyDescent="0.25">
      <c r="A56">
        <v>5</v>
      </c>
      <c r="B56" t="s">
        <v>15</v>
      </c>
      <c r="C56" t="s">
        <v>13</v>
      </c>
      <c r="D56">
        <v>62.5</v>
      </c>
      <c r="E56">
        <v>37.5</v>
      </c>
      <c r="F56">
        <v>0</v>
      </c>
      <c r="G56">
        <v>62.4801</v>
      </c>
      <c r="H56">
        <v>37.5167</v>
      </c>
      <c r="I56">
        <v>8.8499999999999995E-2</v>
      </c>
      <c r="J56">
        <v>-1.9900000000000001E-2</v>
      </c>
      <c r="K56">
        <v>1.67E-2</v>
      </c>
      <c r="L56">
        <v>8.8499999999999995E-2</v>
      </c>
      <c r="P56">
        <v>0.1845</v>
      </c>
      <c r="Q56">
        <v>0.05</v>
      </c>
      <c r="R56" t="s">
        <v>16</v>
      </c>
      <c r="T56" s="2">
        <f>(G56-$G$56)*1000</f>
        <v>0</v>
      </c>
      <c r="U56" s="2">
        <f>(H56-$H$56)*1000</f>
        <v>0</v>
      </c>
      <c r="V56" s="2">
        <f>(I56-$I$56)*1000</f>
        <v>0</v>
      </c>
    </row>
    <row r="57" spans="1:26" x14ac:dyDescent="0.25">
      <c r="A57">
        <v>25</v>
      </c>
      <c r="B57" t="s">
        <v>38</v>
      </c>
      <c r="C57" t="s">
        <v>13</v>
      </c>
      <c r="D57">
        <v>62.5</v>
      </c>
      <c r="E57">
        <v>37.5</v>
      </c>
      <c r="F57">
        <v>0</v>
      </c>
      <c r="G57">
        <v>62.479900000000001</v>
      </c>
      <c r="H57">
        <v>37.516500000000001</v>
      </c>
      <c r="I57">
        <v>8.8200000000000001E-2</v>
      </c>
      <c r="J57">
        <v>-2.01E-2</v>
      </c>
      <c r="K57">
        <v>1.6500000000000001E-2</v>
      </c>
      <c r="L57">
        <v>8.8200000000000001E-2</v>
      </c>
      <c r="P57">
        <v>0.18379999999999999</v>
      </c>
      <c r="Q57">
        <v>0.05</v>
      </c>
      <c r="R57" t="s">
        <v>16</v>
      </c>
      <c r="T57" s="2">
        <f t="shared" ref="T57:T61" si="3">(G57-$G$56)*1000</f>
        <v>-0.19999999999953388</v>
      </c>
      <c r="U57" s="2">
        <f t="shared" ref="U57:U61" si="4">(H57-$H$56)*1000</f>
        <v>-0.19999999999953388</v>
      </c>
      <c r="V57" s="2">
        <f t="shared" ref="V57:V61" si="5">(I57-$I$56)*1000</f>
        <v>-0.29999999999999472</v>
      </c>
    </row>
    <row r="58" spans="1:26" x14ac:dyDescent="0.25">
      <c r="A58">
        <v>30</v>
      </c>
      <c r="B58" t="s">
        <v>43</v>
      </c>
      <c r="C58" t="s">
        <v>13</v>
      </c>
      <c r="D58">
        <v>62.5</v>
      </c>
      <c r="E58">
        <v>37.5</v>
      </c>
      <c r="F58">
        <v>0</v>
      </c>
      <c r="G58">
        <v>62.48</v>
      </c>
      <c r="H58">
        <v>37.516300000000001</v>
      </c>
      <c r="I58">
        <v>8.8300000000000003E-2</v>
      </c>
      <c r="J58">
        <v>-0.02</v>
      </c>
      <c r="K58">
        <v>1.6299999999999999E-2</v>
      </c>
      <c r="L58">
        <v>8.8300000000000003E-2</v>
      </c>
      <c r="P58">
        <v>0.184</v>
      </c>
      <c r="Q58">
        <v>0.05</v>
      </c>
      <c r="R58" t="s">
        <v>16</v>
      </c>
      <c r="T58" s="2">
        <f t="shared" si="3"/>
        <v>-0.10000000000331966</v>
      </c>
      <c r="U58" s="2">
        <f t="shared" si="4"/>
        <v>-0.39999999999906777</v>
      </c>
      <c r="V58" s="2">
        <f t="shared" si="5"/>
        <v>-0.19999999999999185</v>
      </c>
    </row>
    <row r="59" spans="1:26" x14ac:dyDescent="0.25">
      <c r="A59">
        <v>47</v>
      </c>
      <c r="B59" t="s">
        <v>60</v>
      </c>
      <c r="C59" t="s">
        <v>13</v>
      </c>
      <c r="D59">
        <v>62.5</v>
      </c>
      <c r="E59">
        <v>37.5</v>
      </c>
      <c r="F59">
        <v>0</v>
      </c>
      <c r="G59">
        <v>62.479900000000001</v>
      </c>
      <c r="H59">
        <v>37.516500000000001</v>
      </c>
      <c r="I59">
        <v>8.8099999999999998E-2</v>
      </c>
      <c r="J59">
        <v>-2.01E-2</v>
      </c>
      <c r="K59">
        <v>1.6500000000000001E-2</v>
      </c>
      <c r="L59">
        <v>8.8099999999999998E-2</v>
      </c>
      <c r="P59">
        <v>0.18379999999999999</v>
      </c>
      <c r="Q59">
        <v>0.05</v>
      </c>
      <c r="R59" t="s">
        <v>16</v>
      </c>
      <c r="T59" s="2">
        <f t="shared" si="3"/>
        <v>-0.19999999999953388</v>
      </c>
      <c r="U59" s="2">
        <f t="shared" si="4"/>
        <v>-0.19999999999953388</v>
      </c>
      <c r="V59" s="2">
        <f t="shared" si="5"/>
        <v>-0.39999999999999758</v>
      </c>
    </row>
    <row r="60" spans="1:26" x14ac:dyDescent="0.25">
      <c r="A60">
        <v>39</v>
      </c>
      <c r="B60" t="s">
        <v>52</v>
      </c>
      <c r="C60" t="s">
        <v>13</v>
      </c>
      <c r="D60">
        <v>62.5</v>
      </c>
      <c r="E60">
        <v>37.5</v>
      </c>
      <c r="F60">
        <v>0</v>
      </c>
      <c r="G60">
        <v>62.480200000000004</v>
      </c>
      <c r="H60">
        <v>37.516300000000001</v>
      </c>
      <c r="I60">
        <v>8.7999999999999995E-2</v>
      </c>
      <c r="J60">
        <v>-1.9800000000000002E-2</v>
      </c>
      <c r="K60">
        <v>1.6299999999999999E-2</v>
      </c>
      <c r="L60">
        <v>8.7999999999999995E-2</v>
      </c>
      <c r="P60">
        <v>0.18329999999999999</v>
      </c>
      <c r="Q60">
        <v>0.05</v>
      </c>
      <c r="R60" t="s">
        <v>16</v>
      </c>
      <c r="T60" s="2">
        <f t="shared" si="3"/>
        <v>0.10000000000331966</v>
      </c>
      <c r="U60" s="2">
        <f t="shared" si="4"/>
        <v>-0.39999999999906777</v>
      </c>
      <c r="V60" s="2">
        <f t="shared" si="5"/>
        <v>-0.50000000000000044</v>
      </c>
      <c r="X60">
        <f>(G61-G56)*1000</f>
        <v>-0.30000000000285354</v>
      </c>
      <c r="Y60">
        <f>(H61-H56)*1000</f>
        <v>-0.39999999999906777</v>
      </c>
      <c r="Z60">
        <f>(I61-I56)*1000</f>
        <v>-0.50000000000000044</v>
      </c>
    </row>
    <row r="61" spans="1:26" x14ac:dyDescent="0.25">
      <c r="A61">
        <v>44</v>
      </c>
      <c r="B61" t="s">
        <v>57</v>
      </c>
      <c r="C61" t="s">
        <v>13</v>
      </c>
      <c r="D61">
        <v>62.5</v>
      </c>
      <c r="E61">
        <v>37.5</v>
      </c>
      <c r="F61">
        <v>0</v>
      </c>
      <c r="G61">
        <v>62.479799999999997</v>
      </c>
      <c r="H61">
        <v>37.516300000000001</v>
      </c>
      <c r="I61">
        <v>8.7999999999999995E-2</v>
      </c>
      <c r="J61">
        <v>-2.0199999999999999E-2</v>
      </c>
      <c r="K61">
        <v>1.6299999999999999E-2</v>
      </c>
      <c r="L61">
        <v>8.7999999999999995E-2</v>
      </c>
      <c r="P61">
        <v>0.1835</v>
      </c>
      <c r="Q61">
        <v>0.05</v>
      </c>
      <c r="R61" t="s">
        <v>16</v>
      </c>
      <c r="T61" s="2">
        <f t="shared" si="3"/>
        <v>-0.30000000000285354</v>
      </c>
      <c r="U61" s="2">
        <f t="shared" si="4"/>
        <v>-0.39999999999906777</v>
      </c>
      <c r="V61" s="2">
        <f t="shared" si="5"/>
        <v>-0.50000000000000044</v>
      </c>
    </row>
    <row r="62" spans="1:26" x14ac:dyDescent="0.25">
      <c r="A62">
        <v>6</v>
      </c>
      <c r="B62" t="s">
        <v>17</v>
      </c>
      <c r="C62" t="s">
        <v>13</v>
      </c>
      <c r="D62">
        <v>-63.5</v>
      </c>
      <c r="E62">
        <v>37.5</v>
      </c>
      <c r="F62">
        <v>0</v>
      </c>
      <c r="G62">
        <v>-63.451900000000002</v>
      </c>
      <c r="H62">
        <v>37.5167</v>
      </c>
      <c r="I62">
        <v>7.1900000000000006E-2</v>
      </c>
      <c r="J62">
        <v>4.8099999999999997E-2</v>
      </c>
      <c r="K62">
        <v>1.67E-2</v>
      </c>
      <c r="L62">
        <v>7.1900000000000006E-2</v>
      </c>
      <c r="P62">
        <v>0.1762</v>
      </c>
      <c r="Q62">
        <v>0.05</v>
      </c>
      <c r="R62" t="s">
        <v>16</v>
      </c>
      <c r="T62" s="2">
        <f>(G62-$G$62)*1000</f>
        <v>0</v>
      </c>
      <c r="U62" s="2">
        <f>(H62-$H$62)*1000</f>
        <v>0</v>
      </c>
      <c r="V62" s="2">
        <f>(I62-$I$62)*1000</f>
        <v>0</v>
      </c>
    </row>
    <row r="63" spans="1:26" x14ac:dyDescent="0.25">
      <c r="A63">
        <v>26</v>
      </c>
      <c r="B63" t="s">
        <v>39</v>
      </c>
      <c r="C63" t="s">
        <v>13</v>
      </c>
      <c r="D63">
        <v>-63.5</v>
      </c>
      <c r="E63">
        <v>37.5</v>
      </c>
      <c r="F63">
        <v>0</v>
      </c>
      <c r="G63">
        <v>-63.452300000000001</v>
      </c>
      <c r="H63">
        <v>37.5167</v>
      </c>
      <c r="I63">
        <v>7.2300000000000003E-2</v>
      </c>
      <c r="J63">
        <v>4.7699999999999999E-2</v>
      </c>
      <c r="K63">
        <v>1.67E-2</v>
      </c>
      <c r="L63">
        <v>7.2300000000000003E-2</v>
      </c>
      <c r="P63">
        <v>0.1764</v>
      </c>
      <c r="Q63">
        <v>0.05</v>
      </c>
      <c r="R63" t="s">
        <v>16</v>
      </c>
      <c r="T63" s="2">
        <f t="shared" ref="T63:T67" si="6">(G63-$G$62)*1000</f>
        <v>-0.39999999999906777</v>
      </c>
      <c r="U63" s="2">
        <f t="shared" ref="U63:U67" si="7">(H63-$H$62)*1000</f>
        <v>0</v>
      </c>
      <c r="V63" s="2">
        <f t="shared" ref="V63:V67" si="8">(I63-$I$62)*1000</f>
        <v>0.39999999999999758</v>
      </c>
    </row>
    <row r="64" spans="1:26" x14ac:dyDescent="0.25">
      <c r="A64">
        <v>31</v>
      </c>
      <c r="B64" t="s">
        <v>44</v>
      </c>
      <c r="C64" t="s">
        <v>13</v>
      </c>
      <c r="D64">
        <v>-63.5</v>
      </c>
      <c r="E64">
        <v>37.5</v>
      </c>
      <c r="F64">
        <v>0</v>
      </c>
      <c r="G64">
        <v>-63.452199999999998</v>
      </c>
      <c r="H64">
        <v>37.5167</v>
      </c>
      <c r="I64">
        <v>7.17E-2</v>
      </c>
      <c r="J64">
        <v>4.7800000000000002E-2</v>
      </c>
      <c r="K64">
        <v>1.67E-2</v>
      </c>
      <c r="L64">
        <v>7.17E-2</v>
      </c>
      <c r="P64">
        <v>0.17549999999999999</v>
      </c>
      <c r="Q64">
        <v>0.05</v>
      </c>
      <c r="R64" t="s">
        <v>16</v>
      </c>
      <c r="T64" s="2">
        <f t="shared" si="6"/>
        <v>-0.29999999999574811</v>
      </c>
      <c r="U64" s="2">
        <f t="shared" si="7"/>
        <v>0</v>
      </c>
      <c r="V64" s="2">
        <f t="shared" si="8"/>
        <v>-0.20000000000000573</v>
      </c>
    </row>
    <row r="65" spans="1:26" x14ac:dyDescent="0.25">
      <c r="A65">
        <v>35</v>
      </c>
      <c r="B65" t="s">
        <v>48</v>
      </c>
      <c r="C65" t="s">
        <v>13</v>
      </c>
      <c r="D65">
        <v>-63.5</v>
      </c>
      <c r="E65">
        <v>37.5</v>
      </c>
      <c r="F65">
        <v>0</v>
      </c>
      <c r="G65">
        <v>-63.452399999999997</v>
      </c>
      <c r="H65">
        <v>37.516399999999997</v>
      </c>
      <c r="I65">
        <v>7.1199999999999999E-2</v>
      </c>
      <c r="J65">
        <v>4.7600000000000003E-2</v>
      </c>
      <c r="K65">
        <v>1.6400000000000001E-2</v>
      </c>
      <c r="L65">
        <v>7.1199999999999999E-2</v>
      </c>
      <c r="P65">
        <v>0.17449999999999999</v>
      </c>
      <c r="Q65">
        <v>0.05</v>
      </c>
      <c r="R65" t="s">
        <v>16</v>
      </c>
      <c r="T65" s="2">
        <f t="shared" si="6"/>
        <v>-0.499999999995282</v>
      </c>
      <c r="U65" s="2">
        <f t="shared" si="7"/>
        <v>-0.30000000000285354</v>
      </c>
      <c r="V65" s="2">
        <f t="shared" si="8"/>
        <v>-0.70000000000000617</v>
      </c>
    </row>
    <row r="66" spans="1:26" x14ac:dyDescent="0.25">
      <c r="A66">
        <v>40</v>
      </c>
      <c r="B66" t="s">
        <v>53</v>
      </c>
      <c r="C66" t="s">
        <v>13</v>
      </c>
      <c r="D66">
        <v>-63.5</v>
      </c>
      <c r="E66">
        <v>37.5</v>
      </c>
      <c r="F66">
        <v>0</v>
      </c>
      <c r="G66">
        <v>-63.452500000000001</v>
      </c>
      <c r="H66">
        <v>37.516300000000001</v>
      </c>
      <c r="I66">
        <v>7.1999999999999995E-2</v>
      </c>
      <c r="J66">
        <v>4.7500000000000001E-2</v>
      </c>
      <c r="K66">
        <v>1.6299999999999999E-2</v>
      </c>
      <c r="L66">
        <v>7.1999999999999995E-2</v>
      </c>
      <c r="P66">
        <v>0.17549999999999999</v>
      </c>
      <c r="Q66">
        <v>0.05</v>
      </c>
      <c r="R66" t="s">
        <v>16</v>
      </c>
      <c r="T66" s="2">
        <f t="shared" si="6"/>
        <v>-0.59999999999860165</v>
      </c>
      <c r="U66" s="2">
        <f t="shared" si="7"/>
        <v>-0.39999999999906777</v>
      </c>
      <c r="V66" s="2">
        <f t="shared" si="8"/>
        <v>9.9999999999988987E-2</v>
      </c>
      <c r="X66">
        <f>(G67-G62)*1000</f>
        <v>-0.59999999999860165</v>
      </c>
      <c r="Y66">
        <f>(H67-H62)*1000</f>
        <v>-0.39999999999906777</v>
      </c>
      <c r="Z66">
        <f>(I67-I62)*1000</f>
        <v>9.9999999999988987E-2</v>
      </c>
    </row>
    <row r="67" spans="1:26" x14ac:dyDescent="0.25">
      <c r="A67">
        <v>68</v>
      </c>
      <c r="B67" t="s">
        <v>81</v>
      </c>
      <c r="C67" t="s">
        <v>13</v>
      </c>
      <c r="D67">
        <v>-63.5</v>
      </c>
      <c r="E67">
        <v>37.5</v>
      </c>
      <c r="F67">
        <v>0</v>
      </c>
      <c r="G67">
        <v>-63.452500000000001</v>
      </c>
      <c r="H67">
        <v>37.516300000000001</v>
      </c>
      <c r="I67">
        <v>7.1999999999999995E-2</v>
      </c>
      <c r="J67">
        <v>4.7500000000000001E-2</v>
      </c>
      <c r="K67">
        <v>1.6299999999999999E-2</v>
      </c>
      <c r="L67">
        <v>7.1999999999999995E-2</v>
      </c>
      <c r="P67">
        <v>0.17549999999999999</v>
      </c>
      <c r="Q67">
        <v>0.05</v>
      </c>
      <c r="R67" t="s">
        <v>16</v>
      </c>
      <c r="T67" s="2">
        <f t="shared" si="6"/>
        <v>-0.59999999999860165</v>
      </c>
      <c r="U67" s="2">
        <f t="shared" si="7"/>
        <v>-0.39999999999906777</v>
      </c>
      <c r="V67" s="2">
        <f t="shared" si="8"/>
        <v>9.9999999999988987E-2</v>
      </c>
    </row>
    <row r="68" spans="1:26" x14ac:dyDescent="0.25">
      <c r="A68">
        <v>7</v>
      </c>
      <c r="B68" t="s">
        <v>18</v>
      </c>
      <c r="C68" t="s">
        <v>13</v>
      </c>
      <c r="D68">
        <v>-62.5</v>
      </c>
      <c r="E68">
        <v>-36.5</v>
      </c>
      <c r="F68">
        <v>0</v>
      </c>
      <c r="G68">
        <v>-62.478999999999999</v>
      </c>
      <c r="H68">
        <v>-36.4621</v>
      </c>
      <c r="I68">
        <v>8.8800000000000004E-2</v>
      </c>
      <c r="J68">
        <v>2.1000000000000001E-2</v>
      </c>
      <c r="K68">
        <v>3.7900000000000003E-2</v>
      </c>
      <c r="L68">
        <v>8.8800000000000004E-2</v>
      </c>
      <c r="P68">
        <v>0.1976</v>
      </c>
      <c r="Q68">
        <v>0.05</v>
      </c>
      <c r="R68" t="s">
        <v>16</v>
      </c>
      <c r="T68" s="2">
        <f>(G68-$G$68)*1000</f>
        <v>0</v>
      </c>
      <c r="U68" s="2">
        <f>(H68-$H$68)*1000</f>
        <v>0</v>
      </c>
      <c r="V68" s="2">
        <f>(I68-$I$68)*1000</f>
        <v>0</v>
      </c>
    </row>
    <row r="69" spans="1:26" x14ac:dyDescent="0.25">
      <c r="A69">
        <v>27</v>
      </c>
      <c r="B69" t="s">
        <v>40</v>
      </c>
      <c r="C69" t="s">
        <v>13</v>
      </c>
      <c r="D69">
        <v>-62.5</v>
      </c>
      <c r="E69">
        <v>-36.5</v>
      </c>
      <c r="F69">
        <v>0</v>
      </c>
      <c r="G69">
        <v>-62.479100000000003</v>
      </c>
      <c r="H69">
        <v>-36.461500000000001</v>
      </c>
      <c r="I69">
        <v>8.8499999999999995E-2</v>
      </c>
      <c r="J69">
        <v>2.0899999999999998E-2</v>
      </c>
      <c r="K69">
        <v>3.85E-2</v>
      </c>
      <c r="L69">
        <v>8.8499999999999995E-2</v>
      </c>
      <c r="P69">
        <v>0.19739999999999999</v>
      </c>
      <c r="Q69">
        <v>0.05</v>
      </c>
      <c r="R69" t="s">
        <v>16</v>
      </c>
      <c r="T69" s="2">
        <f t="shared" ref="T69:T73" si="9">(G69-$G$68)*1000</f>
        <v>-0.10000000000331966</v>
      </c>
      <c r="U69" s="2">
        <f t="shared" ref="U69:U73" si="10">(H69-$H$68)*1000</f>
        <v>0.59999999999860165</v>
      </c>
      <c r="V69" s="2">
        <f t="shared" ref="V69:V73" si="11">(I69-$I$68)*1000</f>
        <v>-0.30000000000000859</v>
      </c>
    </row>
    <row r="70" spans="1:26" x14ac:dyDescent="0.25">
      <c r="A70">
        <v>32</v>
      </c>
      <c r="B70" t="s">
        <v>45</v>
      </c>
      <c r="C70" t="s">
        <v>13</v>
      </c>
      <c r="D70">
        <v>-62.5</v>
      </c>
      <c r="E70">
        <v>-36.5</v>
      </c>
      <c r="F70">
        <v>0</v>
      </c>
      <c r="G70">
        <v>-62.479300000000002</v>
      </c>
      <c r="H70">
        <v>-36.462200000000003</v>
      </c>
      <c r="I70">
        <v>8.7999999999999995E-2</v>
      </c>
      <c r="J70">
        <v>2.07E-2</v>
      </c>
      <c r="K70">
        <v>3.78E-2</v>
      </c>
      <c r="L70">
        <v>8.7999999999999995E-2</v>
      </c>
      <c r="P70">
        <v>0.19600000000000001</v>
      </c>
      <c r="Q70">
        <v>0.05</v>
      </c>
      <c r="R70" t="s">
        <v>16</v>
      </c>
      <c r="T70" s="2">
        <f t="shared" si="9"/>
        <v>-0.30000000000285354</v>
      </c>
      <c r="U70" s="2">
        <f t="shared" si="10"/>
        <v>-0.10000000000331966</v>
      </c>
      <c r="V70" s="2">
        <f t="shared" si="11"/>
        <v>-0.80000000000000904</v>
      </c>
    </row>
    <row r="71" spans="1:26" x14ac:dyDescent="0.25">
      <c r="A71">
        <v>36</v>
      </c>
      <c r="B71" t="s">
        <v>49</v>
      </c>
      <c r="C71" t="s">
        <v>13</v>
      </c>
      <c r="D71">
        <v>-62.5</v>
      </c>
      <c r="E71">
        <v>-36.5</v>
      </c>
      <c r="F71">
        <v>0</v>
      </c>
      <c r="G71">
        <v>-62.479599999999998</v>
      </c>
      <c r="H71">
        <v>-36.462299999999999</v>
      </c>
      <c r="I71">
        <v>8.8400000000000006E-2</v>
      </c>
      <c r="J71">
        <v>2.0400000000000001E-2</v>
      </c>
      <c r="K71">
        <v>3.7699999999999997E-2</v>
      </c>
      <c r="L71">
        <v>8.8400000000000006E-2</v>
      </c>
      <c r="P71">
        <v>0.1966</v>
      </c>
      <c r="Q71">
        <v>0.05</v>
      </c>
      <c r="R71" t="s">
        <v>16</v>
      </c>
      <c r="T71" s="2">
        <f t="shared" si="9"/>
        <v>-0.59999999999860165</v>
      </c>
      <c r="U71" s="2">
        <f t="shared" si="10"/>
        <v>-0.19999999999953388</v>
      </c>
      <c r="V71" s="2">
        <f t="shared" si="11"/>
        <v>-0.39999999999999758</v>
      </c>
    </row>
    <row r="72" spans="1:26" x14ac:dyDescent="0.25">
      <c r="A72">
        <v>41</v>
      </c>
      <c r="B72" t="s">
        <v>54</v>
      </c>
      <c r="C72" t="s">
        <v>13</v>
      </c>
      <c r="D72">
        <v>-62.5</v>
      </c>
      <c r="E72">
        <v>-36.5</v>
      </c>
      <c r="F72">
        <v>0</v>
      </c>
      <c r="G72">
        <v>-62.479399999999998</v>
      </c>
      <c r="H72">
        <v>-36.462600000000002</v>
      </c>
      <c r="I72">
        <v>8.8300000000000003E-2</v>
      </c>
      <c r="J72">
        <v>2.06E-2</v>
      </c>
      <c r="K72">
        <v>3.7400000000000003E-2</v>
      </c>
      <c r="L72">
        <v>8.8300000000000003E-2</v>
      </c>
      <c r="P72">
        <v>0.19620000000000001</v>
      </c>
      <c r="Q72">
        <v>0.05</v>
      </c>
      <c r="R72" t="s">
        <v>16</v>
      </c>
      <c r="T72" s="2">
        <f t="shared" si="9"/>
        <v>-0.39999999999906777</v>
      </c>
      <c r="U72" s="2">
        <f t="shared" si="10"/>
        <v>-0.50000000000238742</v>
      </c>
      <c r="V72" s="2">
        <f t="shared" si="11"/>
        <v>-0.50000000000000044</v>
      </c>
      <c r="X72">
        <f>(G73-G68)*1000</f>
        <v>-0.59999999999860165</v>
      </c>
      <c r="Y72">
        <f>(H73-H68)*1000</f>
        <v>-0.50000000000238742</v>
      </c>
      <c r="Z72">
        <f>(I73-I68)*1000</f>
        <v>-0.80000000000000904</v>
      </c>
    </row>
    <row r="73" spans="1:26" x14ac:dyDescent="0.25">
      <c r="A73">
        <v>45</v>
      </c>
      <c r="B73" t="s">
        <v>58</v>
      </c>
      <c r="C73" t="s">
        <v>13</v>
      </c>
      <c r="D73">
        <v>-62.5</v>
      </c>
      <c r="E73">
        <v>-36.5</v>
      </c>
      <c r="F73">
        <v>0</v>
      </c>
      <c r="G73">
        <v>-62.479599999999998</v>
      </c>
      <c r="H73">
        <v>-36.462600000000002</v>
      </c>
      <c r="I73">
        <v>8.7999999999999995E-2</v>
      </c>
      <c r="J73">
        <v>2.0400000000000001E-2</v>
      </c>
      <c r="K73">
        <v>3.7400000000000003E-2</v>
      </c>
      <c r="L73">
        <v>8.7999999999999995E-2</v>
      </c>
      <c r="P73">
        <v>0.1956</v>
      </c>
      <c r="Q73">
        <v>0.05</v>
      </c>
      <c r="R73" t="s">
        <v>16</v>
      </c>
      <c r="T73" s="2">
        <f t="shared" si="9"/>
        <v>-0.59999999999860165</v>
      </c>
      <c r="U73" s="2">
        <f t="shared" si="10"/>
        <v>-0.50000000000238742</v>
      </c>
      <c r="V73" s="2">
        <f t="shared" si="11"/>
        <v>-0.80000000000000904</v>
      </c>
    </row>
    <row r="74" spans="1:26" x14ac:dyDescent="0.25">
      <c r="A74">
        <v>8</v>
      </c>
      <c r="B74" t="s">
        <v>19</v>
      </c>
      <c r="C74" t="s">
        <v>13</v>
      </c>
      <c r="D74">
        <v>61.5</v>
      </c>
      <c r="E74">
        <v>-37.5</v>
      </c>
      <c r="F74">
        <v>0</v>
      </c>
      <c r="G74">
        <v>61.440800000000003</v>
      </c>
      <c r="H74">
        <v>-37.4664</v>
      </c>
      <c r="I74">
        <v>7.2300000000000003E-2</v>
      </c>
      <c r="J74">
        <v>-5.9200000000000003E-2</v>
      </c>
      <c r="K74">
        <v>3.3599999999999998E-2</v>
      </c>
      <c r="L74">
        <v>7.2300000000000003E-2</v>
      </c>
      <c r="P74">
        <v>0.1986</v>
      </c>
      <c r="Q74">
        <v>0.05</v>
      </c>
      <c r="R74" t="s">
        <v>16</v>
      </c>
      <c r="T74" s="2">
        <f>(G74-$G$74)*1000</f>
        <v>0</v>
      </c>
      <c r="U74" s="2">
        <f>(H74-$H$74)*1000</f>
        <v>0</v>
      </c>
      <c r="V74" s="2">
        <f>(I74-$I$74)*1000</f>
        <v>0</v>
      </c>
    </row>
    <row r="75" spans="1:26" x14ac:dyDescent="0.25">
      <c r="A75">
        <v>28</v>
      </c>
      <c r="B75" t="s">
        <v>41</v>
      </c>
      <c r="C75" t="s">
        <v>13</v>
      </c>
      <c r="D75">
        <v>61.5</v>
      </c>
      <c r="E75">
        <v>-37.5</v>
      </c>
      <c r="F75">
        <v>0</v>
      </c>
      <c r="G75">
        <v>61.440399999999997</v>
      </c>
      <c r="H75">
        <v>-37.4664</v>
      </c>
      <c r="I75">
        <v>7.2800000000000004E-2</v>
      </c>
      <c r="J75">
        <v>-5.96E-2</v>
      </c>
      <c r="K75">
        <v>3.3599999999999998E-2</v>
      </c>
      <c r="L75">
        <v>7.2800000000000004E-2</v>
      </c>
      <c r="P75">
        <v>0.19980000000000001</v>
      </c>
      <c r="Q75">
        <v>0.05</v>
      </c>
      <c r="R75" t="s">
        <v>16</v>
      </c>
      <c r="T75" s="2">
        <f t="shared" ref="T75:T79" si="12">(G75-$G$74)*1000</f>
        <v>-0.4000000000061732</v>
      </c>
      <c r="U75" s="2">
        <f t="shared" ref="U75:U79" si="13">(H75-$H$74)*1000</f>
        <v>0</v>
      </c>
      <c r="V75" s="2">
        <f t="shared" ref="V75:V79" si="14">(I75-$I$74)*1000</f>
        <v>0.50000000000000044</v>
      </c>
    </row>
    <row r="76" spans="1:26" x14ac:dyDescent="0.25">
      <c r="A76">
        <v>33</v>
      </c>
      <c r="B76" t="s">
        <v>46</v>
      </c>
      <c r="C76" t="s">
        <v>13</v>
      </c>
      <c r="D76">
        <v>61.5</v>
      </c>
      <c r="E76">
        <v>-37.5</v>
      </c>
      <c r="F76">
        <v>0</v>
      </c>
      <c r="G76">
        <v>61.441099999999999</v>
      </c>
      <c r="H76">
        <v>-37.466500000000003</v>
      </c>
      <c r="I76">
        <v>7.2499999999999995E-2</v>
      </c>
      <c r="J76">
        <v>-5.8900000000000001E-2</v>
      </c>
      <c r="K76">
        <v>3.3500000000000002E-2</v>
      </c>
      <c r="L76">
        <v>7.2499999999999995E-2</v>
      </c>
      <c r="P76">
        <v>0.19839999999999999</v>
      </c>
      <c r="Q76">
        <v>0.05</v>
      </c>
      <c r="R76" t="s">
        <v>16</v>
      </c>
      <c r="T76" s="2">
        <f t="shared" si="12"/>
        <v>0.29999999999574811</v>
      </c>
      <c r="U76" s="2">
        <f t="shared" si="13"/>
        <v>-0.10000000000331966</v>
      </c>
      <c r="V76" s="2">
        <f t="shared" si="14"/>
        <v>0.19999999999999185</v>
      </c>
    </row>
    <row r="77" spans="1:26" x14ac:dyDescent="0.25">
      <c r="A77">
        <v>37</v>
      </c>
      <c r="B77" t="s">
        <v>50</v>
      </c>
      <c r="C77" t="s">
        <v>13</v>
      </c>
      <c r="D77">
        <v>61.5</v>
      </c>
      <c r="E77">
        <v>-37.5</v>
      </c>
      <c r="F77">
        <v>0</v>
      </c>
      <c r="G77">
        <v>61.4407</v>
      </c>
      <c r="H77">
        <v>-37.466700000000003</v>
      </c>
      <c r="I77">
        <v>7.2499999999999995E-2</v>
      </c>
      <c r="J77">
        <v>-5.9299999999999999E-2</v>
      </c>
      <c r="K77">
        <v>3.3300000000000003E-2</v>
      </c>
      <c r="L77">
        <v>7.2499999999999995E-2</v>
      </c>
      <c r="P77">
        <v>0.1988</v>
      </c>
      <c r="Q77">
        <v>0.05</v>
      </c>
      <c r="R77" t="s">
        <v>16</v>
      </c>
      <c r="T77" s="2">
        <f t="shared" si="12"/>
        <v>-0.10000000000331966</v>
      </c>
      <c r="U77" s="2">
        <f t="shared" si="13"/>
        <v>-0.30000000000285354</v>
      </c>
      <c r="V77" s="2">
        <f t="shared" si="14"/>
        <v>0.19999999999999185</v>
      </c>
    </row>
    <row r="78" spans="1:26" x14ac:dyDescent="0.25">
      <c r="A78">
        <v>42</v>
      </c>
      <c r="B78" t="s">
        <v>55</v>
      </c>
      <c r="C78" t="s">
        <v>13</v>
      </c>
      <c r="D78">
        <v>61.5</v>
      </c>
      <c r="E78">
        <v>-37.5</v>
      </c>
      <c r="F78">
        <v>0</v>
      </c>
      <c r="G78">
        <v>61.4405</v>
      </c>
      <c r="H78">
        <v>-37.466900000000003</v>
      </c>
      <c r="I78">
        <v>7.22E-2</v>
      </c>
      <c r="J78">
        <v>-5.9499999999999997E-2</v>
      </c>
      <c r="K78">
        <v>3.3099999999999997E-2</v>
      </c>
      <c r="L78">
        <v>7.22E-2</v>
      </c>
      <c r="P78">
        <v>0.19850000000000001</v>
      </c>
      <c r="Q78">
        <v>0.05</v>
      </c>
      <c r="R78" t="s">
        <v>16</v>
      </c>
      <c r="T78" s="2">
        <f t="shared" si="12"/>
        <v>-0.30000000000285354</v>
      </c>
      <c r="U78" s="2">
        <f t="shared" si="13"/>
        <v>-0.50000000000238742</v>
      </c>
      <c r="V78" s="2">
        <f t="shared" si="14"/>
        <v>-0.10000000000000286</v>
      </c>
      <c r="X78">
        <f>(G79-G74)*1000</f>
        <v>-0.60000000000570708</v>
      </c>
      <c r="Y78">
        <f>(H79-H74)*1000</f>
        <v>-0.30000000000285354</v>
      </c>
      <c r="Z78">
        <f>(I79-I74)*1000</f>
        <v>0</v>
      </c>
    </row>
    <row r="79" spans="1:26" x14ac:dyDescent="0.25">
      <c r="A79">
        <v>46</v>
      </c>
      <c r="B79" t="s">
        <v>59</v>
      </c>
      <c r="C79" t="s">
        <v>13</v>
      </c>
      <c r="D79">
        <v>61.5</v>
      </c>
      <c r="E79">
        <v>-37.5</v>
      </c>
      <c r="F79">
        <v>0</v>
      </c>
      <c r="G79">
        <v>61.440199999999997</v>
      </c>
      <c r="H79">
        <v>-37.466700000000003</v>
      </c>
      <c r="I79">
        <v>7.2300000000000003E-2</v>
      </c>
      <c r="J79">
        <v>-5.9799999999999999E-2</v>
      </c>
      <c r="K79">
        <v>3.3300000000000003E-2</v>
      </c>
      <c r="L79">
        <v>7.2300000000000003E-2</v>
      </c>
      <c r="P79">
        <v>0.19900000000000001</v>
      </c>
      <c r="Q79">
        <v>0.05</v>
      </c>
      <c r="R79" t="s">
        <v>16</v>
      </c>
      <c r="T79" s="2">
        <f t="shared" si="12"/>
        <v>-0.60000000000570708</v>
      </c>
      <c r="U79" s="2">
        <f t="shared" si="13"/>
        <v>-0.30000000000285354</v>
      </c>
      <c r="V79" s="2">
        <f t="shared" si="14"/>
        <v>0</v>
      </c>
    </row>
    <row r="82" spans="2:20" x14ac:dyDescent="0.25">
      <c r="B82" t="s">
        <v>26</v>
      </c>
      <c r="D82" s="1" cm="1">
        <f t="array" ref="D82">SQRT(SUMSQ(D50:F50-D56:F56))</f>
        <v>72.886898685566251</v>
      </c>
      <c r="G82" s="1" cm="1">
        <f t="array" ref="G82">SQRT(SUMSQ(G50:I50-G56:I56))</f>
        <v>72.878484528357205</v>
      </c>
      <c r="H82" s="2">
        <f>(G82-$G$82)*1000</f>
        <v>0</v>
      </c>
    </row>
    <row r="83" spans="2:20" x14ac:dyDescent="0.25">
      <c r="D83" s="3">
        <f>3+4*D82/1000</f>
        <v>3.2915475947422648</v>
      </c>
      <c r="G83" s="1" cm="1">
        <f t="array" ref="G83">SQRT(SUMSQ(G51:I51-G57:I57))</f>
        <v>72.878449595130661</v>
      </c>
      <c r="H83" s="2">
        <f t="shared" ref="H83:H87" si="15">(G83-$G$82)*1000</f>
        <v>-3.4933226544353602E-2</v>
      </c>
    </row>
    <row r="84" spans="2:20" x14ac:dyDescent="0.25">
      <c r="G84" s="1" cm="1">
        <f t="array" ref="G84">SQRT(SUMSQ(G52:I52-G58:I58))</f>
        <v>72.878827456196092</v>
      </c>
      <c r="H84" s="2">
        <f t="shared" si="15"/>
        <v>0.34292783888645317</v>
      </c>
      <c r="R84" t="s">
        <v>100</v>
      </c>
      <c r="S84" s="2">
        <f>AVERAGE(H82:H87)</f>
        <v>0.24000180407549956</v>
      </c>
    </row>
    <row r="85" spans="2:20" x14ac:dyDescent="0.25">
      <c r="G85" s="1" cm="1">
        <f t="array" ref="G85">SQRT(SUMSQ(G53:I53-G59:I59))</f>
        <v>72.878536249982417</v>
      </c>
      <c r="H85" s="2">
        <f t="shared" si="15"/>
        <v>5.1721625212053368E-2</v>
      </c>
      <c r="R85" t="s">
        <v>101</v>
      </c>
      <c r="S85" s="2">
        <f>STDEV(H82:H87)</f>
        <v>0.27247602204951987</v>
      </c>
      <c r="T85">
        <f>S85/D82</f>
        <v>3.7383401813401362E-3</v>
      </c>
    </row>
    <row r="86" spans="2:20" x14ac:dyDescent="0.25">
      <c r="G86" s="1" cm="1">
        <f t="array" ref="G86">SQRT(SUMSQ(G54:I54-G60:I60))</f>
        <v>72.879101512985201</v>
      </c>
      <c r="H86" s="2">
        <f t="shared" si="15"/>
        <v>0.61698462799597564</v>
      </c>
      <c r="R86" t="s">
        <v>102</v>
      </c>
      <c r="S86" s="2">
        <f>(MAX(H82:H87)-MIN(H82:H87))</f>
        <v>0.65191785454032924</v>
      </c>
      <c r="T86">
        <f>S86/D82</f>
        <v>8.944239174624509E-3</v>
      </c>
    </row>
    <row r="87" spans="2:20" x14ac:dyDescent="0.25">
      <c r="G87" s="1" cm="1">
        <f t="array" ref="G87">SQRT(SUMSQ(G55:I55-G61:I61))</f>
        <v>72.878947838316108</v>
      </c>
      <c r="H87" s="2">
        <f t="shared" si="15"/>
        <v>0.46330995890286886</v>
      </c>
    </row>
    <row r="88" spans="2:20" x14ac:dyDescent="0.25">
      <c r="B88" t="s">
        <v>28</v>
      </c>
      <c r="D88" s="1" cm="1">
        <f t="array" ref="D88">SQRT(SUMSQ(D50:F50-D62:F62))</f>
        <v>73.746186342074665</v>
      </c>
      <c r="G88" s="1" cm="1">
        <f t="array" ref="G88">SQRT(SUMSQ(G50:I50-G62:I62))</f>
        <v>73.713306547122144</v>
      </c>
      <c r="H88" s="2">
        <f>(G88-$G$88)*1000</f>
        <v>0</v>
      </c>
    </row>
    <row r="89" spans="2:20" x14ac:dyDescent="0.25">
      <c r="D89" s="3">
        <f>3+4*D88/1000</f>
        <v>3.2949847453682986</v>
      </c>
      <c r="G89" s="1" cm="1">
        <f t="array" ref="G89">SQRT(SUMSQ(G51:I51-G63:I63))</f>
        <v>73.713205049705991</v>
      </c>
      <c r="H89" s="2">
        <f t="shared" ref="H89:H93" si="16">(G89-$G$88)*1000</f>
        <v>-0.10149741615350649</v>
      </c>
    </row>
    <row r="90" spans="2:20" x14ac:dyDescent="0.25">
      <c r="G90" s="1" cm="1">
        <f t="array" ref="G90">SQRT(SUMSQ(G52:I52-G64:I64))</f>
        <v>73.713337971563874</v>
      </c>
      <c r="H90" s="2">
        <f t="shared" si="16"/>
        <v>3.1424441729654973E-2</v>
      </c>
      <c r="R90" t="s">
        <v>100</v>
      </c>
      <c r="S90" s="2">
        <f>AVERAGE(H88:H93)</f>
        <v>0.18218635400775915</v>
      </c>
    </row>
    <row r="91" spans="2:20" x14ac:dyDescent="0.25">
      <c r="G91" s="1" cm="1">
        <f t="array" ref="G91">SQRT(SUMSQ(G53:I53-G65:I65))</f>
        <v>73.713564687715376</v>
      </c>
      <c r="H91" s="2">
        <f t="shared" si="16"/>
        <v>0.25814059323181482</v>
      </c>
      <c r="R91" t="s">
        <v>101</v>
      </c>
      <c r="S91" s="2">
        <f>STDEV(H88:H93)</f>
        <v>0.29261137480430643</v>
      </c>
      <c r="T91">
        <f>S91/D88</f>
        <v>3.9678170400163715E-3</v>
      </c>
    </row>
    <row r="92" spans="2:20" x14ac:dyDescent="0.25">
      <c r="G92" s="1" cm="1">
        <f t="array" ref="G92">SQRT(SUMSQ(G54:I54-G66:I66))</f>
        <v>73.713494710602347</v>
      </c>
      <c r="H92" s="2">
        <f t="shared" si="16"/>
        <v>0.18816348020322948</v>
      </c>
      <c r="R92" t="s">
        <v>102</v>
      </c>
      <c r="S92" s="2">
        <f>(MAX(H88:H93)-MIN(H88:H93))</f>
        <v>0.81838444118886855</v>
      </c>
      <c r="T92">
        <f>S92/D88</f>
        <v>1.1097312034452321E-2</v>
      </c>
    </row>
    <row r="93" spans="2:20" x14ac:dyDescent="0.25">
      <c r="G93" s="1" cm="1">
        <f t="array" ref="G93">SQRT(SUMSQ(G55:I55-G67:I67))</f>
        <v>73.71402343414718</v>
      </c>
      <c r="H93" s="2">
        <f t="shared" si="16"/>
        <v>0.71688702503536206</v>
      </c>
    </row>
    <row r="94" spans="2:20" x14ac:dyDescent="0.25">
      <c r="B94" t="s">
        <v>29</v>
      </c>
      <c r="D94" s="1" cm="1">
        <f t="array" ref="D94">SQRT(SUMSQ(D50:F50-D68:F68))</f>
        <v>72.377482686260919</v>
      </c>
      <c r="G94" s="1" cm="1">
        <f t="array" ref="G94">SQRT(SUMSQ(G50:I50-G68:I68))</f>
        <v>72.340293494359003</v>
      </c>
      <c r="H94" s="2">
        <f>(G94-$G$94)*1000</f>
        <v>0</v>
      </c>
    </row>
    <row r="95" spans="2:20" x14ac:dyDescent="0.25">
      <c r="D95" s="3">
        <f>3+4*D94/1000</f>
        <v>3.2895099307450435</v>
      </c>
      <c r="G95" s="1" cm="1">
        <f t="array" ref="G95">SQRT(SUMSQ(G51:I51-G69:I69))</f>
        <v>72.339832285816087</v>
      </c>
      <c r="H95" s="2">
        <f t="shared" ref="H95:H99" si="17">(G95-$G$94)*1000</f>
        <v>-0.46120854291586966</v>
      </c>
    </row>
    <row r="96" spans="2:20" x14ac:dyDescent="0.25">
      <c r="G96" s="1" cm="1">
        <f t="array" ref="G96">SQRT(SUMSQ(G52:I52-G70:I70))</f>
        <v>72.339968813374526</v>
      </c>
      <c r="H96" s="2">
        <f t="shared" si="17"/>
        <v>-0.32468098447679949</v>
      </c>
      <c r="R96" t="s">
        <v>100</v>
      </c>
      <c r="S96" s="2">
        <f>AVERAGE(H94:H99)</f>
        <v>-0.12870004118544406</v>
      </c>
    </row>
    <row r="97" spans="2:20" x14ac:dyDescent="0.25">
      <c r="G97" s="1" cm="1">
        <f t="array" ref="G97">SQRT(SUMSQ(G53:I53-G71:I71))</f>
        <v>72.340588809879065</v>
      </c>
      <c r="H97" s="2">
        <f t="shared" si="17"/>
        <v>0.29531552006289985</v>
      </c>
      <c r="R97" t="s">
        <v>101</v>
      </c>
      <c r="S97" s="2">
        <f>STDEV(H94:H99)</f>
        <v>0.26292347800607019</v>
      </c>
      <c r="T97">
        <f>S97/D94</f>
        <v>3.632669557544307E-3</v>
      </c>
    </row>
    <row r="98" spans="2:20" x14ac:dyDescent="0.25">
      <c r="G98" s="1" cm="1">
        <f t="array" ref="G98">SQRT(SUMSQ(G54:I54-G72:I72))</f>
        <v>72.340156354959589</v>
      </c>
      <c r="H98" s="2">
        <f t="shared" si="17"/>
        <v>-0.13713939941339959</v>
      </c>
      <c r="R98" t="s">
        <v>102</v>
      </c>
      <c r="S98" s="2">
        <f>(MAX(H94:H99)-MIN(H94:H99))</f>
        <v>0.75652406297876951</v>
      </c>
      <c r="T98">
        <f>S98/D94</f>
        <v>1.0452478241860392E-2</v>
      </c>
    </row>
    <row r="99" spans="2:20" x14ac:dyDescent="0.25">
      <c r="G99" s="1" cm="1">
        <f t="array" ref="G99">SQRT(SUMSQ(G55:I55-G73:I73))</f>
        <v>72.340149007518633</v>
      </c>
      <c r="H99" s="2">
        <f t="shared" si="17"/>
        <v>-0.14448684036949544</v>
      </c>
    </row>
    <row r="100" spans="2:20" x14ac:dyDescent="0.25">
      <c r="B100" t="s">
        <v>30</v>
      </c>
      <c r="D100" s="1" cm="1">
        <f t="array" ref="D100">SQRT(SUMSQ(D50:F50-D74:F74))</f>
        <v>72.03124322125781</v>
      </c>
      <c r="G100" s="1" cm="1">
        <f t="array" ref="G100">SQRT(SUMSQ(G50:I50-G74:I74))</f>
        <v>71.963242428965088</v>
      </c>
      <c r="H100" s="2">
        <f>(G100-$G$100)*1000</f>
        <v>0</v>
      </c>
    </row>
    <row r="101" spans="2:20" x14ac:dyDescent="0.25">
      <c r="D101" s="3">
        <f>3+4*D100/1000</f>
        <v>3.288124972885031</v>
      </c>
      <c r="G101" s="1" cm="1">
        <f t="array" ref="G101">SQRT(SUMSQ(G51:I51-G75:I75))</f>
        <v>71.963346958642774</v>
      </c>
      <c r="H101" s="2">
        <f t="shared" ref="H101:H105" si="18">(G101-$G$100)*1000</f>
        <v>0.10452967768515009</v>
      </c>
    </row>
    <row r="102" spans="2:20" x14ac:dyDescent="0.25">
      <c r="G102" s="1" cm="1">
        <f t="array" ref="G102">SQRT(SUMSQ(G52:I52-G76:I76))</f>
        <v>71.963769669605284</v>
      </c>
      <c r="H102" s="2">
        <f t="shared" si="18"/>
        <v>0.52724064019571415</v>
      </c>
      <c r="R102" t="s">
        <v>100</v>
      </c>
      <c r="S102" s="2">
        <f>AVERAGE(H100:H105)</f>
        <v>1.0081844879531824E-2</v>
      </c>
    </row>
    <row r="103" spans="2:20" x14ac:dyDescent="0.25">
      <c r="G103" s="1" cm="1">
        <f t="array" ref="G103">SQRT(SUMSQ(G53:I53-G77:I77))</f>
        <v>71.963328615205114</v>
      </c>
      <c r="H103" s="2">
        <f t="shared" si="18"/>
        <v>8.6186240025654115E-2</v>
      </c>
      <c r="R103" t="s">
        <v>101</v>
      </c>
      <c r="S103" s="2">
        <f>STDEV(H100:H105)</f>
        <v>0.4271808638767951</v>
      </c>
      <c r="T103">
        <f>S103/D100</f>
        <v>5.9304941130146399E-3</v>
      </c>
    </row>
    <row r="104" spans="2:20" x14ac:dyDescent="0.25">
      <c r="G104" s="1" cm="1">
        <f t="array" ref="G104">SQRT(SUMSQ(G54:I54-G78:I78))</f>
        <v>71.963361222569361</v>
      </c>
      <c r="H104" s="2">
        <f t="shared" si="18"/>
        <v>0.11879360427258234</v>
      </c>
      <c r="R104" t="s">
        <v>102</v>
      </c>
      <c r="S104" s="2">
        <f>(MAX(H100:H105)-MIN(H100:H105))</f>
        <v>1.3034997330976239</v>
      </c>
      <c r="T104">
        <f>S104/D100</f>
        <v>1.8096310362069885E-2</v>
      </c>
    </row>
    <row r="105" spans="2:20" x14ac:dyDescent="0.25">
      <c r="G105" s="1" cm="1">
        <f t="array" ref="G105">SQRT(SUMSQ(G55:I55-G79:I79))</f>
        <v>71.962466169872187</v>
      </c>
      <c r="H105" s="2">
        <f t="shared" si="18"/>
        <v>-0.77625909290190975</v>
      </c>
    </row>
    <row r="106" spans="2:20" x14ac:dyDescent="0.25">
      <c r="B106" t="s">
        <v>33</v>
      </c>
      <c r="D106" s="1" cm="1">
        <f t="array" ref="D106">SQRT(SUMSQ(D56:F56-D62:F62))</f>
        <v>126</v>
      </c>
      <c r="G106" s="1" cm="1">
        <f t="array" ref="G106">SQRT(SUMSQ(G56:I56-G62:I62))</f>
        <v>125.93200109408252</v>
      </c>
      <c r="H106" s="2">
        <f>(G106-$G$106)*1000</f>
        <v>0</v>
      </c>
    </row>
    <row r="107" spans="2:20" x14ac:dyDescent="0.25">
      <c r="D107" s="3">
        <f>3+4*D106/1000</f>
        <v>3.504</v>
      </c>
      <c r="G107" s="1" cm="1">
        <f t="array" ref="G107">SQRT(SUMSQ(G57:I57-G63:I63))</f>
        <v>125.93220100391321</v>
      </c>
      <c r="H107" s="2">
        <f t="shared" ref="H107:H111" si="19">(G107-$G$106)*1000</f>
        <v>0.19990983068396417</v>
      </c>
    </row>
    <row r="108" spans="2:20" x14ac:dyDescent="0.25">
      <c r="G108" s="1" cm="1">
        <f t="array" ref="G108">SQRT(SUMSQ(G58:I58-G64:I64))</f>
        <v>125.93220109471604</v>
      </c>
      <c r="H108" s="2">
        <f t="shared" si="19"/>
        <v>0.20000063351233166</v>
      </c>
      <c r="R108" t="s">
        <v>100</v>
      </c>
      <c r="S108" s="2">
        <f>AVERAGE(H106:H111)</f>
        <v>0.28329917894846329</v>
      </c>
    </row>
    <row r="109" spans="2:20" x14ac:dyDescent="0.25">
      <c r="G109" s="1" cm="1">
        <f t="array" ref="G109">SQRT(SUMSQ(G59:I59-G65:I65))</f>
        <v>125.93230113402201</v>
      </c>
      <c r="H109" s="2">
        <f t="shared" si="19"/>
        <v>0.30003993948923835</v>
      </c>
      <c r="R109" t="s">
        <v>101</v>
      </c>
      <c r="S109" s="2">
        <f>STDEV(H106:H111)</f>
        <v>0.23163863715917754</v>
      </c>
      <c r="T109">
        <f>S109/D106</f>
        <v>1.8384018822156947E-3</v>
      </c>
    </row>
    <row r="110" spans="2:20" x14ac:dyDescent="0.25">
      <c r="G110" s="1" cm="1">
        <f t="array" ref="G110">SQRT(SUMSQ(G60:I60-G66:I66))</f>
        <v>125.93270101641592</v>
      </c>
      <c r="H110" s="2">
        <f t="shared" si="19"/>
        <v>0.69992233339633003</v>
      </c>
      <c r="R110" t="s">
        <v>102</v>
      </c>
      <c r="S110" s="2">
        <f>(MAX(H106:H111)-MIN(H106:H111))</f>
        <v>0.69992233339633003</v>
      </c>
      <c r="T110">
        <f>S110/D106</f>
        <v>5.5549391539391271E-3</v>
      </c>
    </row>
    <row r="111" spans="2:20" x14ac:dyDescent="0.25">
      <c r="G111" s="1" cm="1">
        <f t="array" ref="G111">SQRT(SUMSQ(G61:I61-G67:I67))</f>
        <v>125.93230101641913</v>
      </c>
      <c r="H111" s="2">
        <f t="shared" si="19"/>
        <v>0.29992233660891543</v>
      </c>
    </row>
    <row r="112" spans="2:20" x14ac:dyDescent="0.25">
      <c r="B112" t="s">
        <v>35</v>
      </c>
      <c r="D112" s="1" cm="1">
        <f t="array" ref="D112">SQRT(SUMSQ(D56:F56-D68:F68))</f>
        <v>145.26183256451091</v>
      </c>
      <c r="G112" s="1" cm="1">
        <f t="array" ref="G112">SQRT(SUMSQ(G56:I56-G68:I68))</f>
        <v>145.21583771180059</v>
      </c>
      <c r="H112" s="2">
        <f>(G112-$G$112)*1000</f>
        <v>0</v>
      </c>
    </row>
    <row r="113" spans="2:20" x14ac:dyDescent="0.25">
      <c r="D113" s="3">
        <f>3+4*D112/1000</f>
        <v>3.5810473302580439</v>
      </c>
      <c r="G113" s="1" cm="1">
        <f t="array" ref="G113">SQRT(SUMSQ(G57:I57-G69:I69))</f>
        <v>145.2153441103591</v>
      </c>
      <c r="H113" s="2">
        <f t="shared" ref="H113:H117" si="20">(G113-$G$112)*1000</f>
        <v>-0.49360144149090956</v>
      </c>
    </row>
    <row r="114" spans="2:20" x14ac:dyDescent="0.25">
      <c r="G114" s="1" cm="1">
        <f t="array" ref="G114">SQRT(SUMSQ(G58:I58-G70:I70))</f>
        <v>145.21585698135723</v>
      </c>
      <c r="H114" s="2">
        <f t="shared" si="20"/>
        <v>1.9269556645440389E-2</v>
      </c>
      <c r="R114" t="s">
        <v>100</v>
      </c>
      <c r="S114" s="2">
        <f>AVERAGE(H112:H117)</f>
        <v>0.11002722075659221</v>
      </c>
    </row>
    <row r="115" spans="2:20" x14ac:dyDescent="0.25">
      <c r="G115" s="1" cm="1">
        <f t="array" ref="G115">SQRT(SUMSQ(G59:I59-G71:I71))</f>
        <v>145.21618191434453</v>
      </c>
      <c r="H115" s="2">
        <f t="shared" si="20"/>
        <v>0.34420254394262884</v>
      </c>
      <c r="R115" t="s">
        <v>101</v>
      </c>
      <c r="S115" s="2">
        <f>STDEV(H112:H117)</f>
        <v>0.35126738588830875</v>
      </c>
      <c r="T115">
        <f>S115/D112</f>
        <v>2.4181671102924476E-3</v>
      </c>
    </row>
    <row r="116" spans="2:20" x14ac:dyDescent="0.25">
      <c r="G116" s="1" cm="1">
        <f t="array" ref="G116">SQRT(SUMSQ(G60:I60-G72:I72))</f>
        <v>145.21631890892979</v>
      </c>
      <c r="H116" s="2">
        <f t="shared" si="20"/>
        <v>0.48119712920424718</v>
      </c>
      <c r="R116" t="s">
        <v>102</v>
      </c>
      <c r="S116" s="2">
        <f>(MAX(H112:H117)-MIN(H112:H117))</f>
        <v>0.97479857069515674</v>
      </c>
      <c r="T116">
        <f>S116/D112</f>
        <v>6.7106310961776404E-3</v>
      </c>
    </row>
    <row r="117" spans="2:20" x14ac:dyDescent="0.25">
      <c r="G117" s="1" cm="1">
        <f t="array" ref="G117">SQRT(SUMSQ(G61:I61-G73:I73))</f>
        <v>145.21614680733683</v>
      </c>
      <c r="H117" s="2">
        <f t="shared" si="20"/>
        <v>0.30909553623814645</v>
      </c>
    </row>
    <row r="118" spans="2:20" x14ac:dyDescent="0.25">
      <c r="B118" t="s">
        <v>31</v>
      </c>
      <c r="D118" s="1" cm="1">
        <f t="array" ref="D118">SQRT(SUMSQ(D56:F56-D74:F74))</f>
        <v>75.006666370396701</v>
      </c>
      <c r="G118" s="1" cm="1">
        <f t="array" ref="G118">SQRT(SUMSQ(G56:I56-G74:I74))</f>
        <v>74.990303990182639</v>
      </c>
      <c r="H118" s="2">
        <f>(G118-$G$118)*1000</f>
        <v>0</v>
      </c>
    </row>
    <row r="119" spans="2:20" x14ac:dyDescent="0.25">
      <c r="D119" s="3">
        <f>3+4*D118/1000</f>
        <v>3.3000266654815866</v>
      </c>
      <c r="G119" s="1" cm="1">
        <f t="array" ref="G119">SQRT(SUMSQ(G57:I57-G75:I75))</f>
        <v>74.990106612939286</v>
      </c>
      <c r="H119" s="2">
        <f t="shared" ref="H119:H123" si="21">(G119-$G$118)*1000</f>
        <v>-0.197377243353003</v>
      </c>
    </row>
    <row r="120" spans="2:20" x14ac:dyDescent="0.25">
      <c r="G120" s="1" cm="1">
        <f t="array" ref="G120">SQRT(SUMSQ(G58:I58-G76:I76))</f>
        <v>74.989998391052112</v>
      </c>
      <c r="H120" s="2">
        <f t="shared" si="21"/>
        <v>-0.30559913052741194</v>
      </c>
      <c r="R120" t="s">
        <v>100</v>
      </c>
      <c r="S120" s="2">
        <f>AVERAGE(H118:H123)</f>
        <v>-6.5831279987567839E-2</v>
      </c>
    </row>
    <row r="121" spans="2:20" x14ac:dyDescent="0.25">
      <c r="G121" s="1" cm="1">
        <f t="array" ref="G121">SQRT(SUMSQ(G59:I59-G77:I77))</f>
        <v>74.990402467515807</v>
      </c>
      <c r="H121" s="2">
        <f t="shared" si="21"/>
        <v>9.847733316803442E-2</v>
      </c>
      <c r="R121" t="s">
        <v>101</v>
      </c>
      <c r="S121" s="2">
        <f>STDEV(H118:H123)</f>
        <v>0.16514700909425359</v>
      </c>
      <c r="T121">
        <f>S121/D118</f>
        <v>2.2017644175615979E-3</v>
      </c>
    </row>
    <row r="122" spans="2:20" x14ac:dyDescent="0.25">
      <c r="G122" s="1" cm="1">
        <f t="array" ref="G122">SQRT(SUMSQ(G60:I60-G78:I78))</f>
        <v>74.990409439941061</v>
      </c>
      <c r="H122" s="2">
        <f t="shared" si="21"/>
        <v>0.1054497584220826</v>
      </c>
      <c r="R122" t="s">
        <v>102</v>
      </c>
      <c r="S122" s="2">
        <f>(MAX(H118:H123)-MIN(H118:H123))</f>
        <v>0.41104888894949454</v>
      </c>
      <c r="T122">
        <f>S122/D118</f>
        <v>5.4801647485526097E-3</v>
      </c>
    </row>
    <row r="123" spans="2:20" x14ac:dyDescent="0.25">
      <c r="G123" s="1" cm="1">
        <f t="array" ref="G123">SQRT(SUMSQ(G61:I61-G79:I79))</f>
        <v>74.990208051785004</v>
      </c>
      <c r="H123" s="2">
        <f t="shared" si="21"/>
        <v>-9.5938397635109141E-2</v>
      </c>
    </row>
    <row r="124" spans="2:20" x14ac:dyDescent="0.25">
      <c r="B124" t="s">
        <v>32</v>
      </c>
      <c r="D124" s="1" cm="1">
        <f t="array" ref="D124">SQRT(SUMSQ(D62:F62-D68:F68))</f>
        <v>74.006756448313553</v>
      </c>
      <c r="G124" s="1" cm="1">
        <f t="array" ref="G124">SQRT(SUMSQ(G62:I62-G68:I68))</f>
        <v>73.985198989122154</v>
      </c>
      <c r="H124" s="2">
        <f>(G124-$G$124)*1000</f>
        <v>0</v>
      </c>
    </row>
    <row r="125" spans="2:20" x14ac:dyDescent="0.25">
      <c r="D125" s="3">
        <f>3+4*D124/1000</f>
        <v>3.2960270257932542</v>
      </c>
      <c r="G125" s="1" cm="1">
        <f t="array" ref="G125">SQRT(SUMSQ(G63:I63-G69:I69))</f>
        <v>73.984602830048374</v>
      </c>
      <c r="H125" s="2">
        <f t="shared" ref="H125:H129" si="22">(G125-$G$124)*1000</f>
        <v>-0.59615907377974509</v>
      </c>
    </row>
    <row r="126" spans="2:20" x14ac:dyDescent="0.25">
      <c r="G126" s="1" cm="1">
        <f t="array" ref="G126">SQRT(SUMSQ(G64:I64-G70:I70))</f>
        <v>73.985298845851815</v>
      </c>
      <c r="H126" s="2">
        <f t="shared" si="22"/>
        <v>9.9856729661951249E-2</v>
      </c>
      <c r="R126" t="s">
        <v>100</v>
      </c>
      <c r="S126" s="2">
        <f>AVERAGE(H124:H129)</f>
        <v>-6.5876876822320199E-2</v>
      </c>
    </row>
    <row r="127" spans="2:20" x14ac:dyDescent="0.25">
      <c r="G127" s="1" cm="1">
        <f t="array" ref="G127">SQRT(SUMSQ(G65:I65-G71:I71))</f>
        <v>73.985097751979765</v>
      </c>
      <c r="H127" s="2">
        <f t="shared" si="22"/>
        <v>-0.10123714238829962</v>
      </c>
      <c r="R127" t="s">
        <v>101</v>
      </c>
      <c r="S127" s="2">
        <f>STDEV(H124:H129)</f>
        <v>0.27204751904070629</v>
      </c>
      <c r="T127">
        <f>S127/D124</f>
        <v>3.6759821953648887E-3</v>
      </c>
    </row>
    <row r="128" spans="2:20" x14ac:dyDescent="0.25">
      <c r="G128" s="1" cm="1">
        <f t="array" ref="G128">SQRT(SUMSQ(G66:I66-G72:I72))</f>
        <v>73.985301476104041</v>
      </c>
      <c r="H128" s="2">
        <f t="shared" si="22"/>
        <v>0.10248698188775052</v>
      </c>
      <c r="R128" t="s">
        <v>102</v>
      </c>
      <c r="S128" s="2">
        <f>(MAX(H124:H129)-MIN(H124:H129))</f>
        <v>0.6986460556674956</v>
      </c>
      <c r="T128">
        <f>S128/D124</f>
        <v>9.4403009832680785E-3</v>
      </c>
    </row>
    <row r="129" spans="2:20" x14ac:dyDescent="0.25">
      <c r="G129" s="1" cm="1">
        <f t="array" ref="G129">SQRT(SUMSQ(G67:I67-G73:I73))</f>
        <v>73.985298780365838</v>
      </c>
      <c r="H129" s="2">
        <f t="shared" si="22"/>
        <v>9.9791243684421715E-2</v>
      </c>
    </row>
    <row r="130" spans="2:20" x14ac:dyDescent="0.25">
      <c r="B130" t="s">
        <v>36</v>
      </c>
      <c r="D130" s="1" cm="1">
        <f t="array" ref="D130">SQRT(SUMSQ(D62:F62-D74:F74))</f>
        <v>145.7737973711325</v>
      </c>
      <c r="G130" s="1" cm="1">
        <f t="array" ref="G130">SQRT(SUMSQ(G62:I62-G74:I74))</f>
        <v>145.67309909197374</v>
      </c>
      <c r="H130" s="2">
        <f>(G130-$G$130)*1000</f>
        <v>0</v>
      </c>
    </row>
    <row r="131" spans="2:20" x14ac:dyDescent="0.25">
      <c r="D131" s="3">
        <f>3+4*D130/1000</f>
        <v>3.58309518948453</v>
      </c>
      <c r="G131" s="1" cm="1">
        <f t="array" ref="G131">SQRT(SUMSQ(G63:I63-G75:I75))</f>
        <v>145.67309909228263</v>
      </c>
      <c r="H131" s="2">
        <f t="shared" ref="H131:H135" si="23">(G131-$G$130)*1000</f>
        <v>3.0888713808963075E-7</v>
      </c>
    </row>
    <row r="132" spans="2:20" x14ac:dyDescent="0.25">
      <c r="G132" s="1" cm="1">
        <f t="array" ref="G132">SQRT(SUMSQ(G64:I64-G76:I76))</f>
        <v>145.67366497678981</v>
      </c>
      <c r="H132" s="2">
        <f t="shared" si="23"/>
        <v>0.56588481606922869</v>
      </c>
      <c r="R132" t="s">
        <v>100</v>
      </c>
      <c r="S132" s="2">
        <f>AVERAGE(H130:H135)</f>
        <v>0.19433904654893772</v>
      </c>
    </row>
    <row r="133" spans="2:20" x14ac:dyDescent="0.25">
      <c r="G133" s="1" cm="1">
        <f t="array" ref="G133">SQRT(SUMSQ(G65:I65-G77:I77))</f>
        <v>145.67344203700964</v>
      </c>
      <c r="H133" s="2">
        <f t="shared" si="23"/>
        <v>0.34294503589649139</v>
      </c>
      <c r="R133" t="s">
        <v>101</v>
      </c>
      <c r="S133" s="2">
        <f>STDEV(H130:H135)</f>
        <v>0.24866142008919792</v>
      </c>
      <c r="T133">
        <f>S133/D130</f>
        <v>1.7058032689929788E-3</v>
      </c>
    </row>
    <row r="134" spans="2:20" x14ac:dyDescent="0.25">
      <c r="G134" s="1" cm="1">
        <f t="array" ref="G134">SQRT(SUMSQ(G66:I66-G78:I78))</f>
        <v>145.67340776984659</v>
      </c>
      <c r="H134" s="2">
        <f t="shared" si="23"/>
        <v>0.30867787285160375</v>
      </c>
      <c r="R134" t="s">
        <v>102</v>
      </c>
      <c r="S134" s="2">
        <f>(MAX(H130:H135)-MIN(H130:H135))</f>
        <v>0.61735857048006437</v>
      </c>
      <c r="T134">
        <f>S134/D130</f>
        <v>4.2350448545173149E-3</v>
      </c>
    </row>
    <row r="135" spans="2:20" x14ac:dyDescent="0.25">
      <c r="G135" s="1" cm="1">
        <f t="array" ref="G135">SQRT(SUMSQ(G67:I67-G79:I79))</f>
        <v>145.67304761821933</v>
      </c>
      <c r="H135" s="2">
        <f t="shared" si="23"/>
        <v>-5.1473754410835681E-2</v>
      </c>
    </row>
    <row r="136" spans="2:20" x14ac:dyDescent="0.25">
      <c r="B136" t="s">
        <v>34</v>
      </c>
      <c r="D136" cm="1">
        <f t="array" ref="D136">SQRT(SUMSQ(D68:F68-D74:F74))</f>
        <v>124.00403219250575</v>
      </c>
      <c r="G136" cm="1">
        <f t="array" ref="G136">SQRT(SUMSQ(G68:I68-G74:I74))</f>
        <v>123.92387067381328</v>
      </c>
      <c r="H136" s="2">
        <f>(G136-$G$136)*1000</f>
        <v>0</v>
      </c>
    </row>
    <row r="137" spans="2:20" x14ac:dyDescent="0.25">
      <c r="D137" s="3">
        <f>3+4*D136/1000</f>
        <v>3.4960161287700231</v>
      </c>
      <c r="G137" cm="1">
        <f t="array" ref="G137">SQRT(SUMSQ(G69:I69-G75:I75))</f>
        <v>123.92357544369837</v>
      </c>
      <c r="H137" s="2">
        <f t="shared" ref="H137:H141" si="24">(G137-$G$136)*1000</f>
        <v>-0.29523011491505713</v>
      </c>
    </row>
    <row r="138" spans="2:20" x14ac:dyDescent="0.25">
      <c r="G138" cm="1">
        <f t="array" ref="G138">SQRT(SUMSQ(G70:I70-G76:I76))</f>
        <v>123.92447052499357</v>
      </c>
      <c r="H138" s="2">
        <f t="shared" si="24"/>
        <v>0.59985118028293982</v>
      </c>
      <c r="R138" t="s">
        <v>100</v>
      </c>
      <c r="S138" s="2">
        <f>AVERAGE(H136:H141)</f>
        <v>0.1505926925749653</v>
      </c>
    </row>
    <row r="139" spans="2:20" x14ac:dyDescent="0.25">
      <c r="G139" cm="1">
        <f t="array" ref="G139">SQRT(SUMSQ(G71:I71-G77:I77))</f>
        <v>123.92437138940831</v>
      </c>
      <c r="H139" s="2">
        <f t="shared" si="24"/>
        <v>0.50071559502384844</v>
      </c>
      <c r="R139" t="s">
        <v>101</v>
      </c>
      <c r="S139" s="2">
        <f>STDEV(H136:H141)</f>
        <v>0.33811868030242265</v>
      </c>
      <c r="T139">
        <f>S139/D136</f>
        <v>2.7266748856805082E-3</v>
      </c>
    </row>
    <row r="140" spans="2:20" x14ac:dyDescent="0.25">
      <c r="G140" cm="1">
        <f t="array" ref="G140">SQRT(SUMSQ(G72:I72-G78:I78))</f>
        <v>123.92397061791556</v>
      </c>
      <c r="H140" s="2">
        <f t="shared" si="24"/>
        <v>9.994410227420758E-2</v>
      </c>
      <c r="R140" t="s">
        <v>102</v>
      </c>
      <c r="S140" s="2">
        <f>(MAX(H136:H141)-MIN(H136:H141))</f>
        <v>0.89508129519799695</v>
      </c>
      <c r="T140">
        <f>S140/D136</f>
        <v>7.2181628239996187E-3</v>
      </c>
    </row>
    <row r="141" spans="2:20" x14ac:dyDescent="0.25">
      <c r="G141" cm="1">
        <f t="array" ref="G141">SQRT(SUMSQ(G73:I73-G79:I79))</f>
        <v>123.92386894920607</v>
      </c>
      <c r="H141" s="2">
        <f t="shared" si="24"/>
        <v>-1.7246072161469783E-3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(5)'!T74:T79</xm:f>
              <xm:sqref>X79</xm:sqref>
            </x14:sparkline>
            <x14:sparkline>
              <xm:f>'BallPlateGen5_Fixture_P509_ (5)'!U74:U79</xm:f>
              <xm:sqref>Y79</xm:sqref>
            </x14:sparkline>
            <x14:sparkline>
              <xm:f>'BallPlateGen5_Fixture_P509_ (5)'!V74:V79</xm:f>
              <xm:sqref>Z79</xm:sqref>
            </x14:sparkline>
          </x14:sparklines>
        </x14:sparklineGroup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(5)'!T50:T55</xm:f>
              <xm:sqref>X55</xm:sqref>
            </x14:sparkline>
            <x14:sparkline>
              <xm:f>'BallPlateGen5_Fixture_P509_ (5)'!U50:U55</xm:f>
              <xm:sqref>Y55</xm:sqref>
            </x14:sparkline>
            <x14:sparkline>
              <xm:f>'BallPlateGen5_Fixture_P509_ (5)'!V50:V55</xm:f>
              <xm:sqref>Z55</xm:sqref>
            </x14:sparkline>
          </x14:sparklines>
        </x14:sparklineGroup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(5)'!T56:T61</xm:f>
              <xm:sqref>X61</xm:sqref>
            </x14:sparkline>
            <x14:sparkline>
              <xm:f>'BallPlateGen5_Fixture_P509_ (5)'!U56:U61</xm:f>
              <xm:sqref>Y61</xm:sqref>
            </x14:sparkline>
            <x14:sparkline>
              <xm:f>'BallPlateGen5_Fixture_P509_ (5)'!V56:V61</xm:f>
              <xm:sqref>Z61</xm:sqref>
            </x14:sparkline>
          </x14:sparklines>
        </x14:sparklineGroup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(5)'!T62:T67</xm:f>
              <xm:sqref>X67</xm:sqref>
            </x14:sparkline>
            <x14:sparkline>
              <xm:f>'BallPlateGen5_Fixture_P509_ (5)'!U62:U67</xm:f>
              <xm:sqref>Y67</xm:sqref>
            </x14:sparkline>
            <x14:sparkline>
              <xm:f>'BallPlateGen5_Fixture_P509_ (5)'!V62:V67</xm:f>
              <xm:sqref>Z67</xm:sqref>
            </x14:sparkline>
          </x14:sparklines>
        </x14:sparklineGroup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(5)'!T68:T73</xm:f>
              <xm:sqref>X73</xm:sqref>
            </x14:sparkline>
            <x14:sparkline>
              <xm:f>'BallPlateGen5_Fixture_P509_ (5)'!U68:U73</xm:f>
              <xm:sqref>Y73</xm:sqref>
            </x14:sparkline>
            <x14:sparkline>
              <xm:f>'BallPlateGen5_Fixture_P509_ (5)'!V68:V73</xm:f>
              <xm:sqref>Z73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(5)'!G10:G15</xm:f>
              <xm:sqref>S15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(5)'!G16:G21</xm:f>
              <xm:sqref>S21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(5)'!G22:G27</xm:f>
              <xm:sqref>S27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(5)'!G28:G33</xm:f>
              <xm:sqref>S33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(5)'!G34:G39</xm:f>
              <xm:sqref>S39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(5)'!H82:H87</xm:f>
              <xm:sqref>S87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(5)'!H88:H93</xm:f>
              <xm:sqref>S93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(5)'!H94:H99</xm:f>
              <xm:sqref>S99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(5)'!H100:H105</xm:f>
              <xm:sqref>S105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(5)'!H106:H111</xm:f>
              <xm:sqref>S111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(5)'!H112:H117</xm:f>
              <xm:sqref>S117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(5)'!H118:H123</xm:f>
              <xm:sqref>S123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(5)'!H124:H129</xm:f>
              <xm:sqref>S129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(5)'!H130:H135</xm:f>
              <xm:sqref>S135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(5)'!H136:H141</xm:f>
              <xm:sqref>S141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"/>
  <sheetViews>
    <sheetView workbookViewId="0">
      <selection activeCell="A82" sqref="A82:XFD141"/>
    </sheetView>
  </sheetViews>
  <sheetFormatPr defaultRowHeight="15" x14ac:dyDescent="0.25"/>
  <sheetData>
    <row r="1" spans="1:19" x14ac:dyDescent="0.25">
      <c r="A1" t="s">
        <v>0</v>
      </c>
      <c r="B1" t="s">
        <v>91</v>
      </c>
    </row>
    <row r="2" spans="1:19" x14ac:dyDescent="0.25">
      <c r="A2" t="s">
        <v>2</v>
      </c>
      <c r="B2" t="s">
        <v>3</v>
      </c>
    </row>
    <row r="3" spans="1:19" x14ac:dyDescent="0.25">
      <c r="A3" t="s">
        <v>4</v>
      </c>
      <c r="B3" t="s">
        <v>108</v>
      </c>
    </row>
    <row r="4" spans="1:19" x14ac:dyDescent="0.25">
      <c r="A4" t="s">
        <v>6</v>
      </c>
      <c r="B4" t="s">
        <v>107</v>
      </c>
    </row>
    <row r="5" spans="1:19" x14ac:dyDescent="0.25">
      <c r="A5" t="s">
        <v>8</v>
      </c>
    </row>
    <row r="6" spans="1:19" x14ac:dyDescent="0.25">
      <c r="A6" t="s">
        <v>9</v>
      </c>
    </row>
    <row r="7" spans="1:19" x14ac:dyDescent="0.25">
      <c r="A7" t="s">
        <v>10</v>
      </c>
    </row>
    <row r="8" spans="1:19" x14ac:dyDescent="0.25">
      <c r="A8" t="s">
        <v>2</v>
      </c>
    </row>
    <row r="9" spans="1:19" x14ac:dyDescent="0.25">
      <c r="A9" t="s">
        <v>11</v>
      </c>
    </row>
    <row r="10" spans="1:19" x14ac:dyDescent="0.25">
      <c r="A10">
        <v>9</v>
      </c>
      <c r="B10" t="s">
        <v>20</v>
      </c>
      <c r="C10" t="s">
        <v>21</v>
      </c>
      <c r="D10">
        <v>25.4</v>
      </c>
      <c r="G10">
        <v>25.398700000000002</v>
      </c>
      <c r="J10">
        <v>-1.2999999999999999E-3</v>
      </c>
      <c r="M10">
        <v>25.5</v>
      </c>
      <c r="N10">
        <v>25.3</v>
      </c>
      <c r="O10" t="s">
        <v>14</v>
      </c>
      <c r="P10">
        <v>4.5999999999999999E-3</v>
      </c>
      <c r="Q10">
        <v>0.05</v>
      </c>
      <c r="R10" t="s">
        <v>14</v>
      </c>
    </row>
    <row r="11" spans="1:19" x14ac:dyDescent="0.25">
      <c r="A11">
        <v>48</v>
      </c>
      <c r="B11" t="s">
        <v>61</v>
      </c>
      <c r="C11" t="s">
        <v>21</v>
      </c>
      <c r="D11">
        <v>25.4</v>
      </c>
      <c r="G11">
        <v>25.398399999999999</v>
      </c>
      <c r="J11">
        <v>-1.6000000000000001E-3</v>
      </c>
      <c r="M11">
        <v>25.5</v>
      </c>
      <c r="N11">
        <v>25.3</v>
      </c>
      <c r="O11" t="s">
        <v>14</v>
      </c>
      <c r="P11">
        <v>4.7999999999999996E-3</v>
      </c>
      <c r="Q11">
        <v>0.05</v>
      </c>
      <c r="R11" t="s">
        <v>14</v>
      </c>
    </row>
    <row r="12" spans="1:19" x14ac:dyDescent="0.25">
      <c r="A12">
        <v>53</v>
      </c>
      <c r="B12" t="s">
        <v>66</v>
      </c>
      <c r="C12" t="s">
        <v>21</v>
      </c>
      <c r="D12">
        <v>25.4</v>
      </c>
      <c r="G12">
        <v>25.3979</v>
      </c>
      <c r="J12">
        <v>-2.0999999999999999E-3</v>
      </c>
      <c r="M12">
        <v>25.5</v>
      </c>
      <c r="N12">
        <v>25.3</v>
      </c>
      <c r="O12" t="s">
        <v>14</v>
      </c>
      <c r="P12">
        <v>4.3E-3</v>
      </c>
      <c r="Q12">
        <v>0.05</v>
      </c>
      <c r="R12" t="s">
        <v>14</v>
      </c>
    </row>
    <row r="13" spans="1:19" x14ac:dyDescent="0.25">
      <c r="A13">
        <v>58</v>
      </c>
      <c r="B13" t="s">
        <v>71</v>
      </c>
      <c r="C13" t="s">
        <v>21</v>
      </c>
      <c r="D13">
        <v>25.4</v>
      </c>
      <c r="G13">
        <v>25.3978</v>
      </c>
      <c r="J13">
        <v>-2.2000000000000001E-3</v>
      </c>
      <c r="M13">
        <v>25.5</v>
      </c>
      <c r="N13">
        <v>25.3</v>
      </c>
      <c r="O13" t="s">
        <v>14</v>
      </c>
      <c r="P13">
        <v>4.1999999999999997E-3</v>
      </c>
      <c r="Q13">
        <v>0.05</v>
      </c>
      <c r="R13" t="s">
        <v>14</v>
      </c>
      <c r="S13" s="2">
        <f>STDEV(G10:G15)*1000</f>
        <v>0.38297084310263224</v>
      </c>
    </row>
    <row r="14" spans="1:19" x14ac:dyDescent="0.25">
      <c r="A14">
        <v>63</v>
      </c>
      <c r="B14" t="s">
        <v>76</v>
      </c>
      <c r="C14" t="s">
        <v>21</v>
      </c>
      <c r="D14">
        <v>25.4</v>
      </c>
      <c r="G14">
        <v>25.3978</v>
      </c>
      <c r="J14">
        <v>-2.2000000000000001E-3</v>
      </c>
      <c r="M14">
        <v>25.5</v>
      </c>
      <c r="N14">
        <v>25.3</v>
      </c>
      <c r="O14" t="s">
        <v>14</v>
      </c>
      <c r="P14">
        <v>4.1999999999999997E-3</v>
      </c>
      <c r="Q14">
        <v>0.05</v>
      </c>
      <c r="R14" t="s">
        <v>14</v>
      </c>
      <c r="S14">
        <f>(MAX(G10:G15)-MIN(G10:G15))*1000</f>
        <v>0.90000000000145519</v>
      </c>
    </row>
    <row r="15" spans="1:19" x14ac:dyDescent="0.25">
      <c r="A15">
        <v>69</v>
      </c>
      <c r="B15" t="s">
        <v>82</v>
      </c>
      <c r="C15" t="s">
        <v>21</v>
      </c>
      <c r="D15">
        <v>25.4</v>
      </c>
      <c r="G15">
        <v>25.398399999999999</v>
      </c>
      <c r="J15">
        <v>-1.6000000000000001E-3</v>
      </c>
      <c r="M15">
        <v>25.5</v>
      </c>
      <c r="N15">
        <v>25.3</v>
      </c>
      <c r="O15" t="s">
        <v>14</v>
      </c>
      <c r="P15">
        <v>4.7999999999999996E-3</v>
      </c>
      <c r="Q15">
        <v>0.05</v>
      </c>
      <c r="R15" t="s">
        <v>14</v>
      </c>
    </row>
    <row r="16" spans="1:19" x14ac:dyDescent="0.25">
      <c r="A16">
        <v>10</v>
      </c>
      <c r="B16" t="s">
        <v>22</v>
      </c>
      <c r="C16" t="s">
        <v>21</v>
      </c>
      <c r="D16">
        <v>25.4</v>
      </c>
      <c r="G16">
        <v>25.4026</v>
      </c>
      <c r="J16">
        <v>2.5999999999999999E-3</v>
      </c>
      <c r="M16">
        <v>25.5</v>
      </c>
      <c r="N16">
        <v>25.3</v>
      </c>
      <c r="O16" t="s">
        <v>14</v>
      </c>
      <c r="P16">
        <v>7.6E-3</v>
      </c>
      <c r="Q16">
        <v>0.05</v>
      </c>
      <c r="R16" t="s">
        <v>14</v>
      </c>
    </row>
    <row r="17" spans="1:19" x14ac:dyDescent="0.25">
      <c r="A17">
        <v>49</v>
      </c>
      <c r="B17" t="s">
        <v>62</v>
      </c>
      <c r="C17" t="s">
        <v>21</v>
      </c>
      <c r="D17">
        <v>25.4</v>
      </c>
      <c r="G17">
        <v>25.402100000000001</v>
      </c>
      <c r="J17">
        <v>2.0999999999999999E-3</v>
      </c>
      <c r="M17">
        <v>25.5</v>
      </c>
      <c r="N17">
        <v>25.3</v>
      </c>
      <c r="O17" t="s">
        <v>14</v>
      </c>
      <c r="P17">
        <v>7.7000000000000002E-3</v>
      </c>
      <c r="Q17">
        <v>0.05</v>
      </c>
      <c r="R17" t="s">
        <v>14</v>
      </c>
    </row>
    <row r="18" spans="1:19" x14ac:dyDescent="0.25">
      <c r="A18">
        <v>54</v>
      </c>
      <c r="B18" t="s">
        <v>67</v>
      </c>
      <c r="C18" t="s">
        <v>21</v>
      </c>
      <c r="D18">
        <v>25.4</v>
      </c>
      <c r="G18">
        <v>25.402000000000001</v>
      </c>
      <c r="J18">
        <v>2E-3</v>
      </c>
      <c r="M18">
        <v>25.5</v>
      </c>
      <c r="N18">
        <v>25.3</v>
      </c>
      <c r="O18" t="s">
        <v>14</v>
      </c>
      <c r="P18">
        <v>8.8999999999999999E-3</v>
      </c>
      <c r="Q18">
        <v>0.05</v>
      </c>
      <c r="R18" t="s">
        <v>14</v>
      </c>
    </row>
    <row r="19" spans="1:19" x14ac:dyDescent="0.25">
      <c r="A19">
        <v>59</v>
      </c>
      <c r="B19" t="s">
        <v>72</v>
      </c>
      <c r="C19" t="s">
        <v>21</v>
      </c>
      <c r="D19">
        <v>25.4</v>
      </c>
      <c r="G19">
        <v>25.4025</v>
      </c>
      <c r="J19">
        <v>2.5000000000000001E-3</v>
      </c>
      <c r="M19">
        <v>25.5</v>
      </c>
      <c r="N19">
        <v>25.3</v>
      </c>
      <c r="O19" t="s">
        <v>14</v>
      </c>
      <c r="P19">
        <v>7.9000000000000008E-3</v>
      </c>
      <c r="Q19">
        <v>0.05</v>
      </c>
      <c r="R19" t="s">
        <v>14</v>
      </c>
      <c r="S19" s="2">
        <f>STDEV(G16:G21)*1000</f>
        <v>0.28284271247395981</v>
      </c>
    </row>
    <row r="20" spans="1:19" x14ac:dyDescent="0.25">
      <c r="A20">
        <v>64</v>
      </c>
      <c r="B20" t="s">
        <v>77</v>
      </c>
      <c r="C20" t="s">
        <v>21</v>
      </c>
      <c r="D20">
        <v>25.4</v>
      </c>
      <c r="G20">
        <v>25.401900000000001</v>
      </c>
      <c r="J20">
        <v>1.9E-3</v>
      </c>
      <c r="M20">
        <v>25.5</v>
      </c>
      <c r="N20">
        <v>25.3</v>
      </c>
      <c r="O20" t="s">
        <v>14</v>
      </c>
      <c r="P20">
        <v>8.0000000000000002E-3</v>
      </c>
      <c r="Q20">
        <v>0.05</v>
      </c>
      <c r="R20" t="s">
        <v>14</v>
      </c>
      <c r="S20">
        <f>(MAX(G16:G21)-MIN(G16:G21))*1000</f>
        <v>0.69999999999836859</v>
      </c>
    </row>
    <row r="21" spans="1:19" x14ac:dyDescent="0.25">
      <c r="A21">
        <v>70</v>
      </c>
      <c r="B21" t="s">
        <v>83</v>
      </c>
      <c r="C21" t="s">
        <v>21</v>
      </c>
      <c r="D21">
        <v>25.4</v>
      </c>
      <c r="G21">
        <v>25.402100000000001</v>
      </c>
      <c r="J21">
        <v>2.0999999999999999E-3</v>
      </c>
      <c r="M21">
        <v>25.5</v>
      </c>
      <c r="N21">
        <v>25.3</v>
      </c>
      <c r="O21" t="s">
        <v>14</v>
      </c>
      <c r="P21">
        <v>7.7000000000000002E-3</v>
      </c>
      <c r="Q21">
        <v>0.05</v>
      </c>
      <c r="R21" t="s">
        <v>14</v>
      </c>
    </row>
    <row r="22" spans="1:19" x14ac:dyDescent="0.25">
      <c r="A22">
        <v>11</v>
      </c>
      <c r="B22" t="s">
        <v>23</v>
      </c>
      <c r="C22" t="s">
        <v>21</v>
      </c>
      <c r="D22">
        <v>25.4</v>
      </c>
      <c r="G22">
        <v>25.401800000000001</v>
      </c>
      <c r="J22">
        <v>1.8E-3</v>
      </c>
      <c r="M22">
        <v>25.5</v>
      </c>
      <c r="N22">
        <v>25.3</v>
      </c>
      <c r="O22" t="s">
        <v>14</v>
      </c>
      <c r="P22">
        <v>6.0000000000000001E-3</v>
      </c>
      <c r="Q22">
        <v>0.05</v>
      </c>
      <c r="R22" t="s">
        <v>14</v>
      </c>
    </row>
    <row r="23" spans="1:19" x14ac:dyDescent="0.25">
      <c r="A23">
        <v>50</v>
      </c>
      <c r="B23" t="s">
        <v>63</v>
      </c>
      <c r="C23" t="s">
        <v>21</v>
      </c>
      <c r="D23">
        <v>25.4</v>
      </c>
      <c r="G23">
        <v>25.401800000000001</v>
      </c>
      <c r="J23">
        <v>1.8E-3</v>
      </c>
      <c r="M23">
        <v>25.5</v>
      </c>
      <c r="N23">
        <v>25.3</v>
      </c>
      <c r="O23" t="s">
        <v>14</v>
      </c>
      <c r="P23">
        <v>5.5999999999999999E-3</v>
      </c>
      <c r="Q23">
        <v>0.05</v>
      </c>
      <c r="R23" t="s">
        <v>14</v>
      </c>
    </row>
    <row r="24" spans="1:19" x14ac:dyDescent="0.25">
      <c r="A24">
        <v>55</v>
      </c>
      <c r="B24" t="s">
        <v>68</v>
      </c>
      <c r="C24" t="s">
        <v>21</v>
      </c>
      <c r="D24">
        <v>25.4</v>
      </c>
      <c r="G24">
        <v>25.402000000000001</v>
      </c>
      <c r="J24">
        <v>2E-3</v>
      </c>
      <c r="M24">
        <v>25.5</v>
      </c>
      <c r="N24">
        <v>25.3</v>
      </c>
      <c r="O24" t="s">
        <v>14</v>
      </c>
      <c r="P24">
        <v>5.1000000000000004E-3</v>
      </c>
      <c r="Q24">
        <v>0.05</v>
      </c>
      <c r="R24" t="s">
        <v>14</v>
      </c>
    </row>
    <row r="25" spans="1:19" x14ac:dyDescent="0.25">
      <c r="A25">
        <v>60</v>
      </c>
      <c r="B25" t="s">
        <v>73</v>
      </c>
      <c r="C25" t="s">
        <v>21</v>
      </c>
      <c r="D25">
        <v>25.4</v>
      </c>
      <c r="G25">
        <v>25.402200000000001</v>
      </c>
      <c r="J25">
        <v>2.2000000000000001E-3</v>
      </c>
      <c r="M25">
        <v>25.5</v>
      </c>
      <c r="N25">
        <v>25.3</v>
      </c>
      <c r="O25" t="s">
        <v>14</v>
      </c>
      <c r="P25">
        <v>5.4999999999999997E-3</v>
      </c>
      <c r="Q25">
        <v>0.05</v>
      </c>
      <c r="R25" t="s">
        <v>14</v>
      </c>
      <c r="S25" s="2">
        <f>STDEV(G22:G27)*1000</f>
        <v>0.19663841604957674</v>
      </c>
    </row>
    <row r="26" spans="1:19" x14ac:dyDescent="0.25">
      <c r="A26">
        <v>65</v>
      </c>
      <c r="B26" t="s">
        <v>78</v>
      </c>
      <c r="C26" t="s">
        <v>21</v>
      </c>
      <c r="D26">
        <v>25.4</v>
      </c>
      <c r="G26">
        <v>25.402200000000001</v>
      </c>
      <c r="J26">
        <v>2.2000000000000001E-3</v>
      </c>
      <c r="M26">
        <v>25.5</v>
      </c>
      <c r="N26">
        <v>25.3</v>
      </c>
      <c r="O26" t="s">
        <v>14</v>
      </c>
      <c r="P26">
        <v>4.5999999999999999E-3</v>
      </c>
      <c r="Q26">
        <v>0.05</v>
      </c>
      <c r="R26" t="s">
        <v>14</v>
      </c>
      <c r="S26">
        <f>(MAX(G22:G27)-MIN(G22:G27))*1000</f>
        <v>0.39999999999906777</v>
      </c>
    </row>
    <row r="27" spans="1:19" x14ac:dyDescent="0.25">
      <c r="A27">
        <v>71</v>
      </c>
      <c r="B27" t="s">
        <v>84</v>
      </c>
      <c r="C27" t="s">
        <v>21</v>
      </c>
      <c r="D27">
        <v>25.4</v>
      </c>
      <c r="G27">
        <v>25.401800000000001</v>
      </c>
      <c r="J27">
        <v>1.8E-3</v>
      </c>
      <c r="M27">
        <v>25.5</v>
      </c>
      <c r="N27">
        <v>25.3</v>
      </c>
      <c r="O27" t="s">
        <v>14</v>
      </c>
      <c r="P27">
        <v>5.5999999999999999E-3</v>
      </c>
      <c r="Q27">
        <v>0.05</v>
      </c>
      <c r="R27" t="s">
        <v>14</v>
      </c>
    </row>
    <row r="28" spans="1:19" x14ac:dyDescent="0.25">
      <c r="A28">
        <v>12</v>
      </c>
      <c r="B28" t="s">
        <v>24</v>
      </c>
      <c r="C28" t="s">
        <v>21</v>
      </c>
      <c r="D28">
        <v>25.4</v>
      </c>
      <c r="G28">
        <v>25.403500000000001</v>
      </c>
      <c r="J28">
        <v>3.5000000000000001E-3</v>
      </c>
      <c r="M28">
        <v>25.5</v>
      </c>
      <c r="N28">
        <v>25.3</v>
      </c>
      <c r="O28" t="s">
        <v>14</v>
      </c>
      <c r="P28">
        <v>6.4000000000000003E-3</v>
      </c>
      <c r="Q28">
        <v>0.05</v>
      </c>
      <c r="R28" t="s">
        <v>14</v>
      </c>
    </row>
    <row r="29" spans="1:19" x14ac:dyDescent="0.25">
      <c r="A29">
        <v>51</v>
      </c>
      <c r="B29" t="s">
        <v>64</v>
      </c>
      <c r="C29" t="s">
        <v>21</v>
      </c>
      <c r="D29">
        <v>25.4</v>
      </c>
      <c r="G29">
        <v>25.402899999999999</v>
      </c>
      <c r="J29">
        <v>2.8999999999999998E-3</v>
      </c>
      <c r="M29">
        <v>25.5</v>
      </c>
      <c r="N29">
        <v>25.3</v>
      </c>
      <c r="O29" t="s">
        <v>14</v>
      </c>
      <c r="P29">
        <v>8.0000000000000002E-3</v>
      </c>
      <c r="Q29">
        <v>0.05</v>
      </c>
      <c r="R29" t="s">
        <v>14</v>
      </c>
    </row>
    <row r="30" spans="1:19" x14ac:dyDescent="0.25">
      <c r="A30">
        <v>56</v>
      </c>
      <c r="B30" t="s">
        <v>69</v>
      </c>
      <c r="C30" t="s">
        <v>21</v>
      </c>
      <c r="D30">
        <v>25.4</v>
      </c>
      <c r="G30">
        <v>25.403600000000001</v>
      </c>
      <c r="J30">
        <v>3.5999999999999999E-3</v>
      </c>
      <c r="M30">
        <v>25.5</v>
      </c>
      <c r="N30">
        <v>25.3</v>
      </c>
      <c r="O30" t="s">
        <v>14</v>
      </c>
      <c r="P30">
        <v>6.7999999999999996E-3</v>
      </c>
      <c r="Q30">
        <v>0.05</v>
      </c>
      <c r="R30" t="s">
        <v>14</v>
      </c>
    </row>
    <row r="31" spans="1:19" x14ac:dyDescent="0.25">
      <c r="A31">
        <v>61</v>
      </c>
      <c r="B31" t="s">
        <v>74</v>
      </c>
      <c r="C31" t="s">
        <v>21</v>
      </c>
      <c r="D31">
        <v>25.4</v>
      </c>
      <c r="G31">
        <v>25.402899999999999</v>
      </c>
      <c r="J31">
        <v>2.8999999999999998E-3</v>
      </c>
      <c r="M31">
        <v>25.5</v>
      </c>
      <c r="N31">
        <v>25.3</v>
      </c>
      <c r="O31" t="s">
        <v>14</v>
      </c>
      <c r="P31">
        <v>7.1999999999999998E-3</v>
      </c>
      <c r="Q31">
        <v>0.05</v>
      </c>
      <c r="R31" t="s">
        <v>14</v>
      </c>
      <c r="S31" s="2">
        <f>STDEV(G28:G33)*1000</f>
        <v>0.32093613071864746</v>
      </c>
    </row>
    <row r="32" spans="1:19" x14ac:dyDescent="0.25">
      <c r="A32">
        <v>66</v>
      </c>
      <c r="B32" t="s">
        <v>79</v>
      </c>
      <c r="C32" t="s">
        <v>21</v>
      </c>
      <c r="D32">
        <v>25.4</v>
      </c>
      <c r="G32">
        <v>25.403099999999998</v>
      </c>
      <c r="J32">
        <v>3.0999999999999999E-3</v>
      </c>
      <c r="M32">
        <v>25.5</v>
      </c>
      <c r="N32">
        <v>25.3</v>
      </c>
      <c r="O32" t="s">
        <v>14</v>
      </c>
      <c r="P32">
        <v>5.4000000000000003E-3</v>
      </c>
      <c r="Q32">
        <v>0.05</v>
      </c>
      <c r="R32" t="s">
        <v>14</v>
      </c>
      <c r="S32">
        <f>(MAX(G28:G33)-MIN(G28:G33))*1000</f>
        <v>0.70000000000192131</v>
      </c>
    </row>
    <row r="33" spans="1:19" x14ac:dyDescent="0.25">
      <c r="A33">
        <v>72</v>
      </c>
      <c r="B33" t="s">
        <v>85</v>
      </c>
      <c r="C33" t="s">
        <v>21</v>
      </c>
      <c r="D33">
        <v>25.4</v>
      </c>
      <c r="G33">
        <v>25.402899999999999</v>
      </c>
      <c r="J33">
        <v>2.8999999999999998E-3</v>
      </c>
      <c r="M33">
        <v>25.5</v>
      </c>
      <c r="N33">
        <v>25.3</v>
      </c>
      <c r="O33" t="s">
        <v>14</v>
      </c>
      <c r="P33">
        <v>8.0000000000000002E-3</v>
      </c>
      <c r="Q33">
        <v>0.05</v>
      </c>
      <c r="R33" t="s">
        <v>14</v>
      </c>
    </row>
    <row r="34" spans="1:19" x14ac:dyDescent="0.25">
      <c r="A34">
        <v>13</v>
      </c>
      <c r="B34" t="s">
        <v>25</v>
      </c>
      <c r="C34" t="s">
        <v>21</v>
      </c>
      <c r="D34">
        <v>25.4</v>
      </c>
      <c r="G34">
        <v>25.401199999999999</v>
      </c>
      <c r="J34">
        <v>1.1999999999999999E-3</v>
      </c>
      <c r="M34">
        <v>25.5</v>
      </c>
      <c r="N34">
        <v>25.3</v>
      </c>
      <c r="O34" t="s">
        <v>14</v>
      </c>
      <c r="P34">
        <v>7.0000000000000001E-3</v>
      </c>
      <c r="Q34">
        <v>0.05</v>
      </c>
      <c r="R34" t="s">
        <v>14</v>
      </c>
    </row>
    <row r="35" spans="1:19" x14ac:dyDescent="0.25">
      <c r="A35">
        <v>52</v>
      </c>
      <c r="B35" t="s">
        <v>65</v>
      </c>
      <c r="C35" t="s">
        <v>21</v>
      </c>
      <c r="D35">
        <v>25.4</v>
      </c>
      <c r="G35">
        <v>25.401700000000002</v>
      </c>
      <c r="J35">
        <v>1.6999999999999999E-3</v>
      </c>
      <c r="M35">
        <v>25.5</v>
      </c>
      <c r="N35">
        <v>25.3</v>
      </c>
      <c r="O35" t="s">
        <v>14</v>
      </c>
      <c r="P35">
        <v>3.8999999999999998E-3</v>
      </c>
      <c r="Q35">
        <v>0.05</v>
      </c>
      <c r="R35" t="s">
        <v>14</v>
      </c>
    </row>
    <row r="36" spans="1:19" x14ac:dyDescent="0.25">
      <c r="A36">
        <v>57</v>
      </c>
      <c r="B36" t="s">
        <v>70</v>
      </c>
      <c r="C36" t="s">
        <v>21</v>
      </c>
      <c r="D36">
        <v>25.4</v>
      </c>
      <c r="G36">
        <v>25.401700000000002</v>
      </c>
      <c r="J36">
        <v>1.6999999999999999E-3</v>
      </c>
      <c r="M36">
        <v>25.5</v>
      </c>
      <c r="N36">
        <v>25.3</v>
      </c>
      <c r="O36" t="s">
        <v>14</v>
      </c>
      <c r="P36">
        <v>4.3E-3</v>
      </c>
      <c r="Q36">
        <v>0.05</v>
      </c>
      <c r="R36" t="s">
        <v>14</v>
      </c>
    </row>
    <row r="37" spans="1:19" x14ac:dyDescent="0.25">
      <c r="A37">
        <v>62</v>
      </c>
      <c r="B37" t="s">
        <v>75</v>
      </c>
      <c r="C37" t="s">
        <v>21</v>
      </c>
      <c r="D37">
        <v>25.4</v>
      </c>
      <c r="G37">
        <v>25.402100000000001</v>
      </c>
      <c r="J37">
        <v>2.0999999999999999E-3</v>
      </c>
      <c r="M37">
        <v>25.5</v>
      </c>
      <c r="N37">
        <v>25.3</v>
      </c>
      <c r="O37" t="s">
        <v>14</v>
      </c>
      <c r="P37">
        <v>4.1000000000000003E-3</v>
      </c>
      <c r="Q37">
        <v>0.05</v>
      </c>
      <c r="R37" t="s">
        <v>14</v>
      </c>
      <c r="S37" s="2">
        <f>STDEV(G34:G39)*1000</f>
        <v>0.31885210782915147</v>
      </c>
    </row>
    <row r="38" spans="1:19" x14ac:dyDescent="0.25">
      <c r="A38">
        <v>67</v>
      </c>
      <c r="B38" t="s">
        <v>80</v>
      </c>
      <c r="C38" t="s">
        <v>21</v>
      </c>
      <c r="D38">
        <v>25.4</v>
      </c>
      <c r="G38">
        <v>25.402000000000001</v>
      </c>
      <c r="J38">
        <v>2E-3</v>
      </c>
      <c r="M38">
        <v>25.5</v>
      </c>
      <c r="N38">
        <v>25.3</v>
      </c>
      <c r="O38" t="s">
        <v>14</v>
      </c>
      <c r="P38">
        <v>5.0000000000000001E-3</v>
      </c>
      <c r="Q38">
        <v>0.05</v>
      </c>
      <c r="R38" t="s">
        <v>14</v>
      </c>
      <c r="S38">
        <f>(MAX(G34:G39)-MIN(G34:G39))*1000</f>
        <v>0.90000000000145519</v>
      </c>
    </row>
    <row r="39" spans="1:19" x14ac:dyDescent="0.25">
      <c r="A39">
        <v>73</v>
      </c>
      <c r="B39" t="s">
        <v>86</v>
      </c>
      <c r="C39" t="s">
        <v>21</v>
      </c>
      <c r="D39">
        <v>25.4</v>
      </c>
      <c r="G39">
        <v>25.401599999999998</v>
      </c>
      <c r="J39">
        <v>1.6000000000000001E-3</v>
      </c>
      <c r="M39">
        <v>25.5</v>
      </c>
      <c r="N39">
        <v>25.3</v>
      </c>
      <c r="O39" t="s">
        <v>14</v>
      </c>
      <c r="P39">
        <v>3.5999999999999999E-3</v>
      </c>
      <c r="Q39">
        <v>0.05</v>
      </c>
      <c r="R39" t="s">
        <v>14</v>
      </c>
    </row>
    <row r="40" spans="1:19" x14ac:dyDescent="0.25">
      <c r="A40">
        <v>14</v>
      </c>
      <c r="B40" t="s">
        <v>26</v>
      </c>
      <c r="C40" t="s">
        <v>27</v>
      </c>
      <c r="D40">
        <v>72.887</v>
      </c>
      <c r="G40">
        <v>72.878200000000007</v>
      </c>
      <c r="J40">
        <v>-8.8000000000000005E-3</v>
      </c>
      <c r="M40">
        <v>72.986999999999995</v>
      </c>
      <c r="N40">
        <v>72.787000000000006</v>
      </c>
      <c r="O40" t="s">
        <v>14</v>
      </c>
    </row>
    <row r="41" spans="1:19" x14ac:dyDescent="0.25">
      <c r="A41">
        <v>15</v>
      </c>
      <c r="B41" t="s">
        <v>28</v>
      </c>
      <c r="C41" t="s">
        <v>27</v>
      </c>
      <c r="D41">
        <v>73.745999999999995</v>
      </c>
      <c r="G41">
        <v>73.712299999999999</v>
      </c>
      <c r="J41">
        <v>-3.3700000000000001E-2</v>
      </c>
      <c r="M41">
        <v>73.846000000000004</v>
      </c>
      <c r="N41">
        <v>73.646000000000001</v>
      </c>
      <c r="O41" t="s">
        <v>14</v>
      </c>
    </row>
    <row r="42" spans="1:19" x14ac:dyDescent="0.25">
      <c r="A42">
        <v>16</v>
      </c>
      <c r="B42" t="s">
        <v>29</v>
      </c>
      <c r="C42" t="s">
        <v>27</v>
      </c>
      <c r="D42">
        <v>72.376999999999995</v>
      </c>
      <c r="G42">
        <v>72.3386</v>
      </c>
      <c r="J42">
        <v>-3.8399999999999997E-2</v>
      </c>
      <c r="M42">
        <v>72.477000000000004</v>
      </c>
      <c r="N42">
        <v>72.277000000000001</v>
      </c>
      <c r="O42" t="s">
        <v>14</v>
      </c>
    </row>
    <row r="43" spans="1:19" x14ac:dyDescent="0.25">
      <c r="A43">
        <v>17</v>
      </c>
      <c r="B43" t="s">
        <v>30</v>
      </c>
      <c r="C43" t="s">
        <v>27</v>
      </c>
      <c r="D43">
        <v>72.031000000000006</v>
      </c>
      <c r="G43">
        <v>71.963300000000004</v>
      </c>
      <c r="J43">
        <v>-6.7699999999999996E-2</v>
      </c>
      <c r="M43">
        <v>72.131</v>
      </c>
      <c r="N43">
        <v>71.930999999999997</v>
      </c>
      <c r="O43" t="s">
        <v>14</v>
      </c>
    </row>
    <row r="44" spans="1:19" x14ac:dyDescent="0.25">
      <c r="A44">
        <v>20</v>
      </c>
      <c r="B44" t="s">
        <v>33</v>
      </c>
      <c r="C44" t="s">
        <v>27</v>
      </c>
      <c r="D44">
        <v>126</v>
      </c>
      <c r="G44">
        <v>125.9299</v>
      </c>
      <c r="J44">
        <v>-7.0099999999999996E-2</v>
      </c>
      <c r="M44">
        <v>126.1</v>
      </c>
      <c r="N44">
        <v>125.9</v>
      </c>
      <c r="O44" t="s">
        <v>14</v>
      </c>
    </row>
    <row r="45" spans="1:19" x14ac:dyDescent="0.25">
      <c r="A45">
        <v>22</v>
      </c>
      <c r="B45" t="s">
        <v>35</v>
      </c>
      <c r="C45" t="s">
        <v>27</v>
      </c>
      <c r="D45">
        <v>145.262</v>
      </c>
      <c r="G45">
        <v>145.2139</v>
      </c>
      <c r="J45">
        <v>-4.8099999999999997E-2</v>
      </c>
      <c r="M45">
        <v>145.36199999999999</v>
      </c>
      <c r="N45">
        <v>145.16200000000001</v>
      </c>
      <c r="O45" t="s">
        <v>14</v>
      </c>
    </row>
    <row r="46" spans="1:19" x14ac:dyDescent="0.25">
      <c r="A46">
        <v>18</v>
      </c>
      <c r="B46" t="s">
        <v>31</v>
      </c>
      <c r="C46" t="s">
        <v>27</v>
      </c>
      <c r="D46">
        <v>75.007000000000005</v>
      </c>
      <c r="G46">
        <v>74.991299999999995</v>
      </c>
      <c r="J46">
        <v>-1.5699999999999999E-2</v>
      </c>
      <c r="M46">
        <v>75.106999999999999</v>
      </c>
      <c r="N46">
        <v>74.906999999999996</v>
      </c>
      <c r="O46" t="s">
        <v>14</v>
      </c>
    </row>
    <row r="47" spans="1:19" x14ac:dyDescent="0.25">
      <c r="A47">
        <v>19</v>
      </c>
      <c r="B47" t="s">
        <v>32</v>
      </c>
      <c r="C47" t="s">
        <v>27</v>
      </c>
      <c r="D47">
        <v>74.007000000000005</v>
      </c>
      <c r="G47">
        <v>73.986599999999996</v>
      </c>
      <c r="J47">
        <v>-2.0400000000000001E-2</v>
      </c>
      <c r="M47">
        <v>74.106999999999999</v>
      </c>
      <c r="N47">
        <v>73.906999999999996</v>
      </c>
      <c r="O47" t="s">
        <v>14</v>
      </c>
    </row>
    <row r="48" spans="1:19" x14ac:dyDescent="0.25">
      <c r="A48">
        <v>23</v>
      </c>
      <c r="B48" t="s">
        <v>36</v>
      </c>
      <c r="C48" t="s">
        <v>27</v>
      </c>
      <c r="D48">
        <v>145.774</v>
      </c>
      <c r="G48">
        <v>145.6721</v>
      </c>
      <c r="J48">
        <v>-0.1019</v>
      </c>
      <c r="M48">
        <v>145.874</v>
      </c>
      <c r="N48">
        <v>145.67400000000001</v>
      </c>
      <c r="O48" t="s">
        <v>16</v>
      </c>
    </row>
    <row r="49" spans="1:26" x14ac:dyDescent="0.25">
      <c r="A49">
        <v>21</v>
      </c>
      <c r="B49" t="s">
        <v>34</v>
      </c>
      <c r="C49" t="s">
        <v>27</v>
      </c>
      <c r="D49">
        <v>124.004</v>
      </c>
      <c r="G49">
        <v>123.9211</v>
      </c>
      <c r="J49">
        <v>-8.2900000000000001E-2</v>
      </c>
      <c r="M49">
        <v>124.104</v>
      </c>
      <c r="N49">
        <v>123.904</v>
      </c>
      <c r="O49" t="s">
        <v>14</v>
      </c>
    </row>
    <row r="50" spans="1:26" x14ac:dyDescent="0.25">
      <c r="A50">
        <v>4</v>
      </c>
      <c r="B50" t="s">
        <v>12</v>
      </c>
      <c r="C50" t="s">
        <v>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P50">
        <v>0</v>
      </c>
      <c r="Q50">
        <v>0.05</v>
      </c>
      <c r="R50" t="s">
        <v>14</v>
      </c>
      <c r="T50" s="2">
        <f>(G50-$G$50)*1000</f>
        <v>0</v>
      </c>
      <c r="U50" s="2">
        <f>(H50-$H$50)*1000</f>
        <v>0</v>
      </c>
      <c r="V50" s="2">
        <f>(I50-$I$50)*1000</f>
        <v>0</v>
      </c>
    </row>
    <row r="51" spans="1:26" x14ac:dyDescent="0.25">
      <c r="A51">
        <v>24</v>
      </c>
      <c r="B51" t="s">
        <v>37</v>
      </c>
      <c r="C51" t="s">
        <v>13</v>
      </c>
      <c r="D51">
        <v>0</v>
      </c>
      <c r="E51">
        <v>0</v>
      </c>
      <c r="F51">
        <v>0</v>
      </c>
      <c r="G51">
        <v>-2.0000000000000001E-4</v>
      </c>
      <c r="H51">
        <v>2.9999999999999997E-4</v>
      </c>
      <c r="I51">
        <v>5.0000000000000001E-4</v>
      </c>
      <c r="J51">
        <v>-2.0000000000000001E-4</v>
      </c>
      <c r="K51">
        <v>2.9999999999999997E-4</v>
      </c>
      <c r="L51">
        <v>5.0000000000000001E-4</v>
      </c>
      <c r="P51">
        <v>1.1999999999999999E-3</v>
      </c>
      <c r="Q51">
        <v>0.05</v>
      </c>
      <c r="R51" t="s">
        <v>14</v>
      </c>
      <c r="T51" s="2">
        <f t="shared" ref="T51:T55" si="0">(G51-$G$50)*1000</f>
        <v>-0.2</v>
      </c>
      <c r="U51" s="2">
        <f t="shared" ref="U51:U55" si="1">(H51-$H$50)*1000</f>
        <v>0.3</v>
      </c>
      <c r="V51" s="2">
        <f t="shared" ref="V51:V55" si="2">(I51-$I$50)*1000</f>
        <v>0.5</v>
      </c>
    </row>
    <row r="52" spans="1:26" x14ac:dyDescent="0.25">
      <c r="A52">
        <v>29</v>
      </c>
      <c r="B52" t="s">
        <v>42</v>
      </c>
      <c r="C52" t="s">
        <v>13</v>
      </c>
      <c r="D52">
        <v>0</v>
      </c>
      <c r="E52">
        <v>0</v>
      </c>
      <c r="F52">
        <v>0</v>
      </c>
      <c r="G52">
        <v>-1E-4</v>
      </c>
      <c r="H52">
        <v>4.0000000000000002E-4</v>
      </c>
      <c r="I52">
        <v>2.9999999999999997E-4</v>
      </c>
      <c r="J52">
        <v>-1E-4</v>
      </c>
      <c r="K52">
        <v>4.0000000000000002E-4</v>
      </c>
      <c r="L52">
        <v>2.9999999999999997E-4</v>
      </c>
      <c r="P52">
        <v>8.9999999999999998E-4</v>
      </c>
      <c r="Q52">
        <v>0.05</v>
      </c>
      <c r="R52" t="s">
        <v>14</v>
      </c>
      <c r="T52" s="2">
        <f t="shared" si="0"/>
        <v>-0.1</v>
      </c>
      <c r="U52" s="2">
        <f t="shared" si="1"/>
        <v>0.4</v>
      </c>
      <c r="V52" s="2">
        <f t="shared" si="2"/>
        <v>0.3</v>
      </c>
    </row>
    <row r="53" spans="1:26" x14ac:dyDescent="0.25">
      <c r="A53">
        <v>34</v>
      </c>
      <c r="B53" t="s">
        <v>47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-1E-4</v>
      </c>
      <c r="I53">
        <v>8.0000000000000004E-4</v>
      </c>
      <c r="J53">
        <v>0</v>
      </c>
      <c r="K53">
        <v>-1E-4</v>
      </c>
      <c r="L53">
        <v>8.0000000000000004E-4</v>
      </c>
      <c r="P53">
        <v>1.5E-3</v>
      </c>
      <c r="Q53">
        <v>0.05</v>
      </c>
      <c r="R53" t="s">
        <v>14</v>
      </c>
      <c r="T53" s="2">
        <f t="shared" si="0"/>
        <v>0</v>
      </c>
      <c r="U53" s="2">
        <f t="shared" si="1"/>
        <v>-0.1</v>
      </c>
      <c r="V53" s="2">
        <f t="shared" si="2"/>
        <v>0.8</v>
      </c>
    </row>
    <row r="54" spans="1:26" x14ac:dyDescent="0.25">
      <c r="A54">
        <v>38</v>
      </c>
      <c r="B54" t="s">
        <v>51</v>
      </c>
      <c r="C54" t="s">
        <v>13</v>
      </c>
      <c r="D54">
        <v>0</v>
      </c>
      <c r="E54">
        <v>0</v>
      </c>
      <c r="F54">
        <v>0</v>
      </c>
      <c r="G54">
        <v>1E-4</v>
      </c>
      <c r="H54">
        <v>-2.0000000000000001E-4</v>
      </c>
      <c r="I54">
        <v>8.0000000000000004E-4</v>
      </c>
      <c r="J54">
        <v>1E-4</v>
      </c>
      <c r="K54">
        <v>-2.0000000000000001E-4</v>
      </c>
      <c r="L54">
        <v>8.0000000000000004E-4</v>
      </c>
      <c r="P54">
        <v>1.6000000000000001E-3</v>
      </c>
      <c r="Q54">
        <v>0.05</v>
      </c>
      <c r="R54" t="s">
        <v>14</v>
      </c>
      <c r="T54" s="2">
        <f t="shared" si="0"/>
        <v>0.1</v>
      </c>
      <c r="U54" s="2">
        <f t="shared" si="1"/>
        <v>-0.2</v>
      </c>
      <c r="V54" s="2">
        <f t="shared" si="2"/>
        <v>0.8</v>
      </c>
      <c r="X54">
        <f>(G55-G50)*1000</f>
        <v>0.1</v>
      </c>
      <c r="Y54">
        <f>(H55-H50)*1000</f>
        <v>-0.4</v>
      </c>
      <c r="Z54">
        <f>(I55-I50)*1000</f>
        <v>0.2</v>
      </c>
    </row>
    <row r="55" spans="1:26" x14ac:dyDescent="0.25">
      <c r="A55">
        <v>43</v>
      </c>
      <c r="B55" t="s">
        <v>56</v>
      </c>
      <c r="C55" t="s">
        <v>13</v>
      </c>
      <c r="D55">
        <v>0</v>
      </c>
      <c r="E55">
        <v>0</v>
      </c>
      <c r="F55">
        <v>0</v>
      </c>
      <c r="G55">
        <v>1E-4</v>
      </c>
      <c r="H55">
        <v>-4.0000000000000002E-4</v>
      </c>
      <c r="I55">
        <v>2.0000000000000001E-4</v>
      </c>
      <c r="J55">
        <v>1E-4</v>
      </c>
      <c r="K55">
        <v>-4.0000000000000002E-4</v>
      </c>
      <c r="L55">
        <v>2.0000000000000001E-4</v>
      </c>
      <c r="P55">
        <v>8.9999999999999998E-4</v>
      </c>
      <c r="Q55">
        <v>0.05</v>
      </c>
      <c r="R55" t="s">
        <v>14</v>
      </c>
      <c r="T55" s="2">
        <f t="shared" si="0"/>
        <v>0.1</v>
      </c>
      <c r="U55" s="2">
        <f t="shared" si="1"/>
        <v>-0.4</v>
      </c>
      <c r="V55" s="2">
        <f t="shared" si="2"/>
        <v>0.2</v>
      </c>
    </row>
    <row r="56" spans="1:26" x14ac:dyDescent="0.25">
      <c r="A56">
        <v>5</v>
      </c>
      <c r="B56" t="s">
        <v>15</v>
      </c>
      <c r="C56" t="s">
        <v>13</v>
      </c>
      <c r="D56">
        <v>62.5</v>
      </c>
      <c r="E56">
        <v>37.5</v>
      </c>
      <c r="F56">
        <v>0</v>
      </c>
      <c r="G56">
        <v>62.479500000000002</v>
      </c>
      <c r="H56">
        <v>37.517200000000003</v>
      </c>
      <c r="I56">
        <v>8.8200000000000001E-2</v>
      </c>
      <c r="J56">
        <v>-2.0500000000000001E-2</v>
      </c>
      <c r="K56">
        <v>1.72E-2</v>
      </c>
      <c r="L56">
        <v>8.8200000000000001E-2</v>
      </c>
      <c r="P56">
        <v>0.18429999999999999</v>
      </c>
      <c r="Q56">
        <v>0.05</v>
      </c>
      <c r="R56" t="s">
        <v>16</v>
      </c>
      <c r="T56" s="2">
        <f>(G56-$G$56)*1000</f>
        <v>0</v>
      </c>
      <c r="U56" s="2">
        <f>(H56-$H$56)*1000</f>
        <v>0</v>
      </c>
      <c r="V56" s="2">
        <f>(I56-$I$56)*1000</f>
        <v>0</v>
      </c>
    </row>
    <row r="57" spans="1:26" x14ac:dyDescent="0.25">
      <c r="A57">
        <v>25</v>
      </c>
      <c r="B57" t="s">
        <v>38</v>
      </c>
      <c r="C57" t="s">
        <v>13</v>
      </c>
      <c r="D57">
        <v>62.5</v>
      </c>
      <c r="E57">
        <v>37.5</v>
      </c>
      <c r="F57">
        <v>0</v>
      </c>
      <c r="G57">
        <v>62.479399999999998</v>
      </c>
      <c r="H57">
        <v>37.517200000000003</v>
      </c>
      <c r="I57">
        <v>8.8300000000000003E-2</v>
      </c>
      <c r="J57">
        <v>-2.06E-2</v>
      </c>
      <c r="K57">
        <v>1.72E-2</v>
      </c>
      <c r="L57">
        <v>8.8300000000000003E-2</v>
      </c>
      <c r="P57">
        <v>0.1845</v>
      </c>
      <c r="Q57">
        <v>0.05</v>
      </c>
      <c r="R57" t="s">
        <v>16</v>
      </c>
      <c r="T57" s="2">
        <f t="shared" ref="T57:T61" si="3">(G57-$G$56)*1000</f>
        <v>-0.10000000000331966</v>
      </c>
      <c r="U57" s="2">
        <f t="shared" ref="U57:U61" si="4">(H57-$H$56)*1000</f>
        <v>0</v>
      </c>
      <c r="V57" s="2">
        <f t="shared" ref="V57:V61" si="5">(I57-$I$56)*1000</f>
        <v>0.10000000000000286</v>
      </c>
    </row>
    <row r="58" spans="1:26" x14ac:dyDescent="0.25">
      <c r="A58">
        <v>30</v>
      </c>
      <c r="B58" t="s">
        <v>43</v>
      </c>
      <c r="C58" t="s">
        <v>13</v>
      </c>
      <c r="D58">
        <v>62.5</v>
      </c>
      <c r="E58">
        <v>37.5</v>
      </c>
      <c r="F58">
        <v>0</v>
      </c>
      <c r="G58">
        <v>62.479500000000002</v>
      </c>
      <c r="H58">
        <v>37.517200000000003</v>
      </c>
      <c r="I58">
        <v>8.8599999999999998E-2</v>
      </c>
      <c r="J58">
        <v>-2.0500000000000001E-2</v>
      </c>
      <c r="K58">
        <v>1.72E-2</v>
      </c>
      <c r="L58">
        <v>8.8599999999999998E-2</v>
      </c>
      <c r="P58">
        <v>0.185</v>
      </c>
      <c r="Q58">
        <v>0.05</v>
      </c>
      <c r="R58" t="s">
        <v>16</v>
      </c>
      <c r="T58" s="2">
        <f t="shared" si="3"/>
        <v>0</v>
      </c>
      <c r="U58" s="2">
        <f t="shared" si="4"/>
        <v>0</v>
      </c>
      <c r="V58" s="2">
        <f t="shared" si="5"/>
        <v>0.39999999999999758</v>
      </c>
    </row>
    <row r="59" spans="1:26" x14ac:dyDescent="0.25">
      <c r="A59">
        <v>47</v>
      </c>
      <c r="B59" t="s">
        <v>60</v>
      </c>
      <c r="C59" t="s">
        <v>13</v>
      </c>
      <c r="D59">
        <v>62.5</v>
      </c>
      <c r="E59">
        <v>37.5</v>
      </c>
      <c r="F59">
        <v>0</v>
      </c>
      <c r="G59">
        <v>62.479199999999999</v>
      </c>
      <c r="H59">
        <v>37.517200000000003</v>
      </c>
      <c r="I59">
        <v>8.8499999999999995E-2</v>
      </c>
      <c r="J59">
        <v>-2.0799999999999999E-2</v>
      </c>
      <c r="K59">
        <v>1.72E-2</v>
      </c>
      <c r="L59">
        <v>8.8499999999999995E-2</v>
      </c>
      <c r="P59">
        <v>0.18509999999999999</v>
      </c>
      <c r="Q59">
        <v>0.05</v>
      </c>
      <c r="R59" t="s">
        <v>16</v>
      </c>
      <c r="T59" s="2">
        <f t="shared" si="3"/>
        <v>-0.30000000000285354</v>
      </c>
      <c r="U59" s="2">
        <f t="shared" si="4"/>
        <v>0</v>
      </c>
      <c r="V59" s="2">
        <f t="shared" si="5"/>
        <v>0.29999999999999472</v>
      </c>
    </row>
    <row r="60" spans="1:26" x14ac:dyDescent="0.25">
      <c r="A60">
        <v>39</v>
      </c>
      <c r="B60" t="s">
        <v>52</v>
      </c>
      <c r="C60" t="s">
        <v>13</v>
      </c>
      <c r="D60">
        <v>62.5</v>
      </c>
      <c r="E60">
        <v>37.5</v>
      </c>
      <c r="F60">
        <v>0</v>
      </c>
      <c r="G60">
        <v>62.479700000000001</v>
      </c>
      <c r="H60">
        <v>37.517000000000003</v>
      </c>
      <c r="I60">
        <v>8.8900000000000007E-2</v>
      </c>
      <c r="J60">
        <v>-2.0299999999999999E-2</v>
      </c>
      <c r="K60">
        <v>1.7000000000000001E-2</v>
      </c>
      <c r="L60">
        <v>8.8900000000000007E-2</v>
      </c>
      <c r="P60">
        <v>0.1855</v>
      </c>
      <c r="Q60">
        <v>0.05</v>
      </c>
      <c r="R60" t="s">
        <v>16</v>
      </c>
      <c r="T60" s="2">
        <f t="shared" si="3"/>
        <v>0.19999999999953388</v>
      </c>
      <c r="U60" s="2">
        <f t="shared" si="4"/>
        <v>-0.19999999999953388</v>
      </c>
      <c r="V60" s="2">
        <f t="shared" si="5"/>
        <v>0.70000000000000617</v>
      </c>
      <c r="X60">
        <f>(G61-G56)*1000</f>
        <v>9.9999999996214228E-2</v>
      </c>
      <c r="Y60">
        <f>(H61-H56)*1000</f>
        <v>-0.30000000000285354</v>
      </c>
      <c r="Z60">
        <f>(I61-I56)*1000</f>
        <v>-0.10000000000000286</v>
      </c>
    </row>
    <row r="61" spans="1:26" x14ac:dyDescent="0.25">
      <c r="A61">
        <v>44</v>
      </c>
      <c r="B61" t="s">
        <v>57</v>
      </c>
      <c r="C61" t="s">
        <v>13</v>
      </c>
      <c r="D61">
        <v>62.5</v>
      </c>
      <c r="E61">
        <v>37.5</v>
      </c>
      <c r="F61">
        <v>0</v>
      </c>
      <c r="G61">
        <v>62.479599999999998</v>
      </c>
      <c r="H61">
        <v>37.5169</v>
      </c>
      <c r="I61">
        <v>8.8099999999999998E-2</v>
      </c>
      <c r="J61">
        <v>-2.0400000000000001E-2</v>
      </c>
      <c r="K61">
        <v>1.6899999999999998E-2</v>
      </c>
      <c r="L61">
        <v>8.8099999999999998E-2</v>
      </c>
      <c r="P61">
        <v>0.184</v>
      </c>
      <c r="Q61">
        <v>0.05</v>
      </c>
      <c r="R61" t="s">
        <v>16</v>
      </c>
      <c r="T61" s="2">
        <f t="shared" si="3"/>
        <v>9.9999999996214228E-2</v>
      </c>
      <c r="U61" s="2">
        <f t="shared" si="4"/>
        <v>-0.30000000000285354</v>
      </c>
      <c r="V61" s="2">
        <f t="shared" si="5"/>
        <v>-0.10000000000000286</v>
      </c>
    </row>
    <row r="62" spans="1:26" x14ac:dyDescent="0.25">
      <c r="A62">
        <v>6</v>
      </c>
      <c r="B62" t="s">
        <v>17</v>
      </c>
      <c r="C62" t="s">
        <v>13</v>
      </c>
      <c r="D62">
        <v>-63.5</v>
      </c>
      <c r="E62">
        <v>37.5</v>
      </c>
      <c r="F62">
        <v>0</v>
      </c>
      <c r="G62">
        <v>-63.450400000000002</v>
      </c>
      <c r="H62">
        <v>37.517200000000003</v>
      </c>
      <c r="I62">
        <v>7.1800000000000003E-2</v>
      </c>
      <c r="J62">
        <v>4.9599999999999998E-2</v>
      </c>
      <c r="K62">
        <v>1.72E-2</v>
      </c>
      <c r="L62">
        <v>7.1800000000000003E-2</v>
      </c>
      <c r="P62">
        <v>0.17780000000000001</v>
      </c>
      <c r="Q62">
        <v>0.05</v>
      </c>
      <c r="R62" t="s">
        <v>16</v>
      </c>
      <c r="T62" s="2">
        <f>(G62-$G$62)*1000</f>
        <v>0</v>
      </c>
      <c r="U62" s="2">
        <f>(H62-$H$62)*1000</f>
        <v>0</v>
      </c>
      <c r="V62" s="2">
        <f>(I62-$I$62)*1000</f>
        <v>0</v>
      </c>
    </row>
    <row r="63" spans="1:26" x14ac:dyDescent="0.25">
      <c r="A63">
        <v>26</v>
      </c>
      <c r="B63" t="s">
        <v>39</v>
      </c>
      <c r="C63" t="s">
        <v>13</v>
      </c>
      <c r="D63">
        <v>-63.5</v>
      </c>
      <c r="E63">
        <v>37.5</v>
      </c>
      <c r="F63">
        <v>0</v>
      </c>
      <c r="G63">
        <v>-63.450400000000002</v>
      </c>
      <c r="H63">
        <v>37.517600000000002</v>
      </c>
      <c r="I63">
        <v>7.1900000000000006E-2</v>
      </c>
      <c r="J63">
        <v>4.9599999999999998E-2</v>
      </c>
      <c r="K63">
        <v>1.7600000000000001E-2</v>
      </c>
      <c r="L63">
        <v>7.1900000000000006E-2</v>
      </c>
      <c r="P63">
        <v>0.17829999999999999</v>
      </c>
      <c r="Q63">
        <v>0.05</v>
      </c>
      <c r="R63" t="s">
        <v>16</v>
      </c>
      <c r="T63" s="2">
        <f t="shared" ref="T63:T67" si="6">(G63-$G$62)*1000</f>
        <v>0</v>
      </c>
      <c r="U63" s="2">
        <f t="shared" ref="U63:U67" si="7">(H63-$H$62)*1000</f>
        <v>0.39999999999906777</v>
      </c>
      <c r="V63" s="2">
        <f t="shared" ref="V63:V67" si="8">(I63-$I$62)*1000</f>
        <v>0.10000000000000286</v>
      </c>
    </row>
    <row r="64" spans="1:26" x14ac:dyDescent="0.25">
      <c r="A64">
        <v>31</v>
      </c>
      <c r="B64" t="s">
        <v>44</v>
      </c>
      <c r="C64" t="s">
        <v>13</v>
      </c>
      <c r="D64">
        <v>-63.5</v>
      </c>
      <c r="E64">
        <v>37.5</v>
      </c>
      <c r="F64">
        <v>0</v>
      </c>
      <c r="G64">
        <v>-63.450099999999999</v>
      </c>
      <c r="H64">
        <v>37.517400000000002</v>
      </c>
      <c r="I64">
        <v>7.17E-2</v>
      </c>
      <c r="J64">
        <v>4.99E-2</v>
      </c>
      <c r="K64">
        <v>1.7399999999999999E-2</v>
      </c>
      <c r="L64">
        <v>7.17E-2</v>
      </c>
      <c r="P64">
        <v>0.17810000000000001</v>
      </c>
      <c r="Q64">
        <v>0.05</v>
      </c>
      <c r="R64" t="s">
        <v>16</v>
      </c>
      <c r="T64" s="2">
        <f t="shared" si="6"/>
        <v>0.30000000000285354</v>
      </c>
      <c r="U64" s="2">
        <f t="shared" si="7"/>
        <v>0.19999999999953388</v>
      </c>
      <c r="V64" s="2">
        <f t="shared" si="8"/>
        <v>-0.10000000000000286</v>
      </c>
    </row>
    <row r="65" spans="1:26" x14ac:dyDescent="0.25">
      <c r="A65">
        <v>35</v>
      </c>
      <c r="B65" t="s">
        <v>48</v>
      </c>
      <c r="C65" t="s">
        <v>13</v>
      </c>
      <c r="D65">
        <v>-63.5</v>
      </c>
      <c r="E65">
        <v>37.5</v>
      </c>
      <c r="F65">
        <v>0</v>
      </c>
      <c r="G65">
        <v>-63.4499</v>
      </c>
      <c r="H65">
        <v>37.517499999999998</v>
      </c>
      <c r="I65">
        <v>7.1499999999999994E-2</v>
      </c>
      <c r="J65">
        <v>5.0099999999999999E-2</v>
      </c>
      <c r="K65">
        <v>1.7500000000000002E-2</v>
      </c>
      <c r="L65">
        <v>7.1499999999999994E-2</v>
      </c>
      <c r="P65">
        <v>0.17799999999999999</v>
      </c>
      <c r="Q65">
        <v>0.05</v>
      </c>
      <c r="R65" t="s">
        <v>16</v>
      </c>
      <c r="T65" s="2">
        <f t="shared" si="6"/>
        <v>0.50000000000238742</v>
      </c>
      <c r="U65" s="2">
        <f t="shared" si="7"/>
        <v>0.29999999999574811</v>
      </c>
      <c r="V65" s="2">
        <f t="shared" si="8"/>
        <v>-0.30000000000000859</v>
      </c>
    </row>
    <row r="66" spans="1:26" x14ac:dyDescent="0.25">
      <c r="A66">
        <v>40</v>
      </c>
      <c r="B66" t="s">
        <v>53</v>
      </c>
      <c r="C66" t="s">
        <v>13</v>
      </c>
      <c r="D66">
        <v>-63.5</v>
      </c>
      <c r="E66">
        <v>37.5</v>
      </c>
      <c r="F66">
        <v>0</v>
      </c>
      <c r="G66">
        <v>-63.450299999999999</v>
      </c>
      <c r="H66">
        <v>37.517699999999998</v>
      </c>
      <c r="I66">
        <v>7.1400000000000005E-2</v>
      </c>
      <c r="J66">
        <v>4.9700000000000001E-2</v>
      </c>
      <c r="K66">
        <v>1.77E-2</v>
      </c>
      <c r="L66">
        <v>7.1400000000000005E-2</v>
      </c>
      <c r="P66">
        <v>0.17760000000000001</v>
      </c>
      <c r="Q66">
        <v>0.05</v>
      </c>
      <c r="R66" t="s">
        <v>16</v>
      </c>
      <c r="T66" s="2">
        <f t="shared" si="6"/>
        <v>0.10000000000331966</v>
      </c>
      <c r="U66" s="2">
        <f t="shared" si="7"/>
        <v>0.499999999995282</v>
      </c>
      <c r="V66" s="2">
        <f t="shared" si="8"/>
        <v>-0.39999999999999758</v>
      </c>
      <c r="X66">
        <f>(G67-G62)*1000</f>
        <v>0.10000000000331966</v>
      </c>
      <c r="Y66">
        <f>(H67-H62)*1000</f>
        <v>0.499999999995282</v>
      </c>
      <c r="Z66">
        <f>(I67-I62)*1000</f>
        <v>-0.39999999999999758</v>
      </c>
    </row>
    <row r="67" spans="1:26" x14ac:dyDescent="0.25">
      <c r="A67">
        <v>68</v>
      </c>
      <c r="B67" t="s">
        <v>81</v>
      </c>
      <c r="C67" t="s">
        <v>13</v>
      </c>
      <c r="D67">
        <v>-63.5</v>
      </c>
      <c r="E67">
        <v>37.5</v>
      </c>
      <c r="F67">
        <v>0</v>
      </c>
      <c r="G67">
        <v>-63.450299999999999</v>
      </c>
      <c r="H67">
        <v>37.517699999999998</v>
      </c>
      <c r="I67">
        <v>7.1400000000000005E-2</v>
      </c>
      <c r="J67">
        <v>4.9700000000000001E-2</v>
      </c>
      <c r="K67">
        <v>1.77E-2</v>
      </c>
      <c r="L67">
        <v>7.1400000000000005E-2</v>
      </c>
      <c r="P67">
        <v>0.17760000000000001</v>
      </c>
      <c r="Q67">
        <v>0.05</v>
      </c>
      <c r="R67" t="s">
        <v>16</v>
      </c>
      <c r="T67" s="2">
        <f t="shared" si="6"/>
        <v>0.10000000000331966</v>
      </c>
      <c r="U67" s="2">
        <f t="shared" si="7"/>
        <v>0.499999999995282</v>
      </c>
      <c r="V67" s="2">
        <f t="shared" si="8"/>
        <v>-0.39999999999999758</v>
      </c>
    </row>
    <row r="68" spans="1:26" x14ac:dyDescent="0.25">
      <c r="A68">
        <v>7</v>
      </c>
      <c r="B68" t="s">
        <v>18</v>
      </c>
      <c r="C68" t="s">
        <v>13</v>
      </c>
      <c r="D68">
        <v>-62.5</v>
      </c>
      <c r="E68">
        <v>-36.5</v>
      </c>
      <c r="F68">
        <v>0</v>
      </c>
      <c r="G68">
        <v>-62.476500000000001</v>
      </c>
      <c r="H68">
        <v>-36.463000000000001</v>
      </c>
      <c r="I68">
        <v>8.8400000000000006E-2</v>
      </c>
      <c r="J68">
        <v>2.35E-2</v>
      </c>
      <c r="K68">
        <v>3.6999999999999998E-2</v>
      </c>
      <c r="L68">
        <v>8.8400000000000006E-2</v>
      </c>
      <c r="P68">
        <v>0.19739999999999999</v>
      </c>
      <c r="Q68">
        <v>0.05</v>
      </c>
      <c r="R68" t="s">
        <v>16</v>
      </c>
      <c r="T68" s="2">
        <f>(G68-$G$68)*1000</f>
        <v>0</v>
      </c>
      <c r="U68" s="2">
        <f>(H68-$H$68)*1000</f>
        <v>0</v>
      </c>
      <c r="V68" s="2">
        <f>(I68-$I$68)*1000</f>
        <v>0</v>
      </c>
    </row>
    <row r="69" spans="1:26" x14ac:dyDescent="0.25">
      <c r="A69">
        <v>27</v>
      </c>
      <c r="B69" t="s">
        <v>40</v>
      </c>
      <c r="C69" t="s">
        <v>13</v>
      </c>
      <c r="D69">
        <v>-62.5</v>
      </c>
      <c r="E69">
        <v>-36.5</v>
      </c>
      <c r="F69">
        <v>0</v>
      </c>
      <c r="G69">
        <v>-62.476999999999997</v>
      </c>
      <c r="H69">
        <v>-36.462699999999998</v>
      </c>
      <c r="I69">
        <v>8.8700000000000001E-2</v>
      </c>
      <c r="J69">
        <v>2.3E-2</v>
      </c>
      <c r="K69">
        <v>3.73E-2</v>
      </c>
      <c r="L69">
        <v>8.8700000000000001E-2</v>
      </c>
      <c r="P69">
        <v>0.19789999999999999</v>
      </c>
      <c r="Q69">
        <v>0.05</v>
      </c>
      <c r="R69" t="s">
        <v>16</v>
      </c>
      <c r="T69" s="2">
        <f t="shared" ref="T69:T73" si="9">(G69-$G$68)*1000</f>
        <v>-0.499999999995282</v>
      </c>
      <c r="U69" s="2">
        <f t="shared" ref="U69:U73" si="10">(H69-$H$68)*1000</f>
        <v>0.30000000000285354</v>
      </c>
      <c r="V69" s="2">
        <f t="shared" ref="V69:V73" si="11">(I69-$I$68)*1000</f>
        <v>0.29999999999999472</v>
      </c>
    </row>
    <row r="70" spans="1:26" x14ac:dyDescent="0.25">
      <c r="A70">
        <v>32</v>
      </c>
      <c r="B70" t="s">
        <v>45</v>
      </c>
      <c r="C70" t="s">
        <v>13</v>
      </c>
      <c r="D70">
        <v>-62.5</v>
      </c>
      <c r="E70">
        <v>-36.5</v>
      </c>
      <c r="F70">
        <v>0</v>
      </c>
      <c r="G70">
        <v>-62.476700000000001</v>
      </c>
      <c r="H70">
        <v>-36.463099999999997</v>
      </c>
      <c r="I70">
        <v>8.8200000000000001E-2</v>
      </c>
      <c r="J70">
        <v>2.3300000000000001E-2</v>
      </c>
      <c r="K70">
        <v>3.6900000000000002E-2</v>
      </c>
      <c r="L70">
        <v>8.8200000000000001E-2</v>
      </c>
      <c r="P70">
        <v>0.19689999999999999</v>
      </c>
      <c r="Q70">
        <v>0.05</v>
      </c>
      <c r="R70" t="s">
        <v>16</v>
      </c>
      <c r="T70" s="2">
        <f t="shared" si="9"/>
        <v>-0.19999999999953388</v>
      </c>
      <c r="U70" s="2">
        <f t="shared" si="10"/>
        <v>-9.9999999996214228E-2</v>
      </c>
      <c r="V70" s="2">
        <f t="shared" si="11"/>
        <v>-0.20000000000000573</v>
      </c>
    </row>
    <row r="71" spans="1:26" x14ac:dyDescent="0.25">
      <c r="A71">
        <v>36</v>
      </c>
      <c r="B71" t="s">
        <v>49</v>
      </c>
      <c r="C71" t="s">
        <v>13</v>
      </c>
      <c r="D71">
        <v>-62.5</v>
      </c>
      <c r="E71">
        <v>-36.5</v>
      </c>
      <c r="F71">
        <v>0</v>
      </c>
      <c r="G71">
        <v>-62.476700000000001</v>
      </c>
      <c r="H71">
        <v>-36.463799999999999</v>
      </c>
      <c r="I71">
        <v>8.8499999999999995E-2</v>
      </c>
      <c r="J71">
        <v>2.3300000000000001E-2</v>
      </c>
      <c r="K71">
        <v>3.6200000000000003E-2</v>
      </c>
      <c r="L71">
        <v>8.8499999999999995E-2</v>
      </c>
      <c r="P71">
        <v>0.19689999999999999</v>
      </c>
      <c r="Q71">
        <v>0.05</v>
      </c>
      <c r="R71" t="s">
        <v>16</v>
      </c>
      <c r="T71" s="2">
        <f t="shared" si="9"/>
        <v>-0.19999999999953388</v>
      </c>
      <c r="U71" s="2">
        <f t="shared" si="10"/>
        <v>-0.79999999999813554</v>
      </c>
      <c r="V71" s="2">
        <f t="shared" si="11"/>
        <v>9.9999999999988987E-2</v>
      </c>
    </row>
    <row r="72" spans="1:26" x14ac:dyDescent="0.25">
      <c r="A72">
        <v>41</v>
      </c>
      <c r="B72" t="s">
        <v>54</v>
      </c>
      <c r="C72" t="s">
        <v>13</v>
      </c>
      <c r="D72">
        <v>-62.5</v>
      </c>
      <c r="E72">
        <v>-36.5</v>
      </c>
      <c r="F72">
        <v>0</v>
      </c>
      <c r="G72">
        <v>-62.476500000000001</v>
      </c>
      <c r="H72">
        <v>-36.463000000000001</v>
      </c>
      <c r="I72">
        <v>8.8599999999999998E-2</v>
      </c>
      <c r="J72">
        <v>2.35E-2</v>
      </c>
      <c r="K72">
        <v>3.6999999999999998E-2</v>
      </c>
      <c r="L72">
        <v>8.8599999999999998E-2</v>
      </c>
      <c r="P72">
        <v>0.1976</v>
      </c>
      <c r="Q72">
        <v>0.05</v>
      </c>
      <c r="R72" t="s">
        <v>16</v>
      </c>
      <c r="T72" s="2">
        <f t="shared" si="9"/>
        <v>0</v>
      </c>
      <c r="U72" s="2">
        <f t="shared" si="10"/>
        <v>0</v>
      </c>
      <c r="V72" s="2">
        <f t="shared" si="11"/>
        <v>0.19999999999999185</v>
      </c>
      <c r="X72">
        <f>(G73-G68)*1000</f>
        <v>-0.19999999999953388</v>
      </c>
      <c r="Y72">
        <f>(H73-H68)*1000</f>
        <v>0.10000000000331966</v>
      </c>
      <c r="Z72">
        <f>(I73-I68)*1000</f>
        <v>0.29999999999999472</v>
      </c>
    </row>
    <row r="73" spans="1:26" x14ac:dyDescent="0.25">
      <c r="A73">
        <v>45</v>
      </c>
      <c r="B73" t="s">
        <v>58</v>
      </c>
      <c r="C73" t="s">
        <v>13</v>
      </c>
      <c r="D73">
        <v>-62.5</v>
      </c>
      <c r="E73">
        <v>-36.5</v>
      </c>
      <c r="F73">
        <v>0</v>
      </c>
      <c r="G73">
        <v>-62.476700000000001</v>
      </c>
      <c r="H73">
        <v>-36.462899999999998</v>
      </c>
      <c r="I73">
        <v>8.8700000000000001E-2</v>
      </c>
      <c r="J73">
        <v>2.3300000000000001E-2</v>
      </c>
      <c r="K73">
        <v>3.7100000000000001E-2</v>
      </c>
      <c r="L73">
        <v>8.8700000000000001E-2</v>
      </c>
      <c r="P73">
        <v>0.1978</v>
      </c>
      <c r="Q73">
        <v>0.05</v>
      </c>
      <c r="R73" t="s">
        <v>16</v>
      </c>
      <c r="T73" s="2">
        <f t="shared" si="9"/>
        <v>-0.19999999999953388</v>
      </c>
      <c r="U73" s="2">
        <f t="shared" si="10"/>
        <v>0.10000000000331966</v>
      </c>
      <c r="V73" s="2">
        <f t="shared" si="11"/>
        <v>0.29999999999999472</v>
      </c>
    </row>
    <row r="74" spans="1:26" x14ac:dyDescent="0.25">
      <c r="A74">
        <v>8</v>
      </c>
      <c r="B74" t="s">
        <v>19</v>
      </c>
      <c r="C74" t="s">
        <v>13</v>
      </c>
      <c r="D74">
        <v>61.5</v>
      </c>
      <c r="E74">
        <v>-37.5</v>
      </c>
      <c r="F74">
        <v>0</v>
      </c>
      <c r="G74">
        <v>61.440600000000003</v>
      </c>
      <c r="H74">
        <v>-37.466900000000003</v>
      </c>
      <c r="I74">
        <v>7.22E-2</v>
      </c>
      <c r="J74">
        <v>-5.9400000000000001E-2</v>
      </c>
      <c r="K74">
        <v>3.3099999999999997E-2</v>
      </c>
      <c r="L74">
        <v>7.22E-2</v>
      </c>
      <c r="P74">
        <v>0.19839999999999999</v>
      </c>
      <c r="Q74">
        <v>0.05</v>
      </c>
      <c r="R74" t="s">
        <v>16</v>
      </c>
      <c r="T74" s="2">
        <f>(G74-$G$74)*1000</f>
        <v>0</v>
      </c>
      <c r="U74" s="2">
        <f>(H74-$H$74)*1000</f>
        <v>0</v>
      </c>
      <c r="V74" s="2">
        <f>(I74-$I$74)*1000</f>
        <v>0</v>
      </c>
    </row>
    <row r="75" spans="1:26" x14ac:dyDescent="0.25">
      <c r="A75">
        <v>28</v>
      </c>
      <c r="B75" t="s">
        <v>41</v>
      </c>
      <c r="C75" t="s">
        <v>13</v>
      </c>
      <c r="D75">
        <v>61.5</v>
      </c>
      <c r="E75">
        <v>-37.5</v>
      </c>
      <c r="F75">
        <v>0</v>
      </c>
      <c r="G75">
        <v>61.4405</v>
      </c>
      <c r="H75">
        <v>-37.467300000000002</v>
      </c>
      <c r="I75">
        <v>7.2400000000000006E-2</v>
      </c>
      <c r="J75">
        <v>-5.9499999999999997E-2</v>
      </c>
      <c r="K75">
        <v>3.27E-2</v>
      </c>
      <c r="L75">
        <v>7.2400000000000006E-2</v>
      </c>
      <c r="P75">
        <v>0.19850000000000001</v>
      </c>
      <c r="Q75">
        <v>0.05</v>
      </c>
      <c r="R75" t="s">
        <v>16</v>
      </c>
      <c r="T75" s="2">
        <f t="shared" ref="T75:T79" si="12">(G75-$G$74)*1000</f>
        <v>-0.10000000000331966</v>
      </c>
      <c r="U75" s="2">
        <f t="shared" ref="U75:U79" si="13">(H75-$H$74)*1000</f>
        <v>-0.39999999999906777</v>
      </c>
      <c r="V75" s="2">
        <f t="shared" ref="V75:V79" si="14">(I75-$I$74)*1000</f>
        <v>0.20000000000000573</v>
      </c>
    </row>
    <row r="76" spans="1:26" x14ac:dyDescent="0.25">
      <c r="A76">
        <v>33</v>
      </c>
      <c r="B76" t="s">
        <v>46</v>
      </c>
      <c r="C76" t="s">
        <v>13</v>
      </c>
      <c r="D76">
        <v>61.5</v>
      </c>
      <c r="E76">
        <v>-37.5</v>
      </c>
      <c r="F76">
        <v>0</v>
      </c>
      <c r="G76">
        <v>61.4405</v>
      </c>
      <c r="H76">
        <v>-37.467199999999998</v>
      </c>
      <c r="I76">
        <v>7.2499999999999995E-2</v>
      </c>
      <c r="J76">
        <v>-5.9499999999999997E-2</v>
      </c>
      <c r="K76">
        <v>3.2800000000000003E-2</v>
      </c>
      <c r="L76">
        <v>7.2499999999999995E-2</v>
      </c>
      <c r="P76">
        <v>0.19869999999999999</v>
      </c>
      <c r="Q76">
        <v>0.05</v>
      </c>
      <c r="R76" t="s">
        <v>16</v>
      </c>
      <c r="T76" s="2">
        <f t="shared" si="12"/>
        <v>-0.10000000000331966</v>
      </c>
      <c r="U76" s="2">
        <f t="shared" si="13"/>
        <v>-0.29999999999574811</v>
      </c>
      <c r="V76" s="2">
        <f t="shared" si="14"/>
        <v>0.29999999999999472</v>
      </c>
    </row>
    <row r="77" spans="1:26" x14ac:dyDescent="0.25">
      <c r="A77">
        <v>37</v>
      </c>
      <c r="B77" t="s">
        <v>50</v>
      </c>
      <c r="C77" t="s">
        <v>13</v>
      </c>
      <c r="D77">
        <v>61.5</v>
      </c>
      <c r="E77">
        <v>-37.5</v>
      </c>
      <c r="F77">
        <v>0</v>
      </c>
      <c r="G77">
        <v>61.4405</v>
      </c>
      <c r="H77">
        <v>-37.467599999999997</v>
      </c>
      <c r="I77">
        <v>7.2099999999999997E-2</v>
      </c>
      <c r="J77">
        <v>-5.9499999999999997E-2</v>
      </c>
      <c r="K77">
        <v>3.2399999999999998E-2</v>
      </c>
      <c r="L77">
        <v>7.2099999999999997E-2</v>
      </c>
      <c r="P77">
        <v>0.19800000000000001</v>
      </c>
      <c r="Q77">
        <v>0.05</v>
      </c>
      <c r="R77" t="s">
        <v>16</v>
      </c>
      <c r="T77" s="2">
        <f t="shared" si="12"/>
        <v>-0.10000000000331966</v>
      </c>
      <c r="U77" s="2">
        <f t="shared" si="13"/>
        <v>-0.69999999999481588</v>
      </c>
      <c r="V77" s="2">
        <f t="shared" si="14"/>
        <v>-0.10000000000000286</v>
      </c>
    </row>
    <row r="78" spans="1:26" x14ac:dyDescent="0.25">
      <c r="A78">
        <v>42</v>
      </c>
      <c r="B78" t="s">
        <v>55</v>
      </c>
      <c r="C78" t="s">
        <v>13</v>
      </c>
      <c r="D78">
        <v>61.5</v>
      </c>
      <c r="E78">
        <v>-37.5</v>
      </c>
      <c r="F78">
        <v>0</v>
      </c>
      <c r="G78">
        <v>61.440899999999999</v>
      </c>
      <c r="H78">
        <v>-37.467599999999997</v>
      </c>
      <c r="I78">
        <v>7.2099999999999997E-2</v>
      </c>
      <c r="J78">
        <v>-5.91E-2</v>
      </c>
      <c r="K78">
        <v>3.2399999999999998E-2</v>
      </c>
      <c r="L78">
        <v>7.2099999999999997E-2</v>
      </c>
      <c r="P78">
        <v>0.19739999999999999</v>
      </c>
      <c r="Q78">
        <v>0.05</v>
      </c>
      <c r="R78" t="s">
        <v>16</v>
      </c>
      <c r="T78" s="2">
        <f t="shared" si="12"/>
        <v>0.29999999999574811</v>
      </c>
      <c r="U78" s="2">
        <f t="shared" si="13"/>
        <v>-0.69999999999481588</v>
      </c>
      <c r="V78" s="2">
        <f t="shared" si="14"/>
        <v>-0.10000000000000286</v>
      </c>
      <c r="X78">
        <f>(G79-G74)*1000</f>
        <v>0</v>
      </c>
      <c r="Y78">
        <f>(H79-H74)*1000</f>
        <v>-0.39999999999906777</v>
      </c>
      <c r="Z78">
        <f>(I79-I74)*1000</f>
        <v>0.20000000000000573</v>
      </c>
    </row>
    <row r="79" spans="1:26" x14ac:dyDescent="0.25">
      <c r="A79">
        <v>46</v>
      </c>
      <c r="B79" t="s">
        <v>59</v>
      </c>
      <c r="C79" t="s">
        <v>13</v>
      </c>
      <c r="D79">
        <v>61.5</v>
      </c>
      <c r="E79">
        <v>-37.5</v>
      </c>
      <c r="F79">
        <v>0</v>
      </c>
      <c r="G79">
        <v>61.440600000000003</v>
      </c>
      <c r="H79">
        <v>-37.467300000000002</v>
      </c>
      <c r="I79">
        <v>7.2400000000000006E-2</v>
      </c>
      <c r="J79">
        <v>-5.9400000000000001E-2</v>
      </c>
      <c r="K79">
        <v>3.27E-2</v>
      </c>
      <c r="L79">
        <v>7.2400000000000006E-2</v>
      </c>
      <c r="P79">
        <v>0.19839999999999999</v>
      </c>
      <c r="Q79">
        <v>0.05</v>
      </c>
      <c r="R79" t="s">
        <v>16</v>
      </c>
      <c r="T79" s="2">
        <f t="shared" si="12"/>
        <v>0</v>
      </c>
      <c r="U79" s="2">
        <f t="shared" si="13"/>
        <v>-0.39999999999906777</v>
      </c>
      <c r="V79" s="2">
        <f t="shared" si="14"/>
        <v>0.20000000000000573</v>
      </c>
    </row>
    <row r="82" spans="2:20" x14ac:dyDescent="0.25">
      <c r="B82" t="s">
        <v>26</v>
      </c>
      <c r="D82" s="1" cm="1">
        <f t="array" ref="D82">SQRT(SUMSQ(D50:F50-D56:F56))</f>
        <v>72.886898685566251</v>
      </c>
      <c r="G82" s="1" cm="1">
        <f t="array" ref="G82">SQRT(SUMSQ(G50:I50-G56:I56))</f>
        <v>72.878227169230726</v>
      </c>
      <c r="H82" s="2">
        <f>(G82-$G$82)*1000</f>
        <v>0</v>
      </c>
    </row>
    <row r="83" spans="2:20" x14ac:dyDescent="0.25">
      <c r="D83" s="3">
        <f>3+4*D82/1000</f>
        <v>3.2915475947422648</v>
      </c>
      <c r="G83" s="1" cm="1">
        <f t="array" ref="G83">SQRT(SUMSQ(G51:I51-G57:I57))</f>
        <v>72.878157980357869</v>
      </c>
      <c r="H83" s="2">
        <f t="shared" ref="H83:H87" si="15">(G83-$G$82)*1000</f>
        <v>-6.9188872856784656E-2</v>
      </c>
    </row>
    <row r="84" spans="2:20" x14ac:dyDescent="0.25">
      <c r="G84" s="1" cm="1">
        <f t="array" ref="G84">SQRT(SUMSQ(G52:I52-G58:I58))</f>
        <v>72.8781071055636</v>
      </c>
      <c r="H84" s="2">
        <f t="shared" si="15"/>
        <v>-0.12006366712569161</v>
      </c>
      <c r="R84" t="s">
        <v>100</v>
      </c>
      <c r="S84" s="2">
        <f>AVERAGE(H82:H87)</f>
        <v>-4.3140504348097387E-2</v>
      </c>
    </row>
    <row r="85" spans="2:20" x14ac:dyDescent="0.25">
      <c r="G85" s="1" cm="1">
        <f t="array" ref="G85">SQRT(SUMSQ(G53:I53-G59:I59))</f>
        <v>72.878020851419947</v>
      </c>
      <c r="H85" s="2">
        <f t="shared" si="15"/>
        <v>-0.20631781077895539</v>
      </c>
      <c r="R85" t="s">
        <v>101</v>
      </c>
      <c r="S85" s="2">
        <f>STDEV(H82:H87)</f>
        <v>0.11004079903361681</v>
      </c>
      <c r="T85">
        <f>S85/D82</f>
        <v>1.5097473073773151E-3</v>
      </c>
    </row>
    <row r="86" spans="2:20" x14ac:dyDescent="0.25">
      <c r="G86" s="1" cm="1">
        <f t="array" ref="G86">SQRT(SUMSQ(G54:I54-G60:I60))</f>
        <v>72.878312779660305</v>
      </c>
      <c r="H86" s="2">
        <f t="shared" si="15"/>
        <v>8.5610429579219272E-2</v>
      </c>
      <c r="R86" t="s">
        <v>102</v>
      </c>
      <c r="S86" s="2">
        <f>(MAX(H82:H87)-MIN(H82:H87))</f>
        <v>0.29192824035817466</v>
      </c>
      <c r="T86">
        <f>S86/D82</f>
        <v>4.0052224147655363E-3</v>
      </c>
    </row>
    <row r="87" spans="2:20" x14ac:dyDescent="0.25">
      <c r="G87" s="1" cm="1">
        <f t="array" ref="G87">SQRT(SUMSQ(G55:I55-G61:I61))</f>
        <v>72.87827828612582</v>
      </c>
      <c r="H87" s="2">
        <f t="shared" si="15"/>
        <v>5.1116895093628045E-2</v>
      </c>
    </row>
    <row r="88" spans="2:20" x14ac:dyDescent="0.25">
      <c r="B88" t="s">
        <v>28</v>
      </c>
      <c r="D88" s="1" cm="1">
        <f t="array" ref="D88">SQRT(SUMSQ(D50:F50-D62:F62))</f>
        <v>73.746186342074665</v>
      </c>
      <c r="G88" s="1" cm="1">
        <f t="array" ref="G88">SQRT(SUMSQ(G50:I50-G62:I62))</f>
        <v>73.712269746901711</v>
      </c>
      <c r="H88" s="2">
        <f>(G88-$G$88)*1000</f>
        <v>0</v>
      </c>
    </row>
    <row r="89" spans="2:20" x14ac:dyDescent="0.25">
      <c r="D89" s="3">
        <f>3+4*D88/1000</f>
        <v>3.2949847453682986</v>
      </c>
      <c r="G89" s="1" cm="1">
        <f t="array" ref="G89">SQRT(SUMSQ(G51:I51-G63:I63))</f>
        <v>73.712148098464752</v>
      </c>
      <c r="H89" s="2">
        <f t="shared" ref="H89:H93" si="16">(G89-$G$88)*1000</f>
        <v>-0.1216484369592763</v>
      </c>
    </row>
    <row r="90" spans="2:20" x14ac:dyDescent="0.25">
      <c r="G90" s="1" cm="1">
        <f t="array" ref="G90">SQRT(SUMSQ(G52:I52-G64:I64))</f>
        <v>73.711823250819123</v>
      </c>
      <c r="H90" s="2">
        <f t="shared" si="16"/>
        <v>-0.44649608258851003</v>
      </c>
      <c r="R90" t="s">
        <v>100</v>
      </c>
      <c r="S90" s="2">
        <f>AVERAGE(H88:H93)</f>
        <v>2.7673462762815384E-3</v>
      </c>
    </row>
    <row r="91" spans="2:20" x14ac:dyDescent="0.25">
      <c r="G91" s="1" cm="1">
        <f t="array" ref="G91">SQRT(SUMSQ(G53:I53-G65:I65))</f>
        <v>73.712041880957287</v>
      </c>
      <c r="H91" s="2">
        <f t="shared" si="16"/>
        <v>-0.22786594442436581</v>
      </c>
      <c r="R91" t="s">
        <v>101</v>
      </c>
      <c r="S91" s="2">
        <f>STDEV(H88:H93)</f>
        <v>0.34682712673891536</v>
      </c>
      <c r="T91">
        <f>S91/D88</f>
        <v>4.7029838957386039E-3</v>
      </c>
    </row>
    <row r="92" spans="2:20" x14ac:dyDescent="0.25">
      <c r="G92" s="1" cm="1">
        <f t="array" ref="G92">SQRT(SUMSQ(G54:I54-G66:I66))</f>
        <v>73.712624867996666</v>
      </c>
      <c r="H92" s="2">
        <f t="shared" si="16"/>
        <v>0.35512109495527966</v>
      </c>
      <c r="R92" t="s">
        <v>102</v>
      </c>
      <c r="S92" s="2">
        <f>(MAX(H88:H93)-MIN(H88:H93))</f>
        <v>0.90398952926307174</v>
      </c>
      <c r="T92">
        <f>S92/D88</f>
        <v>1.2258119017434742E-2</v>
      </c>
    </row>
    <row r="93" spans="2:20" x14ac:dyDescent="0.25">
      <c r="G93" s="1" cm="1">
        <f t="array" ref="G93">SQRT(SUMSQ(G55:I55-G67:I67))</f>
        <v>73.712727240348386</v>
      </c>
      <c r="H93" s="2">
        <f t="shared" si="16"/>
        <v>0.45749344667456171</v>
      </c>
    </row>
    <row r="94" spans="2:20" x14ac:dyDescent="0.25">
      <c r="B94" t="s">
        <v>29</v>
      </c>
      <c r="D94" s="1" cm="1">
        <f t="array" ref="D94">SQRT(SUMSQ(D50:F50-D68:F68))</f>
        <v>72.377482686260919</v>
      </c>
      <c r="G94" s="1" cm="1">
        <f t="array" ref="G94">SQRT(SUMSQ(G50:I50-G68:I68))</f>
        <v>72.338587460704545</v>
      </c>
      <c r="H94" s="2">
        <f>(G94-$G$94)*1000</f>
        <v>0</v>
      </c>
    </row>
    <row r="95" spans="2:20" x14ac:dyDescent="0.25">
      <c r="D95" s="3">
        <f>3+4*D94/1000</f>
        <v>3.2895099307450435</v>
      </c>
      <c r="G95" s="1" cm="1">
        <f t="array" ref="G95">SQRT(SUMSQ(G51:I51-G69:I69))</f>
        <v>72.338846317037707</v>
      </c>
      <c r="H95" s="2">
        <f t="shared" ref="H95:H99" si="17">(G95-$G$94)*1000</f>
        <v>0.25885633316136136</v>
      </c>
    </row>
    <row r="96" spans="2:20" x14ac:dyDescent="0.25">
      <c r="G96" s="1" cm="1">
        <f t="array" ref="G96">SQRT(SUMSQ(G52:I52-G70:I70))</f>
        <v>72.338925249273643</v>
      </c>
      <c r="H96" s="2">
        <f t="shared" si="17"/>
        <v>0.33778856909805199</v>
      </c>
      <c r="R96" t="s">
        <v>100</v>
      </c>
      <c r="S96" s="2">
        <f>AVERAGE(H94:H99)</f>
        <v>0.18556491185487781</v>
      </c>
    </row>
    <row r="97" spans="2:20" x14ac:dyDescent="0.25">
      <c r="G97" s="1" cm="1">
        <f t="array" ref="G97">SQRT(SUMSQ(G53:I53-G71:I71))</f>
        <v>72.339112186078154</v>
      </c>
      <c r="H97" s="2">
        <f t="shared" si="17"/>
        <v>0.52472537360870319</v>
      </c>
      <c r="R97" t="s">
        <v>101</v>
      </c>
      <c r="S97" s="2">
        <f>STDEV(H94:H99)</f>
        <v>0.22366067309187676</v>
      </c>
      <c r="T97">
        <f>S97/D94</f>
        <v>3.0901969064245065E-3</v>
      </c>
    </row>
    <row r="98" spans="2:20" x14ac:dyDescent="0.25">
      <c r="G98" s="1" cm="1">
        <f t="array" ref="G98">SQRT(SUMSQ(G54:I54-G72:I72))</f>
        <v>72.338572285054127</v>
      </c>
      <c r="H98" s="2">
        <f t="shared" si="17"/>
        <v>-1.5175650418086661E-2</v>
      </c>
      <c r="R98" t="s">
        <v>102</v>
      </c>
      <c r="S98" s="2">
        <f>(MAX(H94:H99)-MIN(H94:H99))</f>
        <v>0.53990102402678986</v>
      </c>
      <c r="T98">
        <f>S98/D94</f>
        <v>7.4595164682244022E-3</v>
      </c>
    </row>
    <row r="99" spans="2:20" x14ac:dyDescent="0.25">
      <c r="G99" s="1" cm="1">
        <f t="array" ref="G99">SQRT(SUMSQ(G55:I55-G73:I73))</f>
        <v>72.338594655550224</v>
      </c>
      <c r="H99" s="2">
        <f t="shared" si="17"/>
        <v>7.1948456792370052E-3</v>
      </c>
    </row>
    <row r="100" spans="2:20" x14ac:dyDescent="0.25">
      <c r="B100" t="s">
        <v>30</v>
      </c>
      <c r="D100" s="1" cm="1">
        <f t="array" ref="D100">SQRT(SUMSQ(D50:F50-D74:F74))</f>
        <v>72.03124322125781</v>
      </c>
      <c r="G100" s="1" cm="1">
        <f t="array" ref="G100">SQRT(SUMSQ(G50:I50-G74:I74))</f>
        <v>71.963331890692785</v>
      </c>
      <c r="H100" s="2">
        <f>(G100-$G$100)*1000</f>
        <v>0</v>
      </c>
    </row>
    <row r="101" spans="2:20" x14ac:dyDescent="0.25">
      <c r="D101" s="3">
        <f>3+4*D100/1000</f>
        <v>3.288124972885031</v>
      </c>
      <c r="G101" s="1" cm="1">
        <f t="array" ref="G101">SQRT(SUMSQ(G51:I51-G75:I75))</f>
        <v>71.963781417182361</v>
      </c>
      <c r="H101" s="2">
        <f t="shared" ref="H101:H105" si="18">(G101-$G$100)*1000</f>
        <v>0.44952648957519159</v>
      </c>
    </row>
    <row r="102" spans="2:20" x14ac:dyDescent="0.25">
      <c r="G102" s="1" cm="1">
        <f t="array" ref="G102">SQRT(SUMSQ(G52:I52-G76:I76))</f>
        <v>71.963696340307592</v>
      </c>
      <c r="H102" s="2">
        <f t="shared" si="18"/>
        <v>0.36444961480697202</v>
      </c>
      <c r="R102" t="s">
        <v>100</v>
      </c>
      <c r="S102" s="2">
        <f>AVERAGE(H100:H105)</f>
        <v>0.2308145069539099</v>
      </c>
    </row>
    <row r="103" spans="2:20" x14ac:dyDescent="0.25">
      <c r="G103" s="1" cm="1">
        <f t="array" ref="G103">SQRT(SUMSQ(G53:I53-G77:I77))</f>
        <v>71.963558001185575</v>
      </c>
      <c r="H103" s="2">
        <f t="shared" si="18"/>
        <v>0.22611049278964401</v>
      </c>
      <c r="R103" t="s">
        <v>101</v>
      </c>
      <c r="S103" s="2">
        <f>STDEV(H100:H105)</f>
        <v>0.2274704535502029</v>
      </c>
      <c r="T103">
        <f>S103/D100</f>
        <v>3.1579415178422461E-3</v>
      </c>
    </row>
    <row r="104" spans="2:20" x14ac:dyDescent="0.25">
      <c r="G104" s="1" cm="1">
        <f t="array" ref="G104">SQRT(SUMSQ(G54:I54-G78:I78))</f>
        <v>71.963762068766243</v>
      </c>
      <c r="H104" s="2">
        <f t="shared" si="18"/>
        <v>0.4301780734579097</v>
      </c>
      <c r="R104" t="s">
        <v>102</v>
      </c>
      <c r="S104" s="2">
        <f>(MAX(H100:H105)-MIN(H100:H105))</f>
        <v>0.53490411848144959</v>
      </c>
      <c r="T104">
        <f>S104/D100</f>
        <v>7.4260014760315707E-3</v>
      </c>
    </row>
    <row r="105" spans="2:20" x14ac:dyDescent="0.25">
      <c r="G105" s="1" cm="1">
        <f t="array" ref="G105">SQRT(SUMSQ(G55:I55-G79:I79))</f>
        <v>71.963246513063879</v>
      </c>
      <c r="H105" s="2">
        <f t="shared" si="18"/>
        <v>-8.5377628906257996E-2</v>
      </c>
    </row>
    <row r="106" spans="2:20" x14ac:dyDescent="0.25">
      <c r="B106" t="s">
        <v>33</v>
      </c>
      <c r="D106" s="1" cm="1">
        <f t="array" ref="D106">SQRT(SUMSQ(D56:F56-D62:F62))</f>
        <v>126</v>
      </c>
      <c r="G106" s="1" cm="1">
        <f t="array" ref="G106">SQRT(SUMSQ(G56:I56-G62:I62))</f>
        <v>125.92990106789571</v>
      </c>
      <c r="H106" s="2">
        <f>(G106-$G$106)*1000</f>
        <v>0</v>
      </c>
    </row>
    <row r="107" spans="2:20" x14ac:dyDescent="0.25">
      <c r="D107" s="3">
        <f>3+4*D106/1000</f>
        <v>3.504</v>
      </c>
      <c r="G107" s="1" cm="1">
        <f t="array" ref="G107">SQRT(SUMSQ(G57:I57-G63:I63))</f>
        <v>125.92980106853183</v>
      </c>
      <c r="H107" s="2">
        <f t="shared" ref="H107:H111" si="19">(G107-$G$106)*1000</f>
        <v>-9.9999363882830039E-2</v>
      </c>
    </row>
    <row r="108" spans="2:20" x14ac:dyDescent="0.25">
      <c r="G108" s="1" cm="1">
        <f t="array" ref="G108">SQRT(SUMSQ(G58:I58-G64:I64))</f>
        <v>125.92960113416542</v>
      </c>
      <c r="H108" s="2">
        <f t="shared" si="19"/>
        <v>-0.29993373028958104</v>
      </c>
      <c r="R108" t="s">
        <v>100</v>
      </c>
      <c r="S108" s="2">
        <f>AVERAGE(H106:H111)</f>
        <v>-0.18327686509186</v>
      </c>
    </row>
    <row r="109" spans="2:20" x14ac:dyDescent="0.25">
      <c r="G109" s="1" cm="1">
        <f t="array" ref="G109">SQRT(SUMSQ(G59:I59-G65:I65))</f>
        <v>125.92910114782842</v>
      </c>
      <c r="H109" s="2">
        <f t="shared" si="19"/>
        <v>-0.79992006729412424</v>
      </c>
      <c r="R109" t="s">
        <v>101</v>
      </c>
      <c r="S109" s="2">
        <f>STDEV(H106:H111)</f>
        <v>0.33115549176217002</v>
      </c>
      <c r="T109">
        <f>S109/D106</f>
        <v>2.6282181885886511E-3</v>
      </c>
    </row>
    <row r="110" spans="2:20" x14ac:dyDescent="0.25">
      <c r="G110" s="1" cm="1">
        <f t="array" ref="G110">SQRT(SUMSQ(G60:I60-G66:I66))</f>
        <v>125.93000121789883</v>
      </c>
      <c r="H110" s="2">
        <f t="shared" si="19"/>
        <v>0.10015000312080247</v>
      </c>
      <c r="R110" t="s">
        <v>102</v>
      </c>
      <c r="S110" s="2">
        <f>(MAX(H106:H111)-MIN(H106:H111))</f>
        <v>0.9000700704149267</v>
      </c>
      <c r="T110">
        <f>S110/D106</f>
        <v>7.1434132572613229E-3</v>
      </c>
    </row>
    <row r="111" spans="2:20" x14ac:dyDescent="0.25">
      <c r="G111" s="1" cm="1">
        <f t="array" ref="G111">SQRT(SUMSQ(G61:I61-G67:I67))</f>
        <v>125.92990110986351</v>
      </c>
      <c r="H111" s="2">
        <f t="shared" si="19"/>
        <v>4.1967794572883577E-5</v>
      </c>
    </row>
    <row r="112" spans="2:20" x14ac:dyDescent="0.25">
      <c r="B112" t="s">
        <v>35</v>
      </c>
      <c r="D112" s="1" cm="1">
        <f t="array" ref="D112">SQRT(SUMSQ(D56:F56-D68:F68))</f>
        <v>145.26183256451091</v>
      </c>
      <c r="G112" s="1" cm="1">
        <f t="array" ref="G112">SQRT(SUMSQ(G56:I56-G68:I68))</f>
        <v>145.21388338612806</v>
      </c>
      <c r="H112" s="2">
        <f>(G112-$G$112)*1000</f>
        <v>0</v>
      </c>
    </row>
    <row r="113" spans="2:20" x14ac:dyDescent="0.25">
      <c r="D113" s="3">
        <f>3+4*D112/1000</f>
        <v>3.5810473302580439</v>
      </c>
      <c r="G113" s="1" cm="1">
        <f t="array" ref="G113">SQRT(SUMSQ(G57:I57-G69:I69))</f>
        <v>145.21407474873089</v>
      </c>
      <c r="H113" s="2">
        <f t="shared" ref="H113:H117" si="20">(G113-$G$112)*1000</f>
        <v>0.19136260283403317</v>
      </c>
    </row>
    <row r="114" spans="2:20" x14ac:dyDescent="0.25">
      <c r="G114" s="1" cm="1">
        <f t="array" ref="G114">SQRT(SUMSQ(G58:I58-G70:I70))</f>
        <v>145.21410643146896</v>
      </c>
      <c r="H114" s="2">
        <f t="shared" si="20"/>
        <v>0.22304534090267225</v>
      </c>
      <c r="R114" t="s">
        <v>100</v>
      </c>
      <c r="S114" s="2">
        <f>AVERAGE(H112:H117)</f>
        <v>0.1434169874935757</v>
      </c>
    </row>
    <row r="115" spans="2:20" x14ac:dyDescent="0.25">
      <c r="G115" s="1" cm="1">
        <f t="array" ref="G115">SQRT(SUMSQ(G59:I59-G71:I71))</f>
        <v>145.214204903687</v>
      </c>
      <c r="H115" s="2">
        <f t="shared" si="20"/>
        <v>0.32151755894460621</v>
      </c>
      <c r="R115" t="s">
        <v>101</v>
      </c>
      <c r="S115" s="2">
        <f>STDEV(H112:H117)</f>
        <v>0.12183342353188542</v>
      </c>
      <c r="T115">
        <f>S115/D112</f>
        <v>8.3871600255200612E-4</v>
      </c>
    </row>
    <row r="116" spans="2:20" x14ac:dyDescent="0.25">
      <c r="G116" s="1" cm="1">
        <f t="array" ref="G116">SQRT(SUMSQ(G60:I60-G72:I72))</f>
        <v>145.21395359444628</v>
      </c>
      <c r="H116" s="2">
        <f t="shared" si="20"/>
        <v>7.0208318220466026E-2</v>
      </c>
      <c r="R116" t="s">
        <v>102</v>
      </c>
      <c r="S116" s="2">
        <f>(MAX(H112:H117)-MIN(H112:H117))</f>
        <v>0.32151755894460621</v>
      </c>
      <c r="T116">
        <f>S116/D112</f>
        <v>2.2133657084480191E-3</v>
      </c>
    </row>
    <row r="117" spans="2:20" x14ac:dyDescent="0.25">
      <c r="G117" s="1" cm="1">
        <f t="array" ref="G117">SQRT(SUMSQ(G61:I61-G73:I73))</f>
        <v>145.21393775423212</v>
      </c>
      <c r="H117" s="2">
        <f t="shared" si="20"/>
        <v>5.4368104059676625E-2</v>
      </c>
    </row>
    <row r="118" spans="2:20" x14ac:dyDescent="0.25">
      <c r="B118" t="s">
        <v>31</v>
      </c>
      <c r="D118" s="1" cm="1">
        <f t="array" ref="D118">SQRT(SUMSQ(D56:F56-D74:F74))</f>
        <v>75.006666370396701</v>
      </c>
      <c r="G118" s="1" cm="1">
        <f t="array" ref="G118">SQRT(SUMSQ(G56:I56-G74:I74))</f>
        <v>74.991298308670466</v>
      </c>
      <c r="H118" s="2">
        <f>(G118-$G$118)*1000</f>
        <v>0</v>
      </c>
    </row>
    <row r="119" spans="2:20" x14ac:dyDescent="0.25">
      <c r="D119" s="3">
        <f>3+4*D118/1000</f>
        <v>3.3000266654815866</v>
      </c>
      <c r="G119" s="1" cm="1">
        <f t="array" ref="G119">SQRT(SUMSQ(G57:I57-G75:I75))</f>
        <v>74.991698249006205</v>
      </c>
      <c r="H119" s="2">
        <f t="shared" ref="H119:H123" si="21">(G119-$G$118)*1000</f>
        <v>0.39994033573975685</v>
      </c>
    </row>
    <row r="120" spans="2:20" x14ac:dyDescent="0.25">
      <c r="G120" s="1" cm="1">
        <f t="array" ref="G120">SQRT(SUMSQ(G58:I58-G76:I76))</f>
        <v>74.991599686698237</v>
      </c>
      <c r="H120" s="2">
        <f t="shared" si="21"/>
        <v>0.30137802777119305</v>
      </c>
      <c r="R120" t="s">
        <v>100</v>
      </c>
      <c r="S120" s="2">
        <f>AVERAGE(H118:H123)</f>
        <v>0.33310354090806032</v>
      </c>
    </row>
    <row r="121" spans="2:20" x14ac:dyDescent="0.25">
      <c r="G121" s="1" cm="1">
        <f t="array" ref="G121">SQRT(SUMSQ(G59:I59-G77:I77))</f>
        <v>74.991995557459333</v>
      </c>
      <c r="H121" s="2">
        <f t="shared" si="21"/>
        <v>0.697248788867455</v>
      </c>
      <c r="R121" t="s">
        <v>101</v>
      </c>
      <c r="S121" s="2">
        <f>STDEV(H118:H123)</f>
        <v>0.25698113196306327</v>
      </c>
      <c r="T121">
        <f>S121/D118</f>
        <v>3.4261105632137179E-3</v>
      </c>
    </row>
    <row r="122" spans="2:20" x14ac:dyDescent="0.25">
      <c r="G122" s="1" cm="1">
        <f t="array" ref="G122">SQRT(SUMSQ(G60:I60-G78:I78))</f>
        <v>74.991797050344118</v>
      </c>
      <c r="H122" s="2">
        <f t="shared" si="21"/>
        <v>0.49874167365260291</v>
      </c>
      <c r="R122" t="s">
        <v>102</v>
      </c>
      <c r="S122" s="2">
        <f>(MAX(H118:H123)-MIN(H118:H123))</f>
        <v>0.697248788867455</v>
      </c>
      <c r="T122">
        <f>S122/D118</f>
        <v>9.2958242594639844E-3</v>
      </c>
    </row>
    <row r="123" spans="2:20" x14ac:dyDescent="0.25">
      <c r="G123" s="1" cm="1">
        <f t="array" ref="G123">SQRT(SUMSQ(G61:I61-G79:I79))</f>
        <v>74.991399621089883</v>
      </c>
      <c r="H123" s="2">
        <f t="shared" si="21"/>
        <v>0.10131241941735425</v>
      </c>
    </row>
    <row r="124" spans="2:20" x14ac:dyDescent="0.25">
      <c r="B124" t="s">
        <v>32</v>
      </c>
      <c r="D124" s="1" cm="1">
        <f t="array" ref="D124">SQRT(SUMSQ(D62:F62-D68:F68))</f>
        <v>74.006756448313553</v>
      </c>
      <c r="G124" s="1" cm="1">
        <f t="array" ref="G124">SQRT(SUMSQ(G62:I62-G68:I68))</f>
        <v>73.986611956556033</v>
      </c>
      <c r="H124" s="2">
        <f>(G124-$G$124)*1000</f>
        <v>0</v>
      </c>
    </row>
    <row r="125" spans="2:20" x14ac:dyDescent="0.25">
      <c r="D125" s="3">
        <f>3+4*D124/1000</f>
        <v>3.2960270257932542</v>
      </c>
      <c r="G125" s="1" cm="1">
        <f t="array" ref="G125">SQRT(SUMSQ(G63:I63-G69:I69))</f>
        <v>73.986705413134871</v>
      </c>
      <c r="H125" s="2">
        <f t="shared" ref="H125:H129" si="22">(G125-$G$124)*1000</f>
        <v>9.3456578838413407E-2</v>
      </c>
    </row>
    <row r="126" spans="2:20" x14ac:dyDescent="0.25">
      <c r="G126" s="1" cm="1">
        <f t="array" ref="G126">SQRT(SUMSQ(G64:I64-G70:I70))</f>
        <v>73.986905328307941</v>
      </c>
      <c r="H126" s="2">
        <f t="shared" si="22"/>
        <v>0.29337175190846665</v>
      </c>
      <c r="R126" t="s">
        <v>100</v>
      </c>
      <c r="S126" s="2">
        <f>AVERAGE(H124:H129)</f>
        <v>0.39542798168668014</v>
      </c>
    </row>
    <row r="127" spans="2:20" x14ac:dyDescent="0.25">
      <c r="G127" s="1" cm="1">
        <f t="array" ref="G127">SQRT(SUMSQ(G65:I65-G71:I71))</f>
        <v>73.987702741266403</v>
      </c>
      <c r="H127" s="2">
        <f t="shared" si="22"/>
        <v>1.09078471037094</v>
      </c>
      <c r="R127" t="s">
        <v>101</v>
      </c>
      <c r="S127" s="2">
        <f>STDEV(H124:H129)</f>
        <v>0.38785774471504475</v>
      </c>
      <c r="T127">
        <f>S127/D124</f>
        <v>5.2408423680333199E-3</v>
      </c>
    </row>
    <row r="128" spans="2:20" x14ac:dyDescent="0.25">
      <c r="G128" s="1" cm="1">
        <f t="array" ref="G128">SQRT(SUMSQ(G66:I66-G72:I72))</f>
        <v>73.987110734032584</v>
      </c>
      <c r="H128" s="2">
        <f t="shared" si="22"/>
        <v>0.49877747655102667</v>
      </c>
      <c r="R128" t="s">
        <v>102</v>
      </c>
      <c r="S128" s="2">
        <f>(MAX(H124:H129)-MIN(H124:H129))</f>
        <v>1.09078471037094</v>
      </c>
      <c r="T128">
        <f>S128/D124</f>
        <v>1.4738988204850539E-2</v>
      </c>
    </row>
    <row r="129" spans="2:20" x14ac:dyDescent="0.25">
      <c r="G129" s="1" cm="1">
        <f t="array" ref="G129">SQRT(SUMSQ(G67:I67-G73:I73))</f>
        <v>73.987008133928484</v>
      </c>
      <c r="H129" s="2">
        <f t="shared" si="22"/>
        <v>0.39617737245123408</v>
      </c>
    </row>
    <row r="130" spans="2:20" x14ac:dyDescent="0.25">
      <c r="B130" t="s">
        <v>36</v>
      </c>
      <c r="D130" s="1" cm="1">
        <f t="array" ref="D130">SQRT(SUMSQ(D62:F62-D74:F74))</f>
        <v>145.7737973711325</v>
      </c>
      <c r="G130" s="1" cm="1">
        <f t="array" ref="G130">SQRT(SUMSQ(G62:I62-G74:I74))</f>
        <v>145.67215634420327</v>
      </c>
      <c r="H130" s="2">
        <f>(G130-$G$130)*1000</f>
        <v>0</v>
      </c>
    </row>
    <row r="131" spans="2:20" x14ac:dyDescent="0.25">
      <c r="D131" s="3">
        <f>3+4*D130/1000</f>
        <v>3.58309518948453</v>
      </c>
      <c r="G131" s="1" cm="1">
        <f t="array" ref="G131">SQRT(SUMSQ(G63:I63-G75:I75))</f>
        <v>145.67248240855238</v>
      </c>
      <c r="H131" s="2">
        <f t="shared" ref="H131:H135" si="23">(G131-$G$130)*1000</f>
        <v>0.32606434911031101</v>
      </c>
    </row>
    <row r="132" spans="2:20" x14ac:dyDescent="0.25">
      <c r="G132" s="1" cm="1">
        <f t="array" ref="G132">SQRT(SUMSQ(G64:I64-G76:I76))</f>
        <v>145.67207078283744</v>
      </c>
      <c r="H132" s="2">
        <f t="shared" si="23"/>
        <v>-8.5561365835928882E-2</v>
      </c>
      <c r="R132" t="s">
        <v>100</v>
      </c>
      <c r="S132" s="2">
        <f>AVERAGE(H130:H135)</f>
        <v>0.23459291015607656</v>
      </c>
    </row>
    <row r="133" spans="2:20" x14ac:dyDescent="0.25">
      <c r="G133" s="1" cm="1">
        <f t="array" ref="G133">SQRT(SUMSQ(G65:I65-G77:I77))</f>
        <v>145.67215668936188</v>
      </c>
      <c r="H133" s="2">
        <f t="shared" si="23"/>
        <v>3.4515861102590861E-4</v>
      </c>
      <c r="R133" t="s">
        <v>101</v>
      </c>
      <c r="S133" s="2">
        <f>STDEV(H130:H135)</f>
        <v>0.33128805973817343</v>
      </c>
      <c r="T133">
        <f>S133/D130</f>
        <v>2.2726173407881479E-3</v>
      </c>
    </row>
    <row r="134" spans="2:20" x14ac:dyDescent="0.25">
      <c r="G134" s="1" cm="1">
        <f t="array" ref="G134">SQRT(SUMSQ(G66:I66-G78:I78))</f>
        <v>145.67294551158082</v>
      </c>
      <c r="H134" s="2">
        <f t="shared" si="23"/>
        <v>0.7891673775475283</v>
      </c>
      <c r="R134" t="s">
        <v>102</v>
      </c>
      <c r="S134" s="2">
        <f>(MAX(H130:H135)-MIN(H130:H135))</f>
        <v>0.87472874338345719</v>
      </c>
      <c r="T134">
        <f>S134/D130</f>
        <v>6.0005896749499039E-3</v>
      </c>
    </row>
    <row r="135" spans="2:20" x14ac:dyDescent="0.25">
      <c r="G135" s="1" cm="1">
        <f t="array" ref="G135">SQRT(SUMSQ(G67:I67-G79:I79))</f>
        <v>145.67253388614478</v>
      </c>
      <c r="H135" s="2">
        <f t="shared" si="23"/>
        <v>0.37754194150352305</v>
      </c>
    </row>
    <row r="136" spans="2:20" x14ac:dyDescent="0.25">
      <c r="B136" t="s">
        <v>34</v>
      </c>
      <c r="D136" cm="1">
        <f t="array" ref="D136">SQRT(SUMSQ(D68:F68-D74:F74))</f>
        <v>124.00403219250575</v>
      </c>
      <c r="G136" cm="1">
        <f t="array" ref="G136">SQRT(SUMSQ(G68:I68-G74:I74))</f>
        <v>123.92116748183096</v>
      </c>
      <c r="H136" s="2">
        <f>(G136-$G$136)*1000</f>
        <v>0</v>
      </c>
    </row>
    <row r="137" spans="2:20" x14ac:dyDescent="0.25">
      <c r="D137" s="3">
        <f>3+4*D136/1000</f>
        <v>3.4960161287700231</v>
      </c>
      <c r="G137" cm="1">
        <f t="array" ref="G137">SQRT(SUMSQ(G69:I69-G75:I75))</f>
        <v>123.92157315455609</v>
      </c>
      <c r="H137" s="2">
        <f t="shared" ref="H137:H141" si="24">(G137-$G$136)*1000</f>
        <v>0.40567272512248564</v>
      </c>
    </row>
    <row r="138" spans="2:20" x14ac:dyDescent="0.25">
      <c r="G138" cm="1">
        <f t="array" ref="G138">SQRT(SUMSQ(G70:I70-G76:I76))</f>
        <v>123.92126903457695</v>
      </c>
      <c r="H138" s="2">
        <f t="shared" si="24"/>
        <v>0.10155274598844244</v>
      </c>
      <c r="R138" t="s">
        <v>100</v>
      </c>
      <c r="S138" s="2">
        <f>AVERAGE(H136:H141)</f>
        <v>0.18603316917875645</v>
      </c>
    </row>
    <row r="139" spans="2:20" x14ac:dyDescent="0.25">
      <c r="G139" cm="1">
        <f t="array" ref="G139">SQRT(SUMSQ(G71:I71-G77:I77))</f>
        <v>123.92126669478488</v>
      </c>
      <c r="H139" s="2">
        <f t="shared" si="24"/>
        <v>9.9212953912797275E-2</v>
      </c>
      <c r="R139" t="s">
        <v>101</v>
      </c>
      <c r="S139" s="2">
        <f>STDEV(H136:H141)</f>
        <v>0.14977997782009797</v>
      </c>
      <c r="T139">
        <f>S139/D136</f>
        <v>1.2078637700069081E-3</v>
      </c>
    </row>
    <row r="140" spans="2:20" x14ac:dyDescent="0.25">
      <c r="G140" cm="1">
        <f t="array" ref="G140">SQRT(SUMSQ(G72:I72-G78:I78))</f>
        <v>123.92147318431137</v>
      </c>
      <c r="H140" s="2">
        <f t="shared" si="24"/>
        <v>0.30570248040362458</v>
      </c>
      <c r="R140" t="s">
        <v>102</v>
      </c>
      <c r="S140" s="2">
        <f>(MAX(H136:H141)-MIN(H136:H141))</f>
        <v>0.40567272512248564</v>
      </c>
      <c r="T140">
        <f>S140/D136</f>
        <v>3.2714478549593705E-3</v>
      </c>
    </row>
    <row r="141" spans="2:20" x14ac:dyDescent="0.25">
      <c r="G141" cm="1">
        <f t="array" ref="G141">SQRT(SUMSQ(G73:I73-G79:I79))</f>
        <v>123.92137153994061</v>
      </c>
      <c r="H141" s="2">
        <f t="shared" si="24"/>
        <v>0.20405810964518878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(6)'!H136:H141</xm:f>
              <xm:sqref>S141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(6)'!H130:H135</xm:f>
              <xm:sqref>S135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(6)'!H124:H129</xm:f>
              <xm:sqref>S129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(6)'!H118:H123</xm:f>
              <xm:sqref>S123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(6)'!H112:H117</xm:f>
              <xm:sqref>S117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(6)'!H106:H111</xm:f>
              <xm:sqref>S111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(6)'!H100:H105</xm:f>
              <xm:sqref>S105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(6)'!H94:H99</xm:f>
              <xm:sqref>S99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(6)'!H88:H93</xm:f>
              <xm:sqref>S93</xm:sqref>
            </x14:sparkline>
          </x14:sparklines>
        </x14:sparklineGroup>
        <x14:sparklineGroup manualMax="2" manualMin="-2" displayEmptyCellsAs="gap" displayXAxis="1" minAxisType="custom" maxAxisType="custom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(6)'!H82:H87</xm:f>
              <xm:sqref>S87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(6)'!G34:G39</xm:f>
              <xm:sqref>S39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(6)'!G28:G33</xm:f>
              <xm:sqref>S33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(6)'!G22:G27</xm:f>
              <xm:sqref>S27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(6)'!G16:G21</xm:f>
              <xm:sqref>S21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(6)'!G10:G15</xm:f>
              <xm:sqref>S15</xm:sqref>
            </x14:sparkline>
          </x14:sparklines>
        </x14:sparklineGroup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(6)'!T68:T73</xm:f>
              <xm:sqref>X73</xm:sqref>
            </x14:sparkline>
            <x14:sparkline>
              <xm:f>'BallPlateGen5_Fixture_P509_ (6)'!U68:U73</xm:f>
              <xm:sqref>Y73</xm:sqref>
            </x14:sparkline>
            <x14:sparkline>
              <xm:f>'BallPlateGen5_Fixture_P509_ (6)'!V68:V73</xm:f>
              <xm:sqref>Z73</xm:sqref>
            </x14:sparkline>
          </x14:sparklines>
        </x14:sparklineGroup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(6)'!T62:T67</xm:f>
              <xm:sqref>X67</xm:sqref>
            </x14:sparkline>
            <x14:sparkline>
              <xm:f>'BallPlateGen5_Fixture_P509_ (6)'!U62:U67</xm:f>
              <xm:sqref>Y67</xm:sqref>
            </x14:sparkline>
            <x14:sparkline>
              <xm:f>'BallPlateGen5_Fixture_P509_ (6)'!V62:V67</xm:f>
              <xm:sqref>Z67</xm:sqref>
            </x14:sparkline>
          </x14:sparklines>
        </x14:sparklineGroup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(6)'!T56:T61</xm:f>
              <xm:sqref>X61</xm:sqref>
            </x14:sparkline>
            <x14:sparkline>
              <xm:f>'BallPlateGen5_Fixture_P509_ (6)'!U56:U61</xm:f>
              <xm:sqref>Y61</xm:sqref>
            </x14:sparkline>
            <x14:sparkline>
              <xm:f>'BallPlateGen5_Fixture_P509_ (6)'!V56:V61</xm:f>
              <xm:sqref>Z61</xm:sqref>
            </x14:sparkline>
          </x14:sparklines>
        </x14:sparklineGroup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(6)'!T50:T55</xm:f>
              <xm:sqref>X55</xm:sqref>
            </x14:sparkline>
            <x14:sparkline>
              <xm:f>'BallPlateGen5_Fixture_P509_ (6)'!U50:U55</xm:f>
              <xm:sqref>Y55</xm:sqref>
            </x14:sparkline>
            <x14:sparkline>
              <xm:f>'BallPlateGen5_Fixture_P509_ (6)'!V50:V55</xm:f>
              <xm:sqref>Z55</xm:sqref>
            </x14:sparkline>
          </x14:sparklines>
        </x14:sparklineGroup>
        <x14:sparklineGroup displayEmptyCellsAs="gap" displayXAxis="1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'BallPlateGen5_Fixture_P509_ (6)'!T74:T79</xm:f>
              <xm:sqref>X79</xm:sqref>
            </x14:sparkline>
            <x14:sparkline>
              <xm:f>'BallPlateGen5_Fixture_P509_ (6)'!U74:U79</xm:f>
              <xm:sqref>Y79</xm:sqref>
            </x14:sparkline>
            <x14:sparkline>
              <xm:f>'BallPlateGen5_Fixture_P509_ (6)'!V74:V79</xm:f>
              <xm:sqref>Z79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abSelected="1" workbookViewId="0">
      <selection activeCell="R4" sqref="R4"/>
    </sheetView>
  </sheetViews>
  <sheetFormatPr defaultRowHeight="15" x14ac:dyDescent="0.25"/>
  <cols>
    <col min="2" max="5" width="9.7109375" bestFit="1" customWidth="1"/>
    <col min="6" max="7" width="9.7109375" customWidth="1"/>
    <col min="15" max="15" width="8.5703125" customWidth="1"/>
  </cols>
  <sheetData>
    <row r="1" spans="1:20" x14ac:dyDescent="0.25">
      <c r="B1" t="s">
        <v>99</v>
      </c>
      <c r="C1" t="s">
        <v>99</v>
      </c>
      <c r="D1" t="s">
        <v>94</v>
      </c>
      <c r="E1" t="s">
        <v>95</v>
      </c>
      <c r="F1" t="s">
        <v>95</v>
      </c>
      <c r="G1" t="s">
        <v>94</v>
      </c>
    </row>
    <row r="2" spans="1:20" x14ac:dyDescent="0.25">
      <c r="B2" s="5">
        <v>44216</v>
      </c>
      <c r="C2" s="5">
        <v>44217</v>
      </c>
      <c r="D2" s="5">
        <v>44217</v>
      </c>
      <c r="E2" s="5">
        <v>44217</v>
      </c>
      <c r="F2" s="5">
        <v>44217</v>
      </c>
      <c r="G2" s="5">
        <v>44217</v>
      </c>
    </row>
    <row r="3" spans="1:20" x14ac:dyDescent="0.25">
      <c r="B3" s="5" t="str">
        <f>BallPlateGen5_Fixture_P509_Repe!B4</f>
        <v>18.6°C</v>
      </c>
      <c r="C3" s="5" t="str">
        <f>'BallPlateGen5_Fixture_P509_ (2)'!B4</f>
        <v>17.2°C</v>
      </c>
      <c r="D3" s="5" t="str">
        <f>'BallPlateGen5_Fixture_P509_ (3)'!B4</f>
        <v>17.9°C</v>
      </c>
      <c r="E3" s="5" t="str">
        <f>'BallPlateGen5_Fixture_P509_ (4)'!B4</f>
        <v>18.6°C</v>
      </c>
      <c r="F3" s="5" t="str">
        <f>'BallPlateGen5_Fixture_P509_ (5)'!B4</f>
        <v>19.5°C</v>
      </c>
      <c r="G3" s="5" t="str">
        <f>'BallPlateGen5_Fixture_P509_ (6)'!B4</f>
        <v>19.7°C</v>
      </c>
    </row>
    <row r="4" spans="1:20" x14ac:dyDescent="0.25">
      <c r="A4" t="s">
        <v>26</v>
      </c>
      <c r="B4" s="1">
        <f>BallPlateGen5_Fixture_P509_Repe!G82</f>
        <v>72.879186478513887</v>
      </c>
      <c r="C4" s="1">
        <f>'BallPlateGen5_Fixture_P509_ (2)'!G82</f>
        <v>72.880079453098844</v>
      </c>
      <c r="D4" s="1">
        <f>'BallPlateGen5_Fixture_P509_ (3)'!G82</f>
        <v>72.879736207124125</v>
      </c>
      <c r="E4" s="1">
        <f>'BallPlateGen5_Fixture_P509_ (4)'!G82</f>
        <v>72.880010070594793</v>
      </c>
      <c r="F4" s="1">
        <f>'BallPlateGen5_Fixture_P509_ (5)'!G82</f>
        <v>72.878484528357205</v>
      </c>
      <c r="G4" s="1">
        <f>'BallPlateGen5_Fixture_P509_ (6)'!G82</f>
        <v>72.878227169230726</v>
      </c>
      <c r="H4" s="4" t="s">
        <v>96</v>
      </c>
      <c r="I4" s="1">
        <f>AVERAGE(B4:B9)</f>
        <v>72.87931253387184</v>
      </c>
      <c r="J4" s="1">
        <f t="shared" ref="J4:N4" si="0">AVERAGE(C4:C9)</f>
        <v>72.880061950465361</v>
      </c>
      <c r="K4" s="1">
        <f t="shared" si="0"/>
        <v>72.879324433109474</v>
      </c>
      <c r="L4" s="1">
        <f t="shared" si="0"/>
        <v>72.879779416915511</v>
      </c>
      <c r="M4" s="1">
        <f t="shared" si="0"/>
        <v>72.878724530161278</v>
      </c>
      <c r="N4" s="1">
        <f t="shared" si="0"/>
        <v>72.87818402872638</v>
      </c>
      <c r="P4" s="2">
        <f>($L4-I4)*1000</f>
        <v>0.46688304367137334</v>
      </c>
      <c r="Q4" s="2">
        <f t="shared" ref="Q4:R4" si="1">($L4-J4)*1000</f>
        <v>-0.28253354984997259</v>
      </c>
      <c r="R4" s="2">
        <f t="shared" si="1"/>
        <v>0.45498380603703481</v>
      </c>
      <c r="T4" s="2">
        <f>(L4-AVERAGE(I4:K4))*1000</f>
        <v>0.21311109995281186</v>
      </c>
    </row>
    <row r="5" spans="1:20" x14ac:dyDescent="0.25">
      <c r="B5" s="1">
        <f>BallPlateGen5_Fixture_P509_Repe!G83</f>
        <v>72.879083640918537</v>
      </c>
      <c r="C5" s="1">
        <f>'BallPlateGen5_Fixture_P509_ (2)'!G83</f>
        <v>72.880387361827331</v>
      </c>
      <c r="D5" s="1">
        <f>'BallPlateGen5_Fixture_P509_ (3)'!G83</f>
        <v>72.87946142370977</v>
      </c>
      <c r="E5" s="1">
        <f>'BallPlateGen5_Fixture_P509_ (4)'!G83</f>
        <v>72.879497534560429</v>
      </c>
      <c r="F5" s="1">
        <f>'BallPlateGen5_Fixture_P509_ (5)'!G83</f>
        <v>72.878449595130661</v>
      </c>
      <c r="G5" s="1">
        <f>'BallPlateGen5_Fixture_P509_ (6)'!G83</f>
        <v>72.878157980357869</v>
      </c>
      <c r="H5" s="4" t="s">
        <v>97</v>
      </c>
      <c r="I5" s="2">
        <f>STDEV(B4:B9)*1000</f>
        <v>0.29030227676879949</v>
      </c>
      <c r="J5" s="2">
        <f>STDEV(C4:C9)*1000</f>
        <v>0.38935720219824804</v>
      </c>
      <c r="K5" s="2">
        <f>STDEV(D4:D9)*1000</f>
        <v>0.24142889768860532</v>
      </c>
      <c r="L5" s="2">
        <f>STDEV(E4:E9)*1000</f>
        <v>0.21928211561483862</v>
      </c>
      <c r="M5" s="2">
        <f t="shared" ref="M5:N5" si="2">STDEV(F4:F9)*1000</f>
        <v>0.27247602204951982</v>
      </c>
      <c r="N5" s="2">
        <f t="shared" si="2"/>
        <v>0.11004079903361681</v>
      </c>
      <c r="P5" s="2">
        <f>($K4-I4)*1000</f>
        <v>1.1899237634338533E-2</v>
      </c>
      <c r="Q5" s="2">
        <f>($K4-J4)*1000</f>
        <v>-0.7375173558870074</v>
      </c>
    </row>
    <row r="6" spans="1:20" x14ac:dyDescent="0.25">
      <c r="B6" s="1">
        <f>BallPlateGen5_Fixture_P509_Repe!G84</f>
        <v>72.879101029993507</v>
      </c>
      <c r="C6" s="1">
        <f>'BallPlateGen5_Fixture_P509_ (2)'!G84</f>
        <v>72.880182047659574</v>
      </c>
      <c r="D6" s="1">
        <f>'BallPlateGen5_Fixture_P509_ (3)'!G84</f>
        <v>72.87910134826032</v>
      </c>
      <c r="E6" s="1">
        <f>'BallPlateGen5_Fixture_P509_ (4)'!G84</f>
        <v>72.879719300502245</v>
      </c>
      <c r="F6" s="1">
        <f>'BallPlateGen5_Fixture_P509_ (5)'!G84</f>
        <v>72.878827456196092</v>
      </c>
      <c r="G6" s="1">
        <f>'BallPlateGen5_Fixture_P509_ (6)'!G84</f>
        <v>72.8781071055636</v>
      </c>
      <c r="H6" s="4" t="s">
        <v>98</v>
      </c>
      <c r="I6" s="2">
        <f>(MAX(B4:B9)-MIN(B4:B9))*1000</f>
        <v>0.6015282011162526</v>
      </c>
      <c r="J6" s="2">
        <f>(MAX(C4:C9)-MIN(C4:C9))*1000</f>
        <v>1.0803378853410095</v>
      </c>
      <c r="K6" s="2">
        <f>(MAX(D4:D9)-MIN(D4:D9))*1000</f>
        <v>0.63485886380476586</v>
      </c>
      <c r="L6" s="2">
        <f>(MAX(E4:E9)-MIN(E4:E9))*1000</f>
        <v>0.52995569234326467</v>
      </c>
      <c r="M6" s="2">
        <f t="shared" ref="M6:N6" si="3">(MAX(F4:F9)-MIN(F4:F9))*1000</f>
        <v>0.65191785454032924</v>
      </c>
      <c r="N6" s="2">
        <f t="shared" si="3"/>
        <v>0.29192824035817466</v>
      </c>
      <c r="P6" s="2">
        <f>($J4-I4)*1000</f>
        <v>0.74941659352134593</v>
      </c>
    </row>
    <row r="7" spans="1:20" x14ac:dyDescent="0.25">
      <c r="B7" s="1">
        <f>BallPlateGen5_Fixture_P509_Repe!G85</f>
        <v>72.879685169119654</v>
      </c>
      <c r="C7" s="1">
        <f>'BallPlateGen5_Fixture_P509_ (2)'!G85</f>
        <v>72.880319379171212</v>
      </c>
      <c r="D7" s="1">
        <f>'BallPlateGen5_Fixture_P509_ (3)'!G85</f>
        <v>72.879169613065713</v>
      </c>
      <c r="E7" s="1">
        <f>'BallPlateGen5_Fixture_P509_ (4)'!G85</f>
        <v>72.880027490252772</v>
      </c>
      <c r="F7" s="1">
        <f>'BallPlateGen5_Fixture_P509_ (5)'!G85</f>
        <v>72.878536249982417</v>
      </c>
      <c r="G7" s="1">
        <f>'BallPlateGen5_Fixture_P509_ (6)'!G85</f>
        <v>72.878020851419947</v>
      </c>
    </row>
    <row r="8" spans="1:20" x14ac:dyDescent="0.25">
      <c r="B8" s="1">
        <f>BallPlateGen5_Fixture_P509_Repe!G86</f>
        <v>72.879683961650102</v>
      </c>
      <c r="C8" s="1">
        <f>'BallPlateGen5_Fixture_P509_ (2)'!G86</f>
        <v>72.87930702394199</v>
      </c>
      <c r="D8" s="1">
        <f>'BallPlateGen5_Fixture_P509_ (3)'!G86</f>
        <v>72.879153030341953</v>
      </c>
      <c r="E8" s="1">
        <f>'BallPlateGen5_Fixture_P509_ (4)'!G86</f>
        <v>72.879840015535152</v>
      </c>
      <c r="F8" s="1">
        <f>'BallPlateGen5_Fixture_P509_ (5)'!G86</f>
        <v>72.879101512985201</v>
      </c>
      <c r="G8" s="1">
        <f>'BallPlateGen5_Fixture_P509_ (6)'!G86</f>
        <v>72.878312779660305</v>
      </c>
    </row>
    <row r="9" spans="1:20" x14ac:dyDescent="0.25">
      <c r="B9" s="1">
        <f>BallPlateGen5_Fixture_P509_Repe!G87</f>
        <v>72.879134923035409</v>
      </c>
      <c r="C9" s="1">
        <f>'BallPlateGen5_Fixture_P509_ (2)'!G87</f>
        <v>72.880096437093172</v>
      </c>
      <c r="D9" s="1">
        <f>'BallPlateGen5_Fixture_P509_ (3)'!G87</f>
        <v>72.879324976154933</v>
      </c>
      <c r="E9" s="1">
        <f>'BallPlateGen5_Fixture_P509_ (4)'!G87</f>
        <v>72.879582090047691</v>
      </c>
      <c r="F9" s="1">
        <f>'BallPlateGen5_Fixture_P509_ (5)'!G87</f>
        <v>72.878947838316108</v>
      </c>
      <c r="G9" s="1">
        <f>'BallPlateGen5_Fixture_P509_ (6)'!G87</f>
        <v>72.87827828612582</v>
      </c>
    </row>
    <row r="10" spans="1:20" x14ac:dyDescent="0.25">
      <c r="A10" t="s">
        <v>28</v>
      </c>
      <c r="B10" s="1">
        <f>BallPlateGen5_Fixture_P509_Repe!G88</f>
        <v>73.713232034486182</v>
      </c>
      <c r="C10" s="1">
        <f>'BallPlateGen5_Fixture_P509_ (2)'!G88</f>
        <v>73.714210913093282</v>
      </c>
      <c r="D10" s="1">
        <f>'BallPlateGen5_Fixture_P509_ (3)'!G88</f>
        <v>73.713354174192887</v>
      </c>
      <c r="E10" s="1">
        <f>'BallPlateGen5_Fixture_P509_ (4)'!G88</f>
        <v>73.713631685394532</v>
      </c>
      <c r="F10" s="1">
        <f>'BallPlateGen5_Fixture_P509_ (5)'!G88</f>
        <v>73.713306547122144</v>
      </c>
      <c r="G10" s="1">
        <f>'BallPlateGen5_Fixture_P509_ (6)'!G88</f>
        <v>73.712269746901711</v>
      </c>
      <c r="I10" s="1">
        <f t="shared" ref="I10" si="4">AVERAGE(B10:B15)</f>
        <v>73.712749786656843</v>
      </c>
      <c r="J10" s="1">
        <f t="shared" ref="J10" si="5">AVERAGE(C10:C15)</f>
        <v>73.713769353475314</v>
      </c>
      <c r="K10" s="1">
        <f t="shared" ref="K10" si="6">AVERAGE(D10:D15)</f>
        <v>73.713326176017887</v>
      </c>
      <c r="L10" s="1">
        <f t="shared" ref="L10" si="7">AVERAGE(E10:E15)</f>
        <v>73.713998718249883</v>
      </c>
      <c r="M10" s="1">
        <f t="shared" ref="M10" si="8">AVERAGE(F10:F15)</f>
        <v>73.713488733476154</v>
      </c>
      <c r="N10" s="1">
        <f t="shared" ref="N10" si="9">AVERAGE(G10:G15)</f>
        <v>73.712272514247985</v>
      </c>
      <c r="P10" s="2">
        <f t="shared" ref="P10:P41" si="10">($L10-I10)*1000</f>
        <v>1.2489315930395151</v>
      </c>
      <c r="Q10" s="2">
        <f t="shared" ref="Q10:Q63" si="11">($L10-J10)*1000</f>
        <v>0.22936477456880766</v>
      </c>
      <c r="R10" s="2">
        <f t="shared" ref="R10:R63" si="12">($L10-K10)*1000</f>
        <v>0.67254223199597618</v>
      </c>
      <c r="T10" s="2">
        <f t="shared" ref="T10:T41" si="13">(L10-AVERAGE(I10:K10))*1000</f>
        <v>0.71694619987283659</v>
      </c>
    </row>
    <row r="11" spans="1:20" x14ac:dyDescent="0.25">
      <c r="B11" s="1">
        <f>BallPlateGen5_Fixture_P509_Repe!G89</f>
        <v>73.713279471544325</v>
      </c>
      <c r="C11" s="1">
        <f>'BallPlateGen5_Fixture_P509_ (2)'!G89</f>
        <v>73.713537221123772</v>
      </c>
      <c r="D11" s="1">
        <f>'BallPlateGen5_Fixture_P509_ (3)'!G89</f>
        <v>73.712566485233708</v>
      </c>
      <c r="E11" s="1">
        <f>'BallPlateGen5_Fixture_P509_ (4)'!G89</f>
        <v>73.713874604785218</v>
      </c>
      <c r="F11" s="1">
        <f>'BallPlateGen5_Fixture_P509_ (5)'!G89</f>
        <v>73.713205049705991</v>
      </c>
      <c r="G11" s="1">
        <f>'BallPlateGen5_Fixture_P509_ (6)'!G89</f>
        <v>73.712148098464752</v>
      </c>
      <c r="I11" s="2">
        <f t="shared" ref="I11" si="14">STDEV(B10:B15)*1000</f>
        <v>0.54741648395045694</v>
      </c>
      <c r="J11" s="2">
        <f t="shared" ref="J11" si="15">STDEV(C10:C15)*1000</f>
        <v>0.26300431408053976</v>
      </c>
      <c r="K11" s="2">
        <f t="shared" ref="K11" si="16">STDEV(D10:D15)*1000</f>
        <v>0.41904110225194446</v>
      </c>
      <c r="L11" s="2">
        <f t="shared" ref="L11" si="17">STDEV(E10:E15)*1000</f>
        <v>0.3478841785194815</v>
      </c>
      <c r="M11" s="2">
        <f t="shared" ref="M11" si="18">STDEV(F10:F15)*1000</f>
        <v>0.29261137480430649</v>
      </c>
      <c r="N11" s="2">
        <f t="shared" ref="N11" si="19">STDEV(G10:G15)*1000</f>
        <v>0.34682712673891547</v>
      </c>
      <c r="P11" s="2">
        <f t="shared" ref="P11:P42" si="20">($K10-I10)*1000</f>
        <v>0.57638936104353888</v>
      </c>
      <c r="Q11" s="2">
        <f t="shared" ref="Q11:Q42" si="21">($K10-J10)*1000</f>
        <v>-0.44317745742716852</v>
      </c>
    </row>
    <row r="12" spans="1:20" x14ac:dyDescent="0.25">
      <c r="B12" s="1">
        <f>BallPlateGen5_Fixture_P509_Repe!G90</f>
        <v>73.711788457885078</v>
      </c>
      <c r="C12" s="1">
        <f>'BallPlateGen5_Fixture_P509_ (2)'!G90</f>
        <v>73.713740810041656</v>
      </c>
      <c r="D12" s="1">
        <f>'BallPlateGen5_Fixture_P509_ (3)'!G90</f>
        <v>73.713521602552674</v>
      </c>
      <c r="E12" s="1">
        <f>'BallPlateGen5_Fixture_P509_ (4)'!G90</f>
        <v>73.71440581433184</v>
      </c>
      <c r="F12" s="1">
        <f>'BallPlateGen5_Fixture_P509_ (5)'!G90</f>
        <v>73.713337971563874</v>
      </c>
      <c r="G12" s="1">
        <f>'BallPlateGen5_Fixture_P509_ (6)'!G90</f>
        <v>73.711823250819123</v>
      </c>
      <c r="I12" s="2">
        <f t="shared" ref="I12" si="22">(MAX(B10:B15)-MIN(B10:B15))*1000</f>
        <v>1.491013659247642</v>
      </c>
      <c r="J12" s="2">
        <f t="shared" ref="J12" si="23">(MAX(C10:C15)-MIN(C10:C15))*1000</f>
        <v>0.72901100158162535</v>
      </c>
      <c r="K12" s="2">
        <f t="shared" ref="K12" si="24">(MAX(D10:D15)-MIN(D10:D15))*1000</f>
        <v>1.2494123983941563</v>
      </c>
      <c r="L12" s="2">
        <f t="shared" ref="L12" si="25">(MAX(E10:E15)-MIN(E10:E15))*1000</f>
        <v>0.79022951977947287</v>
      </c>
      <c r="M12" s="2">
        <f t="shared" ref="M12" si="26">(MAX(F10:F15)-MIN(F10:F15))*1000</f>
        <v>0.81838444118886855</v>
      </c>
      <c r="N12" s="2">
        <f t="shared" ref="N12" si="27">(MAX(G10:G15)-MIN(G10:G15))*1000</f>
        <v>0.90398952926307174</v>
      </c>
      <c r="P12" s="2">
        <f t="shared" ref="P12" si="28">($J10-I10)*1000</f>
        <v>1.0195668184707074</v>
      </c>
    </row>
    <row r="13" spans="1:20" x14ac:dyDescent="0.25">
      <c r="B13" s="1">
        <f>BallPlateGen5_Fixture_P509_Repe!G91</f>
        <v>73.712884456518182</v>
      </c>
      <c r="C13" s="1">
        <f>'BallPlateGen5_Fixture_P509_ (2)'!G91</f>
        <v>73.713481902091701</v>
      </c>
      <c r="D13" s="1">
        <f>'BallPlateGen5_Fixture_P509_ (3)'!G91</f>
        <v>73.71324707330426</v>
      </c>
      <c r="E13" s="1">
        <f>'BallPlateGen5_Fixture_P509_ (4)'!G91</f>
        <v>73.714421914914311</v>
      </c>
      <c r="F13" s="1">
        <f>'BallPlateGen5_Fixture_P509_ (5)'!G91</f>
        <v>73.713564687715376</v>
      </c>
      <c r="G13" s="1">
        <f>'BallPlateGen5_Fixture_P509_ (6)'!G91</f>
        <v>73.712041880957287</v>
      </c>
    </row>
    <row r="14" spans="1:20" x14ac:dyDescent="0.25">
      <c r="B14" s="1">
        <f>BallPlateGen5_Fixture_P509_Repe!G92</f>
        <v>73.712543697528176</v>
      </c>
      <c r="C14" s="1">
        <f>'BallPlateGen5_Fixture_P509_ (2)'!G92</f>
        <v>73.7137598890465</v>
      </c>
      <c r="D14" s="1">
        <f>'BallPlateGen5_Fixture_P509_ (3)'!G92</f>
        <v>73.713451823191676</v>
      </c>
      <c r="E14" s="1">
        <f>'BallPlateGen5_Fixture_P509_ (4)'!G92</f>
        <v>73.713666869109161</v>
      </c>
      <c r="F14" s="1">
        <f>'BallPlateGen5_Fixture_P509_ (5)'!G92</f>
        <v>73.713494710602347</v>
      </c>
      <c r="G14" s="1">
        <f>'BallPlateGen5_Fixture_P509_ (6)'!G92</f>
        <v>73.712624867996666</v>
      </c>
    </row>
    <row r="15" spans="1:20" x14ac:dyDescent="0.25">
      <c r="B15" s="1">
        <f>BallPlateGen5_Fixture_P509_Repe!G93</f>
        <v>73.71277060197913</v>
      </c>
      <c r="C15" s="1">
        <f>'BallPlateGen5_Fixture_P509_ (2)'!G93</f>
        <v>73.713885385455015</v>
      </c>
      <c r="D15" s="1">
        <f>'BallPlateGen5_Fixture_P509_ (3)'!G93</f>
        <v>73.713815897632102</v>
      </c>
      <c r="E15" s="1">
        <f>'BallPlateGen5_Fixture_P509_ (4)'!G93</f>
        <v>73.713991420964319</v>
      </c>
      <c r="F15" s="1">
        <f>'BallPlateGen5_Fixture_P509_ (5)'!G93</f>
        <v>73.71402343414718</v>
      </c>
      <c r="G15" s="1">
        <f>'BallPlateGen5_Fixture_P509_ (6)'!G93</f>
        <v>73.712727240348386</v>
      </c>
    </row>
    <row r="16" spans="1:20" x14ac:dyDescent="0.25">
      <c r="A16" t="s">
        <v>29</v>
      </c>
      <c r="B16" s="1">
        <f>BallPlateGen5_Fixture_P509_Repe!G94</f>
        <v>72.33997585201422</v>
      </c>
      <c r="C16" s="1">
        <f>'BallPlateGen5_Fixture_P509_ (2)'!G94</f>
        <v>72.34083354620681</v>
      </c>
      <c r="D16" s="1">
        <f>'BallPlateGen5_Fixture_P509_ (3)'!G94</f>
        <v>72.3398615700915</v>
      </c>
      <c r="E16" s="1">
        <f>'BallPlateGen5_Fixture_P509_ (4)'!G94</f>
        <v>72.340660029128841</v>
      </c>
      <c r="F16" s="1">
        <f>'BallPlateGen5_Fixture_P509_ (5)'!G94</f>
        <v>72.340293494359003</v>
      </c>
      <c r="G16" s="1">
        <f>'BallPlateGen5_Fixture_P509_ (6)'!G94</f>
        <v>72.338587460704545</v>
      </c>
      <c r="I16" s="1">
        <f t="shared" ref="I16" si="29">AVERAGE(B16:B21)</f>
        <v>72.339752052363991</v>
      </c>
      <c r="J16" s="1">
        <f t="shared" ref="J16" si="30">AVERAGE(C16:C21)</f>
        <v>72.340450524172311</v>
      </c>
      <c r="K16" s="1">
        <f t="shared" ref="K16" si="31">AVERAGE(D16:D21)</f>
        <v>72.340542630200147</v>
      </c>
      <c r="L16" s="1">
        <f t="shared" ref="L16" si="32">AVERAGE(E16:E21)</f>
        <v>72.340657897990639</v>
      </c>
      <c r="M16" s="1">
        <f t="shared" ref="M16" si="33">AVERAGE(F16:F21)</f>
        <v>72.340164794317815</v>
      </c>
      <c r="N16" s="1">
        <f t="shared" ref="N16" si="34">AVERAGE(G16:G21)</f>
        <v>72.338773025616391</v>
      </c>
      <c r="P16" s="2">
        <f t="shared" ref="P16:P63" si="35">($L16-I16)*1000</f>
        <v>0.90584562664730583</v>
      </c>
      <c r="Q16" s="2">
        <f t="shared" ref="Q16:Q63" si="36">($L16-J16)*1000</f>
        <v>0.20737381832702795</v>
      </c>
      <c r="R16" s="2">
        <f t="shared" ref="R16:R63" si="37">($L16-K16)*1000</f>
        <v>0.1152677904912025</v>
      </c>
      <c r="T16" s="2">
        <f t="shared" ref="T16:T63" si="38">(L16-AVERAGE(I16:K16))*1000</f>
        <v>0.40949574514570486</v>
      </c>
    </row>
    <row r="17" spans="1:20" x14ac:dyDescent="0.25">
      <c r="B17" s="1">
        <f>BallPlateGen5_Fixture_P509_Repe!G95</f>
        <v>72.34005557870411</v>
      </c>
      <c r="C17" s="1">
        <f>'BallPlateGen5_Fixture_P509_ (2)'!G95</f>
        <v>72.340357159472191</v>
      </c>
      <c r="D17" s="1">
        <f>'BallPlateGen5_Fixture_P509_ (3)'!G95</f>
        <v>72.34014870692485</v>
      </c>
      <c r="E17" s="1">
        <f>'BallPlateGen5_Fixture_P509_ (4)'!G95</f>
        <v>72.34090518019525</v>
      </c>
      <c r="F17" s="1">
        <f>'BallPlateGen5_Fixture_P509_ (5)'!G95</f>
        <v>72.339832285816087</v>
      </c>
      <c r="G17" s="1">
        <f>'BallPlateGen5_Fixture_P509_ (6)'!G95</f>
        <v>72.338846317037707</v>
      </c>
      <c r="I17" s="2">
        <f t="shared" ref="I17" si="39">STDEV(B16:B21)*1000</f>
        <v>0.28460311586210568</v>
      </c>
      <c r="J17" s="2">
        <f t="shared" ref="J17" si="40">STDEV(C16:C21)*1000</f>
        <v>0.20912035348971408</v>
      </c>
      <c r="K17" s="2">
        <f t="shared" ref="K17" si="41">STDEV(D16:D21)*1000</f>
        <v>0.45369259780371607</v>
      </c>
      <c r="L17" s="2">
        <f t="shared" ref="L17" si="42">STDEV(E16:E21)*1000</f>
        <v>0.2550733474583588</v>
      </c>
      <c r="M17" s="2">
        <f t="shared" ref="M17" si="43">STDEV(F16:F21)*1000</f>
        <v>0.26292347800607013</v>
      </c>
      <c r="N17" s="2">
        <f t="shared" ref="N17" si="44">STDEV(G16:G21)*1000</f>
        <v>0.22366067309187679</v>
      </c>
      <c r="P17" s="2">
        <f t="shared" ref="P17:P63" si="45">($K16-I16)*1000</f>
        <v>0.79057783615610333</v>
      </c>
      <c r="Q17" s="2">
        <f t="shared" ref="Q17:Q63" si="46">($K16-J16)*1000</f>
        <v>9.2106027835825444E-2</v>
      </c>
    </row>
    <row r="18" spans="1:20" x14ac:dyDescent="0.25">
      <c r="B18" s="1">
        <f>BallPlateGen5_Fixture_P509_Repe!G96</f>
        <v>72.339631237240908</v>
      </c>
      <c r="C18" s="1">
        <f>'BallPlateGen5_Fixture_P509_ (2)'!G96</f>
        <v>72.340394584077302</v>
      </c>
      <c r="D18" s="1">
        <f>'BallPlateGen5_Fixture_P509_ (3)'!G96</f>
        <v>72.340695434520129</v>
      </c>
      <c r="E18" s="1">
        <f>'BallPlateGen5_Fixture_P509_ (4)'!G96</f>
        <v>72.340955829599039</v>
      </c>
      <c r="F18" s="1">
        <f>'BallPlateGen5_Fixture_P509_ (5)'!G96</f>
        <v>72.339968813374526</v>
      </c>
      <c r="G18" s="1">
        <f>'BallPlateGen5_Fixture_P509_ (6)'!G96</f>
        <v>72.338925249273643</v>
      </c>
      <c r="I18" s="2">
        <f t="shared" ref="I18" si="47">(MAX(B16:B21)-MIN(B16:B21))*1000</f>
        <v>0.77693805134515515</v>
      </c>
      <c r="J18" s="2">
        <f t="shared" ref="J18" si="48">(MAX(C16:C21)-MIN(C16:C21))*1000</f>
        <v>0.61243028817159484</v>
      </c>
      <c r="K18" s="2">
        <f t="shared" ref="K18" si="49">(MAX(D16:D21)-MIN(D16:D21))*1000</f>
        <v>1.2238855470485532</v>
      </c>
      <c r="L18" s="2">
        <f t="shared" ref="L18" si="50">(MAX(E16:E21)-MIN(E16:E21))*1000</f>
        <v>0.6981768922713627</v>
      </c>
      <c r="M18" s="2">
        <f t="shared" ref="M18" si="51">(MAX(F16:F21)-MIN(F16:F21))*1000</f>
        <v>0.75652406297876951</v>
      </c>
      <c r="N18" s="2">
        <f t="shared" ref="N18" si="52">(MAX(G16:G21)-MIN(G16:G21))*1000</f>
        <v>0.53990102402678986</v>
      </c>
      <c r="P18" s="2">
        <f t="shared" ref="P18" si="53">($J16-I16)*1000</f>
        <v>0.69847180832027789</v>
      </c>
    </row>
    <row r="19" spans="1:20" x14ac:dyDescent="0.25">
      <c r="B19" s="1">
        <f>BallPlateGen5_Fixture_P509_Repe!G97</f>
        <v>72.339278640652765</v>
      </c>
      <c r="C19" s="1">
        <f>'BallPlateGen5_Fixture_P509_ (2)'!G97</f>
        <v>72.340509472217576</v>
      </c>
      <c r="D19" s="1">
        <f>'BallPlateGen5_Fixture_P509_ (3)'!G97</f>
        <v>72.341085455638549</v>
      </c>
      <c r="E19" s="1">
        <f>'BallPlateGen5_Fixture_P509_ (4)'!G97</f>
        <v>72.340537548873655</v>
      </c>
      <c r="F19" s="1">
        <f>'BallPlateGen5_Fixture_P509_ (5)'!G97</f>
        <v>72.340588809879065</v>
      </c>
      <c r="G19" s="1">
        <f>'BallPlateGen5_Fixture_P509_ (6)'!G97</f>
        <v>72.339112186078154</v>
      </c>
    </row>
    <row r="20" spans="1:20" x14ac:dyDescent="0.25">
      <c r="B20" s="1">
        <f>BallPlateGen5_Fixture_P509_Repe!G98</f>
        <v>72.33988997130146</v>
      </c>
      <c r="C20" s="1">
        <f>'BallPlateGen5_Fixture_P509_ (2)'!G98</f>
        <v>72.340221115918638</v>
      </c>
      <c r="D20" s="1">
        <f>'BallPlateGen5_Fixture_P509_ (3)'!G98</f>
        <v>72.34083281384035</v>
      </c>
      <c r="E20" s="1">
        <f>'BallPlateGen5_Fixture_P509_ (4)'!G98</f>
        <v>72.340257652706768</v>
      </c>
      <c r="F20" s="1">
        <f>'BallPlateGen5_Fixture_P509_ (5)'!G98</f>
        <v>72.340156354959589</v>
      </c>
      <c r="G20" s="1">
        <f>'BallPlateGen5_Fixture_P509_ (6)'!G98</f>
        <v>72.338572285054127</v>
      </c>
    </row>
    <row r="21" spans="1:20" x14ac:dyDescent="0.25">
      <c r="B21" s="1">
        <f>BallPlateGen5_Fixture_P509_Repe!G99</f>
        <v>72.339681034270527</v>
      </c>
      <c r="C21" s="1">
        <f>'BallPlateGen5_Fixture_P509_ (2)'!G99</f>
        <v>72.340387267141438</v>
      </c>
      <c r="D21" s="1">
        <f>'BallPlateGen5_Fixture_P509_ (3)'!G99</f>
        <v>72.340631800185434</v>
      </c>
      <c r="E21" s="1">
        <f>'BallPlateGen5_Fixture_P509_ (4)'!G99</f>
        <v>72.340631147440234</v>
      </c>
      <c r="F21" s="1">
        <f>'BallPlateGen5_Fixture_P509_ (5)'!G99</f>
        <v>72.340149007518633</v>
      </c>
      <c r="G21" s="1">
        <f>'BallPlateGen5_Fixture_P509_ (6)'!G99</f>
        <v>72.338594655550224</v>
      </c>
    </row>
    <row r="22" spans="1:20" x14ac:dyDescent="0.25">
      <c r="A22" t="s">
        <v>30</v>
      </c>
      <c r="B22" s="1">
        <f>BallPlateGen5_Fixture_P509_Repe!G100</f>
        <v>71.964037649092475</v>
      </c>
      <c r="C22" s="1">
        <f>'BallPlateGen5_Fixture_P509_ (2)'!G100</f>
        <v>71.965987374453491</v>
      </c>
      <c r="D22" s="1">
        <f>'BallPlateGen5_Fixture_P509_ (3)'!G100</f>
        <v>71.965375469665972</v>
      </c>
      <c r="E22" s="1">
        <f>'BallPlateGen5_Fixture_P509_ (4)'!G100</f>
        <v>71.96472758053072</v>
      </c>
      <c r="F22" s="1">
        <f>'BallPlateGen5_Fixture_P509_ (5)'!G100</f>
        <v>71.963242428965088</v>
      </c>
      <c r="G22" s="1">
        <f>'BallPlateGen5_Fixture_P509_ (6)'!G100</f>
        <v>71.963331890692785</v>
      </c>
      <c r="I22" s="1">
        <f t="shared" ref="I22" si="54">AVERAGE(B22:B27)</f>
        <v>71.96458573714726</v>
      </c>
      <c r="J22" s="1">
        <f t="shared" ref="J22" si="55">AVERAGE(C22:C27)</f>
        <v>71.96549409189474</v>
      </c>
      <c r="K22" s="1">
        <f t="shared" ref="K22" si="56">AVERAGE(D22:D27)</f>
        <v>71.964964735607097</v>
      </c>
      <c r="L22" s="1">
        <f t="shared" ref="L22" si="57">AVERAGE(E22:E27)</f>
        <v>71.964086243717006</v>
      </c>
      <c r="M22" s="1">
        <f t="shared" ref="M22" si="58">AVERAGE(F22:F27)</f>
        <v>71.963252510809966</v>
      </c>
      <c r="N22" s="1">
        <f t="shared" ref="N22" si="59">AVERAGE(G22:G27)</f>
        <v>71.963562705199749</v>
      </c>
      <c r="P22" s="2">
        <f t="shared" ref="P22:P63" si="60">($L22-I22)*1000</f>
        <v>-0.49949343025446069</v>
      </c>
      <c r="Q22" s="2">
        <f t="shared" ref="Q22:Q63" si="61">($L22-J22)*1000</f>
        <v>-1.4078481777346497</v>
      </c>
      <c r="R22" s="2">
        <f t="shared" ref="R22:R63" si="62">($L22-K22)*1000</f>
        <v>-0.87849189009148176</v>
      </c>
      <c r="T22" s="2">
        <f t="shared" ref="T22:T63" si="63">(L22-AVERAGE(I22:K22))*1000</f>
        <v>-0.92861116601739013</v>
      </c>
    </row>
    <row r="23" spans="1:20" x14ac:dyDescent="0.25">
      <c r="B23" s="1">
        <f>BallPlateGen5_Fixture_P509_Repe!G101</f>
        <v>71.964241218746963</v>
      </c>
      <c r="C23" s="1">
        <f>'BallPlateGen5_Fixture_P509_ (2)'!G101</f>
        <v>71.965470622306086</v>
      </c>
      <c r="D23" s="1">
        <f>'BallPlateGen5_Fixture_P509_ (3)'!G101</f>
        <v>71.965374663722841</v>
      </c>
      <c r="E23" s="1">
        <f>'BallPlateGen5_Fixture_P509_ (4)'!G101</f>
        <v>71.963375992236493</v>
      </c>
      <c r="F23" s="1">
        <f>'BallPlateGen5_Fixture_P509_ (5)'!G101</f>
        <v>71.963346958642774</v>
      </c>
      <c r="G23" s="1">
        <f>'BallPlateGen5_Fixture_P509_ (6)'!G101</f>
        <v>71.963781417182361</v>
      </c>
      <c r="I23" s="2">
        <f t="shared" ref="I23" si="64">STDEV(B22:B27)*1000</f>
        <v>0.37807153021147627</v>
      </c>
      <c r="J23" s="2">
        <f t="shared" ref="J23" si="65">STDEV(C22:C27)*1000</f>
        <v>0.34836273250646538</v>
      </c>
      <c r="K23" s="2">
        <f t="shared" ref="K23" si="66">STDEV(D22:D27)*1000</f>
        <v>0.39420016892869458</v>
      </c>
      <c r="L23" s="2">
        <f t="shared" ref="L23" si="67">STDEV(E22:E27)*1000</f>
        <v>0.46285127415401089</v>
      </c>
      <c r="M23" s="2">
        <f t="shared" ref="M23" si="68">STDEV(F22:F27)*1000</f>
        <v>0.42718086387679505</v>
      </c>
      <c r="N23" s="2">
        <f t="shared" ref="N23" si="69">STDEV(G22:G27)*1000</f>
        <v>0.22747045355020293</v>
      </c>
      <c r="P23" s="2">
        <f t="shared" ref="P23:P63" si="70">($K22-I22)*1000</f>
        <v>0.37899845983702107</v>
      </c>
      <c r="Q23" s="2">
        <f t="shared" ref="Q23:Q63" si="71">($K22-J22)*1000</f>
        <v>-0.52935628764316789</v>
      </c>
    </row>
    <row r="24" spans="1:20" x14ac:dyDescent="0.25">
      <c r="B24" s="1">
        <f>BallPlateGen5_Fixture_P509_Repe!G102</f>
        <v>71.964999242895843</v>
      </c>
      <c r="C24" s="1">
        <f>'BallPlateGen5_Fixture_P509_ (2)'!G102</f>
        <v>71.965560687109217</v>
      </c>
      <c r="D24" s="1">
        <f>'BallPlateGen5_Fixture_P509_ (3)'!G102</f>
        <v>71.964985784546641</v>
      </c>
      <c r="E24" s="1">
        <f>'BallPlateGen5_Fixture_P509_ (4)'!G102</f>
        <v>71.964337677352376</v>
      </c>
      <c r="F24" s="1">
        <f>'BallPlateGen5_Fixture_P509_ (5)'!G102</f>
        <v>71.963769669605284</v>
      </c>
      <c r="G24" s="1">
        <f>'BallPlateGen5_Fixture_P509_ (6)'!G102</f>
        <v>71.963696340307592</v>
      </c>
      <c r="I24" s="2">
        <f t="shared" ref="I24" si="72">(MAX(B22:B27)-MIN(B22:B27))*1000</f>
        <v>0.96159380336757749</v>
      </c>
      <c r="J24" s="2">
        <f t="shared" ref="J24" si="73">(MAX(C22:C27)-MIN(C22:C27))*1000</f>
        <v>1.0103716780349714</v>
      </c>
      <c r="K24" s="2">
        <f t="shared" ref="K24" si="74">(MAX(D22:D27)-MIN(D22:D27))*1000</f>
        <v>0.89188164875508846</v>
      </c>
      <c r="L24" s="2">
        <f t="shared" ref="L24" si="75">(MAX(E22:E27)-MIN(E22:E27))*1000</f>
        <v>1.3515882942272128</v>
      </c>
      <c r="M24" s="2">
        <f t="shared" ref="M24" si="76">(MAX(F22:F27)-MIN(F22:F27))*1000</f>
        <v>1.3034997330976239</v>
      </c>
      <c r="N24" s="2">
        <f t="shared" ref="N24" si="77">(MAX(G22:G27)-MIN(G22:G27))*1000</f>
        <v>0.53490411848144959</v>
      </c>
      <c r="P24" s="2">
        <f t="shared" ref="P24" si="78">($J22-I22)*1000</f>
        <v>0.90835474748018896</v>
      </c>
    </row>
    <row r="25" spans="1:20" x14ac:dyDescent="0.25">
      <c r="B25" s="1">
        <f>BallPlateGen5_Fixture_P509_Repe!G103</f>
        <v>71.964601977986376</v>
      </c>
      <c r="C25" s="1">
        <f>'BallPlateGen5_Fixture_P509_ (2)'!G103</f>
        <v>71.965697624493302</v>
      </c>
      <c r="D25" s="1">
        <f>'BallPlateGen5_Fixture_P509_ (3)'!G103</f>
        <v>71.965052106838641</v>
      </c>
      <c r="E25" s="1">
        <f>'BallPlateGen5_Fixture_P509_ (4)'!G103</f>
        <v>71.963798309219342</v>
      </c>
      <c r="F25" s="1">
        <f>'BallPlateGen5_Fixture_P509_ (5)'!G103</f>
        <v>71.963328615205114</v>
      </c>
      <c r="G25" s="1">
        <f>'BallPlateGen5_Fixture_P509_ (6)'!G103</f>
        <v>71.963558001185575</v>
      </c>
    </row>
    <row r="26" spans="1:20" x14ac:dyDescent="0.25">
      <c r="B26" s="1">
        <f>BallPlateGen5_Fixture_P509_Repe!G104</f>
        <v>71.964909974862053</v>
      </c>
      <c r="C26" s="1">
        <f>'BallPlateGen5_Fixture_P509_ (2)'!G104</f>
        <v>71.964977002775456</v>
      </c>
      <c r="D26" s="1">
        <f>'BallPlateGen5_Fixture_P509_ (3)'!G104</f>
        <v>71.964516800851229</v>
      </c>
      <c r="E26" s="1">
        <f>'BallPlateGen5_Fixture_P509_ (4)'!G104</f>
        <v>71.964181992571838</v>
      </c>
      <c r="F26" s="1">
        <f>'BallPlateGen5_Fixture_P509_ (5)'!G104</f>
        <v>71.963361222569361</v>
      </c>
      <c r="G26" s="1">
        <f>'BallPlateGen5_Fixture_P509_ (6)'!G104</f>
        <v>71.963762068766243</v>
      </c>
    </row>
    <row r="27" spans="1:20" x14ac:dyDescent="0.25">
      <c r="B27" s="1">
        <f>BallPlateGen5_Fixture_P509_Repe!G105</f>
        <v>71.964724359299822</v>
      </c>
      <c r="C27" s="1">
        <f>'BallPlateGen5_Fixture_P509_ (2)'!G105</f>
        <v>71.965271240230877</v>
      </c>
      <c r="D27" s="1">
        <f>'BallPlateGen5_Fixture_P509_ (3)'!G105</f>
        <v>71.964483588017217</v>
      </c>
      <c r="E27" s="1">
        <f>'BallPlateGen5_Fixture_P509_ (4)'!G105</f>
        <v>71.964095910391322</v>
      </c>
      <c r="F27" s="1">
        <f>'BallPlateGen5_Fixture_P509_ (5)'!G105</f>
        <v>71.962466169872187</v>
      </c>
      <c r="G27" s="1">
        <f>'BallPlateGen5_Fixture_P509_ (6)'!G105</f>
        <v>71.963246513063879</v>
      </c>
    </row>
    <row r="28" spans="1:20" x14ac:dyDescent="0.25">
      <c r="A28" t="s">
        <v>33</v>
      </c>
      <c r="B28" s="1">
        <f>BallPlateGen5_Fixture_P509_Repe!G106</f>
        <v>125.93190100375678</v>
      </c>
      <c r="C28" s="1">
        <f>'BallPlateGen5_Fixture_P509_ (2)'!G106</f>
        <v>125.93360105488129</v>
      </c>
      <c r="D28" s="1">
        <f>'BallPlateGen5_Fixture_P509_ (3)'!G106</f>
        <v>125.93280100374962</v>
      </c>
      <c r="E28" s="1">
        <f>'BallPlateGen5_Fixture_P509_ (4)'!G106</f>
        <v>125.93380099115566</v>
      </c>
      <c r="F28" s="1">
        <f>'BallPlateGen5_Fixture_P509_ (5)'!G106</f>
        <v>125.93200109408252</v>
      </c>
      <c r="G28" s="1">
        <f>'BallPlateGen5_Fixture_P509_ (6)'!G106</f>
        <v>125.92990106789571</v>
      </c>
      <c r="I28" s="1">
        <f t="shared" ref="I28" si="79">AVERAGE(B28:B33)</f>
        <v>125.93151767134636</v>
      </c>
      <c r="J28" s="1">
        <f t="shared" ref="J28" si="80">AVERAGE(C28:C33)</f>
        <v>125.93280111740161</v>
      </c>
      <c r="K28" s="1">
        <f t="shared" ref="K28" si="81">AVERAGE(D28:D33)</f>
        <v>125.93183440900815</v>
      </c>
      <c r="L28" s="1">
        <f t="shared" ref="L28" si="82">AVERAGE(E28:E33)</f>
        <v>125.93361773894463</v>
      </c>
      <c r="M28" s="1">
        <f t="shared" ref="M28" si="83">AVERAGE(F28:F33)</f>
        <v>125.93228439326147</v>
      </c>
      <c r="N28" s="1">
        <f t="shared" ref="N28" si="84">AVERAGE(G28:G33)</f>
        <v>125.92971779103061</v>
      </c>
      <c r="P28" s="2">
        <f t="shared" ref="P28:P63" si="85">($L28-I28)*1000</f>
        <v>2.1000675982776329</v>
      </c>
      <c r="Q28" s="2">
        <f t="shared" ref="Q28:Q63" si="86">($L28-J28)*1000</f>
        <v>0.81662154302364343</v>
      </c>
      <c r="R28" s="2">
        <f t="shared" ref="R28:R63" si="87">($L28-K28)*1000</f>
        <v>1.7833299364866662</v>
      </c>
      <c r="T28" s="2">
        <f t="shared" ref="T28:T63" si="88">(L28-AVERAGE(I28:K28))*1000</f>
        <v>1.5666730259340511</v>
      </c>
    </row>
    <row r="29" spans="1:20" x14ac:dyDescent="0.25">
      <c r="B29" s="1">
        <f>BallPlateGen5_Fixture_P509_Repe!G107</f>
        <v>125.93160098120725</v>
      </c>
      <c r="C29" s="1">
        <f>'BallPlateGen5_Fixture_P509_ (2)'!G107</f>
        <v>125.93270105552411</v>
      </c>
      <c r="D29" s="1">
        <f>'BallPlateGen5_Fixture_P509_ (3)'!G107</f>
        <v>125.93080121356331</v>
      </c>
      <c r="E29" s="1">
        <f>'BallPlateGen5_Fixture_P509_ (4)'!G107</f>
        <v>125.93300109979114</v>
      </c>
      <c r="F29" s="1">
        <f>'BallPlateGen5_Fixture_P509_ (5)'!G107</f>
        <v>125.93220100391321</v>
      </c>
      <c r="G29" s="1">
        <f>'BallPlateGen5_Fixture_P509_ (6)'!G107</f>
        <v>125.92980106853183</v>
      </c>
      <c r="I29" s="2">
        <f t="shared" ref="I29" si="89">STDEV(B28:B33)*1000</f>
        <v>0.47922669473542667</v>
      </c>
      <c r="J29" s="2">
        <f t="shared" ref="J29" si="90">STDEV(C28:C33)*1000</f>
        <v>0.57268532230650815</v>
      </c>
      <c r="K29" s="2">
        <f t="shared" ref="K29" si="91">STDEV(D28:D33)*1000</f>
        <v>0.68307204965800461</v>
      </c>
      <c r="L29" s="2">
        <f t="shared" ref="L29" si="92">STDEV(E28:E33)*1000</f>
        <v>0.45786821554467616</v>
      </c>
      <c r="M29" s="2">
        <f t="shared" ref="M29" si="93">STDEV(F28:F33)*1000</f>
        <v>0.23163863715917751</v>
      </c>
      <c r="N29" s="2">
        <f t="shared" ref="N29" si="94">STDEV(G28:G33)*1000</f>
        <v>0.33115549176217007</v>
      </c>
      <c r="P29" s="2">
        <f t="shared" ref="P29:P63" si="95">($K28-I28)*1000</f>
        <v>0.31673766179096674</v>
      </c>
      <c r="Q29" s="2">
        <f t="shared" ref="Q29:Q63" si="96">($K28-J28)*1000</f>
        <v>-0.96670839346302273</v>
      </c>
    </row>
    <row r="30" spans="1:20" x14ac:dyDescent="0.25">
      <c r="B30" s="1">
        <f>BallPlateGen5_Fixture_P509_Repe!G108</f>
        <v>125.93060101659167</v>
      </c>
      <c r="C30" s="1">
        <f>'BallPlateGen5_Fixture_P509_ (2)'!G108</f>
        <v>125.93270112123379</v>
      </c>
      <c r="D30" s="1">
        <f>'BallPlateGen5_Fixture_P509_ (3)'!G108</f>
        <v>125.93190108157663</v>
      </c>
      <c r="E30" s="1">
        <f>'BallPlateGen5_Fixture_P509_ (4)'!G108</f>
        <v>125.93400112201628</v>
      </c>
      <c r="F30" s="1">
        <f>'BallPlateGen5_Fixture_P509_ (5)'!G108</f>
        <v>125.93220109471604</v>
      </c>
      <c r="G30" s="1">
        <f>'BallPlateGen5_Fixture_P509_ (6)'!G108</f>
        <v>125.92960113416542</v>
      </c>
      <c r="I30" s="2">
        <f t="shared" ref="I30" si="97">(MAX(B28:B33)-MIN(B28:B33))*1000</f>
        <v>1.2999871651118156</v>
      </c>
      <c r="J30" s="2">
        <f t="shared" ref="J30" si="98">(MAX(C28:C33)-MIN(C28:C33))*1000</f>
        <v>1.5999339192092066</v>
      </c>
      <c r="K30" s="2">
        <f t="shared" ref="K30" si="99">(MAX(D28:D33)-MIN(D28:D33))*1000</f>
        <v>1.999790186303585</v>
      </c>
      <c r="L30" s="2">
        <f t="shared" ref="L30" si="100">(MAX(E28:E33)-MIN(E28:E33))*1000</f>
        <v>1.1999176052341909</v>
      </c>
      <c r="M30" s="2">
        <f t="shared" ref="M30" si="101">(MAX(F28:F33)-MIN(F28:F33))*1000</f>
        <v>0.69992233339633003</v>
      </c>
      <c r="N30" s="2">
        <f t="shared" ref="N30" si="102">(MAX(G28:G33)-MIN(G28:G33))*1000</f>
        <v>0.9000700704149267</v>
      </c>
      <c r="P30" s="2">
        <f t="shared" ref="P30" si="103">($J28-I28)*1000</f>
        <v>1.2834460552539895</v>
      </c>
    </row>
    <row r="31" spans="1:20" x14ac:dyDescent="0.25">
      <c r="B31" s="1">
        <f>BallPlateGen5_Fixture_P509_Repe!G109</f>
        <v>125.93160108110276</v>
      </c>
      <c r="C31" s="1">
        <f>'BallPlateGen5_Fixture_P509_ (2)'!G109</f>
        <v>125.93250123022254</v>
      </c>
      <c r="D31" s="1">
        <f>'BallPlateGen5_Fixture_P509_ (3)'!G109</f>
        <v>125.93190113462117</v>
      </c>
      <c r="E31" s="1">
        <f>'BallPlateGen5_Fixture_P509_ (4)'!G109</f>
        <v>125.93420101739638</v>
      </c>
      <c r="F31" s="1">
        <f>'BallPlateGen5_Fixture_P509_ (5)'!G109</f>
        <v>125.93230113402201</v>
      </c>
      <c r="G31" s="1">
        <f>'BallPlateGen5_Fixture_P509_ (6)'!G109</f>
        <v>125.92910114782842</v>
      </c>
    </row>
    <row r="32" spans="1:20" x14ac:dyDescent="0.25">
      <c r="B32" s="1">
        <f>BallPlateGen5_Fixture_P509_Repe!G110</f>
        <v>125.93150097902431</v>
      </c>
      <c r="C32" s="1">
        <f>'BallPlateGen5_Fixture_P509_ (2)'!G110</f>
        <v>125.93200112096208</v>
      </c>
      <c r="D32" s="1">
        <f>'BallPlateGen5_Fixture_P509_ (3)'!G110</f>
        <v>125.93140100376077</v>
      </c>
      <c r="E32" s="1">
        <f>'BallPlateGen5_Fixture_P509_ (4)'!G110</f>
        <v>125.93340112202165</v>
      </c>
      <c r="F32" s="1">
        <f>'BallPlateGen5_Fixture_P509_ (5)'!G110</f>
        <v>125.93270101641592</v>
      </c>
      <c r="G32" s="1">
        <f>'BallPlateGen5_Fixture_P509_ (6)'!G110</f>
        <v>125.93000121789883</v>
      </c>
    </row>
    <row r="33" spans="1:20" x14ac:dyDescent="0.25">
      <c r="B33" s="1">
        <f>BallPlateGen5_Fixture_P509_Repe!G111</f>
        <v>125.93190096639532</v>
      </c>
      <c r="C33" s="1">
        <f>'BallPlateGen5_Fixture_P509_ (2)'!G111</f>
        <v>125.93330112158579</v>
      </c>
      <c r="D33" s="1">
        <f>'BallPlateGen5_Fixture_P509_ (3)'!G111</f>
        <v>125.93220101677727</v>
      </c>
      <c r="E33" s="1">
        <f>'BallPlateGen5_Fixture_P509_ (4)'!G111</f>
        <v>125.93330108128667</v>
      </c>
      <c r="F33" s="1">
        <f>'BallPlateGen5_Fixture_P509_ (5)'!G111</f>
        <v>125.93230101641913</v>
      </c>
      <c r="G33" s="1">
        <f>'BallPlateGen5_Fixture_P509_ (6)'!G111</f>
        <v>125.92990110986351</v>
      </c>
    </row>
    <row r="34" spans="1:20" x14ac:dyDescent="0.25">
      <c r="A34" t="s">
        <v>35</v>
      </c>
      <c r="B34" s="1">
        <f>BallPlateGen5_Fixture_P509_Repe!G112</f>
        <v>145.21623498954929</v>
      </c>
      <c r="C34" s="1">
        <f>'BallPlateGen5_Fixture_P509_ (2)'!G112</f>
        <v>145.21798424482415</v>
      </c>
      <c r="D34" s="1">
        <f>'BallPlateGen5_Fixture_P509_ (3)'!G112</f>
        <v>145.21666866238186</v>
      </c>
      <c r="E34" s="1">
        <f>'BallPlateGen5_Fixture_P509_ (4)'!G112</f>
        <v>145.21773979924077</v>
      </c>
      <c r="F34" s="1">
        <f>'BallPlateGen5_Fixture_P509_ (5)'!G112</f>
        <v>145.21583771180059</v>
      </c>
      <c r="G34" s="1">
        <f>'BallPlateGen5_Fixture_P509_ (6)'!G112</f>
        <v>145.21388338612806</v>
      </c>
      <c r="I34" s="1">
        <f t="shared" ref="I34" si="104">AVERAGE(B34:B39)</f>
        <v>145.21613688086813</v>
      </c>
      <c r="J34" s="1">
        <f t="shared" ref="J34" si="105">AVERAGE(C34:C39)</f>
        <v>145.21758118034845</v>
      </c>
      <c r="K34" s="1">
        <f t="shared" ref="K34" si="106">AVERAGE(D34:D39)</f>
        <v>145.21693808941711</v>
      </c>
      <c r="L34" s="1">
        <f t="shared" ref="L34" si="107">AVERAGE(E34:E39)</f>
        <v>145.21749805868285</v>
      </c>
      <c r="M34" s="1">
        <f t="shared" ref="M34" si="108">AVERAGE(F34:F39)</f>
        <v>145.21594773902135</v>
      </c>
      <c r="N34" s="1">
        <f t="shared" ref="N34" si="109">AVERAGE(G34:G39)</f>
        <v>145.21402680311556</v>
      </c>
      <c r="P34" s="2">
        <f t="shared" ref="P34:P63" si="110">($L34-I34)*1000</f>
        <v>1.3611778147151199</v>
      </c>
      <c r="Q34" s="2">
        <f t="shared" ref="Q34:Q63" si="111">($L34-J34)*1000</f>
        <v>-8.3121665596763705E-2</v>
      </c>
      <c r="R34" s="2">
        <f t="shared" ref="R34:R63" si="112">($L34-K34)*1000</f>
        <v>0.55996926573698147</v>
      </c>
      <c r="T34" s="2">
        <f t="shared" ref="T34:T63" si="113">(L34-AVERAGE(I34:K34))*1000</f>
        <v>0.61267513828511255</v>
      </c>
    </row>
    <row r="35" spans="1:20" x14ac:dyDescent="0.25">
      <c r="B35" s="1">
        <f>BallPlateGen5_Fixture_P509_Repe!G113</f>
        <v>145.21620673454461</v>
      </c>
      <c r="C35" s="1">
        <f>'BallPlateGen5_Fixture_P509_ (2)'!G113</f>
        <v>145.21781214523926</v>
      </c>
      <c r="D35" s="1">
        <f>'BallPlateGen5_Fixture_P509_ (3)'!G113</f>
        <v>145.21668450247032</v>
      </c>
      <c r="E35" s="1">
        <f>'BallPlateGen5_Fixture_P509_ (4)'!G113</f>
        <v>145.21745895394258</v>
      </c>
      <c r="F35" s="1">
        <f>'BallPlateGen5_Fixture_P509_ (5)'!G113</f>
        <v>145.2153441103591</v>
      </c>
      <c r="G35" s="1">
        <f>'BallPlateGen5_Fixture_P509_ (6)'!G113</f>
        <v>145.21407474873089</v>
      </c>
      <c r="I35" s="2">
        <f t="shared" ref="I35" si="114">STDEV(B34:B39)*1000</f>
        <v>0.3005967674372152</v>
      </c>
      <c r="J35" s="2">
        <f t="shared" ref="J35" si="115">STDEV(C34:C39)*1000</f>
        <v>0.50860890070121945</v>
      </c>
      <c r="K35" s="2">
        <f t="shared" ref="K35" si="116">STDEV(D34:D39)*1000</f>
        <v>0.251537663557452</v>
      </c>
      <c r="L35" s="2">
        <f t="shared" ref="L35" si="117">STDEV(E34:E39)*1000</f>
        <v>0.24440166730722004</v>
      </c>
      <c r="M35" s="2">
        <f t="shared" ref="M35" si="118">STDEV(F34:F39)*1000</f>
        <v>0.35126738588830869</v>
      </c>
      <c r="N35" s="2">
        <f t="shared" ref="N35" si="119">STDEV(G34:G39)*1000</f>
        <v>0.12183342353188541</v>
      </c>
      <c r="P35" s="2">
        <f t="shared" ref="P35:P63" si="120">($K34-I34)*1000</f>
        <v>0.80120854897813842</v>
      </c>
      <c r="Q35" s="2">
        <f t="shared" ref="Q35:Q63" si="121">($K34-J34)*1000</f>
        <v>-0.64309093133374517</v>
      </c>
    </row>
    <row r="36" spans="1:20" x14ac:dyDescent="0.25">
      <c r="B36" s="1">
        <f>BallPlateGen5_Fixture_P509_Repe!G114</f>
        <v>145.21580816398742</v>
      </c>
      <c r="C36" s="1">
        <f>'BallPlateGen5_Fixture_P509_ (2)'!G114</f>
        <v>145.21764346972444</v>
      </c>
      <c r="D36" s="1">
        <f>'BallPlateGen5_Fixture_P509_ (3)'!G114</f>
        <v>145.21686902044127</v>
      </c>
      <c r="E36" s="1">
        <f>'BallPlateGen5_Fixture_P509_ (4)'!G114</f>
        <v>145.21773637025194</v>
      </c>
      <c r="F36" s="1">
        <f>'BallPlateGen5_Fixture_P509_ (5)'!G114</f>
        <v>145.21585698135723</v>
      </c>
      <c r="G36" s="1">
        <f>'BallPlateGen5_Fixture_P509_ (6)'!G114</f>
        <v>145.21410643146896</v>
      </c>
      <c r="I36" s="2">
        <f t="shared" ref="I36" si="122">(MAX(B34:B39)-MIN(B34:B39))*1000</f>
        <v>0.83781218847889249</v>
      </c>
      <c r="J36" s="2">
        <f t="shared" ref="J36" si="123">(MAX(C34:C39)-MIN(C34:C39))*1000</f>
        <v>1.3892145384488686</v>
      </c>
      <c r="K36" s="2">
        <f t="shared" ref="K36" si="124">(MAX(D34:D39)-MIN(D34:D39))*1000</f>
        <v>0.66229108938387071</v>
      </c>
      <c r="L36" s="2">
        <f t="shared" ref="L36" si="125">(MAX(E34:E39)-MIN(E34:E39))*1000</f>
        <v>0.58308520095806671</v>
      </c>
      <c r="M36" s="2">
        <f t="shared" ref="M36" si="126">(MAX(F34:F39)-MIN(F34:F39))*1000</f>
        <v>0.97479857069515674</v>
      </c>
      <c r="N36" s="2">
        <f t="shared" ref="N36" si="127">(MAX(G34:G39)-MIN(G34:G39))*1000</f>
        <v>0.32151755894460621</v>
      </c>
      <c r="P36" s="2">
        <f t="shared" ref="P36" si="128">($J34-I34)*1000</f>
        <v>1.4442994803118836</v>
      </c>
    </row>
    <row r="37" spans="1:20" x14ac:dyDescent="0.25">
      <c r="B37" s="1">
        <f>BallPlateGen5_Fixture_P509_Repe!G115</f>
        <v>145.21603120778366</v>
      </c>
      <c r="C37" s="1">
        <f>'BallPlateGen5_Fixture_P509_ (2)'!G115</f>
        <v>145.21789819526379</v>
      </c>
      <c r="D37" s="1">
        <f>'BallPlateGen5_Fixture_P509_ (3)'!G115</f>
        <v>145.21733095347125</v>
      </c>
      <c r="E37" s="1">
        <f>'BallPlateGen5_Fixture_P509_ (4)'!G115</f>
        <v>145.21762207370014</v>
      </c>
      <c r="F37" s="1">
        <f>'BallPlateGen5_Fixture_P509_ (5)'!G115</f>
        <v>145.21618191434453</v>
      </c>
      <c r="G37" s="1">
        <f>'BallPlateGen5_Fixture_P509_ (6)'!G115</f>
        <v>145.214204903687</v>
      </c>
    </row>
    <row r="38" spans="1:20" x14ac:dyDescent="0.25">
      <c r="B38" s="1">
        <f>BallPlateGen5_Fixture_P509_Repe!G116</f>
        <v>145.2166459761759</v>
      </c>
      <c r="C38" s="1">
        <f>'BallPlateGen5_Fixture_P509_ (2)'!G116</f>
        <v>145.2165950302857</v>
      </c>
      <c r="D38" s="1">
        <f>'BallPlateGen5_Fixture_P509_ (3)'!G116</f>
        <v>145.21705354089787</v>
      </c>
      <c r="E38" s="1">
        <f>'BallPlateGen5_Fixture_P509_ (4)'!G116</f>
        <v>145.21715671403982</v>
      </c>
      <c r="F38" s="1">
        <f>'BallPlateGen5_Fixture_P509_ (5)'!G116</f>
        <v>145.21631890892979</v>
      </c>
      <c r="G38" s="1">
        <f>'BallPlateGen5_Fixture_P509_ (6)'!G116</f>
        <v>145.21395359444628</v>
      </c>
    </row>
    <row r="39" spans="1:20" x14ac:dyDescent="0.25">
      <c r="B39" s="1">
        <f>BallPlateGen5_Fixture_P509_Repe!G117</f>
        <v>145.21589421316799</v>
      </c>
      <c r="C39" s="1">
        <f>'BallPlateGen5_Fixture_P509_ (2)'!G117</f>
        <v>145.21755399675342</v>
      </c>
      <c r="D39" s="1">
        <f>'BallPlateGen5_Fixture_P509_ (3)'!G117</f>
        <v>145.21702185684018</v>
      </c>
      <c r="E39" s="1">
        <f>'BallPlateGen5_Fixture_P509_ (4)'!G117</f>
        <v>145.21727444092181</v>
      </c>
      <c r="F39" s="1">
        <f>'BallPlateGen5_Fixture_P509_ (5)'!G117</f>
        <v>145.21614680733683</v>
      </c>
      <c r="G39" s="1">
        <f>'BallPlateGen5_Fixture_P509_ (6)'!G117</f>
        <v>145.21393775423212</v>
      </c>
    </row>
    <row r="40" spans="1:20" x14ac:dyDescent="0.25">
      <c r="A40" t="s">
        <v>31</v>
      </c>
      <c r="B40" s="1">
        <f>BallPlateGen5_Fixture_P509_Repe!G118</f>
        <v>74.992206411133154</v>
      </c>
      <c r="C40" s="1">
        <f>'BallPlateGen5_Fixture_P509_ (2)'!G118</f>
        <v>74.992888418636085</v>
      </c>
      <c r="D40" s="1">
        <f>'BallPlateGen5_Fixture_P509_ (3)'!G118</f>
        <v>74.992699434078247</v>
      </c>
      <c r="E40" s="1">
        <f>'BallPlateGen5_Fixture_P509_ (4)'!G118</f>
        <v>74.990501010394638</v>
      </c>
      <c r="F40" s="1">
        <f>'BallPlateGen5_Fixture_P509_ (5)'!G118</f>
        <v>74.990303990182639</v>
      </c>
      <c r="G40" s="1">
        <f>'BallPlateGen5_Fixture_P509_ (6)'!G118</f>
        <v>74.991298308670466</v>
      </c>
      <c r="I40" s="1">
        <f t="shared" ref="I40" si="129">AVERAGE(B40:B45)</f>
        <v>74.992319262869657</v>
      </c>
      <c r="J40" s="1">
        <f t="shared" ref="J40" si="130">AVERAGE(C40:C45)</f>
        <v>74.993010096268065</v>
      </c>
      <c r="K40" s="1">
        <f t="shared" ref="K40" si="131">AVERAGE(D40:D45)</f>
        <v>74.992847387017463</v>
      </c>
      <c r="L40" s="1">
        <f t="shared" ref="L40" si="132">AVERAGE(E40:E45)</f>
        <v>74.990969186748984</v>
      </c>
      <c r="M40" s="1">
        <f t="shared" ref="M40" si="133">AVERAGE(F40:F45)</f>
        <v>74.990238158902642</v>
      </c>
      <c r="N40" s="1">
        <f t="shared" ref="N40" si="134">AVERAGE(G40:G45)</f>
        <v>74.991631412211376</v>
      </c>
      <c r="P40" s="2">
        <f t="shared" ref="P40:P63" si="135">($L40-I40)*1000</f>
        <v>-1.3500761206728384</v>
      </c>
      <c r="Q40" s="2">
        <f t="shared" ref="Q40:Q63" si="136">($L40-J40)*1000</f>
        <v>-2.0409095190814242</v>
      </c>
      <c r="R40" s="2">
        <f t="shared" ref="R40:R63" si="137">($L40-K40)*1000</f>
        <v>-1.8782002684787358</v>
      </c>
      <c r="T40" s="2">
        <f t="shared" ref="T40:T63" si="138">(L40-AVERAGE(I40:K40))*1000</f>
        <v>-1.7563953027490697</v>
      </c>
    </row>
    <row r="41" spans="1:20" x14ac:dyDescent="0.25">
      <c r="B41" s="1">
        <f>BallPlateGen5_Fixture_P509_Repe!G119</f>
        <v>74.99190240772667</v>
      </c>
      <c r="C41" s="1">
        <f>'BallPlateGen5_Fixture_P509_ (2)'!G119</f>
        <v>74.992992459162465</v>
      </c>
      <c r="D41" s="1">
        <f>'BallPlateGen5_Fixture_P509_ (3)'!G119</f>
        <v>74.992496786945296</v>
      </c>
      <c r="E41" s="1">
        <f>'BallPlateGen5_Fixture_P509_ (4)'!G119</f>
        <v>74.99120399120153</v>
      </c>
      <c r="F41" s="1">
        <f>'BallPlateGen5_Fixture_P509_ (5)'!G119</f>
        <v>74.990106612939286</v>
      </c>
      <c r="G41" s="1">
        <f>'BallPlateGen5_Fixture_P509_ (6)'!G119</f>
        <v>74.991698249006205</v>
      </c>
      <c r="I41" s="2">
        <f t="shared" ref="I41" si="139">STDEV(B40:B45)*1000</f>
        <v>0.30494595218697201</v>
      </c>
      <c r="J41" s="2">
        <f t="shared" ref="J41" si="140">STDEV(C40:C45)*1000</f>
        <v>0.25148493068462169</v>
      </c>
      <c r="K41" s="2">
        <f t="shared" ref="K41" si="141">STDEV(D40:D45)*1000</f>
        <v>0.24292231123205804</v>
      </c>
      <c r="L41" s="2">
        <f t="shared" ref="L41" si="142">STDEV(E40:E45)*1000</f>
        <v>0.4271750801864328</v>
      </c>
      <c r="M41" s="2">
        <f t="shared" ref="M41" si="143">STDEV(F40:F45)*1000</f>
        <v>0.16514700909425356</v>
      </c>
      <c r="N41" s="2">
        <f t="shared" ref="N41" si="144">STDEV(G40:G45)*1000</f>
        <v>0.25698113196306327</v>
      </c>
      <c r="P41" s="2">
        <f t="shared" ref="P41:P63" si="145">($K40-I40)*1000</f>
        <v>0.52812414780589734</v>
      </c>
      <c r="Q41" s="2">
        <f t="shared" ref="Q41:Q63" si="146">($K40-J40)*1000</f>
        <v>-0.16270925060268837</v>
      </c>
    </row>
    <row r="42" spans="1:20" x14ac:dyDescent="0.25">
      <c r="B42" s="1">
        <f>BallPlateGen5_Fixture_P509_Repe!G120</f>
        <v>74.992399653098161</v>
      </c>
      <c r="C42" s="1">
        <f>'BallPlateGen5_Fixture_P509_ (2)'!G120</f>
        <v>74.993095219426706</v>
      </c>
      <c r="D42" s="1">
        <f>'BallPlateGen5_Fixture_P509_ (3)'!G120</f>
        <v>74.993197980216834</v>
      </c>
      <c r="E42" s="1">
        <f>'BallPlateGen5_Fixture_P509_ (4)'!G120</f>
        <v>74.991501103391698</v>
      </c>
      <c r="F42" s="1">
        <f>'BallPlateGen5_Fixture_P509_ (5)'!G120</f>
        <v>74.989998391052112</v>
      </c>
      <c r="G42" s="1">
        <f>'BallPlateGen5_Fixture_P509_ (6)'!G120</f>
        <v>74.991599686698237</v>
      </c>
      <c r="I42" s="2">
        <f t="shared" ref="I42" si="147">(MAX(B40:B45)-MIN(B40:B45))*1000</f>
        <v>0.79708855763271913</v>
      </c>
      <c r="J42" s="2">
        <f t="shared" ref="J42" si="148">(MAX(C40:C45)-MIN(C40:C45))*1000</f>
        <v>0.70555579235076493</v>
      </c>
      <c r="K42" s="2">
        <f t="shared" ref="K42" si="149">(MAX(D40:D45)-MIN(D40:D45))*1000</f>
        <v>0.70119327153861377</v>
      </c>
      <c r="L42" s="2">
        <f t="shared" ref="L42" si="150">(MAX(E40:E45)-MIN(E40:E45))*1000</f>
        <v>1.0972081598623618</v>
      </c>
      <c r="M42" s="2">
        <f t="shared" ref="M42" si="151">(MAX(F40:F45)-MIN(F40:F45))*1000</f>
        <v>0.41104888894949454</v>
      </c>
      <c r="N42" s="2">
        <f t="shared" ref="N42" si="152">(MAX(G40:G45)-MIN(G40:G45))*1000</f>
        <v>0.697248788867455</v>
      </c>
      <c r="P42" s="2">
        <f t="shared" ref="P42" si="153">($J40-I40)*1000</f>
        <v>0.69083339840858571</v>
      </c>
    </row>
    <row r="43" spans="1:20" x14ac:dyDescent="0.25">
      <c r="B43" s="1">
        <f>BallPlateGen5_Fixture_P509_Repe!G121</f>
        <v>74.992603834644925</v>
      </c>
      <c r="C43" s="1">
        <f>'BallPlateGen5_Fixture_P509_ (2)'!G121</f>
        <v>74.993295325048891</v>
      </c>
      <c r="D43" s="1">
        <f>'BallPlateGen5_Fixture_P509_ (3)'!G121</f>
        <v>74.992798039078394</v>
      </c>
      <c r="E43" s="1">
        <f>'BallPlateGen5_Fixture_P509_ (4)'!G121</f>
        <v>74.990403895231836</v>
      </c>
      <c r="F43" s="1">
        <f>'BallPlateGen5_Fixture_P509_ (5)'!G121</f>
        <v>74.990402467515807</v>
      </c>
      <c r="G43" s="1">
        <f>'BallPlateGen5_Fixture_P509_ (6)'!G121</f>
        <v>74.991995557459333</v>
      </c>
    </row>
    <row r="44" spans="1:20" x14ac:dyDescent="0.25">
      <c r="B44" s="1">
        <f>BallPlateGen5_Fixture_P509_Repe!G122</f>
        <v>74.992699496284303</v>
      </c>
      <c r="C44" s="1">
        <f>'BallPlateGen5_Fixture_P509_ (2)'!G122</f>
        <v>74.99258976925654</v>
      </c>
      <c r="D44" s="1">
        <f>'BallPlateGen5_Fixture_P509_ (3)'!G122</f>
        <v>74.992893936292376</v>
      </c>
      <c r="E44" s="1">
        <f>'BallPlateGen5_Fixture_P509_ (4)'!G122</f>
        <v>74.991103935000183</v>
      </c>
      <c r="F44" s="1">
        <f>'BallPlateGen5_Fixture_P509_ (5)'!G122</f>
        <v>74.990409439941061</v>
      </c>
      <c r="G44" s="1">
        <f>'BallPlateGen5_Fixture_P509_ (6)'!G122</f>
        <v>74.991797050344118</v>
      </c>
    </row>
    <row r="45" spans="1:20" x14ac:dyDescent="0.25">
      <c r="B45" s="1">
        <f>BallPlateGen5_Fixture_P509_Repe!G123</f>
        <v>74.992103774330801</v>
      </c>
      <c r="C45" s="1">
        <f>'BallPlateGen5_Fixture_P509_ (2)'!G123</f>
        <v>74.993199386077677</v>
      </c>
      <c r="D45" s="1">
        <f>'BallPlateGen5_Fixture_P509_ (3)'!G123</f>
        <v>74.992998145493559</v>
      </c>
      <c r="E45" s="1">
        <f>'BallPlateGen5_Fixture_P509_ (4)'!G123</f>
        <v>74.991101185273976</v>
      </c>
      <c r="F45" s="1">
        <f>'BallPlateGen5_Fixture_P509_ (5)'!G123</f>
        <v>74.990208051785004</v>
      </c>
      <c r="G45" s="1">
        <f>'BallPlateGen5_Fixture_P509_ (6)'!G123</f>
        <v>74.991399621089883</v>
      </c>
    </row>
    <row r="46" spans="1:20" x14ac:dyDescent="0.25">
      <c r="A46" t="s">
        <v>32</v>
      </c>
      <c r="B46" s="1">
        <f>BallPlateGen5_Fixture_P509_Repe!G124</f>
        <v>73.987509157559828</v>
      </c>
      <c r="C46" s="1">
        <f>'BallPlateGen5_Fixture_P509_ (2)'!G124</f>
        <v>73.988411778196721</v>
      </c>
      <c r="D46" s="1">
        <f>'BallPlateGen5_Fixture_P509_ (3)'!G124</f>
        <v>73.987010495153797</v>
      </c>
      <c r="E46" s="1">
        <f>'BallPlateGen5_Fixture_P509_ (4)'!G124</f>
        <v>73.986402630753716</v>
      </c>
      <c r="F46" s="1">
        <f>'BallPlateGen5_Fixture_P509_ (5)'!G124</f>
        <v>73.985198989122154</v>
      </c>
      <c r="G46" s="1">
        <f>'BallPlateGen5_Fixture_P509_ (6)'!G124</f>
        <v>73.986611956556033</v>
      </c>
      <c r="I46" s="1">
        <f t="shared" ref="I46" si="154">AVERAGE(B46:B51)</f>
        <v>73.987353068812055</v>
      </c>
      <c r="J46" s="1">
        <f t="shared" ref="J46" si="155">AVERAGE(C46:C51)</f>
        <v>73.988222682252186</v>
      </c>
      <c r="K46" s="1">
        <f t="shared" ref="K46" si="156">AVERAGE(D46:D51)</f>
        <v>73.988233739750299</v>
      </c>
      <c r="L46" s="1">
        <f t="shared" ref="L46" si="157">AVERAGE(E46:E51)</f>
        <v>73.985988285341492</v>
      </c>
      <c r="M46" s="1">
        <f t="shared" ref="M46" si="158">AVERAGE(F46:F51)</f>
        <v>73.985133112245322</v>
      </c>
      <c r="N46" s="1">
        <f t="shared" ref="N46" si="159">AVERAGE(G46:G51)</f>
        <v>73.987007384537719</v>
      </c>
      <c r="P46" s="2">
        <f t="shared" ref="P46:P63" si="160">($L46-I46)*1000</f>
        <v>-1.3647834705636797</v>
      </c>
      <c r="Q46" s="2">
        <f t="shared" ref="Q46:Q63" si="161">($L46-J46)*1000</f>
        <v>-2.2343969106941586</v>
      </c>
      <c r="R46" s="2">
        <f t="shared" ref="R46:R63" si="162">($L46-K46)*1000</f>
        <v>-2.2454544088077455</v>
      </c>
      <c r="T46" s="2">
        <f t="shared" ref="T46:T63" si="163">(L46-AVERAGE(I46:K46))*1000</f>
        <v>-1.948211596683791</v>
      </c>
    </row>
    <row r="47" spans="1:20" x14ac:dyDescent="0.25">
      <c r="B47" s="1">
        <f>BallPlateGen5_Fixture_P509_Repe!G125</f>
        <v>73.987398708563873</v>
      </c>
      <c r="C47" s="1">
        <f>'BallPlateGen5_Fixture_P509_ (2)'!G125</f>
        <v>73.988002557779595</v>
      </c>
      <c r="D47" s="1">
        <f>'BallPlateGen5_Fixture_P509_ (3)'!G125</f>
        <v>73.988885595743355</v>
      </c>
      <c r="E47" s="1">
        <f>'BallPlateGen5_Fixture_P509_ (4)'!G125</f>
        <v>73.986002665369085</v>
      </c>
      <c r="F47" s="1">
        <f>'BallPlateGen5_Fixture_P509_ (5)'!G125</f>
        <v>73.984602830048374</v>
      </c>
      <c r="G47" s="1">
        <f>'BallPlateGen5_Fixture_P509_ (6)'!G125</f>
        <v>73.986705413134871</v>
      </c>
      <c r="I47" s="2">
        <f t="shared" ref="I47" si="164">STDEV(B46:B51)*1000</f>
        <v>0.13834253494841939</v>
      </c>
      <c r="J47" s="2">
        <f t="shared" ref="J47" si="165">STDEV(C46:C51)*1000</f>
        <v>0.3029084437242503</v>
      </c>
      <c r="K47" s="2">
        <f t="shared" ref="K47" si="166">STDEV(D46:D51)*1000</f>
        <v>0.69028361112363912</v>
      </c>
      <c r="L47" s="2">
        <f t="shared" ref="L47" si="167">STDEV(E46:E51)*1000</f>
        <v>0.39695549728540802</v>
      </c>
      <c r="M47" s="2">
        <f t="shared" ref="M47" si="168">STDEV(F46:F51)*1000</f>
        <v>0.27204751904070634</v>
      </c>
      <c r="N47" s="2">
        <f t="shared" ref="N47" si="169">STDEV(G46:G51)*1000</f>
        <v>0.38785774471504475</v>
      </c>
      <c r="P47" s="2">
        <f t="shared" ref="P47:P63" si="170">($K46-I46)*1000</f>
        <v>0.88067093824406584</v>
      </c>
      <c r="Q47" s="2">
        <f t="shared" ref="Q47:Q63" si="171">($K46-J46)*1000</f>
        <v>1.1057498113586917E-2</v>
      </c>
    </row>
    <row r="48" spans="1:20" x14ac:dyDescent="0.25">
      <c r="B48" s="1">
        <f>BallPlateGen5_Fixture_P509_Repe!G126</f>
        <v>73.987194803965892</v>
      </c>
      <c r="C48" s="1">
        <f>'BallPlateGen5_Fixture_P509_ (2)'!G126</f>
        <v>73.988301490641064</v>
      </c>
      <c r="D48" s="1">
        <f>'BallPlateGen5_Fixture_P509_ (3)'!G126</f>
        <v>73.988302488028467</v>
      </c>
      <c r="E48" s="1">
        <f>'BallPlateGen5_Fixture_P509_ (4)'!G126</f>
        <v>73.986309487228795</v>
      </c>
      <c r="F48" s="1">
        <f>'BallPlateGen5_Fixture_P509_ (5)'!G126</f>
        <v>73.985298845851815</v>
      </c>
      <c r="G48" s="1">
        <f>'BallPlateGen5_Fixture_P509_ (6)'!G126</f>
        <v>73.986905328307941</v>
      </c>
      <c r="I48" s="2">
        <f t="shared" ref="I48" si="172">(MAX(B46:B51)-MIN(B46:B51))*1000</f>
        <v>0.3143535939358344</v>
      </c>
      <c r="J48" s="2">
        <f t="shared" ref="J48" si="173">(MAX(C46:C51)-MIN(C46:C51))*1000</f>
        <v>0.78430778505378385</v>
      </c>
      <c r="K48" s="2">
        <f t="shared" ref="K48" si="174">(MAX(D46:D51)-MIN(D46:D51))*1000</f>
        <v>1.8751005895580874</v>
      </c>
      <c r="L48" s="2">
        <f t="shared" ref="L48" si="175">(MAX(E46:E51)-MIN(E46:E51))*1000</f>
        <v>0.89845196204407785</v>
      </c>
      <c r="M48" s="2">
        <f t="shared" ref="M48" si="176">(MAX(F46:F51)-MIN(F46:F51))*1000</f>
        <v>0.6986460556674956</v>
      </c>
      <c r="N48" s="2">
        <f t="shared" ref="N48" si="177">(MAX(G46:G51)-MIN(G46:G51))*1000</f>
        <v>1.09078471037094</v>
      </c>
      <c r="P48" s="2">
        <f t="shared" ref="P48" si="178">($J46-I46)*1000</f>
        <v>0.86961344013047892</v>
      </c>
    </row>
    <row r="49" spans="1:20" x14ac:dyDescent="0.25">
      <c r="B49" s="1">
        <f>BallPlateGen5_Fixture_P509_Repe!G127</f>
        <v>73.987305316047284</v>
      </c>
      <c r="C49" s="1">
        <f>'BallPlateGen5_Fixture_P509_ (2)'!G127</f>
        <v>73.988698921592075</v>
      </c>
      <c r="D49" s="1">
        <f>'BallPlateGen5_Fixture_P509_ (3)'!G127</f>
        <v>73.988698873476608</v>
      </c>
      <c r="E49" s="1">
        <f>'BallPlateGen5_Fixture_P509_ (4)'!G127</f>
        <v>73.985506720911218</v>
      </c>
      <c r="F49" s="1">
        <f>'BallPlateGen5_Fixture_P509_ (5)'!G127</f>
        <v>73.985097751979765</v>
      </c>
      <c r="G49" s="1">
        <f>'BallPlateGen5_Fixture_P509_ (6)'!G127</f>
        <v>73.987702741266403</v>
      </c>
    </row>
    <row r="50" spans="1:20" x14ac:dyDescent="0.25">
      <c r="B50" s="1">
        <f>BallPlateGen5_Fixture_P509_Repe!G128</f>
        <v>73.987499970603139</v>
      </c>
      <c r="C50" s="1">
        <f>'BallPlateGen5_Fixture_P509_ (2)'!G128</f>
        <v>73.988006731496682</v>
      </c>
      <c r="D50" s="1">
        <f>'BallPlateGen5_Fixture_P509_ (3)'!G128</f>
        <v>73.988598494970844</v>
      </c>
      <c r="E50" s="1">
        <f>'BallPlateGen5_Fixture_P509_ (4)'!G128</f>
        <v>73.985504178791672</v>
      </c>
      <c r="F50" s="1">
        <f>'BallPlateGen5_Fixture_P509_ (5)'!G128</f>
        <v>73.985301476104041</v>
      </c>
      <c r="G50" s="1">
        <f>'BallPlateGen5_Fixture_P509_ (6)'!G128</f>
        <v>73.987110734032584</v>
      </c>
    </row>
    <row r="51" spans="1:20" x14ac:dyDescent="0.25">
      <c r="B51" s="1">
        <f>BallPlateGen5_Fixture_P509_Repe!G129</f>
        <v>73.987210456132203</v>
      </c>
      <c r="C51" s="1">
        <f>'BallPlateGen5_Fixture_P509_ (2)'!G129</f>
        <v>73.987914613807021</v>
      </c>
      <c r="D51" s="1">
        <f>'BallPlateGen5_Fixture_P509_ (3)'!G129</f>
        <v>73.987906491128669</v>
      </c>
      <c r="E51" s="1">
        <f>'BallPlateGen5_Fixture_P509_ (4)'!G129</f>
        <v>73.986204028994493</v>
      </c>
      <c r="F51" s="1">
        <f>'BallPlateGen5_Fixture_P509_ (5)'!G129</f>
        <v>73.985298780365838</v>
      </c>
      <c r="G51" s="1">
        <f>'BallPlateGen5_Fixture_P509_ (6)'!G129</f>
        <v>73.987008133928484</v>
      </c>
    </row>
    <row r="52" spans="1:20" x14ac:dyDescent="0.25">
      <c r="A52" t="s">
        <v>36</v>
      </c>
      <c r="B52" s="1">
        <f>BallPlateGen5_Fixture_P509_Repe!G130</f>
        <v>145.67381989571771</v>
      </c>
      <c r="C52" s="1">
        <f>'BallPlateGen5_Fixture_P509_ (2)'!G130</f>
        <v>145.67675224928649</v>
      </c>
      <c r="D52" s="1">
        <f>'BallPlateGen5_Fixture_P509_ (3)'!G130</f>
        <v>145.67527754886893</v>
      </c>
      <c r="E52" s="1">
        <f>'BallPlateGen5_Fixture_P509_ (4)'!G130</f>
        <v>145.67491674008261</v>
      </c>
      <c r="F52" s="1">
        <f>'BallPlateGen5_Fixture_P509_ (5)'!G130</f>
        <v>145.67309909197374</v>
      </c>
      <c r="G52" s="1">
        <f>'BallPlateGen5_Fixture_P509_ (6)'!G130</f>
        <v>145.67215634420327</v>
      </c>
      <c r="I52" s="1">
        <f t="shared" ref="I52" si="179">AVERAGE(B52:B57)</f>
        <v>145.673888585307</v>
      </c>
      <c r="J52" s="1">
        <f t="shared" ref="J52" si="180">AVERAGE(C52:C57)</f>
        <v>145.67582065169634</v>
      </c>
      <c r="K52" s="1">
        <f t="shared" ref="K52" si="181">AVERAGE(D52:D57)</f>
        <v>145.67484334291711</v>
      </c>
      <c r="L52" s="1">
        <f t="shared" ref="L52" si="182">AVERAGE(E52:E57)</f>
        <v>145.67463950841355</v>
      </c>
      <c r="M52" s="1">
        <f t="shared" ref="M52" si="183">AVERAGE(F52:F57)</f>
        <v>145.67329343102028</v>
      </c>
      <c r="N52" s="1">
        <f t="shared" ref="N52" si="184">AVERAGE(G52:G57)</f>
        <v>145.67239093711342</v>
      </c>
      <c r="P52" s="2">
        <f t="shared" ref="P52:P63" si="185">($L52-I52)*1000</f>
        <v>0.75092310655122674</v>
      </c>
      <c r="Q52" s="2">
        <f t="shared" ref="Q52:Q63" si="186">($L52-J52)*1000</f>
        <v>-1.1811432827926183</v>
      </c>
      <c r="R52" s="2">
        <f t="shared" ref="R52:R63" si="187">($L52-K52)*1000</f>
        <v>-0.2038345035657585</v>
      </c>
      <c r="T52" s="2">
        <f t="shared" ref="T52:T63" si="188">(L52-AVERAGE(I52:K52))*1000</f>
        <v>-0.21135155995466448</v>
      </c>
    </row>
    <row r="53" spans="1:20" x14ac:dyDescent="0.25">
      <c r="B53" s="1">
        <f>BallPlateGen5_Fixture_P509_Repe!G131</f>
        <v>145.67407726874401</v>
      </c>
      <c r="C53" s="1">
        <f>'BallPlateGen5_Fixture_P509_ (2)'!G131</f>
        <v>145.67556901484889</v>
      </c>
      <c r="D53" s="1">
        <f>'BallPlateGen5_Fixture_P509_ (3)'!G131</f>
        <v>145.67450646990363</v>
      </c>
      <c r="E53" s="1">
        <f>'BallPlateGen5_Fixture_P509_ (4)'!G131</f>
        <v>145.673802021949</v>
      </c>
      <c r="F53" s="1">
        <f>'BallPlateGen5_Fixture_P509_ (5)'!G131</f>
        <v>145.67309909228263</v>
      </c>
      <c r="G53" s="1">
        <f>'BallPlateGen5_Fixture_P509_ (6)'!G131</f>
        <v>145.67248240855238</v>
      </c>
      <c r="I53" s="2">
        <f t="shared" ref="I53" si="189">STDEV(B52:B57)*1000</f>
        <v>0.28403911585109987</v>
      </c>
      <c r="J53" s="2">
        <f t="shared" ref="J53" si="190">STDEV(C52:C57)*1000</f>
        <v>0.49574722140309535</v>
      </c>
      <c r="K53" s="2">
        <f t="shared" ref="K53" si="191">STDEV(D52:D57)*1000</f>
        <v>0.29979343838204914</v>
      </c>
      <c r="L53" s="2">
        <f t="shared" ref="L53" si="192">STDEV(E52:E57)*1000</f>
        <v>0.50647019086518152</v>
      </c>
      <c r="M53" s="2">
        <f t="shared" ref="M53" si="193">STDEV(F52:F57)*1000</f>
        <v>0.24866142008919792</v>
      </c>
      <c r="N53" s="2">
        <f t="shared" ref="N53" si="194">STDEV(G52:G57)*1000</f>
        <v>0.33128805973817343</v>
      </c>
      <c r="P53" s="2">
        <f t="shared" ref="P53:P63" si="195">($K52-I52)*1000</f>
        <v>0.95475761011698523</v>
      </c>
      <c r="Q53" s="2">
        <f t="shared" ref="Q53:Q63" si="196">($K52-J52)*1000</f>
        <v>-0.97730877922685977</v>
      </c>
    </row>
    <row r="54" spans="1:20" x14ac:dyDescent="0.25">
      <c r="B54" s="1">
        <f>BallPlateGen5_Fixture_P509_Repe!G132</f>
        <v>145.67333992124298</v>
      </c>
      <c r="C54" s="1">
        <f>'BallPlateGen5_Fixture_P509_ (2)'!G132</f>
        <v>145.6758608210022</v>
      </c>
      <c r="D54" s="1">
        <f>'BallPlateGen5_Fixture_P509_ (3)'!G132</f>
        <v>145.67505495245231</v>
      </c>
      <c r="E54" s="1">
        <f>'BallPlateGen5_Fixture_P509_ (4)'!G132</f>
        <v>145.67529410322123</v>
      </c>
      <c r="F54" s="1">
        <f>'BallPlateGen5_Fixture_P509_ (5)'!G132</f>
        <v>145.67366497678981</v>
      </c>
      <c r="G54" s="1">
        <f>'BallPlateGen5_Fixture_P509_ (6)'!G132</f>
        <v>145.67207078283744</v>
      </c>
      <c r="I54" s="2">
        <f t="shared" ref="I54" si="197">(MAX(B52:B57)-MIN(B52:B57))*1000</f>
        <v>0.73734750102971702</v>
      </c>
      <c r="J54" s="2">
        <f t="shared" ref="J54" si="198">(MAX(C52:C57)-MIN(C52:C57))*1000</f>
        <v>1.4574808529346228</v>
      </c>
      <c r="K54" s="2">
        <f t="shared" ref="K54" si="199">(MAX(D52:D57)-MIN(D52:D57))*1000</f>
        <v>0.77107896530037578</v>
      </c>
      <c r="L54" s="2">
        <f t="shared" ref="L54" si="200">(MAX(E52:E57)-MIN(E52:E57))*1000</f>
        <v>1.4920812722323262</v>
      </c>
      <c r="M54" s="2">
        <f t="shared" ref="M54" si="201">(MAX(F52:F57)-MIN(F52:F57))*1000</f>
        <v>0.61735857048006437</v>
      </c>
      <c r="N54" s="2">
        <f t="shared" ref="N54" si="202">(MAX(G52:G57)-MIN(G52:G57))*1000</f>
        <v>0.87472874338345719</v>
      </c>
      <c r="P54" s="2">
        <f t="shared" ref="P54" si="203">($J52-I52)*1000</f>
        <v>1.932066389343845</v>
      </c>
    </row>
    <row r="55" spans="1:20" x14ac:dyDescent="0.25">
      <c r="B55" s="1">
        <f>BallPlateGen5_Fixture_P509_Repe!G133</f>
        <v>145.67404300921288</v>
      </c>
      <c r="C55" s="1">
        <f>'BallPlateGen5_Fixture_P509_ (2)'!G133</f>
        <v>145.67574082972772</v>
      </c>
      <c r="D55" s="1">
        <f>'BallPlateGen5_Fixture_P509_ (3)'!G133</f>
        <v>145.6748490551818</v>
      </c>
      <c r="E55" s="1">
        <f>'BallPlateGen5_Fixture_P509_ (4)'!G133</f>
        <v>145.67477937288939</v>
      </c>
      <c r="F55" s="1">
        <f>'BallPlateGen5_Fixture_P509_ (5)'!G133</f>
        <v>145.67344203700964</v>
      </c>
      <c r="G55" s="1">
        <f>'BallPlateGen5_Fixture_P509_ (6)'!G133</f>
        <v>145.67215668936188</v>
      </c>
    </row>
    <row r="56" spans="1:20" x14ac:dyDescent="0.25">
      <c r="B56" s="1">
        <f>BallPlateGen5_Fixture_P509_Repe!G134</f>
        <v>145.67400857836651</v>
      </c>
      <c r="C56" s="1">
        <f>'BallPlateGen5_Fixture_P509_ (2)'!G134</f>
        <v>145.67529476843356</v>
      </c>
      <c r="D56" s="1">
        <f>'BallPlateGen5_Fixture_P509_ (3)'!G134</f>
        <v>145.67452315477129</v>
      </c>
      <c r="E56" s="1">
        <f>'BallPlateGen5_Fixture_P509_ (4)'!G134</f>
        <v>145.67440232913262</v>
      </c>
      <c r="F56" s="1">
        <f>'BallPlateGen5_Fixture_P509_ (5)'!G134</f>
        <v>145.67340776984659</v>
      </c>
      <c r="G56" s="1">
        <f>'BallPlateGen5_Fixture_P509_ (6)'!G134</f>
        <v>145.67294551158082</v>
      </c>
    </row>
    <row r="57" spans="1:20" x14ac:dyDescent="0.25">
      <c r="B57" s="1">
        <f>BallPlateGen5_Fixture_P509_Repe!G135</f>
        <v>145.67404283855788</v>
      </c>
      <c r="C57" s="1">
        <f>'BallPlateGen5_Fixture_P509_ (2)'!G135</f>
        <v>145.67570622687916</v>
      </c>
      <c r="D57" s="1">
        <f>'BallPlateGen5_Fixture_P509_ (3)'!G135</f>
        <v>145.67484887632457</v>
      </c>
      <c r="E57" s="1">
        <f>'BallPlateGen5_Fixture_P509_ (4)'!G135</f>
        <v>145.67464248320641</v>
      </c>
      <c r="F57" s="1">
        <f>'BallPlateGen5_Fixture_P509_ (5)'!G135</f>
        <v>145.67304761821933</v>
      </c>
      <c r="G57" s="1">
        <f>'BallPlateGen5_Fixture_P509_ (6)'!G135</f>
        <v>145.67253388614478</v>
      </c>
    </row>
    <row r="58" spans="1:20" x14ac:dyDescent="0.25">
      <c r="A58" t="s">
        <v>34</v>
      </c>
      <c r="B58" s="1">
        <f>BallPlateGen5_Fixture_P509_Repe!G136</f>
        <v>123.92276736496002</v>
      </c>
      <c r="C58" s="1">
        <f>'BallPlateGen5_Fixture_P509_ (2)'!G136</f>
        <v>123.92556569142624</v>
      </c>
      <c r="D58" s="1">
        <f>'BallPlateGen5_Fixture_P509_ (3)'!G136</f>
        <v>123.92407541462636</v>
      </c>
      <c r="E58" s="1">
        <f>'BallPlateGen5_Fixture_P509_ (4)'!G136</f>
        <v>123.9255623888389</v>
      </c>
      <c r="F58" s="1">
        <f>'BallPlateGen5_Fixture_P509_ (5)'!G136</f>
        <v>123.92387067381328</v>
      </c>
      <c r="G58" s="1">
        <f>'BallPlateGen5_Fixture_P509_ (6)'!G136</f>
        <v>123.92116748183096</v>
      </c>
      <c r="I58" s="1">
        <f t="shared" ref="I58" si="204">AVERAGE(B58:B63)</f>
        <v>123.9231377640899</v>
      </c>
      <c r="J58" s="1">
        <f t="shared" ref="J58" si="205">AVERAGE(C58:C63)</f>
        <v>123.9248515989737</v>
      </c>
      <c r="K58" s="1">
        <f t="shared" ref="K58" si="206">AVERAGE(D58:D63)</f>
        <v>123.92401962549773</v>
      </c>
      <c r="L58" s="1">
        <f t="shared" ref="L58" si="207">AVERAGE(E58:E63)</f>
        <v>123.92511531507382</v>
      </c>
      <c r="M58" s="1">
        <f t="shared" ref="M58" si="208">AVERAGE(F58:F63)</f>
        <v>123.92402126650586</v>
      </c>
      <c r="N58" s="1">
        <f t="shared" ref="N58" si="209">AVERAGE(G58:G63)</f>
        <v>123.92135351500015</v>
      </c>
      <c r="P58" s="2">
        <f t="shared" ref="P58:P63" si="210">($L58-I58)*1000</f>
        <v>1.9775509839234928</v>
      </c>
      <c r="Q58" s="2">
        <f t="shared" ref="Q58:Q63" si="211">($L58-J58)*1000</f>
        <v>0.26371610012176916</v>
      </c>
      <c r="R58" s="2">
        <f t="shared" ref="R58:R63" si="212">($L58-K58)*1000</f>
        <v>1.0956895760898533</v>
      </c>
      <c r="T58" s="2">
        <f t="shared" ref="T58:T63" si="213">(L58-AVERAGE(I58:K58))*1000</f>
        <v>1.1123188866974942</v>
      </c>
    </row>
    <row r="59" spans="1:20" x14ac:dyDescent="0.25">
      <c r="B59" s="1">
        <f>BallPlateGen5_Fixture_P509_Repe!G137</f>
        <v>123.92357234497398</v>
      </c>
      <c r="C59" s="1">
        <f>'BallPlateGen5_Fixture_P509_ (2)'!G137</f>
        <v>123.92506642939514</v>
      </c>
      <c r="D59" s="1">
        <f>'BallPlateGen5_Fixture_P509_ (3)'!G137</f>
        <v>123.92417218101559</v>
      </c>
      <c r="E59" s="1">
        <f>'BallPlateGen5_Fixture_P509_ (4)'!G137</f>
        <v>123.92456167560165</v>
      </c>
      <c r="F59" s="1">
        <f>'BallPlateGen5_Fixture_P509_ (5)'!G137</f>
        <v>123.92357544369837</v>
      </c>
      <c r="G59" s="1">
        <f>'BallPlateGen5_Fixture_P509_ (6)'!G137</f>
        <v>123.92157315455609</v>
      </c>
      <c r="I59" s="2">
        <f t="shared" ref="I59" si="214">STDEV(B58:B63)*1000</f>
        <v>0.35053707231624776</v>
      </c>
      <c r="J59" s="2">
        <f t="shared" ref="J59" si="215">STDEV(C58:C63)*1000</f>
        <v>0.50280877928784373</v>
      </c>
      <c r="K59" s="2">
        <f t="shared" ref="K59" si="216">STDEV(D58:D63)*1000</f>
        <v>0.13821714385106576</v>
      </c>
      <c r="L59" s="2">
        <f t="shared" ref="L59" si="217">STDEV(E58:E63)*1000</f>
        <v>0.38311821069469354</v>
      </c>
      <c r="M59" s="2">
        <f t="shared" ref="M59" si="218">STDEV(F58:F63)*1000</f>
        <v>0.3381186803024227</v>
      </c>
      <c r="N59" s="2">
        <f t="shared" ref="N59" si="219">STDEV(G58:G63)*1000</f>
        <v>0.14977997782009794</v>
      </c>
      <c r="P59" s="2">
        <f t="shared" ref="P59:P63" si="220">($K58-I58)*1000</f>
        <v>0.88186140783363953</v>
      </c>
      <c r="Q59" s="2">
        <f t="shared" ref="Q59:Q63" si="221">($K58-J58)*1000</f>
        <v>-0.83197347596808413</v>
      </c>
    </row>
    <row r="60" spans="1:20" x14ac:dyDescent="0.25">
      <c r="B60" s="1">
        <f>BallPlateGen5_Fixture_P509_Repe!G138</f>
        <v>123.92307318562594</v>
      </c>
      <c r="C60" s="1">
        <f>'BallPlateGen5_Fixture_P509_ (2)'!G138</f>
        <v>123.9249713825668</v>
      </c>
      <c r="D60" s="1">
        <f>'BallPlateGen5_Fixture_P509_ (3)'!G138</f>
        <v>123.92387209210339</v>
      </c>
      <c r="E60" s="1">
        <f>'BallPlateGen5_Fixture_P509_ (4)'!G138</f>
        <v>123.92526659015101</v>
      </c>
      <c r="F60" s="1">
        <f>'BallPlateGen5_Fixture_P509_ (5)'!G138</f>
        <v>123.92447052499357</v>
      </c>
      <c r="G60" s="1">
        <f>'BallPlateGen5_Fixture_P509_ (6)'!G138</f>
        <v>123.92126903457695</v>
      </c>
      <c r="I60" s="2">
        <f t="shared" ref="I60" si="222">(MAX(B58:B63)-MIN(B58:B63))*1000</f>
        <v>0.80498001395312713</v>
      </c>
      <c r="J60" s="2">
        <f t="shared" ref="J60" si="223">(MAX(C58:C63)-MIN(C58:C63))*1000</f>
        <v>1.2975528570393635</v>
      </c>
      <c r="K60" s="2">
        <f t="shared" ref="K60" si="224">(MAX(D58:D63)-MIN(D58:D63))*1000</f>
        <v>0.30397767066858705</v>
      </c>
      <c r="L60" s="2">
        <f t="shared" ref="L60" si="225">(MAX(E58:E63)-MIN(E58:E63))*1000</f>
        <v>1.0007132372464866</v>
      </c>
      <c r="M60" s="2">
        <f t="shared" ref="M60" si="226">(MAX(F58:F63)-MIN(F58:F63))*1000</f>
        <v>0.89508129519799695</v>
      </c>
      <c r="N60" s="2">
        <f t="shared" ref="N60" si="227">(MAX(G58:G63)-MIN(G58:G63))*1000</f>
        <v>0.40567272512248564</v>
      </c>
      <c r="P60" s="2">
        <f t="shared" ref="P60" si="228">($J58-I58)*1000</f>
        <v>1.7138348838017237</v>
      </c>
    </row>
    <row r="61" spans="1:20" x14ac:dyDescent="0.25">
      <c r="B61" s="1">
        <f>BallPlateGen5_Fixture_P509_Repe!G139</f>
        <v>123.92297395906863</v>
      </c>
      <c r="C61" s="1">
        <f>'BallPlateGen5_Fixture_P509_ (2)'!G139</f>
        <v>123.92496897744215</v>
      </c>
      <c r="D61" s="1">
        <f>'BallPlateGen5_Fixture_P509_ (3)'!G139</f>
        <v>123.92416576334094</v>
      </c>
      <c r="E61" s="1">
        <f>'BallPlateGen5_Fixture_P509_ (4)'!G139</f>
        <v>123.92546489777637</v>
      </c>
      <c r="F61" s="1">
        <f>'BallPlateGen5_Fixture_P509_ (5)'!G139</f>
        <v>123.92437138940831</v>
      </c>
      <c r="G61" s="1">
        <f>'BallPlateGen5_Fixture_P509_ (6)'!G139</f>
        <v>123.92126669478488</v>
      </c>
    </row>
    <row r="62" spans="1:20" x14ac:dyDescent="0.25">
      <c r="B62" s="1">
        <f>BallPlateGen5_Fixture_P509_Repe!G140</f>
        <v>123.92356903652347</v>
      </c>
      <c r="C62" s="1">
        <f>'BallPlateGen5_Fixture_P509_ (2)'!G140</f>
        <v>123.9242689744426</v>
      </c>
      <c r="D62" s="1">
        <f>'BallPlateGen5_Fixture_P509_ (3)'!G140</f>
        <v>123.9239640985552</v>
      </c>
      <c r="E62" s="1">
        <f>'BallPlateGen5_Fixture_P509_ (4)'!G140</f>
        <v>123.92486979101491</v>
      </c>
      <c r="F62" s="1">
        <f>'BallPlateGen5_Fixture_P509_ (5)'!G140</f>
        <v>123.92397061791556</v>
      </c>
      <c r="G62" s="1">
        <f>'BallPlateGen5_Fixture_P509_ (6)'!G140</f>
        <v>123.92147318431137</v>
      </c>
    </row>
    <row r="63" spans="1:20" x14ac:dyDescent="0.25">
      <c r="B63" s="1">
        <f>BallPlateGen5_Fixture_P509_Repe!G141</f>
        <v>123.92287069338735</v>
      </c>
      <c r="C63" s="1">
        <f>'BallPlateGen5_Fixture_P509_ (2)'!G141</f>
        <v>123.9242681385692</v>
      </c>
      <c r="D63" s="1">
        <f>'BallPlateGen5_Fixture_P509_ (3)'!G141</f>
        <v>123.92386820334492</v>
      </c>
      <c r="E63" s="1">
        <f>'BallPlateGen5_Fixture_P509_ (4)'!G141</f>
        <v>123.92496654706024</v>
      </c>
      <c r="F63" s="1">
        <f>'BallPlateGen5_Fixture_P509_ (5)'!G141</f>
        <v>123.92386894920607</v>
      </c>
      <c r="G63" s="1">
        <f>'BallPlateGen5_Fixture_P509_ (6)'!G141</f>
        <v>123.92137153994061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BallPlateGen5_Fixture_P509_Repe</vt:lpstr>
      <vt:lpstr>BallPlateGen5_Fixture_P509_ (2)</vt:lpstr>
      <vt:lpstr>BallPlateGen5_Fixture_P509_ (3)</vt:lpstr>
      <vt:lpstr>BallPlateGen5_Fixture_P509_ (4)</vt:lpstr>
      <vt:lpstr>BallPlateGen5_Fixture_P509_ (5)</vt:lpstr>
      <vt:lpstr>BallPlateGen5_Fixture_P509_ (6)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Larry Gutkowski</cp:lastModifiedBy>
  <dcterms:created xsi:type="dcterms:W3CDTF">2021-01-21T04:29:43Z</dcterms:created>
  <dcterms:modified xsi:type="dcterms:W3CDTF">2021-01-22T01:39:06Z</dcterms:modified>
</cp:coreProperties>
</file>