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polignano/Desktop/"/>
    </mc:Choice>
  </mc:AlternateContent>
  <xr:revisionPtr revIDLastSave="0" documentId="13_ncr:1_{559B904C-7791-1545-B8E8-84CCB4F47782}" xr6:coauthVersionLast="47" xr6:coauthVersionMax="47" xr10:uidLastSave="{00000000-0000-0000-0000-000000000000}"/>
  <bookViews>
    <workbookView xWindow="2060" yWindow="1200" windowWidth="27600" windowHeight="16680" xr2:uid="{339D524A-F39F-ED4D-AC5B-FA8B281782DC}"/>
  </bookViews>
  <sheets>
    <sheet name="00_Dataset" sheetId="1" r:id="rId1"/>
    <sheet name="01_Dataset_Overview" sheetId="2" r:id="rId2"/>
    <sheet name="02_Forecast_and_Simul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C11" i="2" a="1"/>
  <c r="C11" i="2" s="1"/>
  <c r="B11" i="2"/>
  <c r="D8" i="2"/>
  <c r="C8" i="2"/>
  <c r="D7" i="2"/>
  <c r="C7" i="2"/>
  <c r="D6" i="2"/>
  <c r="C6" i="2"/>
  <c r="D5" i="2"/>
  <c r="C5" i="2"/>
  <c r="D4" i="2"/>
  <c r="C4" i="2"/>
  <c r="D3" i="2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<sst xmlns="http://schemas.openxmlformats.org/spreadsheetml/2006/main" count="33" uniqueCount="29">
  <si>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Week</t>
  </si>
  <si>
    <t>Campaign_Cost (€)</t>
  </si>
  <si>
    <t>Revenue (€)</t>
  </si>
  <si>
    <t>Campaign_Cost</t>
  </si>
  <si>
    <t>Count</t>
  </si>
  <si>
    <t>Minimum</t>
  </si>
  <si>
    <t>Maximum</t>
  </si>
  <si>
    <t>Mean</t>
  </si>
  <si>
    <t>Median</t>
  </si>
  <si>
    <t>Standard Deviation</t>
  </si>
  <si>
    <t>Key Insights</t>
  </si>
  <si>
    <r>
      <rPr>
        <sz val="12"/>
        <color theme="1"/>
        <rFont val="Aptos Narrow"/>
        <scheme val="minor"/>
      </rPr>
      <t>• </t>
    </r>
    <r>
      <rPr>
        <b/>
        <sz val="12"/>
        <color theme="1"/>
        <rFont val="Aptos Narrow"/>
        <family val="2"/>
        <scheme val="minor"/>
      </rPr>
      <t>Revenue</t>
    </r>
    <r>
      <rPr>
        <sz val="12"/>
        <color theme="1"/>
        <rFont val="Aptos Narrow"/>
        <family val="2"/>
        <scheme val="minor"/>
      </rPr>
      <t xml:space="preserve"> varies from </t>
    </r>
    <r>
      <rPr>
        <b/>
        <sz val="12"/>
        <color theme="1"/>
        <rFont val="Aptos Narrow"/>
        <family val="2"/>
        <scheme val="minor"/>
      </rPr>
      <t>€4,029.98</t>
    </r>
    <r>
      <rPr>
        <sz val="12"/>
        <color theme="1"/>
        <rFont val="Aptos Narrow"/>
        <family val="2"/>
        <scheme val="minor"/>
      </rPr>
      <t xml:space="preserve"> to </t>
    </r>
    <r>
      <rPr>
        <b/>
        <sz val="12"/>
        <color theme="1"/>
        <rFont val="Aptos Narrow"/>
        <family val="2"/>
        <scheme val="minor"/>
      </rPr>
      <t>€33,079.13</t>
    </r>
    <r>
      <rPr>
        <sz val="12"/>
        <color theme="1"/>
        <rFont val="Aptos Narrow"/>
        <family val="2"/>
        <scheme val="minor"/>
      </rPr>
      <t>, which also indicates a wide range in weekly sales outcomes.</t>
    </r>
  </si>
  <si>
    <t>Main Takeaway</t>
  </si>
  <si>
    <r>
      <t xml:space="preserve">• The dataset covers </t>
    </r>
    <r>
      <rPr>
        <b/>
        <sz val="12"/>
        <color theme="1"/>
        <rFont val="Aptos Narrow"/>
        <family val="2"/>
        <scheme val="minor"/>
      </rPr>
      <t>52 weeks</t>
    </r>
    <r>
      <rPr>
        <sz val="12"/>
        <color theme="1"/>
        <rFont val="Aptos Narrow"/>
        <family val="2"/>
        <scheme val="minor"/>
      </rPr>
      <t>, representing a full year of advertising activity.</t>
    </r>
  </si>
  <si>
    <r>
      <rPr>
        <sz val="12"/>
        <color theme="1"/>
        <rFont val="Aptos Narrow"/>
        <scheme val="minor"/>
      </rPr>
      <t>• </t>
    </r>
    <r>
      <rPr>
        <b/>
        <sz val="12"/>
        <color theme="1"/>
        <rFont val="Aptos Narrow"/>
        <family val="2"/>
        <scheme val="minor"/>
      </rPr>
      <t>Campaign costs</t>
    </r>
    <r>
      <rPr>
        <sz val="12"/>
        <color theme="1"/>
        <rFont val="Aptos Narrow"/>
        <family val="2"/>
        <scheme val="minor"/>
      </rPr>
      <t xml:space="preserve"> ranges from </t>
    </r>
    <r>
      <rPr>
        <b/>
        <sz val="12"/>
        <color theme="1"/>
        <rFont val="Aptos Narrow"/>
        <family val="2"/>
        <scheme val="minor"/>
      </rPr>
      <t>€1,185.26</t>
    </r>
    <r>
      <rPr>
        <sz val="12"/>
        <color theme="1"/>
        <rFont val="Aptos Narrow"/>
        <family val="2"/>
        <scheme val="minor"/>
      </rPr>
      <t xml:space="preserve"> to </t>
    </r>
    <r>
      <rPr>
        <b/>
        <sz val="12"/>
        <color theme="1"/>
        <rFont val="Aptos Narrow"/>
        <family val="2"/>
        <scheme val="minor"/>
      </rPr>
      <t>€9,729.19</t>
    </r>
    <r>
      <rPr>
        <sz val="12"/>
        <color theme="1"/>
        <rFont val="Aptos Narrow"/>
        <family val="2"/>
        <scheme val="minor"/>
      </rPr>
      <t>, showing strong variability in weekly investments.</t>
    </r>
  </si>
  <si>
    <r>
      <t xml:space="preserve">• Both variables display high </t>
    </r>
    <r>
      <rPr>
        <b/>
        <sz val="12"/>
        <color theme="1"/>
        <rFont val="Aptos Narrow"/>
        <family val="2"/>
        <scheme val="minor"/>
      </rPr>
      <t>standard deviation values</t>
    </r>
    <r>
      <rPr>
        <sz val="12"/>
        <color theme="1"/>
        <rFont val="Aptos Narrow"/>
        <family val="2"/>
        <scheme val="minor"/>
      </rPr>
      <t>, meaning performance fluctuates significantly from week to week (useful for identifying spending efficiency patterns).</t>
    </r>
  </si>
  <si>
    <r>
      <t xml:space="preserve">• The </t>
    </r>
    <r>
      <rPr>
        <b/>
        <sz val="12"/>
        <color theme="1"/>
        <rFont val="Aptos Narrow"/>
        <scheme val="minor"/>
      </rPr>
      <t>scatter plot</t>
    </r>
    <r>
      <rPr>
        <sz val="12"/>
        <color theme="1"/>
        <rFont val="Aptos Narrow"/>
        <scheme val="minor"/>
      </rPr>
      <t xml:space="preserve"> confirms a </t>
    </r>
    <r>
      <rPr>
        <b/>
        <sz val="12"/>
        <color theme="1"/>
        <rFont val="Aptos Narrow"/>
        <scheme val="minor"/>
      </rPr>
      <t>perfectly linear relationship</t>
    </r>
    <r>
      <rPr>
        <sz val="12"/>
        <color theme="1"/>
        <rFont val="Aptos Narrow"/>
        <scheme val="minor"/>
      </rPr>
      <t xml:space="preserve"> between ad spend and revenue (R² = 1.00), indicating that weekly sales are </t>
    </r>
    <r>
      <rPr>
        <b/>
        <sz val="12"/>
        <color theme="1"/>
        <rFont val="Aptos Narrow"/>
        <scheme val="minor"/>
      </rPr>
      <t>entirely determined</t>
    </r>
    <r>
      <rPr>
        <sz val="12"/>
        <color theme="1"/>
        <rFont val="Aptos Narrow"/>
        <scheme val="minor"/>
      </rPr>
      <t xml:space="preserve"> by the level of advertising investment in this dataset.</t>
    </r>
  </si>
  <si>
    <t>The dataset reveals high variability in both advertising investments and sales, yet the scatter plot demonstrates a perfectly linear correlation (R² = 1.00) between the two variables. This means that marketing spend fully explains sales performance in this dataset, providing an ideal foundation for a predictive regression model that can accurately estimate revenue based on advertising investments.</t>
  </si>
  <si>
    <r>
      <t xml:space="preserve">• On average, </t>
    </r>
    <r>
      <rPr>
        <b/>
        <sz val="12"/>
        <color theme="1"/>
        <rFont val="Aptos Narrow"/>
        <scheme val="minor"/>
      </rPr>
      <t>each euro invested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 xml:space="preserve">in advertising </t>
    </r>
    <r>
      <rPr>
        <sz val="12"/>
        <color theme="1"/>
        <rFont val="Aptos Narrow"/>
        <family val="2"/>
        <scheme val="minor"/>
      </rPr>
      <t xml:space="preserve">generated approximately </t>
    </r>
    <r>
      <rPr>
        <b/>
        <sz val="12"/>
        <color theme="1"/>
        <rFont val="Aptos Narrow"/>
        <family val="2"/>
        <scheme val="minor"/>
      </rPr>
      <t>€3.4 in revenue</t>
    </r>
    <r>
      <rPr>
        <sz val="12"/>
        <color theme="1"/>
        <rFont val="Aptos Narrow"/>
        <family val="2"/>
        <scheme val="minor"/>
      </rPr>
      <t xml:space="preserve"> (17547,16 / 5160,93).</t>
    </r>
  </si>
  <si>
    <t>r2</t>
  </si>
  <si>
    <t>b0</t>
  </si>
  <si>
    <t>b1</t>
  </si>
  <si>
    <t>Predicted_Revenue (€)</t>
  </si>
  <si>
    <r>
      <t xml:space="preserve">• Each additional </t>
    </r>
    <r>
      <rPr>
        <b/>
        <sz val="12"/>
        <color theme="1"/>
        <rFont val="Aptos Narrow"/>
        <family val="2"/>
        <scheme val="minor"/>
      </rPr>
      <t>€1,000 invested</t>
    </r>
    <r>
      <rPr>
        <sz val="12"/>
        <color theme="1"/>
        <rFont val="Aptos Narrow"/>
        <family val="2"/>
        <scheme val="minor"/>
      </rPr>
      <t xml:space="preserve"> in marketing generates approximately </t>
    </r>
    <r>
      <rPr>
        <b/>
        <sz val="12"/>
        <color theme="1"/>
        <rFont val="Aptos Narrow"/>
        <family val="2"/>
        <scheme val="minor"/>
      </rPr>
      <t>€3,400 in additional revenue</t>
    </r>
    <r>
      <rPr>
        <sz val="12"/>
        <color theme="1"/>
        <rFont val="Aptos Narrow"/>
        <family val="2"/>
        <scheme val="minor"/>
      </rPr>
      <t>, maintaining the same growth ratio seen in the training data.</t>
    </r>
  </si>
  <si>
    <r>
      <t xml:space="preserve">• At a weekly budget of </t>
    </r>
    <r>
      <rPr>
        <b/>
        <sz val="12"/>
        <color theme="1"/>
        <rFont val="Aptos Narrow"/>
        <family val="2"/>
        <scheme val="minor"/>
      </rPr>
      <t>€20,000</t>
    </r>
    <r>
      <rPr>
        <sz val="12"/>
        <color theme="1"/>
        <rFont val="Aptos Narrow"/>
        <family val="2"/>
        <scheme val="minor"/>
      </rPr>
      <t xml:space="preserve">, the company would reach an estimated </t>
    </r>
    <r>
      <rPr>
        <b/>
        <sz val="12"/>
        <color theme="1"/>
        <rFont val="Aptos Narrow"/>
        <family val="2"/>
        <scheme val="minor"/>
      </rPr>
      <t>€67,999.95 in revenue</t>
    </r>
    <r>
      <rPr>
        <sz val="12"/>
        <color theme="1"/>
        <rFont val="Aptos Narrow"/>
        <family val="2"/>
        <scheme val="minor"/>
      </rPr>
      <t xml:space="preserve">, almost </t>
    </r>
    <r>
      <rPr>
        <b/>
        <sz val="12"/>
        <color theme="1"/>
        <rFont val="Aptos Narrow"/>
        <family val="2"/>
        <scheme val="minor"/>
      </rPr>
      <t>double the historical maximum</t>
    </r>
    <r>
      <rPr>
        <sz val="12"/>
        <color theme="1"/>
        <rFont val="Aptos Narrow"/>
        <family val="2"/>
        <scheme val="minor"/>
      </rPr>
      <t xml:space="preserve"> observed (€33,079).</t>
    </r>
  </si>
  <si>
    <r>
      <t xml:space="preserve">• Although such perfect predictability is unrealistic in real markets, it highlights how predictive models can guide </t>
    </r>
    <r>
      <rPr>
        <b/>
        <sz val="12"/>
        <color theme="1"/>
        <rFont val="Aptos Narrow"/>
        <family val="2"/>
        <scheme val="minor"/>
      </rPr>
      <t>data-driven budgeting decisions</t>
    </r>
    <r>
      <rPr>
        <sz val="12"/>
        <color theme="1"/>
        <rFont val="Aptos Narrow"/>
        <family val="2"/>
        <scheme val="minor"/>
      </rPr>
      <t>.</t>
    </r>
  </si>
  <si>
    <r>
      <t xml:space="preserve">• The relationship remains perfectly proportional (R² = 1), indicating that (within this theoretical scenario) </t>
    </r>
    <r>
      <rPr>
        <b/>
        <sz val="12"/>
        <color theme="1"/>
        <rFont val="Aptos Narrow"/>
        <scheme val="minor"/>
      </rPr>
      <t>marketing spend entirely drives sales performance</t>
    </r>
    <r>
      <rPr>
        <sz val="12"/>
        <color theme="1"/>
        <rFont val="Aptos Narrow"/>
        <scheme val="minor"/>
      </rPr>
      <t>.</t>
    </r>
  </si>
  <si>
    <t>The extrapolation demonstrates that increasing advertising investment leads to proportionally higher revenue according to the regression model. This confirms that, within the modeled range, marketing spend acts as a fully predictive driver of sales. This approach provides a clear quantitative framework to forecast revenue outcomes and plan optimal advertising budgets with data-backed confidence.</t>
  </si>
  <si>
    <r>
      <t xml:space="preserve">• The model projects a </t>
    </r>
    <r>
      <rPr>
        <b/>
        <sz val="12"/>
        <color theme="1"/>
        <rFont val="Aptos Narrow"/>
        <family val="2"/>
        <scheme val="minor"/>
      </rPr>
      <t>steady linear increase in sales</t>
    </r>
    <r>
      <rPr>
        <sz val="12"/>
        <color theme="1"/>
        <rFont val="Aptos Narrow"/>
        <family val="2"/>
        <scheme val="minor"/>
      </rPr>
      <t xml:space="preserve"> as advertising investment rises beyond the historical range maximum (€9729,19).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</si>
</sst>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527"/>
        <bgColor indexed="64"/>
      </patternFill>
    </fill>
    <fill>
      <patternFill patternType="solid">
        <fgColor rgb="FFFFC84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2" borderId="3" xfId="0" applyFont="1" applyFill="1" applyBorder="1"/>
    <xf numFmtId="0" fontId="3" fillId="3" borderId="1" xfId="0" applyFont="1" applyFill="1" applyBorder="1"/>
    <xf numFmtId="2" fontId="0" fillId="0" borderId="1" xfId="0" applyNumberFormat="1" applyBorder="1"/>
    <xf numFmtId="0" fontId="0" fillId="0" borderId="0" xfId="0" applyAlignment="1">
      <alignment horizontal="center" wrapText="1"/>
    </xf>
    <xf numFmtId="0" fontId="1" fillId="4" borderId="4" xfId="0" applyFont="1" applyFill="1" applyBorder="1"/>
    <xf numFmtId="0" fontId="1" fillId="4" borderId="5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FFC841"/>
      <color rgb="FFFFD831"/>
      <color rgb="FFFFE5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500" b="1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500" b="1"/>
              <a:t>Relationship between Campaign Cost and Revenue</a:t>
            </a:r>
            <a:endParaRPr lang="en-US" sz="25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'00_Dataset'!$C$1</c:f>
              <c:strCache>
                <c:ptCount val="1"/>
                <c:pt idx="0">
                  <c:v>Revenue (€)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8100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rgbClr val="C00000">
                    <a:alpha val="25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541739301136356E-2"/>
                  <c:y val="0.10069392061561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'00_Dataset'!$B$2:$B$53</c:f>
              <c:numCache>
                <c:formatCode>General</c:formatCode>
                <c:ptCount val="52"/>
                <c:pt idx="0">
                  <c:v>1185.26</c:v>
                </c:pt>
                <c:pt idx="1">
                  <c:v>1309.5</c:v>
                </c:pt>
                <c:pt idx="2">
                  <c:v>1418.05</c:v>
                </c:pt>
                <c:pt idx="3">
                  <c:v>1522.75</c:v>
                </c:pt>
                <c:pt idx="4">
                  <c:v>1585.46</c:v>
                </c:pt>
                <c:pt idx="5">
                  <c:v>1879.05</c:v>
                </c:pt>
                <c:pt idx="6">
                  <c:v>2098.34</c:v>
                </c:pt>
                <c:pt idx="7">
                  <c:v>2255.44</c:v>
                </c:pt>
                <c:pt idx="8">
                  <c:v>2403.9499999999998</c:v>
                </c:pt>
                <c:pt idx="9">
                  <c:v>2404.17</c:v>
                </c:pt>
                <c:pt idx="10">
                  <c:v>2534.7199999999998</c:v>
                </c:pt>
                <c:pt idx="11">
                  <c:v>2636.42</c:v>
                </c:pt>
                <c:pt idx="12">
                  <c:v>2650.64</c:v>
                </c:pt>
                <c:pt idx="13">
                  <c:v>2663.69</c:v>
                </c:pt>
                <c:pt idx="14">
                  <c:v>2797.06</c:v>
                </c:pt>
                <c:pt idx="15">
                  <c:v>2911.05</c:v>
                </c:pt>
                <c:pt idx="16">
                  <c:v>3329.02</c:v>
                </c:pt>
                <c:pt idx="17">
                  <c:v>3621.06</c:v>
                </c:pt>
                <c:pt idx="18">
                  <c:v>3629.3</c:v>
                </c:pt>
                <c:pt idx="19">
                  <c:v>3738.18</c:v>
                </c:pt>
                <c:pt idx="20">
                  <c:v>3741.52</c:v>
                </c:pt>
                <c:pt idx="21">
                  <c:v>3805.4</c:v>
                </c:pt>
                <c:pt idx="22">
                  <c:v>4297.26</c:v>
                </c:pt>
                <c:pt idx="23">
                  <c:v>4370.8599999999997</c:v>
                </c:pt>
                <c:pt idx="24">
                  <c:v>4887.51</c:v>
                </c:pt>
                <c:pt idx="25">
                  <c:v>4961.37</c:v>
                </c:pt>
                <c:pt idx="26">
                  <c:v>5104.63</c:v>
                </c:pt>
                <c:pt idx="27">
                  <c:v>5456.59</c:v>
                </c:pt>
                <c:pt idx="28">
                  <c:v>5628.11</c:v>
                </c:pt>
                <c:pt idx="29">
                  <c:v>5680.61</c:v>
                </c:pt>
                <c:pt idx="30">
                  <c:v>5722.81</c:v>
                </c:pt>
                <c:pt idx="31">
                  <c:v>5920.39</c:v>
                </c:pt>
                <c:pt idx="32">
                  <c:v>6331.73</c:v>
                </c:pt>
                <c:pt idx="33">
                  <c:v>6387.93</c:v>
                </c:pt>
                <c:pt idx="34">
                  <c:v>6410.04</c:v>
                </c:pt>
                <c:pt idx="35">
                  <c:v>6467.9</c:v>
                </c:pt>
                <c:pt idx="36">
                  <c:v>6506.68</c:v>
                </c:pt>
                <c:pt idx="37">
                  <c:v>6962.7</c:v>
                </c:pt>
                <c:pt idx="38">
                  <c:v>7158.1</c:v>
                </c:pt>
                <c:pt idx="39">
                  <c:v>7372.65</c:v>
                </c:pt>
                <c:pt idx="40">
                  <c:v>7587.95</c:v>
                </c:pt>
                <c:pt idx="41">
                  <c:v>7976.2</c:v>
                </c:pt>
                <c:pt idx="42">
                  <c:v>8066.58</c:v>
                </c:pt>
                <c:pt idx="43">
                  <c:v>8275.58</c:v>
                </c:pt>
                <c:pt idx="44">
                  <c:v>8491.98</c:v>
                </c:pt>
                <c:pt idx="45">
                  <c:v>8795.59</c:v>
                </c:pt>
                <c:pt idx="46">
                  <c:v>9183.8799999999992</c:v>
                </c:pt>
                <c:pt idx="47">
                  <c:v>9539.9699999999993</c:v>
                </c:pt>
                <c:pt idx="48">
                  <c:v>9556.43</c:v>
                </c:pt>
                <c:pt idx="49">
                  <c:v>9690.69</c:v>
                </c:pt>
                <c:pt idx="50">
                  <c:v>9726.26</c:v>
                </c:pt>
                <c:pt idx="51">
                  <c:v>9729.19</c:v>
                </c:pt>
              </c:numCache>
            </c:numRef>
          </c:xVal>
          <c:yVal>
            <c:numRef>
              <c:f>'00_Dataset'!$C$2:$C$53</c:f>
              <c:numCache>
                <c:formatCode>General</c:formatCode>
                <c:ptCount val="52"/>
                <c:pt idx="0">
                  <c:v>4029.98</c:v>
                </c:pt>
                <c:pt idx="1">
                  <c:v>4452.74</c:v>
                </c:pt>
                <c:pt idx="2">
                  <c:v>4821.18</c:v>
                </c:pt>
                <c:pt idx="3">
                  <c:v>5177.21</c:v>
                </c:pt>
                <c:pt idx="4">
                  <c:v>5390.55</c:v>
                </c:pt>
                <c:pt idx="5">
                  <c:v>6388.68</c:v>
                </c:pt>
                <c:pt idx="6">
                  <c:v>7134.29</c:v>
                </c:pt>
                <c:pt idx="7">
                  <c:v>7668.44</c:v>
                </c:pt>
                <c:pt idx="8">
                  <c:v>8173.21</c:v>
                </c:pt>
                <c:pt idx="9">
                  <c:v>8173.73</c:v>
                </c:pt>
                <c:pt idx="10">
                  <c:v>8618.51</c:v>
                </c:pt>
                <c:pt idx="11">
                  <c:v>8964.14</c:v>
                </c:pt>
                <c:pt idx="12">
                  <c:v>9012.4599999999991</c:v>
                </c:pt>
                <c:pt idx="13">
                  <c:v>9056.7000000000007</c:v>
                </c:pt>
                <c:pt idx="14">
                  <c:v>9509.98</c:v>
                </c:pt>
                <c:pt idx="15">
                  <c:v>9897.75</c:v>
                </c:pt>
                <c:pt idx="16">
                  <c:v>11318.43</c:v>
                </c:pt>
                <c:pt idx="17">
                  <c:v>12311.9</c:v>
                </c:pt>
                <c:pt idx="18">
                  <c:v>12339.29</c:v>
                </c:pt>
                <c:pt idx="19">
                  <c:v>12709.56</c:v>
                </c:pt>
                <c:pt idx="20">
                  <c:v>12721.19</c:v>
                </c:pt>
                <c:pt idx="21">
                  <c:v>12938.63</c:v>
                </c:pt>
                <c:pt idx="22">
                  <c:v>14610.33</c:v>
                </c:pt>
                <c:pt idx="23">
                  <c:v>14861.15</c:v>
                </c:pt>
                <c:pt idx="24">
                  <c:v>16617.63</c:v>
                </c:pt>
                <c:pt idx="25">
                  <c:v>16868.060000000001</c:v>
                </c:pt>
                <c:pt idx="26">
                  <c:v>17355.990000000002</c:v>
                </c:pt>
                <c:pt idx="27">
                  <c:v>18552.509999999998</c:v>
                </c:pt>
                <c:pt idx="28">
                  <c:v>19135.88</c:v>
                </c:pt>
                <c:pt idx="29">
                  <c:v>19314.169999999998</c:v>
                </c:pt>
                <c:pt idx="30">
                  <c:v>19457.46</c:v>
                </c:pt>
                <c:pt idx="31">
                  <c:v>20129.169999999998</c:v>
                </c:pt>
                <c:pt idx="32">
                  <c:v>21527.99</c:v>
                </c:pt>
                <c:pt idx="33">
                  <c:v>21718.87</c:v>
                </c:pt>
                <c:pt idx="34">
                  <c:v>21794.240000000002</c:v>
                </c:pt>
                <c:pt idx="35">
                  <c:v>21990.97</c:v>
                </c:pt>
                <c:pt idx="36">
                  <c:v>22122.57</c:v>
                </c:pt>
                <c:pt idx="37">
                  <c:v>23673.03</c:v>
                </c:pt>
                <c:pt idx="38">
                  <c:v>24337.57</c:v>
                </c:pt>
                <c:pt idx="39">
                  <c:v>25066.48</c:v>
                </c:pt>
                <c:pt idx="40">
                  <c:v>25799</c:v>
                </c:pt>
                <c:pt idx="41">
                  <c:v>27119.37</c:v>
                </c:pt>
                <c:pt idx="42">
                  <c:v>27426.78</c:v>
                </c:pt>
                <c:pt idx="43">
                  <c:v>28137.22</c:v>
                </c:pt>
                <c:pt idx="44">
                  <c:v>28872.53</c:v>
                </c:pt>
                <c:pt idx="45">
                  <c:v>29905.32</c:v>
                </c:pt>
                <c:pt idx="46">
                  <c:v>31225.040000000001</c:v>
                </c:pt>
                <c:pt idx="47">
                  <c:v>32436.37</c:v>
                </c:pt>
                <c:pt idx="48">
                  <c:v>32491.91</c:v>
                </c:pt>
                <c:pt idx="49">
                  <c:v>32947.56</c:v>
                </c:pt>
                <c:pt idx="50">
                  <c:v>33069.31</c:v>
                </c:pt>
                <c:pt idx="51">
                  <c:v>33079.129999999997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4B-B147-B75E-CEF54D427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820671"/>
        <c:axId val="1957955327"/>
      </c:scatterChart>
      <c:valAx>
        <c:axId val="193482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 b="1"/>
                  <a:t>Campaign_Cost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7955327"/>
        <c:crosses val="autoZero"/>
        <c:crossBetween val="midCat"/>
      </c:valAx>
      <c:valAx>
        <c:axId val="19579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82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819151</xdr:colOff>
      <xdr:row>1</xdr:row>
      <xdr:rowOff>1078</xdr:rowOff>
    </xdr:from>
    <xdr:to>
      <xdr:col>24</xdr:col>
      <xdr:colOff>57728</xdr:colOff>
      <xdr:row>37</xdr:row>
      <xdr:rowOff>46912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9A93888-ECB0-2D4B-9B70-E9D91A15E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A4A30-C31C-3746-ADC5-F843AA66281A}" name="Dataset" displayName="Dataset" ref="A1:C53" totalsRowShown="0" headerRowDxfId="0" headerRowBorderDxfId="1" tableBorderDxfId="2">
  <autoFilter ref="A1:C53" xr:uid="{A5AA4A30-C31C-3746-ADC5-F843AA66281A}"/>
  <sortState xmlns:xlrd2="http://schemas.microsoft.com/office/spreadsheetml/2017/richdata2" ref="A2:C53">
    <sortCondition ref="C1:C53"/>
  </sortState>
  <tableColumns count="3">
    <tableColumn id="1" xr3:uid="{EEE99694-6D88-7F41-8AF8-B879D48DA124}" name="Week"/>
    <tableColumn id="2" xr3:uid="{95064C20-6E67-E641-B1F6-2F7861C752C7}" name="Campaign_Cost (€)"/>
    <tableColumn id="3" xr3:uid="{AD560B29-067F-0D4F-9AAB-E73516CCAFE5}" name="Revenue (€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7969-5988-584B-A6F5-D0E11FA1187D}">
  <dimension ref="A1:C53"/>
  <sheetViews>
    <sheetView tabSelected="1" zoomScale="75" workbookViewId="0"/>
  </sheetViews>
  <sheetFormatPr baseColWidth="10" defaultRowHeight="16" x14ac:dyDescent="0.2"/>
  <cols>
    <col min="1" max="1" width="10.6640625" bestFit="1" customWidth="1"/>
    <col min="2" max="2" width="20.5" bestFit="1" customWidth="1"/>
    <col min="3" max="3" width="1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</v>
      </c>
      <c r="B2">
        <v>1185.26</v>
      </c>
      <c r="C2">
        <v>4029.98</v>
      </c>
    </row>
    <row r="3" spans="1:3" x14ac:dyDescent="0.2">
      <c r="A3">
        <v>43</v>
      </c>
      <c r="B3">
        <v>1309.5</v>
      </c>
      <c r="C3">
        <v>4452.74</v>
      </c>
    </row>
    <row r="4" spans="1:3" x14ac:dyDescent="0.2">
      <c r="A4">
        <v>30</v>
      </c>
      <c r="B4">
        <v>1418.05</v>
      </c>
      <c r="C4">
        <v>4821.18</v>
      </c>
    </row>
    <row r="5" spans="1:3" x14ac:dyDescent="0.2">
      <c r="A5">
        <v>7</v>
      </c>
      <c r="B5">
        <v>1522.75</v>
      </c>
      <c r="C5">
        <v>5177.21</v>
      </c>
    </row>
    <row r="6" spans="1:3" x14ac:dyDescent="0.2">
      <c r="A6">
        <v>33</v>
      </c>
      <c r="B6">
        <v>1585.46</v>
      </c>
      <c r="C6">
        <v>5390.55</v>
      </c>
    </row>
    <row r="7" spans="1:3" x14ac:dyDescent="0.2">
      <c r="A7">
        <v>38</v>
      </c>
      <c r="B7">
        <v>1879.05</v>
      </c>
      <c r="C7">
        <v>6388.68</v>
      </c>
    </row>
    <row r="8" spans="1:3" x14ac:dyDescent="0.2">
      <c r="A8">
        <v>41</v>
      </c>
      <c r="B8">
        <v>2098.34</v>
      </c>
      <c r="C8">
        <v>7134.29</v>
      </c>
    </row>
    <row r="9" spans="1:3" x14ac:dyDescent="0.2">
      <c r="A9">
        <v>22</v>
      </c>
      <c r="B9">
        <v>2255.44</v>
      </c>
      <c r="C9">
        <v>7668.44</v>
      </c>
    </row>
    <row r="10" spans="1:3" ht="16" customHeight="1" x14ac:dyDescent="0.2">
      <c r="A10">
        <v>6</v>
      </c>
      <c r="B10">
        <v>2403.9499999999998</v>
      </c>
      <c r="C10">
        <v>8173.21</v>
      </c>
    </row>
    <row r="11" spans="1:3" x14ac:dyDescent="0.2">
      <c r="A11">
        <v>5</v>
      </c>
      <c r="B11">
        <v>2404.17</v>
      </c>
      <c r="C11">
        <v>8173.73</v>
      </c>
    </row>
    <row r="12" spans="1:3" x14ac:dyDescent="0.2">
      <c r="A12">
        <v>32</v>
      </c>
      <c r="B12">
        <v>2534.7199999999998</v>
      </c>
      <c r="C12">
        <v>8618.51</v>
      </c>
    </row>
    <row r="13" spans="1:3" x14ac:dyDescent="0.2">
      <c r="A13">
        <v>15</v>
      </c>
      <c r="B13">
        <v>2636.42</v>
      </c>
      <c r="C13">
        <v>8964.14</v>
      </c>
    </row>
    <row r="14" spans="1:3" x14ac:dyDescent="0.2">
      <c r="A14">
        <v>16</v>
      </c>
      <c r="B14">
        <v>2650.64</v>
      </c>
      <c r="C14">
        <v>9012.4599999999991</v>
      </c>
    </row>
    <row r="15" spans="1:3" x14ac:dyDescent="0.2">
      <c r="A15">
        <v>50</v>
      </c>
      <c r="B15">
        <v>2663.69</v>
      </c>
      <c r="C15">
        <v>9056.7000000000007</v>
      </c>
    </row>
    <row r="16" spans="1:3" x14ac:dyDescent="0.2">
      <c r="A16">
        <v>27</v>
      </c>
      <c r="B16">
        <v>2797.06</v>
      </c>
      <c r="C16">
        <v>9509.98</v>
      </c>
    </row>
    <row r="17" spans="1:3" x14ac:dyDescent="0.2">
      <c r="A17">
        <v>14</v>
      </c>
      <c r="B17">
        <v>2911.05</v>
      </c>
      <c r="C17">
        <v>9897.75</v>
      </c>
    </row>
    <row r="18" spans="1:3" x14ac:dyDescent="0.2">
      <c r="A18">
        <v>45</v>
      </c>
      <c r="B18">
        <v>3329.02</v>
      </c>
      <c r="C18">
        <v>11318.43</v>
      </c>
    </row>
    <row r="19" spans="1:3" x14ac:dyDescent="0.2">
      <c r="A19">
        <v>20</v>
      </c>
      <c r="B19">
        <v>3621.06</v>
      </c>
      <c r="C19">
        <v>12311.9</v>
      </c>
    </row>
    <row r="20" spans="1:3" x14ac:dyDescent="0.2">
      <c r="A20">
        <v>23</v>
      </c>
      <c r="B20">
        <v>3629.3</v>
      </c>
      <c r="C20">
        <v>12339.29</v>
      </c>
    </row>
    <row r="21" spans="1:3" x14ac:dyDescent="0.2">
      <c r="A21">
        <v>17</v>
      </c>
      <c r="B21">
        <v>3738.18</v>
      </c>
      <c r="C21">
        <v>12709.56</v>
      </c>
    </row>
    <row r="22" spans="1:3" x14ac:dyDescent="0.2">
      <c r="A22">
        <v>37</v>
      </c>
      <c r="B22">
        <v>3741.52</v>
      </c>
      <c r="C22">
        <v>12721.19</v>
      </c>
    </row>
    <row r="23" spans="1:3" x14ac:dyDescent="0.2">
      <c r="A23">
        <v>47</v>
      </c>
      <c r="B23">
        <v>3805.4</v>
      </c>
      <c r="C23">
        <v>12938.63</v>
      </c>
    </row>
    <row r="24" spans="1:3" x14ac:dyDescent="0.2">
      <c r="A24">
        <v>24</v>
      </c>
      <c r="B24">
        <v>4297.26</v>
      </c>
      <c r="C24">
        <v>14610.33</v>
      </c>
    </row>
    <row r="25" spans="1:3" x14ac:dyDescent="0.2">
      <c r="A25">
        <v>1</v>
      </c>
      <c r="B25">
        <v>4370.8599999999997</v>
      </c>
      <c r="C25">
        <v>14861.15</v>
      </c>
    </row>
    <row r="26" spans="1:3" x14ac:dyDescent="0.2">
      <c r="A26">
        <v>19</v>
      </c>
      <c r="B26">
        <v>4887.51</v>
      </c>
      <c r="C26">
        <v>16617.63</v>
      </c>
    </row>
    <row r="27" spans="1:3" x14ac:dyDescent="0.2">
      <c r="A27">
        <v>40</v>
      </c>
      <c r="B27">
        <v>4961.37</v>
      </c>
      <c r="C27">
        <v>16868.060000000001</v>
      </c>
    </row>
    <row r="28" spans="1:3" x14ac:dyDescent="0.2">
      <c r="A28">
        <v>25</v>
      </c>
      <c r="B28">
        <v>5104.63</v>
      </c>
      <c r="C28">
        <v>17355.990000000002</v>
      </c>
    </row>
    <row r="29" spans="1:3" x14ac:dyDescent="0.2">
      <c r="A29">
        <v>42</v>
      </c>
      <c r="B29">
        <v>5456.59</v>
      </c>
      <c r="C29">
        <v>18552.509999999998</v>
      </c>
    </row>
    <row r="30" spans="1:3" x14ac:dyDescent="0.2">
      <c r="A30">
        <v>28</v>
      </c>
      <c r="B30">
        <v>5628.11</v>
      </c>
      <c r="C30">
        <v>19135.88</v>
      </c>
    </row>
    <row r="31" spans="1:3" x14ac:dyDescent="0.2">
      <c r="A31">
        <v>48</v>
      </c>
      <c r="B31">
        <v>5680.61</v>
      </c>
      <c r="C31">
        <v>19314.169999999998</v>
      </c>
    </row>
    <row r="32" spans="1:3" x14ac:dyDescent="0.2">
      <c r="A32">
        <v>18</v>
      </c>
      <c r="B32">
        <v>5722.81</v>
      </c>
      <c r="C32">
        <v>19457.46</v>
      </c>
    </row>
    <row r="33" spans="1:3" x14ac:dyDescent="0.2">
      <c r="A33">
        <v>49</v>
      </c>
      <c r="B33">
        <v>5920.39</v>
      </c>
      <c r="C33">
        <v>20129.169999999998</v>
      </c>
    </row>
    <row r="34" spans="1:3" x14ac:dyDescent="0.2">
      <c r="A34">
        <v>29</v>
      </c>
      <c r="B34">
        <v>6331.73</v>
      </c>
      <c r="C34">
        <v>21527.99</v>
      </c>
    </row>
    <row r="35" spans="1:3" x14ac:dyDescent="0.2">
      <c r="A35">
        <v>4</v>
      </c>
      <c r="B35">
        <v>6387.93</v>
      </c>
      <c r="C35">
        <v>21718.87</v>
      </c>
    </row>
    <row r="36" spans="1:3" x14ac:dyDescent="0.2">
      <c r="A36">
        <v>9</v>
      </c>
      <c r="B36">
        <v>6410.04</v>
      </c>
      <c r="C36">
        <v>21794.240000000002</v>
      </c>
    </row>
    <row r="37" spans="1:3" x14ac:dyDescent="0.2">
      <c r="A37">
        <v>31</v>
      </c>
      <c r="B37">
        <v>6467.9</v>
      </c>
      <c r="C37">
        <v>21990.97</v>
      </c>
    </row>
    <row r="38" spans="1:3" x14ac:dyDescent="0.2">
      <c r="A38">
        <v>21</v>
      </c>
      <c r="B38">
        <v>6506.68</v>
      </c>
      <c r="C38">
        <v>22122.57</v>
      </c>
    </row>
    <row r="39" spans="1:3" x14ac:dyDescent="0.2">
      <c r="A39">
        <v>46</v>
      </c>
      <c r="B39">
        <v>6962.7</v>
      </c>
      <c r="C39">
        <v>23673.03</v>
      </c>
    </row>
    <row r="40" spans="1:3" x14ac:dyDescent="0.2">
      <c r="A40">
        <v>39</v>
      </c>
      <c r="B40">
        <v>7158.1</v>
      </c>
      <c r="C40">
        <v>24337.57</v>
      </c>
    </row>
    <row r="41" spans="1:3" x14ac:dyDescent="0.2">
      <c r="A41">
        <v>10</v>
      </c>
      <c r="B41">
        <v>7372.65</v>
      </c>
      <c r="C41">
        <v>25066.48</v>
      </c>
    </row>
    <row r="42" spans="1:3" x14ac:dyDescent="0.2">
      <c r="A42">
        <v>3</v>
      </c>
      <c r="B42">
        <v>7587.95</v>
      </c>
      <c r="C42">
        <v>25799</v>
      </c>
    </row>
    <row r="43" spans="1:3" x14ac:dyDescent="0.2">
      <c r="A43">
        <v>52</v>
      </c>
      <c r="B43">
        <v>7976.2</v>
      </c>
      <c r="C43">
        <v>27119.37</v>
      </c>
    </row>
    <row r="44" spans="1:3" x14ac:dyDescent="0.2">
      <c r="A44">
        <v>26</v>
      </c>
      <c r="B44">
        <v>8066.58</v>
      </c>
      <c r="C44">
        <v>27426.78</v>
      </c>
    </row>
    <row r="45" spans="1:3" x14ac:dyDescent="0.2">
      <c r="A45">
        <v>36</v>
      </c>
      <c r="B45">
        <v>8275.58</v>
      </c>
      <c r="C45">
        <v>28137.22</v>
      </c>
    </row>
    <row r="46" spans="1:3" x14ac:dyDescent="0.2">
      <c r="A46">
        <v>13</v>
      </c>
      <c r="B46">
        <v>8491.98</v>
      </c>
      <c r="C46">
        <v>28872.53</v>
      </c>
    </row>
    <row r="47" spans="1:3" x14ac:dyDescent="0.2">
      <c r="A47">
        <v>8</v>
      </c>
      <c r="B47">
        <v>8795.59</v>
      </c>
      <c r="C47">
        <v>29905.32</v>
      </c>
    </row>
    <row r="48" spans="1:3" x14ac:dyDescent="0.2">
      <c r="A48">
        <v>44</v>
      </c>
      <c r="B48">
        <v>9183.8799999999992</v>
      </c>
      <c r="C48">
        <v>31225.040000000001</v>
      </c>
    </row>
    <row r="49" spans="1:3" x14ac:dyDescent="0.2">
      <c r="A49">
        <v>34</v>
      </c>
      <c r="B49">
        <v>9539.9699999999993</v>
      </c>
      <c r="C49">
        <v>32436.37</v>
      </c>
    </row>
    <row r="50" spans="1:3" x14ac:dyDescent="0.2">
      <c r="A50">
        <v>2</v>
      </c>
      <c r="B50">
        <v>9556.43</v>
      </c>
      <c r="C50">
        <v>32491.91</v>
      </c>
    </row>
    <row r="51" spans="1:3" ht="16" customHeight="1" x14ac:dyDescent="0.2">
      <c r="A51">
        <v>35</v>
      </c>
      <c r="B51">
        <v>9690.69</v>
      </c>
      <c r="C51">
        <v>32947.56</v>
      </c>
    </row>
    <row r="52" spans="1:3" x14ac:dyDescent="0.2">
      <c r="A52">
        <v>51</v>
      </c>
      <c r="B52">
        <v>9726.26</v>
      </c>
      <c r="C52">
        <v>33069.31</v>
      </c>
    </row>
    <row r="53" spans="1:3" ht="16" customHeight="1" x14ac:dyDescent="0.2">
      <c r="A53">
        <v>12</v>
      </c>
      <c r="B53">
        <v>9729.19</v>
      </c>
      <c r="C53">
        <v>33079.129999999997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B83-0F5D-1A4A-92E8-688BD2EE791C}">
  <dimension ref="B1:Z54"/>
  <sheetViews>
    <sheetView zoomScale="58" workbookViewId="0"/>
  </sheetViews>
  <sheetFormatPr baseColWidth="10" defaultRowHeight="16" x14ac:dyDescent="0.2"/>
  <cols>
    <col min="1" max="1" width="10" customWidth="1"/>
    <col min="2" max="2" width="16.83203125" bestFit="1" customWidth="1"/>
    <col min="3" max="3" width="14.5" bestFit="1" customWidth="1"/>
    <col min="4" max="4" width="11" bestFit="1" customWidth="1"/>
  </cols>
  <sheetData>
    <row r="1" spans="2:18" x14ac:dyDescent="0.2">
      <c r="D1" s="2"/>
    </row>
    <row r="2" spans="2:18" x14ac:dyDescent="0.2">
      <c r="C2" s="4" t="s">
        <v>3</v>
      </c>
      <c r="D2" s="4" t="s">
        <v>2</v>
      </c>
    </row>
    <row r="3" spans="2:18" x14ac:dyDescent="0.2">
      <c r="B3" s="5" t="s">
        <v>4</v>
      </c>
      <c r="C3" s="3">
        <f>COUNTA(Dataset[Campaign_Cost (€)])</f>
        <v>52</v>
      </c>
      <c r="D3" s="3">
        <f>COUNTA(Dataset[Revenue (€)])</f>
        <v>52</v>
      </c>
    </row>
    <row r="4" spans="2:18" x14ac:dyDescent="0.2">
      <c r="B4" s="5" t="s">
        <v>5</v>
      </c>
      <c r="C4" s="3">
        <f>MIN(Dataset[Campaign_Cost (€)])</f>
        <v>1185.26</v>
      </c>
      <c r="D4" s="3">
        <f>MIN(Dataset[Revenue (€)])</f>
        <v>4029.98</v>
      </c>
    </row>
    <row r="5" spans="2:18" x14ac:dyDescent="0.2">
      <c r="B5" s="5" t="s">
        <v>6</v>
      </c>
      <c r="C5" s="3">
        <f>MAX(Dataset[Campaign_Cost (€)])</f>
        <v>9729.19</v>
      </c>
      <c r="D5" s="3">
        <f>MAX(Dataset[Revenue (€)])</f>
        <v>33079.129999999997</v>
      </c>
    </row>
    <row r="6" spans="2:18" x14ac:dyDescent="0.2">
      <c r="B6" s="5" t="s">
        <v>7</v>
      </c>
      <c r="C6" s="6">
        <f>AVERAGE(Dataset[Campaign_Cost (€)])</f>
        <v>5160.9269230769232</v>
      </c>
      <c r="D6" s="6">
        <f>AVERAGE(Dataset[Revenue (€)])</f>
        <v>17547.156923076924</v>
      </c>
    </row>
    <row r="7" spans="2:18" x14ac:dyDescent="0.2">
      <c r="B7" s="5" t="s">
        <v>8</v>
      </c>
      <c r="C7" s="3">
        <f>MEDIAN(Dataset[Campaign_Cost (€)])</f>
        <v>5033</v>
      </c>
      <c r="D7" s="6">
        <f>MEDIAN(Dataset[Revenue (€)])</f>
        <v>17112.025000000001</v>
      </c>
    </row>
    <row r="8" spans="2:18" x14ac:dyDescent="0.2">
      <c r="B8" s="5" t="s">
        <v>9</v>
      </c>
      <c r="C8" s="6">
        <f>STDEV(Dataset[Campaign_Cost (€)])</f>
        <v>2660.8440768353121</v>
      </c>
      <c r="D8" s="6">
        <f>STDEV(Dataset[Revenue (€)])</f>
        <v>9046.8590566290914</v>
      </c>
    </row>
    <row r="10" spans="2:18" x14ac:dyDescent="0.2">
      <c r="B10" s="5" t="s">
        <v>19</v>
      </c>
      <c r="C10" s="4" t="s">
        <v>21</v>
      </c>
      <c r="D10" s="4" t="s">
        <v>20</v>
      </c>
    </row>
    <row r="11" spans="2:18" x14ac:dyDescent="0.2">
      <c r="B11" s="6">
        <f>RSQ(Dataset[Revenue (€)],Dataset[Campaign_Cost (€)])</f>
        <v>0.99999999908826998</v>
      </c>
      <c r="C11" s="6" cm="1">
        <f t="array" ref="C11:D11">LINEST(Dataset[Revenue (€)],Dataset[Campaign_Cost (€)],TRUE,FALSE)</f>
        <v>3.3999959378547548</v>
      </c>
      <c r="D11" s="6">
        <v>2.6349050145654473E-2</v>
      </c>
    </row>
    <row r="13" spans="2:18" x14ac:dyDescent="0.2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42" spans="8:9" x14ac:dyDescent="0.2">
      <c r="H42" s="8" t="s">
        <v>10</v>
      </c>
      <c r="I42" s="9"/>
    </row>
    <row r="43" spans="8:9" x14ac:dyDescent="0.2">
      <c r="H43" t="s">
        <v>13</v>
      </c>
    </row>
    <row r="44" spans="8:9" x14ac:dyDescent="0.2">
      <c r="H44" s="2" t="s">
        <v>14</v>
      </c>
    </row>
    <row r="45" spans="8:9" x14ac:dyDescent="0.2">
      <c r="H45" s="2" t="s">
        <v>11</v>
      </c>
    </row>
    <row r="46" spans="8:9" x14ac:dyDescent="0.2">
      <c r="H46" t="s">
        <v>18</v>
      </c>
    </row>
    <row r="47" spans="8:9" x14ac:dyDescent="0.2">
      <c r="H47" t="s">
        <v>15</v>
      </c>
    </row>
    <row r="48" spans="8:9" x14ac:dyDescent="0.2">
      <c r="H48" s="12" t="s">
        <v>16</v>
      </c>
    </row>
    <row r="51" spans="8:26" x14ac:dyDescent="0.2">
      <c r="H51" s="10" t="s">
        <v>12</v>
      </c>
      <c r="I51" s="11"/>
    </row>
    <row r="52" spans="8:26" ht="16" customHeight="1" x14ac:dyDescent="0.2">
      <c r="H52" s="13" t="s">
        <v>17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4"/>
      <c r="Y52" s="14"/>
      <c r="Z52" s="14"/>
    </row>
    <row r="53" spans="8:26" x14ac:dyDescent="0.2"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4"/>
      <c r="Y53" s="14"/>
      <c r="Z53" s="14"/>
    </row>
    <row r="54" spans="8:26" x14ac:dyDescent="0.2"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4"/>
      <c r="Y54" s="14"/>
      <c r="Z54" s="14"/>
    </row>
  </sheetData>
  <mergeCells count="1">
    <mergeCell ref="H52:T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D2AE-6DFC-F646-BB2D-EE939D28BFB4}">
  <dimension ref="B3:Q22"/>
  <sheetViews>
    <sheetView zoomScale="75" workbookViewId="0"/>
  </sheetViews>
  <sheetFormatPr baseColWidth="10" defaultRowHeight="16" x14ac:dyDescent="0.2"/>
  <cols>
    <col min="2" max="2" width="17" bestFit="1" customWidth="1"/>
    <col min="3" max="3" width="20" bestFit="1" customWidth="1"/>
  </cols>
  <sheetData>
    <row r="3" spans="2:17" x14ac:dyDescent="0.2">
      <c r="B3" s="4" t="s">
        <v>1</v>
      </c>
      <c r="C3" s="4" t="s">
        <v>22</v>
      </c>
      <c r="E3" s="8" t="s">
        <v>10</v>
      </c>
      <c r="F3" s="9"/>
    </row>
    <row r="4" spans="2:17" x14ac:dyDescent="0.2">
      <c r="B4" s="3">
        <v>10000</v>
      </c>
      <c r="C4" s="6" cm="1">
        <f t="array" ref="C4:C14">FORECAST(B4:B14,Dataset[Revenue (€)],Dataset[Campaign_Cost (€)])</f>
        <v>33999.985727597712</v>
      </c>
      <c r="E4" t="s">
        <v>28</v>
      </c>
    </row>
    <row r="5" spans="2:17" x14ac:dyDescent="0.2">
      <c r="B5" s="3">
        <v>11000</v>
      </c>
      <c r="C5" s="6">
        <v>37399.981665452462</v>
      </c>
      <c r="E5" t="s">
        <v>23</v>
      </c>
    </row>
    <row r="6" spans="2:17" x14ac:dyDescent="0.2">
      <c r="B6" s="3">
        <v>12000</v>
      </c>
      <c r="C6" s="6">
        <v>40799.977603307227</v>
      </c>
      <c r="E6" t="s">
        <v>24</v>
      </c>
    </row>
    <row r="7" spans="2:17" x14ac:dyDescent="0.2">
      <c r="B7" s="3">
        <v>13000</v>
      </c>
      <c r="C7" s="6">
        <v>44199.973541161977</v>
      </c>
      <c r="E7" s="12" t="s">
        <v>26</v>
      </c>
    </row>
    <row r="8" spans="2:17" x14ac:dyDescent="0.2">
      <c r="B8" s="3">
        <v>14000</v>
      </c>
      <c r="C8" s="6">
        <v>47599.969479016727</v>
      </c>
      <c r="E8" t="s">
        <v>25</v>
      </c>
    </row>
    <row r="9" spans="2:17" x14ac:dyDescent="0.2">
      <c r="B9" s="3">
        <v>15000</v>
      </c>
      <c r="C9" s="6">
        <v>50999.965416871491</v>
      </c>
      <c r="E9" s="12"/>
    </row>
    <row r="10" spans="2:17" x14ac:dyDescent="0.2">
      <c r="B10" s="3">
        <v>16000</v>
      </c>
      <c r="C10" s="6">
        <v>54399.961354726242</v>
      </c>
    </row>
    <row r="11" spans="2:17" x14ac:dyDescent="0.2">
      <c r="B11" s="3">
        <v>17000</v>
      </c>
      <c r="C11" s="6">
        <v>57799.957292581006</v>
      </c>
      <c r="E11" s="10" t="s">
        <v>12</v>
      </c>
      <c r="F11" s="11"/>
    </row>
    <row r="12" spans="2:17" x14ac:dyDescent="0.2">
      <c r="B12" s="3">
        <v>18000</v>
      </c>
      <c r="C12" s="6">
        <v>61199.953230435756</v>
      </c>
      <c r="E12" s="13" t="s">
        <v>27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2:17" ht="16" customHeight="1" x14ac:dyDescent="0.2">
      <c r="B13" s="3">
        <v>19000</v>
      </c>
      <c r="C13" s="6">
        <v>64599.949168290521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2:17" x14ac:dyDescent="0.2">
      <c r="B14" s="3">
        <v>20000</v>
      </c>
      <c r="C14" s="6">
        <v>67999.945106145286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22" spans="6:6" x14ac:dyDescent="0.2">
      <c r="F22" s="12"/>
    </row>
  </sheetData>
  <mergeCells count="1">
    <mergeCell ref="E12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00_Dataset</vt:lpstr>
      <vt:lpstr>01_Dataset_Overview</vt:lpstr>
      <vt:lpstr>02_Forecast_and_Simulation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Polignano</dc:creator>
  <cp:lastModifiedBy>Marco Polignano</cp:lastModifiedBy>
  <dcterms:created xsi:type="dcterms:W3CDTF">2025-10-19T14:09:31Z</dcterms:created>
  <dcterms:modified xsi:type="dcterms:W3CDTF">2025-10-19T16:47:08Z</dcterms:modified>
</cp:coreProperties>
</file>