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OneDrive\Documents\Stellenbosch\PhD\phd\sweepresults\"/>
    </mc:Choice>
  </mc:AlternateContent>
  <xr:revisionPtr revIDLastSave="0" documentId="13_ncr:1_{5E2463D1-0E77-44B0-BEF3-C27104DC8D4F}" xr6:coauthVersionLast="47" xr6:coauthVersionMax="47" xr10:uidLastSave="{00000000-0000-0000-0000-000000000000}"/>
  <bookViews>
    <workbookView xWindow="13065" yWindow="2925" windowWidth="28800" windowHeight="15435" xr2:uid="{00000000-000D-0000-FFFF-FFFF00000000}"/>
  </bookViews>
  <sheets>
    <sheet name="N samples" sheetId="3" r:id="rId1"/>
    <sheet name="Total Annotations" sheetId="6" r:id="rId2"/>
    <sheet name="signal 80% noise 80%" sheetId="4" r:id="rId3"/>
    <sheet name="signal 20% noise 20%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5" l="1"/>
  <c r="M5" i="5"/>
  <c r="L5" i="5"/>
  <c r="K5" i="5"/>
  <c r="J5" i="5"/>
  <c r="N4" i="5"/>
  <c r="M4" i="5"/>
  <c r="L4" i="5"/>
  <c r="K4" i="5"/>
  <c r="J4" i="5"/>
  <c r="N3" i="5"/>
  <c r="M3" i="5"/>
  <c r="L3" i="5"/>
  <c r="K3" i="5"/>
  <c r="J3" i="5"/>
  <c r="N2" i="5"/>
  <c r="M2" i="5"/>
  <c r="L2" i="5"/>
  <c r="K2" i="5"/>
  <c r="J2" i="5"/>
  <c r="O6" i="4"/>
  <c r="N6" i="4"/>
  <c r="M6" i="4"/>
  <c r="L6" i="4"/>
  <c r="K6" i="4"/>
  <c r="J6" i="4"/>
  <c r="O5" i="4"/>
  <c r="N5" i="4"/>
  <c r="M5" i="4"/>
  <c r="L5" i="4"/>
  <c r="K5" i="4"/>
  <c r="J5" i="4"/>
  <c r="O4" i="4"/>
  <c r="N4" i="4"/>
  <c r="M4" i="4"/>
  <c r="L4" i="4"/>
  <c r="K4" i="4"/>
  <c r="J4" i="4"/>
  <c r="O3" i="4"/>
  <c r="N3" i="4"/>
  <c r="M3" i="4"/>
  <c r="L3" i="4"/>
  <c r="K3" i="4"/>
  <c r="J3" i="4"/>
  <c r="O2" i="4"/>
  <c r="N2" i="4"/>
  <c r="M2" i="4"/>
  <c r="L2" i="4"/>
  <c r="K2" i="4"/>
  <c r="J2" i="4"/>
</calcChain>
</file>

<file path=xl/sharedStrings.xml><?xml version="1.0" encoding="utf-8"?>
<sst xmlns="http://schemas.openxmlformats.org/spreadsheetml/2006/main" count="53" uniqueCount="25">
  <si>
    <t>Bm_Ant_A</t>
  </si>
  <si>
    <t>Bm_Ant_B</t>
  </si>
  <si>
    <t>Bm_Ant_Z</t>
  </si>
  <si>
    <t>Bm_D</t>
  </si>
  <si>
    <t>Bp_20Plus</t>
  </si>
  <si>
    <t>class</t>
  </si>
  <si>
    <t>signal acc</t>
  </si>
  <si>
    <t>noise acc</t>
  </si>
  <si>
    <t>alpha</t>
  </si>
  <si>
    <t>gamma</t>
  </si>
  <si>
    <t>std signal</t>
  </si>
  <si>
    <t>std noise</t>
  </si>
  <si>
    <t>Vocalisation Accuracy (%)</t>
  </si>
  <si>
    <t>Noise Accuracy (%)</t>
  </si>
  <si>
    <t>Alpha</t>
  </si>
  <si>
    <t>Gamma</t>
  </si>
  <si>
    <t>Vocalisation</t>
  </si>
  <si>
    <t>Ntot</t>
  </si>
  <si>
    <t>Nnoise</t>
  </si>
  <si>
    <t>Training Samples</t>
  </si>
  <si>
    <t>Noise</t>
  </si>
  <si>
    <t>Bp_20Hz</t>
  </si>
  <si>
    <t>Unidentified_calls</t>
  </si>
  <si>
    <t>Annotation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</si>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</sst>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9579-4C48-4DEA-8806-FBCE5F03FB1F}">
  <dimension ref="A1:B6"/>
  <sheetViews>
    <sheetView tabSelected="1" workbookViewId="0">
      <selection activeCell="F16" sqref="F16"/>
    </sheetView>
  </sheetViews>
  <sheetFormatPr defaultRowHeight="15" x14ac:dyDescent="0.25"/>
  <cols>
    <col min="1" max="1" width="12" customWidth="1"/>
  </cols>
  <sheetData>
    <row r="1" spans="1:2" x14ac:dyDescent="0.25">
      <c r="A1" t="s">
        <v>0</v>
      </c>
      <c r="B1">
        <v>1267</v>
      </c>
    </row>
    <row r="2" spans="1:2" x14ac:dyDescent="0.25">
      <c r="A2" t="s">
        <v>1</v>
      </c>
      <c r="B2">
        <v>406</v>
      </c>
    </row>
    <row r="3" spans="1:2" x14ac:dyDescent="0.25">
      <c r="A3" t="s">
        <v>2</v>
      </c>
      <c r="B3">
        <v>72</v>
      </c>
    </row>
    <row r="4" spans="1:2" x14ac:dyDescent="0.25">
      <c r="A4" t="s">
        <v>3</v>
      </c>
      <c r="B4">
        <v>199</v>
      </c>
    </row>
    <row r="5" spans="1:2" x14ac:dyDescent="0.25">
      <c r="A5" t="s">
        <v>4</v>
      </c>
      <c r="B5">
        <v>7</v>
      </c>
    </row>
    <row r="6" spans="1:2" x14ac:dyDescent="0.25">
      <c r="A6" t="s">
        <v>20</v>
      </c>
      <c r="B6">
        <v>11107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6D71-2C00-444B-B2D2-1FEB0161AB27}">
  <dimension ref="A1:B8"/>
  <sheetViews>
    <sheetView workbookViewId="0">
      <selection activeCell="B4" sqref="B4"/>
    </sheetView>
  </sheetViews>
  <sheetFormatPr defaultRowHeight="15" x14ac:dyDescent="0.25"/>
  <cols>
    <col min="1" max="1" width="19.7109375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0</v>
      </c>
      <c r="B2">
        <v>1741</v>
      </c>
    </row>
    <row r="3" spans="1:2" x14ac:dyDescent="0.25">
      <c r="A3" t="s">
        <v>1</v>
      </c>
      <c r="B3">
        <v>558</v>
      </c>
    </row>
    <row r="4" spans="1:2" x14ac:dyDescent="0.25">
      <c r="A4" t="s">
        <v>2</v>
      </c>
      <c r="B4">
        <v>119</v>
      </c>
    </row>
    <row r="5" spans="1:2" x14ac:dyDescent="0.25">
      <c r="A5" t="s">
        <v>3</v>
      </c>
      <c r="B5">
        <v>553</v>
      </c>
    </row>
    <row r="6" spans="1:2" x14ac:dyDescent="0.25">
      <c r="A6" t="s">
        <v>21</v>
      </c>
      <c r="B6">
        <v>78</v>
      </c>
    </row>
    <row r="7" spans="1:2" x14ac:dyDescent="0.25">
      <c r="A7" t="s">
        <v>4</v>
      </c>
      <c r="B7">
        <v>214</v>
      </c>
    </row>
    <row r="8" spans="1:2" x14ac:dyDescent="0.25">
      <c r="A8" t="s">
        <v>22</v>
      </c>
      <c r="B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195ED-01DB-4E6D-AE48-D80DDEEDBA33}">
  <dimension ref="A1:R8"/>
  <sheetViews>
    <sheetView workbookViewId="0">
      <selection activeCell="G13" sqref="G13"/>
    </sheetView>
  </sheetViews>
  <sheetFormatPr defaultRowHeight="15" x14ac:dyDescent="0.25"/>
  <cols>
    <col min="1" max="1" width="11.140625" customWidth="1"/>
    <col min="10" max="10" width="21.42578125" customWidth="1"/>
    <col min="11" max="11" width="16.7109375" customWidth="1"/>
    <col min="12" max="14" width="14.140625" customWidth="1"/>
    <col min="15" max="15" width="15.85546875" customWidth="1"/>
    <col min="16" max="16" width="13.28515625" customWidth="1"/>
  </cols>
  <sheetData>
    <row r="1" spans="1:1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17</v>
      </c>
      <c r="J1" s="2" t="s">
        <v>16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19</v>
      </c>
      <c r="P1" s="1"/>
      <c r="Q1" s="1"/>
      <c r="R1" s="1"/>
    </row>
    <row r="2" spans="1:18" x14ac:dyDescent="0.25">
      <c r="A2" t="s">
        <v>0</v>
      </c>
      <c r="B2">
        <v>75.124113475177296</v>
      </c>
      <c r="C2">
        <v>91.2640252454418</v>
      </c>
      <c r="D2">
        <v>0.77857142857142903</v>
      </c>
      <c r="E2">
        <v>0.35714285714285698</v>
      </c>
      <c r="F2">
        <v>0.72759874215097198</v>
      </c>
      <c r="G2">
        <v>0.68776232535937998</v>
      </c>
      <c r="H2">
        <v>1914</v>
      </c>
      <c r="J2" t="str">
        <f>A2</f>
        <v>Bm_Ant_A</v>
      </c>
      <c r="K2" t="str">
        <f>TEXT(B2, "0.0") &amp; " ± " &amp; TEXT(F2, "0.0")</f>
        <v>75.1 ± 0.7</v>
      </c>
      <c r="L2" t="str">
        <f>TEXT(C2, "0.0") &amp; " ± " &amp; TEXT(G2, "0.0")</f>
        <v>91.3 ± 0.7</v>
      </c>
      <c r="M2" t="str">
        <f>TEXT(D2, "0.00")</f>
        <v>0.78</v>
      </c>
      <c r="N2" t="str">
        <f>TEXT(E2, "0.00")</f>
        <v>0.36</v>
      </c>
      <c r="O2">
        <f>FLOOR('N samples'!B1*0.8, 1)</f>
        <v>1013</v>
      </c>
    </row>
    <row r="3" spans="1:18" x14ac:dyDescent="0.25">
      <c r="A3" t="s">
        <v>1</v>
      </c>
      <c r="B3">
        <v>80.561797752808999</v>
      </c>
      <c r="C3">
        <v>92.529803646563806</v>
      </c>
      <c r="D3">
        <v>0.65714285714285703</v>
      </c>
      <c r="E3">
        <v>0.48571428571428599</v>
      </c>
      <c r="F3">
        <v>1.8632723541320599</v>
      </c>
      <c r="G3">
        <v>0.95205231803330503</v>
      </c>
      <c r="H3">
        <v>518</v>
      </c>
      <c r="J3" t="str">
        <f>A3</f>
        <v>Bm_Ant_B</v>
      </c>
      <c r="K3" t="str">
        <f t="shared" ref="K3:L6" si="0">TEXT(B3, "0.0") &amp; " ± " &amp; TEXT(F3, "0.0")</f>
        <v>80.6 ± 1.9</v>
      </c>
      <c r="L3" t="str">
        <f t="shared" si="0"/>
        <v>92.5 ± 1.0</v>
      </c>
      <c r="M3" t="str">
        <f t="shared" ref="M3:N6" si="1">TEXT(D3, "0.00")</f>
        <v>0.66</v>
      </c>
      <c r="N3" t="str">
        <f t="shared" si="1"/>
        <v>0.49</v>
      </c>
      <c r="O3">
        <f>FLOOR('N samples'!B2*0.8, 1)</f>
        <v>324</v>
      </c>
    </row>
    <row r="4" spans="1:18" x14ac:dyDescent="0.25">
      <c r="A4" t="s">
        <v>2</v>
      </c>
      <c r="B4">
        <v>91.5625</v>
      </c>
      <c r="C4">
        <v>98.241584852734903</v>
      </c>
      <c r="D4">
        <v>0.29285714285714298</v>
      </c>
      <c r="E4">
        <v>0.48571428571428599</v>
      </c>
      <c r="F4">
        <v>9.3280072228746604</v>
      </c>
      <c r="G4">
        <v>0.213827504750911</v>
      </c>
      <c r="H4">
        <v>179</v>
      </c>
      <c r="J4" t="str">
        <f>A4</f>
        <v>Bm_Ant_Z</v>
      </c>
      <c r="K4" t="str">
        <f t="shared" si="0"/>
        <v>91.6 ± 9.3</v>
      </c>
      <c r="L4" t="str">
        <f t="shared" si="0"/>
        <v>98.2 ± 0.2</v>
      </c>
      <c r="M4" t="str">
        <f t="shared" si="1"/>
        <v>0.29</v>
      </c>
      <c r="N4" t="str">
        <f t="shared" si="1"/>
        <v>0.49</v>
      </c>
      <c r="O4">
        <f>FLOOR('N samples'!B3*0.8, 1)</f>
        <v>57</v>
      </c>
    </row>
    <row r="5" spans="1:18" x14ac:dyDescent="0.25">
      <c r="A5" t="s">
        <v>3</v>
      </c>
      <c r="B5">
        <v>75.8888888888889</v>
      </c>
      <c r="C5">
        <v>91.731913560914506</v>
      </c>
      <c r="D5">
        <v>0.41428571428571398</v>
      </c>
      <c r="E5">
        <v>0.871428571428571</v>
      </c>
      <c r="F5">
        <v>3.80220858494864</v>
      </c>
      <c r="G5">
        <v>1.22938114340909</v>
      </c>
      <c r="H5">
        <v>288</v>
      </c>
      <c r="J5" t="str">
        <f>A5</f>
        <v>Bm_D</v>
      </c>
      <c r="K5" t="str">
        <f t="shared" si="0"/>
        <v>75.9 ± 3.8</v>
      </c>
      <c r="L5" t="str">
        <f t="shared" si="0"/>
        <v>91.7 ± 1.2</v>
      </c>
      <c r="M5" t="str">
        <f t="shared" si="1"/>
        <v>0.41</v>
      </c>
      <c r="N5" t="str">
        <f t="shared" si="1"/>
        <v>0.87</v>
      </c>
      <c r="O5">
        <f>FLOOR('N samples'!B4*0.8, 1)</f>
        <v>159</v>
      </c>
    </row>
    <row r="6" spans="1:18" x14ac:dyDescent="0.25">
      <c r="A6" t="s">
        <v>4</v>
      </c>
      <c r="B6">
        <v>70</v>
      </c>
      <c r="C6">
        <v>97.675425038639901</v>
      </c>
      <c r="D6">
        <v>0.05</v>
      </c>
      <c r="E6">
        <v>1</v>
      </c>
      <c r="F6">
        <v>16.583123951777001</v>
      </c>
      <c r="G6">
        <v>4.2158212377094599E-2</v>
      </c>
      <c r="H6">
        <v>42</v>
      </c>
      <c r="J6" s="3" t="str">
        <f>A6</f>
        <v>Bp_20Plus</v>
      </c>
      <c r="K6" s="3" t="str">
        <f t="shared" si="0"/>
        <v>70.0 ± 16.6</v>
      </c>
      <c r="L6" s="3" t="str">
        <f t="shared" si="0"/>
        <v>97.7 ± 0.0</v>
      </c>
      <c r="M6" s="3" t="str">
        <f t="shared" si="1"/>
        <v>0.05</v>
      </c>
      <c r="N6" s="3" t="str">
        <f t="shared" si="1"/>
        <v>1.00</v>
      </c>
      <c r="O6" s="3">
        <f>FLOOR('N samples'!B5*0.8, 1)</f>
        <v>5</v>
      </c>
    </row>
    <row r="8" spans="1:18" x14ac:dyDescent="0.25">
      <c r="A8" t="s">
        <v>18</v>
      </c>
      <c r="B8">
        <v>24488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2C1E-9F37-4103-95EC-3836F0FBFBA6}">
  <dimension ref="A1:Q7"/>
  <sheetViews>
    <sheetView workbookViewId="0">
      <selection activeCell="J2" sqref="J2:N5"/>
    </sheetView>
  </sheetViews>
  <sheetFormatPr defaultRowHeight="15" x14ac:dyDescent="0.25"/>
  <cols>
    <col min="1" max="1" width="11.140625" customWidth="1"/>
    <col min="10" max="10" width="21.42578125" customWidth="1"/>
    <col min="11" max="11" width="16.7109375" customWidth="1"/>
    <col min="12" max="14" width="14.140625" customWidth="1"/>
    <col min="15" max="15" width="13.28515625" customWidth="1"/>
  </cols>
  <sheetData>
    <row r="1" spans="1:1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17</v>
      </c>
      <c r="J1" s="2" t="s">
        <v>16</v>
      </c>
      <c r="K1" s="2" t="s">
        <v>12</v>
      </c>
      <c r="L1" s="2" t="s">
        <v>13</v>
      </c>
      <c r="M1" s="2" t="s">
        <v>14</v>
      </c>
      <c r="N1" s="2" t="s">
        <v>15</v>
      </c>
      <c r="O1" s="1"/>
      <c r="P1" s="1"/>
      <c r="Q1" s="1"/>
    </row>
    <row r="2" spans="1:17" x14ac:dyDescent="0.25">
      <c r="A2" t="s">
        <v>0</v>
      </c>
      <c r="B2">
        <v>73.427947598253297</v>
      </c>
      <c r="C2">
        <v>88.413406887328705</v>
      </c>
      <c r="D2">
        <v>0.65714285714285703</v>
      </c>
      <c r="E2">
        <v>0.61428571428571399</v>
      </c>
      <c r="F2">
        <v>0.71898406296404904</v>
      </c>
      <c r="G2">
        <v>2.3349362402710701</v>
      </c>
      <c r="H2">
        <v>1914</v>
      </c>
      <c r="J2" t="str">
        <f>A2</f>
        <v>Bm_Ant_A</v>
      </c>
      <c r="K2" t="str">
        <f>TEXT(B2, "0.0") &amp; " ± " &amp; TEXT(F2, "0.0")</f>
        <v>73.4 ± 0.7</v>
      </c>
      <c r="L2" t="str">
        <f>TEXT(C2, "0.0") &amp; " ± " &amp; TEXT(G2, "0.0")</f>
        <v>88.4 ± 2.3</v>
      </c>
      <c r="M2" t="str">
        <f>TEXT(D2, "0.00")</f>
        <v>0.66</v>
      </c>
      <c r="N2" t="str">
        <f>TEXT(E2, "0.00")</f>
        <v>0.61</v>
      </c>
    </row>
    <row r="3" spans="1:17" x14ac:dyDescent="0.25">
      <c r="A3" t="s">
        <v>1</v>
      </c>
      <c r="B3">
        <v>69.368258859784305</v>
      </c>
      <c r="C3">
        <v>93.199765964560299</v>
      </c>
      <c r="D3">
        <v>0.65714285714285703</v>
      </c>
      <c r="E3">
        <v>0.871428571428571</v>
      </c>
      <c r="F3">
        <v>2.1560089352846199</v>
      </c>
      <c r="G3">
        <v>1.92855765198316</v>
      </c>
      <c r="H3">
        <v>518</v>
      </c>
      <c r="J3" t="str">
        <f>A3</f>
        <v>Bm_Ant_B</v>
      </c>
      <c r="K3" t="str">
        <f t="shared" ref="K3:L5" si="0">TEXT(B3, "0.0") &amp; " ± " &amp; TEXT(F3, "0.0")</f>
        <v>69.4 ± 2.2</v>
      </c>
      <c r="L3" t="str">
        <f t="shared" si="0"/>
        <v>93.2 ± 1.9</v>
      </c>
      <c r="M3" t="str">
        <f t="shared" ref="M3:N5" si="1">TEXT(D3, "0.00")</f>
        <v>0.66</v>
      </c>
      <c r="N3" t="str">
        <f t="shared" si="1"/>
        <v>0.87</v>
      </c>
    </row>
    <row r="4" spans="1:17" x14ac:dyDescent="0.25">
      <c r="A4" t="s">
        <v>2</v>
      </c>
      <c r="B4">
        <v>75.062893081761004</v>
      </c>
      <c r="C4">
        <v>96.975091942494203</v>
      </c>
      <c r="D4">
        <v>0.05</v>
      </c>
      <c r="E4">
        <v>0.48571428571428599</v>
      </c>
      <c r="F4">
        <v>3.7441197650658999</v>
      </c>
      <c r="G4">
        <v>0.37606444718294502</v>
      </c>
      <c r="H4">
        <v>179</v>
      </c>
      <c r="J4" t="str">
        <f>A4</f>
        <v>Bm_Ant_Z</v>
      </c>
      <c r="K4" t="str">
        <f t="shared" si="0"/>
        <v>75.1 ± 3.7</v>
      </c>
      <c r="L4" t="str">
        <f t="shared" si="0"/>
        <v>97.0 ± 0.4</v>
      </c>
      <c r="M4" t="str">
        <f t="shared" si="1"/>
        <v>0.05</v>
      </c>
      <c r="N4" t="str">
        <f t="shared" si="1"/>
        <v>0.49</v>
      </c>
    </row>
    <row r="5" spans="1:17" x14ac:dyDescent="0.25">
      <c r="A5" t="s">
        <v>3</v>
      </c>
      <c r="B5">
        <v>66.570743405275806</v>
      </c>
      <c r="C5">
        <v>92.015433708692598</v>
      </c>
      <c r="D5">
        <v>0.53571428571428603</v>
      </c>
      <c r="E5">
        <v>0.871428571428571</v>
      </c>
      <c r="F5">
        <v>3.5620996887535399</v>
      </c>
      <c r="G5">
        <v>2.0215311764720201</v>
      </c>
      <c r="H5">
        <v>288</v>
      </c>
      <c r="J5" s="3" t="str">
        <f>A5</f>
        <v>Bm_D</v>
      </c>
      <c r="K5" s="3" t="str">
        <f t="shared" si="0"/>
        <v>66.6 ± 3.6</v>
      </c>
      <c r="L5" s="3" t="str">
        <f t="shared" si="0"/>
        <v>92.0 ± 2.0</v>
      </c>
      <c r="M5" s="3" t="str">
        <f t="shared" si="1"/>
        <v>0.54</v>
      </c>
      <c r="N5" s="3" t="str">
        <f t="shared" si="1"/>
        <v>0.87</v>
      </c>
    </row>
    <row r="7" spans="1:17" x14ac:dyDescent="0.25">
      <c r="A7" t="s">
        <v>18</v>
      </c>
      <c r="B7">
        <v>24488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 samples</vt:lpstr>
      <vt:lpstr>Total Annotations</vt:lpstr>
      <vt:lpstr>signal 80% noise 80%</vt:lpstr>
      <vt:lpstr>signal 20% noise 20%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Rademan</dc:creator>
  <cp:lastModifiedBy>Marco Rademan</cp:lastModifiedBy>
  <dcterms:created xsi:type="dcterms:W3CDTF">2015-06-05T18:17:20Z</dcterms:created>
  <dcterms:modified xsi:type="dcterms:W3CDTF">2023-08-29T13:53:28Z</dcterms:modified>
</cp:coreProperties>
</file>