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4B5B1C27-C08A-4121-8C81-26DB51115477}" xr6:coauthVersionLast="47" xr6:coauthVersionMax="47" xr10:uidLastSave="{00000000-0000-0000-0000-000000000000}"/>
  <bookViews>
    <workbookView xWindow="-108" yWindow="-108" windowWidth="23256" windowHeight="12576" xr2:uid="{13F9E6EA-CA08-4F40-B16C-1DEBF82AB9A5}"/>
  </bookViews>
  <sheets>
    <sheet name="Sheet1" sheetId="1" r:id="rId1"/>
    <sheet name="Sheet2" sheetId="3" r:id="rId2"/>
    <sheet name="ADSR" sheetId="2" r:id="rId3"/>
  </sheets>
  <definedNames>
    <definedName name="a">ADSR!$B$3</definedName>
    <definedName name="b">ADSR!$B$1</definedName>
    <definedName name="Blut">Sheet1!$B$5</definedName>
    <definedName name="fs">Sheet1!$B$1</definedName>
    <definedName name="N">ADSR!$B$2</definedName>
    <definedName name="Q">Sheet1!$B$6</definedName>
    <definedName name="sf">ADSR!#REF!</definedName>
    <definedName name="Ts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3" i="3"/>
  <c r="B3" i="3"/>
  <c r="B4" i="3"/>
  <c r="B5" i="3"/>
  <c r="B6" i="3"/>
  <c r="B7" i="3"/>
  <c r="B2" i="3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" i="2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B2" i="2"/>
  <c r="B3" i="2" s="1"/>
  <c r="F66" i="2" s="1"/>
  <c r="I2" i="1"/>
  <c r="I3" i="1"/>
  <c r="I4" i="1"/>
  <c r="I5" i="1"/>
  <c r="I6" i="1"/>
  <c r="I7" i="1"/>
  <c r="I8" i="1"/>
  <c r="I9" i="1"/>
  <c r="I10" i="1"/>
  <c r="B3" i="1"/>
  <c r="B4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U82" i="1" s="1"/>
  <c r="V82" i="1" s="1"/>
  <c r="W82" i="1" s="1"/>
  <c r="X82" i="1" s="1"/>
  <c r="Y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R51" i="1"/>
  <c r="S51" i="1" s="1"/>
  <c r="R50" i="1"/>
  <c r="S50" i="1" s="1"/>
  <c r="R49" i="1"/>
  <c r="R48" i="1"/>
  <c r="S48" i="1" s="1"/>
  <c r="R47" i="1"/>
  <c r="S47" i="1" s="1"/>
  <c r="R46" i="1"/>
  <c r="S46" i="1" s="1"/>
  <c r="R45" i="1"/>
  <c r="S45" i="1" s="1"/>
  <c r="R44" i="1"/>
  <c r="S44" i="1" s="1"/>
  <c r="R43" i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R129" i="1"/>
  <c r="S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B2" i="1"/>
  <c r="U124" i="1" l="1"/>
  <c r="V124" i="1" s="1"/>
  <c r="W124" i="1" s="1"/>
  <c r="X124" i="1" s="1"/>
  <c r="Y124" i="1" s="1"/>
  <c r="F67" i="2"/>
  <c r="E68" i="2"/>
  <c r="U21" i="1"/>
  <c r="V21" i="1" s="1"/>
  <c r="W21" i="1" s="1"/>
  <c r="X21" i="1" s="1"/>
  <c r="Y21" i="1" s="1"/>
  <c r="I11" i="1"/>
  <c r="U109" i="1"/>
  <c r="V109" i="1" s="1"/>
  <c r="W109" i="1" s="1"/>
  <c r="X109" i="1" s="1"/>
  <c r="Y109" i="1" s="1"/>
  <c r="U33" i="1"/>
  <c r="V33" i="1" s="1"/>
  <c r="W33" i="1" s="1"/>
  <c r="X33" i="1" s="1"/>
  <c r="Y33" i="1" s="1"/>
  <c r="U45" i="1"/>
  <c r="V45" i="1" s="1"/>
  <c r="W45" i="1" s="1"/>
  <c r="X45" i="1" s="1"/>
  <c r="Y45" i="1" s="1"/>
  <c r="U57" i="1"/>
  <c r="V57" i="1" s="1"/>
  <c r="W57" i="1" s="1"/>
  <c r="X57" i="1" s="1"/>
  <c r="Y57" i="1" s="1"/>
  <c r="U69" i="1"/>
  <c r="V69" i="1" s="1"/>
  <c r="W69" i="1" s="1"/>
  <c r="X69" i="1" s="1"/>
  <c r="Y69" i="1" s="1"/>
  <c r="U81" i="1"/>
  <c r="V81" i="1" s="1"/>
  <c r="W81" i="1" s="1"/>
  <c r="X81" i="1" s="1"/>
  <c r="Y81" i="1" s="1"/>
  <c r="U93" i="1"/>
  <c r="V93" i="1" s="1"/>
  <c r="W93" i="1" s="1"/>
  <c r="X93" i="1" s="1"/>
  <c r="Y93" i="1" s="1"/>
  <c r="U94" i="1"/>
  <c r="V94" i="1" s="1"/>
  <c r="W94" i="1" s="1"/>
  <c r="X94" i="1" s="1"/>
  <c r="Y94" i="1" s="1"/>
  <c r="U105" i="1"/>
  <c r="V105" i="1" s="1"/>
  <c r="W105" i="1" s="1"/>
  <c r="X105" i="1" s="1"/>
  <c r="Y105" i="1" s="1"/>
  <c r="U106" i="1"/>
  <c r="V106" i="1" s="1"/>
  <c r="W106" i="1" s="1"/>
  <c r="X106" i="1" s="1"/>
  <c r="Y106" i="1" s="1"/>
  <c r="U117" i="1"/>
  <c r="V117" i="1" s="1"/>
  <c r="W117" i="1" s="1"/>
  <c r="X117" i="1" s="1"/>
  <c r="Y117" i="1" s="1"/>
  <c r="U9" i="1"/>
  <c r="V9" i="1" s="1"/>
  <c r="W9" i="1" s="1"/>
  <c r="X9" i="1" s="1"/>
  <c r="Y9" i="1" s="1"/>
  <c r="U118" i="1"/>
  <c r="V118" i="1" s="1"/>
  <c r="W118" i="1" s="1"/>
  <c r="X118" i="1" s="1"/>
  <c r="Y118" i="1" s="1"/>
  <c r="S19" i="1"/>
  <c r="U19" i="1" s="1"/>
  <c r="V19" i="1" s="1"/>
  <c r="W19" i="1" s="1"/>
  <c r="X19" i="1" s="1"/>
  <c r="Y19" i="1" s="1"/>
  <c r="U11" i="1"/>
  <c r="V11" i="1" s="1"/>
  <c r="W11" i="1" s="1"/>
  <c r="X11" i="1" s="1"/>
  <c r="Y11" i="1" s="1"/>
  <c r="U23" i="1"/>
  <c r="V23" i="1" s="1"/>
  <c r="W23" i="1" s="1"/>
  <c r="X23" i="1" s="1"/>
  <c r="Y23" i="1" s="1"/>
  <c r="U35" i="1"/>
  <c r="V35" i="1" s="1"/>
  <c r="W35" i="1" s="1"/>
  <c r="X35" i="1" s="1"/>
  <c r="Y35" i="1" s="1"/>
  <c r="U47" i="1"/>
  <c r="V47" i="1" s="1"/>
  <c r="W47" i="1" s="1"/>
  <c r="X47" i="1" s="1"/>
  <c r="Y47" i="1" s="1"/>
  <c r="U59" i="1"/>
  <c r="V59" i="1" s="1"/>
  <c r="W59" i="1" s="1"/>
  <c r="X59" i="1" s="1"/>
  <c r="Y59" i="1" s="1"/>
  <c r="U71" i="1"/>
  <c r="V71" i="1" s="1"/>
  <c r="W71" i="1" s="1"/>
  <c r="X71" i="1" s="1"/>
  <c r="Y71" i="1" s="1"/>
  <c r="U83" i="1"/>
  <c r="V83" i="1" s="1"/>
  <c r="W83" i="1" s="1"/>
  <c r="X83" i="1" s="1"/>
  <c r="Y83" i="1" s="1"/>
  <c r="U95" i="1"/>
  <c r="V95" i="1" s="1"/>
  <c r="W95" i="1" s="1"/>
  <c r="X95" i="1" s="1"/>
  <c r="Y95" i="1" s="1"/>
  <c r="U107" i="1"/>
  <c r="V107" i="1" s="1"/>
  <c r="W107" i="1" s="1"/>
  <c r="X107" i="1" s="1"/>
  <c r="Y107" i="1" s="1"/>
  <c r="U119" i="1"/>
  <c r="V119" i="1" s="1"/>
  <c r="W119" i="1" s="1"/>
  <c r="X119" i="1" s="1"/>
  <c r="Y119" i="1" s="1"/>
  <c r="S43" i="1"/>
  <c r="U43" i="1" s="1"/>
  <c r="V43" i="1" s="1"/>
  <c r="W43" i="1" s="1"/>
  <c r="X43" i="1" s="1"/>
  <c r="Y43" i="1" s="1"/>
  <c r="U12" i="1"/>
  <c r="V12" i="1" s="1"/>
  <c r="W12" i="1" s="1"/>
  <c r="X12" i="1" s="1"/>
  <c r="Y12" i="1" s="1"/>
  <c r="U24" i="1"/>
  <c r="V24" i="1" s="1"/>
  <c r="W24" i="1" s="1"/>
  <c r="X24" i="1" s="1"/>
  <c r="Y24" i="1" s="1"/>
  <c r="U36" i="1"/>
  <c r="V36" i="1" s="1"/>
  <c r="W36" i="1" s="1"/>
  <c r="X36" i="1" s="1"/>
  <c r="Y36" i="1" s="1"/>
  <c r="U48" i="1"/>
  <c r="V48" i="1" s="1"/>
  <c r="W48" i="1" s="1"/>
  <c r="X48" i="1" s="1"/>
  <c r="Y48" i="1" s="1"/>
  <c r="U60" i="1"/>
  <c r="V60" i="1" s="1"/>
  <c r="W60" i="1" s="1"/>
  <c r="X60" i="1" s="1"/>
  <c r="Y60" i="1" s="1"/>
  <c r="U72" i="1"/>
  <c r="V72" i="1" s="1"/>
  <c r="W72" i="1" s="1"/>
  <c r="X72" i="1" s="1"/>
  <c r="Y72" i="1" s="1"/>
  <c r="U84" i="1"/>
  <c r="V84" i="1" s="1"/>
  <c r="W84" i="1" s="1"/>
  <c r="X84" i="1" s="1"/>
  <c r="Y84" i="1" s="1"/>
  <c r="U96" i="1"/>
  <c r="V96" i="1" s="1"/>
  <c r="W96" i="1" s="1"/>
  <c r="X96" i="1" s="1"/>
  <c r="Y96" i="1" s="1"/>
  <c r="U108" i="1"/>
  <c r="V108" i="1" s="1"/>
  <c r="W108" i="1" s="1"/>
  <c r="X108" i="1" s="1"/>
  <c r="Y108" i="1" s="1"/>
  <c r="U120" i="1"/>
  <c r="V120" i="1" s="1"/>
  <c r="W120" i="1" s="1"/>
  <c r="X120" i="1" s="1"/>
  <c r="Y120" i="1" s="1"/>
  <c r="S49" i="1"/>
  <c r="U49" i="1" s="1"/>
  <c r="V49" i="1" s="1"/>
  <c r="W49" i="1" s="1"/>
  <c r="X49" i="1" s="1"/>
  <c r="Y49" i="1" s="1"/>
  <c r="U13" i="1"/>
  <c r="V13" i="1" s="1"/>
  <c r="W13" i="1" s="1"/>
  <c r="X13" i="1" s="1"/>
  <c r="Y13" i="1" s="1"/>
  <c r="U25" i="1"/>
  <c r="V25" i="1" s="1"/>
  <c r="W25" i="1" s="1"/>
  <c r="X25" i="1" s="1"/>
  <c r="Y25" i="1" s="1"/>
  <c r="U37" i="1"/>
  <c r="V37" i="1" s="1"/>
  <c r="W37" i="1" s="1"/>
  <c r="X37" i="1" s="1"/>
  <c r="Y37" i="1" s="1"/>
  <c r="U61" i="1"/>
  <c r="V61" i="1" s="1"/>
  <c r="W61" i="1" s="1"/>
  <c r="X61" i="1" s="1"/>
  <c r="Y61" i="1" s="1"/>
  <c r="U73" i="1"/>
  <c r="V73" i="1" s="1"/>
  <c r="W73" i="1" s="1"/>
  <c r="X73" i="1" s="1"/>
  <c r="Y73" i="1" s="1"/>
  <c r="U85" i="1"/>
  <c r="V85" i="1" s="1"/>
  <c r="W85" i="1" s="1"/>
  <c r="X85" i="1" s="1"/>
  <c r="Y85" i="1" s="1"/>
  <c r="U97" i="1"/>
  <c r="V97" i="1" s="1"/>
  <c r="W97" i="1" s="1"/>
  <c r="X97" i="1" s="1"/>
  <c r="Y97" i="1" s="1"/>
  <c r="U121" i="1"/>
  <c r="V121" i="1" s="1"/>
  <c r="W121" i="1" s="1"/>
  <c r="X121" i="1" s="1"/>
  <c r="Y121" i="1" s="1"/>
  <c r="S52" i="1"/>
  <c r="U52" i="1" s="1"/>
  <c r="V52" i="1" s="1"/>
  <c r="W52" i="1" s="1"/>
  <c r="X52" i="1" s="1"/>
  <c r="Y52" i="1" s="1"/>
  <c r="U2" i="1"/>
  <c r="V2" i="1" s="1"/>
  <c r="W2" i="1" s="1"/>
  <c r="X2" i="1" s="1"/>
  <c r="Y2" i="1" s="1"/>
  <c r="U14" i="1"/>
  <c r="V14" i="1" s="1"/>
  <c r="W14" i="1" s="1"/>
  <c r="X14" i="1" s="1"/>
  <c r="Y14" i="1" s="1"/>
  <c r="U26" i="1"/>
  <c r="V26" i="1" s="1"/>
  <c r="W26" i="1" s="1"/>
  <c r="X26" i="1" s="1"/>
  <c r="Y26" i="1" s="1"/>
  <c r="U38" i="1"/>
  <c r="V38" i="1" s="1"/>
  <c r="W38" i="1" s="1"/>
  <c r="X38" i="1" s="1"/>
  <c r="Y38" i="1" s="1"/>
  <c r="U50" i="1"/>
  <c r="V50" i="1" s="1"/>
  <c r="W50" i="1" s="1"/>
  <c r="X50" i="1" s="1"/>
  <c r="Y50" i="1" s="1"/>
  <c r="U62" i="1"/>
  <c r="V62" i="1" s="1"/>
  <c r="W62" i="1" s="1"/>
  <c r="X62" i="1" s="1"/>
  <c r="Y62" i="1" s="1"/>
  <c r="U74" i="1"/>
  <c r="V74" i="1" s="1"/>
  <c r="W74" i="1" s="1"/>
  <c r="X74" i="1" s="1"/>
  <c r="Y74" i="1" s="1"/>
  <c r="U86" i="1"/>
  <c r="V86" i="1" s="1"/>
  <c r="W86" i="1" s="1"/>
  <c r="X86" i="1" s="1"/>
  <c r="Y86" i="1" s="1"/>
  <c r="U98" i="1"/>
  <c r="V98" i="1" s="1"/>
  <c r="W98" i="1" s="1"/>
  <c r="X98" i="1" s="1"/>
  <c r="Y98" i="1" s="1"/>
  <c r="U110" i="1"/>
  <c r="V110" i="1" s="1"/>
  <c r="W110" i="1" s="1"/>
  <c r="X110" i="1" s="1"/>
  <c r="Y110" i="1" s="1"/>
  <c r="U122" i="1"/>
  <c r="V122" i="1" s="1"/>
  <c r="W122" i="1" s="1"/>
  <c r="X122" i="1" s="1"/>
  <c r="Y122" i="1" s="1"/>
  <c r="S103" i="1"/>
  <c r="U103" i="1" s="1"/>
  <c r="V103" i="1" s="1"/>
  <c r="W103" i="1" s="1"/>
  <c r="X103" i="1" s="1"/>
  <c r="Y103" i="1" s="1"/>
  <c r="U3" i="1"/>
  <c r="V3" i="1" s="1"/>
  <c r="W3" i="1" s="1"/>
  <c r="X3" i="1" s="1"/>
  <c r="Y3" i="1" s="1"/>
  <c r="U15" i="1"/>
  <c r="V15" i="1" s="1"/>
  <c r="W15" i="1" s="1"/>
  <c r="X15" i="1" s="1"/>
  <c r="Y15" i="1" s="1"/>
  <c r="U27" i="1"/>
  <c r="V27" i="1" s="1"/>
  <c r="W27" i="1" s="1"/>
  <c r="X27" i="1" s="1"/>
  <c r="Y27" i="1" s="1"/>
  <c r="U39" i="1"/>
  <c r="V39" i="1" s="1"/>
  <c r="W39" i="1" s="1"/>
  <c r="X39" i="1" s="1"/>
  <c r="Y39" i="1" s="1"/>
  <c r="U51" i="1"/>
  <c r="V51" i="1" s="1"/>
  <c r="W51" i="1" s="1"/>
  <c r="X51" i="1" s="1"/>
  <c r="Y51" i="1" s="1"/>
  <c r="U63" i="1"/>
  <c r="V63" i="1" s="1"/>
  <c r="W63" i="1" s="1"/>
  <c r="X63" i="1" s="1"/>
  <c r="Y63" i="1" s="1"/>
  <c r="U75" i="1"/>
  <c r="V75" i="1" s="1"/>
  <c r="W75" i="1" s="1"/>
  <c r="X75" i="1" s="1"/>
  <c r="Y75" i="1" s="1"/>
  <c r="U87" i="1"/>
  <c r="V87" i="1" s="1"/>
  <c r="W87" i="1" s="1"/>
  <c r="X87" i="1" s="1"/>
  <c r="Y87" i="1" s="1"/>
  <c r="U99" i="1"/>
  <c r="V99" i="1" s="1"/>
  <c r="W99" i="1" s="1"/>
  <c r="X99" i="1" s="1"/>
  <c r="Y99" i="1" s="1"/>
  <c r="U111" i="1"/>
  <c r="V111" i="1" s="1"/>
  <c r="W111" i="1" s="1"/>
  <c r="X111" i="1" s="1"/>
  <c r="Y111" i="1" s="1"/>
  <c r="U123" i="1"/>
  <c r="V123" i="1" s="1"/>
  <c r="W123" i="1" s="1"/>
  <c r="X123" i="1" s="1"/>
  <c r="Y123" i="1" s="1"/>
  <c r="U4" i="1"/>
  <c r="V4" i="1" s="1"/>
  <c r="W4" i="1" s="1"/>
  <c r="X4" i="1" s="1"/>
  <c r="Y4" i="1" s="1"/>
  <c r="U16" i="1"/>
  <c r="V16" i="1" s="1"/>
  <c r="W16" i="1" s="1"/>
  <c r="X16" i="1" s="1"/>
  <c r="Y16" i="1" s="1"/>
  <c r="U28" i="1"/>
  <c r="V28" i="1" s="1"/>
  <c r="W28" i="1" s="1"/>
  <c r="X28" i="1" s="1"/>
  <c r="Y28" i="1" s="1"/>
  <c r="U40" i="1"/>
  <c r="V40" i="1" s="1"/>
  <c r="W40" i="1" s="1"/>
  <c r="X40" i="1" s="1"/>
  <c r="Y40" i="1" s="1"/>
  <c r="U64" i="1"/>
  <c r="V64" i="1" s="1"/>
  <c r="W64" i="1" s="1"/>
  <c r="X64" i="1" s="1"/>
  <c r="Y64" i="1" s="1"/>
  <c r="U76" i="1"/>
  <c r="V76" i="1" s="1"/>
  <c r="W76" i="1" s="1"/>
  <c r="X76" i="1" s="1"/>
  <c r="Y76" i="1" s="1"/>
  <c r="U88" i="1"/>
  <c r="V88" i="1" s="1"/>
  <c r="W88" i="1" s="1"/>
  <c r="X88" i="1" s="1"/>
  <c r="Y88" i="1" s="1"/>
  <c r="U100" i="1"/>
  <c r="V100" i="1" s="1"/>
  <c r="W100" i="1" s="1"/>
  <c r="X100" i="1" s="1"/>
  <c r="Y100" i="1" s="1"/>
  <c r="U112" i="1"/>
  <c r="V112" i="1" s="1"/>
  <c r="W112" i="1" s="1"/>
  <c r="X112" i="1" s="1"/>
  <c r="Y112" i="1" s="1"/>
  <c r="U5" i="1"/>
  <c r="V5" i="1" s="1"/>
  <c r="W5" i="1" s="1"/>
  <c r="X5" i="1" s="1"/>
  <c r="Y5" i="1" s="1"/>
  <c r="U17" i="1"/>
  <c r="V17" i="1" s="1"/>
  <c r="W17" i="1" s="1"/>
  <c r="X17" i="1" s="1"/>
  <c r="Y17" i="1" s="1"/>
  <c r="U29" i="1"/>
  <c r="V29" i="1" s="1"/>
  <c r="W29" i="1" s="1"/>
  <c r="X29" i="1" s="1"/>
  <c r="Y29" i="1" s="1"/>
  <c r="U41" i="1"/>
  <c r="V41" i="1" s="1"/>
  <c r="W41" i="1" s="1"/>
  <c r="X41" i="1" s="1"/>
  <c r="Y41" i="1" s="1"/>
  <c r="U53" i="1"/>
  <c r="V53" i="1" s="1"/>
  <c r="W53" i="1" s="1"/>
  <c r="X53" i="1" s="1"/>
  <c r="Y53" i="1" s="1"/>
  <c r="U65" i="1"/>
  <c r="V65" i="1" s="1"/>
  <c r="W65" i="1" s="1"/>
  <c r="X65" i="1" s="1"/>
  <c r="Y65" i="1" s="1"/>
  <c r="U77" i="1"/>
  <c r="V77" i="1" s="1"/>
  <c r="W77" i="1" s="1"/>
  <c r="X77" i="1" s="1"/>
  <c r="Y77" i="1" s="1"/>
  <c r="U89" i="1"/>
  <c r="V89" i="1" s="1"/>
  <c r="W89" i="1" s="1"/>
  <c r="X89" i="1" s="1"/>
  <c r="Y89" i="1" s="1"/>
  <c r="U101" i="1"/>
  <c r="V101" i="1" s="1"/>
  <c r="W101" i="1" s="1"/>
  <c r="X101" i="1" s="1"/>
  <c r="Y101" i="1" s="1"/>
  <c r="U113" i="1"/>
  <c r="V113" i="1" s="1"/>
  <c r="W113" i="1" s="1"/>
  <c r="X113" i="1" s="1"/>
  <c r="Y113" i="1" s="1"/>
  <c r="U125" i="1"/>
  <c r="V125" i="1" s="1"/>
  <c r="W125" i="1" s="1"/>
  <c r="X125" i="1" s="1"/>
  <c r="Y125" i="1" s="1"/>
  <c r="U6" i="1"/>
  <c r="V6" i="1" s="1"/>
  <c r="W6" i="1" s="1"/>
  <c r="X6" i="1" s="1"/>
  <c r="Y6" i="1" s="1"/>
  <c r="U18" i="1"/>
  <c r="V18" i="1" s="1"/>
  <c r="W18" i="1" s="1"/>
  <c r="X18" i="1" s="1"/>
  <c r="Y18" i="1" s="1"/>
  <c r="U30" i="1"/>
  <c r="V30" i="1" s="1"/>
  <c r="W30" i="1" s="1"/>
  <c r="X30" i="1" s="1"/>
  <c r="Y30" i="1" s="1"/>
  <c r="U42" i="1"/>
  <c r="V42" i="1" s="1"/>
  <c r="W42" i="1" s="1"/>
  <c r="X42" i="1" s="1"/>
  <c r="Y42" i="1" s="1"/>
  <c r="U54" i="1"/>
  <c r="V54" i="1" s="1"/>
  <c r="W54" i="1" s="1"/>
  <c r="X54" i="1" s="1"/>
  <c r="Y54" i="1" s="1"/>
  <c r="U66" i="1"/>
  <c r="V66" i="1" s="1"/>
  <c r="W66" i="1" s="1"/>
  <c r="X66" i="1" s="1"/>
  <c r="Y66" i="1" s="1"/>
  <c r="U78" i="1"/>
  <c r="V78" i="1" s="1"/>
  <c r="W78" i="1" s="1"/>
  <c r="X78" i="1" s="1"/>
  <c r="Y78" i="1" s="1"/>
  <c r="U90" i="1"/>
  <c r="V90" i="1" s="1"/>
  <c r="W90" i="1" s="1"/>
  <c r="X90" i="1" s="1"/>
  <c r="Y90" i="1" s="1"/>
  <c r="U102" i="1"/>
  <c r="V102" i="1" s="1"/>
  <c r="W102" i="1" s="1"/>
  <c r="X102" i="1" s="1"/>
  <c r="Y102" i="1" s="1"/>
  <c r="U114" i="1"/>
  <c r="V114" i="1" s="1"/>
  <c r="W114" i="1" s="1"/>
  <c r="X114" i="1" s="1"/>
  <c r="Y114" i="1" s="1"/>
  <c r="U126" i="1"/>
  <c r="V126" i="1" s="1"/>
  <c r="W126" i="1" s="1"/>
  <c r="X126" i="1" s="1"/>
  <c r="Y126" i="1" s="1"/>
  <c r="U7" i="1"/>
  <c r="V7" i="1" s="1"/>
  <c r="W7" i="1" s="1"/>
  <c r="X7" i="1" s="1"/>
  <c r="Y7" i="1" s="1"/>
  <c r="U31" i="1"/>
  <c r="V31" i="1" s="1"/>
  <c r="W31" i="1" s="1"/>
  <c r="X31" i="1" s="1"/>
  <c r="Y31" i="1" s="1"/>
  <c r="U55" i="1"/>
  <c r="V55" i="1" s="1"/>
  <c r="W55" i="1" s="1"/>
  <c r="X55" i="1" s="1"/>
  <c r="Y55" i="1" s="1"/>
  <c r="U67" i="1"/>
  <c r="V67" i="1" s="1"/>
  <c r="W67" i="1" s="1"/>
  <c r="X67" i="1" s="1"/>
  <c r="Y67" i="1" s="1"/>
  <c r="U79" i="1"/>
  <c r="V79" i="1" s="1"/>
  <c r="W79" i="1" s="1"/>
  <c r="X79" i="1" s="1"/>
  <c r="Y79" i="1" s="1"/>
  <c r="U91" i="1"/>
  <c r="V91" i="1" s="1"/>
  <c r="W91" i="1" s="1"/>
  <c r="X91" i="1" s="1"/>
  <c r="Y91" i="1" s="1"/>
  <c r="U115" i="1"/>
  <c r="V115" i="1" s="1"/>
  <c r="W115" i="1" s="1"/>
  <c r="X115" i="1" s="1"/>
  <c r="Y115" i="1" s="1"/>
  <c r="U127" i="1"/>
  <c r="V127" i="1" s="1"/>
  <c r="W127" i="1" s="1"/>
  <c r="X127" i="1" s="1"/>
  <c r="Y127" i="1" s="1"/>
  <c r="U8" i="1"/>
  <c r="V8" i="1" s="1"/>
  <c r="W8" i="1" s="1"/>
  <c r="X8" i="1" s="1"/>
  <c r="Y8" i="1" s="1"/>
  <c r="U20" i="1"/>
  <c r="V20" i="1" s="1"/>
  <c r="W20" i="1" s="1"/>
  <c r="X20" i="1" s="1"/>
  <c r="Y20" i="1" s="1"/>
  <c r="U32" i="1"/>
  <c r="V32" i="1" s="1"/>
  <c r="W32" i="1" s="1"/>
  <c r="X32" i="1" s="1"/>
  <c r="Y32" i="1" s="1"/>
  <c r="U44" i="1"/>
  <c r="V44" i="1" s="1"/>
  <c r="W44" i="1" s="1"/>
  <c r="X44" i="1" s="1"/>
  <c r="Y44" i="1" s="1"/>
  <c r="U56" i="1"/>
  <c r="V56" i="1" s="1"/>
  <c r="W56" i="1" s="1"/>
  <c r="X56" i="1" s="1"/>
  <c r="Y56" i="1" s="1"/>
  <c r="U68" i="1"/>
  <c r="V68" i="1" s="1"/>
  <c r="W68" i="1" s="1"/>
  <c r="X68" i="1" s="1"/>
  <c r="Y68" i="1" s="1"/>
  <c r="U80" i="1"/>
  <c r="V80" i="1" s="1"/>
  <c r="W80" i="1" s="1"/>
  <c r="X80" i="1" s="1"/>
  <c r="Y80" i="1" s="1"/>
  <c r="U92" i="1"/>
  <c r="V92" i="1" s="1"/>
  <c r="W92" i="1" s="1"/>
  <c r="X92" i="1" s="1"/>
  <c r="Y92" i="1" s="1"/>
  <c r="U104" i="1"/>
  <c r="V104" i="1" s="1"/>
  <c r="W104" i="1" s="1"/>
  <c r="X104" i="1" s="1"/>
  <c r="Y104" i="1" s="1"/>
  <c r="U116" i="1"/>
  <c r="V116" i="1" s="1"/>
  <c r="W116" i="1" s="1"/>
  <c r="X116" i="1" s="1"/>
  <c r="Y116" i="1" s="1"/>
  <c r="U128" i="1"/>
  <c r="V128" i="1" s="1"/>
  <c r="W128" i="1" s="1"/>
  <c r="X128" i="1" s="1"/>
  <c r="Y128" i="1" s="1"/>
  <c r="U10" i="1"/>
  <c r="V10" i="1" s="1"/>
  <c r="W10" i="1" s="1"/>
  <c r="X10" i="1" s="1"/>
  <c r="Y10" i="1" s="1"/>
  <c r="U22" i="1"/>
  <c r="V22" i="1" s="1"/>
  <c r="W22" i="1" s="1"/>
  <c r="X22" i="1" s="1"/>
  <c r="Y22" i="1" s="1"/>
  <c r="U34" i="1"/>
  <c r="V34" i="1" s="1"/>
  <c r="W34" i="1" s="1"/>
  <c r="X34" i="1" s="1"/>
  <c r="Y34" i="1" s="1"/>
  <c r="U46" i="1"/>
  <c r="V46" i="1" s="1"/>
  <c r="W46" i="1" s="1"/>
  <c r="X46" i="1" s="1"/>
  <c r="Y46" i="1" s="1"/>
  <c r="U58" i="1"/>
  <c r="V58" i="1" s="1"/>
  <c r="W58" i="1" s="1"/>
  <c r="X58" i="1" s="1"/>
  <c r="Y58" i="1" s="1"/>
  <c r="U70" i="1"/>
  <c r="V70" i="1" s="1"/>
  <c r="W70" i="1" s="1"/>
  <c r="X70" i="1" s="1"/>
  <c r="Y70" i="1" s="1"/>
  <c r="U129" i="1"/>
  <c r="V129" i="1" s="1"/>
  <c r="W129" i="1" s="1"/>
  <c r="X129" i="1" s="1"/>
  <c r="Y129" i="1" s="1"/>
  <c r="H3" i="1"/>
  <c r="G3" i="1"/>
  <c r="E4" i="1"/>
  <c r="H2" i="1"/>
  <c r="F68" i="2" l="1"/>
  <c r="E69" i="2"/>
  <c r="F3" i="2"/>
  <c r="F15" i="2"/>
  <c r="F27" i="2"/>
  <c r="F39" i="2"/>
  <c r="F51" i="2"/>
  <c r="F63" i="2"/>
  <c r="F13" i="2"/>
  <c r="F4" i="2"/>
  <c r="F16" i="2"/>
  <c r="F28" i="2"/>
  <c r="F40" i="2"/>
  <c r="F52" i="2"/>
  <c r="F64" i="2"/>
  <c r="F5" i="2"/>
  <c r="F17" i="2"/>
  <c r="F29" i="2"/>
  <c r="F41" i="2"/>
  <c r="F53" i="2"/>
  <c r="F65" i="2"/>
  <c r="F37" i="2"/>
  <c r="F6" i="2"/>
  <c r="F18" i="2"/>
  <c r="F30" i="2"/>
  <c r="F42" i="2"/>
  <c r="F54" i="2"/>
  <c r="F2" i="2"/>
  <c r="F25" i="2"/>
  <c r="F7" i="2"/>
  <c r="F19" i="2"/>
  <c r="F31" i="2"/>
  <c r="F43" i="2"/>
  <c r="F55" i="2"/>
  <c r="F61" i="2"/>
  <c r="F8" i="2"/>
  <c r="F20" i="2"/>
  <c r="F32" i="2"/>
  <c r="F44" i="2"/>
  <c r="F56" i="2"/>
  <c r="F9" i="2"/>
  <c r="F21" i="2"/>
  <c r="F33" i="2"/>
  <c r="F45" i="2"/>
  <c r="F57" i="2"/>
  <c r="F49" i="2"/>
  <c r="F10" i="2"/>
  <c r="F22" i="2"/>
  <c r="F34" i="2"/>
  <c r="F46" i="2"/>
  <c r="F58" i="2"/>
  <c r="F11" i="2"/>
  <c r="F23" i="2"/>
  <c r="F35" i="2"/>
  <c r="F47" i="2"/>
  <c r="F59" i="2"/>
  <c r="F12" i="2"/>
  <c r="F24" i="2"/>
  <c r="F36" i="2"/>
  <c r="F48" i="2"/>
  <c r="F60" i="2"/>
  <c r="F14" i="2"/>
  <c r="F26" i="2"/>
  <c r="F38" i="2"/>
  <c r="F50" i="2"/>
  <c r="F62" i="2"/>
  <c r="E5" i="1"/>
  <c r="F4" i="1"/>
  <c r="F69" i="2" l="1"/>
  <c r="E70" i="2"/>
  <c r="H4" i="1"/>
  <c r="G4" i="1"/>
  <c r="E6" i="1"/>
  <c r="F5" i="1"/>
  <c r="F70" i="2" l="1"/>
  <c r="E71" i="2"/>
  <c r="E7" i="1"/>
  <c r="F6" i="1"/>
  <c r="G5" i="1"/>
  <c r="H5" i="1"/>
  <c r="F71" i="2" l="1"/>
  <c r="E72" i="2"/>
  <c r="G6" i="1"/>
  <c r="H6" i="1"/>
  <c r="E8" i="1"/>
  <c r="F7" i="1"/>
  <c r="E73" i="2" l="1"/>
  <c r="F72" i="2"/>
  <c r="G7" i="1"/>
  <c r="H7" i="1"/>
  <c r="E9" i="1"/>
  <c r="F8" i="1"/>
  <c r="F73" i="2" l="1"/>
  <c r="E74" i="2"/>
  <c r="G8" i="1"/>
  <c r="H8" i="1"/>
  <c r="E10" i="1"/>
  <c r="F9" i="1"/>
  <c r="F74" i="2" l="1"/>
  <c r="E75" i="2"/>
  <c r="F10" i="1"/>
  <c r="G9" i="1"/>
  <c r="H9" i="1"/>
  <c r="F75" i="2" l="1"/>
  <c r="E76" i="2"/>
  <c r="G10" i="1"/>
  <c r="H10" i="1"/>
  <c r="F76" i="2" l="1"/>
  <c r="E77" i="2"/>
  <c r="F77" i="2" l="1"/>
  <c r="E78" i="2"/>
  <c r="E79" i="2" l="1"/>
  <c r="F78" i="2"/>
  <c r="F79" i="2" l="1"/>
  <c r="E80" i="2"/>
  <c r="F80" i="2" l="1"/>
  <c r="E81" i="2"/>
  <c r="F81" i="2" l="1"/>
  <c r="E82" i="2"/>
  <c r="F82" i="2" l="1"/>
  <c r="E83" i="2"/>
  <c r="F83" i="2" l="1"/>
  <c r="E84" i="2"/>
  <c r="E85" i="2" l="1"/>
  <c r="F84" i="2"/>
  <c r="F85" i="2" l="1"/>
  <c r="E86" i="2"/>
  <c r="F86" i="2" l="1"/>
  <c r="E87" i="2"/>
  <c r="F87" i="2" l="1"/>
  <c r="E88" i="2"/>
  <c r="F88" i="2" l="1"/>
  <c r="E89" i="2"/>
  <c r="F89" i="2" l="1"/>
  <c r="E90" i="2"/>
  <c r="F90" i="2" l="1"/>
  <c r="E91" i="2"/>
  <c r="F91" i="2" l="1"/>
  <c r="E92" i="2"/>
  <c r="F92" i="2" l="1"/>
  <c r="E93" i="2"/>
  <c r="F93" i="2" l="1"/>
  <c r="E94" i="2"/>
  <c r="F94" i="2" l="1"/>
  <c r="E95" i="2"/>
  <c r="F95" i="2" l="1"/>
  <c r="E96" i="2"/>
  <c r="E97" i="2" l="1"/>
  <c r="F96" i="2"/>
  <c r="F97" i="2" l="1"/>
  <c r="E98" i="2"/>
  <c r="F98" i="2" l="1"/>
  <c r="E99" i="2"/>
  <c r="F99" i="2" l="1"/>
  <c r="E100" i="2"/>
  <c r="F100" i="2" l="1"/>
  <c r="E101" i="2"/>
  <c r="F101" i="2" l="1"/>
  <c r="E102" i="2"/>
  <c r="E103" i="2" l="1"/>
  <c r="F102" i="2"/>
  <c r="F103" i="2" l="1"/>
  <c r="E104" i="2"/>
  <c r="F104" i="2" l="1"/>
  <c r="E105" i="2"/>
  <c r="F105" i="2" l="1"/>
  <c r="E106" i="2"/>
  <c r="F106" i="2" l="1"/>
  <c r="E107" i="2"/>
  <c r="F107" i="2" l="1"/>
  <c r="E108" i="2"/>
  <c r="E109" i="2" l="1"/>
  <c r="F108" i="2"/>
  <c r="F109" i="2" l="1"/>
  <c r="E110" i="2"/>
  <c r="F110" i="2" l="1"/>
  <c r="E111" i="2"/>
  <c r="F111" i="2" l="1"/>
  <c r="E112" i="2"/>
  <c r="F112" i="2" l="1"/>
  <c r="E113" i="2"/>
  <c r="F113" i="2" l="1"/>
  <c r="E114" i="2"/>
  <c r="E115" i="2" l="1"/>
  <c r="F114" i="2"/>
  <c r="F115" i="2" l="1"/>
  <c r="E116" i="2"/>
  <c r="F116" i="2" l="1"/>
  <c r="E117" i="2"/>
  <c r="F117" i="2" l="1"/>
  <c r="E118" i="2"/>
  <c r="F118" i="2" l="1"/>
  <c r="E119" i="2"/>
  <c r="F119" i="2" l="1"/>
  <c r="E120" i="2"/>
  <c r="E121" i="2" l="1"/>
  <c r="F120" i="2"/>
  <c r="F121" i="2" l="1"/>
  <c r="E122" i="2"/>
  <c r="F122" i="2" l="1"/>
  <c r="E123" i="2"/>
  <c r="F123" i="2" l="1"/>
  <c r="E124" i="2"/>
  <c r="E125" i="2" l="1"/>
  <c r="F124" i="2"/>
  <c r="F125" i="2" l="1"/>
  <c r="E126" i="2"/>
  <c r="E127" i="2" l="1"/>
  <c r="F126" i="2"/>
  <c r="F127" i="2" l="1"/>
  <c r="E128" i="2"/>
  <c r="F128" i="2" l="1"/>
  <c r="E129" i="2"/>
  <c r="F129" i="2" l="1"/>
  <c r="E130" i="2"/>
  <c r="F130" i="2" l="1"/>
  <c r="E131" i="2"/>
  <c r="F131" i="2" l="1"/>
  <c r="E132" i="2"/>
  <c r="E133" i="2" l="1"/>
  <c r="F132" i="2"/>
  <c r="F133" i="2" l="1"/>
  <c r="E134" i="2"/>
  <c r="F134" i="2" l="1"/>
  <c r="E135" i="2"/>
  <c r="F135" i="2" l="1"/>
  <c r="E136" i="2"/>
  <c r="F136" i="2" l="1"/>
  <c r="E137" i="2"/>
  <c r="F137" i="2" l="1"/>
  <c r="E138" i="2"/>
  <c r="E139" i="2" l="1"/>
  <c r="F138" i="2"/>
  <c r="F139" i="2" l="1"/>
  <c r="E140" i="2"/>
  <c r="F140" i="2" l="1"/>
  <c r="E141" i="2"/>
  <c r="F141" i="2" l="1"/>
  <c r="E142" i="2"/>
  <c r="F142" i="2" l="1"/>
  <c r="E143" i="2"/>
  <c r="F143" i="2" l="1"/>
  <c r="E144" i="2"/>
  <c r="F144" i="2" l="1"/>
  <c r="E145" i="2"/>
  <c r="F145" i="2" l="1"/>
  <c r="E146" i="2"/>
  <c r="F146" i="2" l="1"/>
  <c r="E147" i="2"/>
  <c r="F147" i="2" l="1"/>
  <c r="E148" i="2"/>
  <c r="F148" i="2" l="1"/>
  <c r="E149" i="2"/>
  <c r="F149" i="2" l="1"/>
  <c r="E150" i="2"/>
  <c r="E151" i="2" l="1"/>
  <c r="F150" i="2"/>
  <c r="F151" i="2" l="1"/>
  <c r="E152" i="2"/>
  <c r="F152" i="2" l="1"/>
  <c r="E153" i="2"/>
  <c r="F153" i="2" l="1"/>
  <c r="E154" i="2"/>
  <c r="F154" i="2" l="1"/>
  <c r="E155" i="2"/>
  <c r="F155" i="2" l="1"/>
  <c r="E156" i="2"/>
  <c r="E157" i="2" l="1"/>
  <c r="F156" i="2"/>
  <c r="F157" i="2" l="1"/>
  <c r="E158" i="2"/>
  <c r="F158" i="2" l="1"/>
  <c r="E159" i="2"/>
  <c r="F159" i="2" l="1"/>
  <c r="E160" i="2"/>
  <c r="E161" i="2" l="1"/>
  <c r="F160" i="2"/>
  <c r="F161" i="2" l="1"/>
  <c r="E162" i="2"/>
  <c r="E163" i="2" l="1"/>
  <c r="F162" i="2"/>
  <c r="F163" i="2" l="1"/>
  <c r="E164" i="2"/>
  <c r="F164" i="2" l="1"/>
  <c r="E165" i="2"/>
  <c r="F165" i="2" l="1"/>
  <c r="E166" i="2"/>
  <c r="F166" i="2" l="1"/>
  <c r="E167" i="2"/>
  <c r="F167" i="2" l="1"/>
  <c r="E168" i="2"/>
  <c r="F168" i="2" l="1"/>
  <c r="E169" i="2"/>
  <c r="F169" i="2" l="1"/>
  <c r="E170" i="2"/>
  <c r="F170" i="2" l="1"/>
  <c r="E171" i="2"/>
  <c r="F171" i="2" l="1"/>
  <c r="E172" i="2"/>
  <c r="F172" i="2" l="1"/>
  <c r="E173" i="2"/>
  <c r="F173" i="2" l="1"/>
  <c r="E174" i="2"/>
  <c r="F174" i="2" l="1"/>
  <c r="E175" i="2"/>
  <c r="F175" i="2" l="1"/>
  <c r="E176" i="2"/>
  <c r="F176" i="2" l="1"/>
  <c r="E177" i="2"/>
  <c r="F177" i="2" l="1"/>
  <c r="E178" i="2"/>
  <c r="F178" i="2" l="1"/>
  <c r="E179" i="2"/>
  <c r="F179" i="2" l="1"/>
  <c r="E180" i="2"/>
  <c r="E181" i="2" l="1"/>
  <c r="F180" i="2"/>
  <c r="F181" i="2" l="1"/>
  <c r="E182" i="2"/>
  <c r="F182" i="2" l="1"/>
  <c r="E183" i="2"/>
  <c r="F183" i="2" l="1"/>
  <c r="E184" i="2"/>
  <c r="E185" i="2" l="1"/>
  <c r="F184" i="2"/>
  <c r="F185" i="2" l="1"/>
  <c r="E186" i="2"/>
  <c r="E187" i="2" l="1"/>
  <c r="F186" i="2"/>
  <c r="F187" i="2" l="1"/>
  <c r="E188" i="2"/>
  <c r="F188" i="2" l="1"/>
  <c r="E189" i="2"/>
  <c r="F189" i="2" l="1"/>
  <c r="E190" i="2"/>
  <c r="F190" i="2" l="1"/>
  <c r="E191" i="2"/>
  <c r="F191" i="2" l="1"/>
  <c r="E192" i="2"/>
  <c r="E193" i="2" l="1"/>
  <c r="F192" i="2"/>
  <c r="F193" i="2" l="1"/>
  <c r="E194" i="2"/>
  <c r="F194" i="2" l="1"/>
  <c r="E195" i="2"/>
  <c r="F195" i="2" l="1"/>
  <c r="E196" i="2"/>
  <c r="F196" i="2" l="1"/>
  <c r="E197" i="2"/>
  <c r="F197" i="2" l="1"/>
  <c r="E198" i="2"/>
  <c r="E199" i="2" l="1"/>
  <c r="F198" i="2"/>
  <c r="F199" i="2" l="1"/>
  <c r="E200" i="2"/>
  <c r="F200" i="2" l="1"/>
  <c r="E201" i="2"/>
  <c r="F201" i="2" l="1"/>
  <c r="E202" i="2"/>
  <c r="F202" i="2" l="1"/>
  <c r="E203" i="2"/>
  <c r="F203" i="2" l="1"/>
  <c r="E204" i="2"/>
  <c r="F204" i="2" l="1"/>
  <c r="E205" i="2"/>
  <c r="F205" i="2" l="1"/>
  <c r="E206" i="2"/>
  <c r="F206" i="2" l="1"/>
  <c r="E207" i="2"/>
  <c r="F207" i="2" l="1"/>
  <c r="E208" i="2"/>
  <c r="F208" i="2" l="1"/>
  <c r="E209" i="2"/>
  <c r="F209" i="2" l="1"/>
  <c r="E210" i="2"/>
  <c r="E211" i="2" l="1"/>
  <c r="F210" i="2"/>
  <c r="F211" i="2" l="1"/>
  <c r="E212" i="2"/>
  <c r="F212" i="2" l="1"/>
  <c r="E213" i="2"/>
  <c r="F213" i="2" l="1"/>
  <c r="E214" i="2"/>
  <c r="F214" i="2" l="1"/>
  <c r="E215" i="2"/>
  <c r="F215" i="2" l="1"/>
  <c r="E216" i="2"/>
  <c r="F216" i="2" l="1"/>
  <c r="E217" i="2"/>
  <c r="F217" i="2" l="1"/>
  <c r="E218" i="2"/>
  <c r="F218" i="2" l="1"/>
  <c r="E219" i="2"/>
  <c r="F219" i="2" l="1"/>
  <c r="E220" i="2"/>
  <c r="F220" i="2" l="1"/>
  <c r="E221" i="2"/>
  <c r="F221" i="2" l="1"/>
  <c r="E222" i="2"/>
  <c r="E223" i="2" l="1"/>
  <c r="F222" i="2"/>
  <c r="F223" i="2" l="1"/>
  <c r="E224" i="2"/>
  <c r="F224" i="2" l="1"/>
  <c r="E225" i="2"/>
  <c r="F225" i="2" l="1"/>
  <c r="E226" i="2"/>
  <c r="E227" i="2" l="1"/>
  <c r="F226" i="2"/>
  <c r="F227" i="2" l="1"/>
  <c r="E228" i="2"/>
  <c r="E229" i="2" l="1"/>
  <c r="F228" i="2"/>
  <c r="F229" i="2" l="1"/>
  <c r="E230" i="2"/>
  <c r="F230" i="2" l="1"/>
  <c r="E231" i="2"/>
  <c r="F231" i="2" l="1"/>
  <c r="E232" i="2"/>
  <c r="F232" i="2" l="1"/>
  <c r="E233" i="2"/>
  <c r="F233" i="2" l="1"/>
  <c r="E234" i="2"/>
  <c r="E235" i="2" l="1"/>
  <c r="F234" i="2"/>
  <c r="F235" i="2" l="1"/>
  <c r="E236" i="2"/>
  <c r="F236" i="2" l="1"/>
  <c r="E237" i="2"/>
  <c r="F237" i="2" l="1"/>
  <c r="E238" i="2"/>
  <c r="F238" i="2" l="1"/>
  <c r="E239" i="2"/>
  <c r="F239" i="2" l="1"/>
  <c r="E240" i="2"/>
  <c r="E241" i="2" l="1"/>
  <c r="F240" i="2"/>
  <c r="F241" i="2" l="1"/>
  <c r="E242" i="2"/>
  <c r="F242" i="2" l="1"/>
  <c r="E243" i="2"/>
  <c r="F243" i="2" l="1"/>
  <c r="E244" i="2"/>
  <c r="F244" i="2" l="1"/>
  <c r="E245" i="2"/>
  <c r="F245" i="2" l="1"/>
  <c r="E246" i="2"/>
  <c r="F246" i="2" l="1"/>
  <c r="E247" i="2"/>
  <c r="F247" i="2" l="1"/>
  <c r="E248" i="2"/>
  <c r="F248" i="2" l="1"/>
  <c r="E249" i="2"/>
  <c r="F249" i="2" l="1"/>
  <c r="E250" i="2"/>
  <c r="F250" i="2" l="1"/>
  <c r="E251" i="2"/>
  <c r="F251" i="2" l="1"/>
  <c r="E252" i="2"/>
  <c r="E253" i="2" l="1"/>
  <c r="F252" i="2"/>
  <c r="F253" i="2" l="1"/>
  <c r="E254" i="2"/>
  <c r="F254" i="2" l="1"/>
  <c r="E255" i="2"/>
  <c r="F255" i="2" l="1"/>
  <c r="E256" i="2"/>
  <c r="F256" i="2" l="1"/>
  <c r="E257" i="2"/>
  <c r="F257" i="2" s="1"/>
</calcChain>
</file>

<file path=xl/sharedStrings.xml><?xml version="1.0" encoding="utf-8"?>
<sst xmlns="http://schemas.openxmlformats.org/spreadsheetml/2006/main" count="145" uniqueCount="140">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</sst>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1.2819270748251399E-2</c:v>
                </c:pt>
                <c:pt idx="2">
                  <c:v>2.5528985694824868E-2</c:v>
                </c:pt>
                <c:pt idx="3">
                  <c:v>3.813008112337618E-2</c:v>
                </c:pt>
                <c:pt idx="4">
                  <c:v>5.0623485315912098E-2</c:v>
                </c:pt>
                <c:pt idx="5">
                  <c:v>6.3010118621173672E-2</c:v>
                </c:pt>
                <c:pt idx="6">
                  <c:v>7.5290893522435509E-2</c:v>
                </c:pt>
                <c:pt idx="7">
                  <c:v>8.7466714704725834E-2</c:v>
                </c:pt>
                <c:pt idx="8">
                  <c:v>9.953847912147068E-2</c:v>
                </c:pt>
                <c:pt idx="9">
                  <c:v>0.11150707606057053</c:v>
                </c:pt>
                <c:pt idx="10">
                  <c:v>0.12337338720991109</c:v>
                </c:pt>
                <c:pt idx="11">
                  <c:v>0.13513828672231415</c:v>
                </c:pt>
                <c:pt idx="12">
                  <c:v>0.14680264127993342</c:v>
                </c:pt>
                <c:pt idx="13">
                  <c:v>0.15836731015810096</c:v>
                </c:pt>
                <c:pt idx="14">
                  <c:v>0.16983314528862636</c:v>
                </c:pt>
                <c:pt idx="15">
                  <c:v>0.18120099132255657</c:v>
                </c:pt>
                <c:pt idx="16">
                  <c:v>0.19247168569239775</c:v>
                </c:pt>
                <c:pt idx="17">
                  <c:v>0.20364605867380697</c:v>
                </c:pt>
                <c:pt idx="18">
                  <c:v>0.21472493344675592</c:v>
                </c:pt>
                <c:pt idx="19">
                  <c:v>0.22570912615617122</c:v>
                </c:pt>
                <c:pt idx="20">
                  <c:v>0.2365994459720579</c:v>
                </c:pt>
                <c:pt idx="21">
                  <c:v>0.24739669514910795</c:v>
                </c:pt>
                <c:pt idx="22">
                  <c:v>0.25810166908579996</c:v>
                </c:pt>
                <c:pt idx="23">
                  <c:v>0.26871515638299387</c:v>
                </c:pt>
                <c:pt idx="24">
                  <c:v>0.2792379389020237</c:v>
                </c:pt>
                <c:pt idx="25">
                  <c:v>0.28967079182229594</c:v>
                </c:pt>
                <c:pt idx="26">
                  <c:v>0.3000144836983939</c:v>
                </c:pt>
                <c:pt idx="27">
                  <c:v>0.31026977651669424</c:v>
                </c:pt>
                <c:pt idx="28">
                  <c:v>0.32043742575150108</c:v>
                </c:pt>
                <c:pt idx="29">
                  <c:v>0.33051818042069847</c:v>
                </c:pt>
                <c:pt idx="30">
                  <c:v>0.34051278314092825</c:v>
                </c:pt>
                <c:pt idx="31">
                  <c:v>0.35042197018229698</c:v>
                </c:pt>
                <c:pt idx="32">
                  <c:v>0.36024647152261335</c:v>
                </c:pt>
                <c:pt idx="33">
                  <c:v>0.36998701090116437</c:v>
                </c:pt>
                <c:pt idx="34">
                  <c:v>0.37964430587203019</c:v>
                </c:pt>
                <c:pt idx="35">
                  <c:v>0.38921906785694466</c:v>
                </c:pt>
                <c:pt idx="36">
                  <c:v>0.39871200219770275</c:v>
                </c:pt>
                <c:pt idx="37">
                  <c:v>0.408123808208121</c:v>
                </c:pt>
                <c:pt idx="38">
                  <c:v>0.41745517922555408</c:v>
                </c:pt>
                <c:pt idx="39">
                  <c:v>0.42670680266197086</c:v>
                </c:pt>
                <c:pt idx="40">
                  <c:v>0.43587936005459266</c:v>
                </c:pt>
                <c:pt idx="41">
                  <c:v>0.44497352711610111</c:v>
                </c:pt>
                <c:pt idx="42">
                  <c:v>0.45398997378441536</c:v>
                </c:pt>
                <c:pt idx="43">
                  <c:v>0.46292936427204423</c:v>
                </c:pt>
                <c:pt idx="44">
                  <c:v>0.4717923571150161</c:v>
                </c:pt>
                <c:pt idx="45">
                  <c:v>0.48057960522139226</c:v>
                </c:pt>
                <c:pt idx="46">
                  <c:v>0.48929175591936308</c:v>
                </c:pt>
                <c:pt idx="47">
                  <c:v>0.49792945100493607</c:v>
                </c:pt>
                <c:pt idx="48">
                  <c:v>0.50649332678921388</c:v>
                </c:pt>
                <c:pt idx="49">
                  <c:v>0.51498401414526962</c:v>
                </c:pt>
                <c:pt idx="50">
                  <c:v>0.52340213855462137</c:v>
                </c:pt>
                <c:pt idx="51">
                  <c:v>0.53174832015330908</c:v>
                </c:pt>
                <c:pt idx="52">
                  <c:v>0.54002317377757847</c:v>
                </c:pt>
                <c:pt idx="53">
                  <c:v>0.54822730900917338</c:v>
                </c:pt>
                <c:pt idx="54">
                  <c:v>0.55636133022024215</c:v>
                </c:pt>
                <c:pt idx="55">
                  <c:v>0.56442583661785994</c:v>
                </c:pt>
                <c:pt idx="56">
                  <c:v>0.57242142228816961</c:v>
                </c:pt>
                <c:pt idx="57">
                  <c:v>0.58034867624014697</c:v>
                </c:pt>
                <c:pt idx="58">
                  <c:v>0.58820818244899054</c:v>
                </c:pt>
                <c:pt idx="59">
                  <c:v>0.59600051989914171</c:v>
                </c:pt>
                <c:pt idx="60">
                  <c:v>0.60372626262693596</c:v>
                </c:pt>
                <c:pt idx="61">
                  <c:v>0.611385979762891</c:v>
                </c:pt>
                <c:pt idx="62">
                  <c:v>0.61898023557363202</c:v>
                </c:pt>
                <c:pt idx="63">
                  <c:v>0.62650958950346047</c:v>
                </c:pt>
                <c:pt idx="64">
                  <c:v>0.63397459621556473</c:v>
                </c:pt>
                <c:pt idx="65">
                  <c:v>0.64137580563288243</c:v>
                </c:pt>
                <c:pt idx="66">
                  <c:v>0.64871376297860994</c:v>
                </c:pt>
                <c:pt idx="67">
                  <c:v>0.65598900881636812</c:v>
                </c:pt>
                <c:pt idx="68">
                  <c:v>0.66320207909002349</c:v>
                </c:pt>
                <c:pt idx="69">
                  <c:v>0.67035350516316949</c:v>
                </c:pt>
                <c:pt idx="70">
                  <c:v>0.67744381385827013</c:v>
                </c:pt>
                <c:pt idx="71">
                  <c:v>0.6844735274954703</c:v>
                </c:pt>
                <c:pt idx="72">
                  <c:v>0.69144316393107152</c:v>
                </c:pt>
                <c:pt idx="73">
                  <c:v>0.69835323659568305</c:v>
                </c:pt>
                <c:pt idx="74">
                  <c:v>0.70520425453204261</c:v>
                </c:pt>
                <c:pt idx="75">
                  <c:v>0.71199672243251722</c:v>
                </c:pt>
                <c:pt idx="76">
                  <c:v>0.71873114067628208</c:v>
                </c:pt>
                <c:pt idx="77">
                  <c:v>0.725408005366181</c:v>
                </c:pt>
                <c:pt idx="78">
                  <c:v>0.73202780836527359</c:v>
                </c:pt>
                <c:pt idx="79">
                  <c:v>0.73859103733306952</c:v>
                </c:pt>
                <c:pt idx="80">
                  <c:v>0.74509817576145121</c:v>
                </c:pt>
                <c:pt idx="81">
                  <c:v>0.751549703010293</c:v>
                </c:pt>
                <c:pt idx="82">
                  <c:v>0.75794609434277316</c:v>
                </c:pt>
                <c:pt idx="83">
                  <c:v>0.76428782096038494</c:v>
                </c:pt>
                <c:pt idx="84">
                  <c:v>0.7705753500376481</c:v>
                </c:pt>
                <c:pt idx="85">
                  <c:v>0.7768091447565254</c:v>
                </c:pt>
                <c:pt idx="86">
                  <c:v>0.7829896643405424</c:v>
                </c:pt>
                <c:pt idx="87">
                  <c:v>0.78911736408861799</c:v>
                </c:pt>
                <c:pt idx="88">
                  <c:v>0.79519269540860371</c:v>
                </c:pt>
                <c:pt idx="89">
                  <c:v>0.8012161058505386</c:v>
                </c:pt>
                <c:pt idx="90">
                  <c:v>0.80718803913961845</c:v>
                </c:pt>
                <c:pt idx="91">
                  <c:v>0.8131089352088825</c:v>
                </c:pt>
                <c:pt idx="92">
                  <c:v>0.81897923023162389</c:v>
                </c:pt>
                <c:pt idx="93">
                  <c:v>0.82479935665351967</c:v>
                </c:pt>
                <c:pt idx="94">
                  <c:v>0.83056974322448762</c:v>
                </c:pt>
                <c:pt idx="95">
                  <c:v>0.83629081503027203</c:v>
                </c:pt>
                <c:pt idx="96">
                  <c:v>0.84196299352375747</c:v>
                </c:pt>
                <c:pt idx="97">
                  <c:v>0.84758669655601615</c:v>
                </c:pt>
                <c:pt idx="98">
                  <c:v>0.85316233840708922</c:v>
                </c:pt>
                <c:pt idx="99">
                  <c:v>0.85869032981650606</c:v>
                </c:pt>
                <c:pt idx="100">
                  <c:v>0.86417107801354209</c:v>
                </c:pt>
                <c:pt idx="101">
                  <c:v>0.86960498674721765</c:v>
                </c:pt>
                <c:pt idx="102">
                  <c:v>0.87499245631604095</c:v>
                </c:pt>
                <c:pt idx="103">
                  <c:v>0.88033388359749709</c:v>
                </c:pt>
                <c:pt idx="104">
                  <c:v>0.88562966207728455</c:v>
                </c:pt>
                <c:pt idx="105">
                  <c:v>0.89088018187830187</c:v>
                </c:pt>
                <c:pt idx="106">
                  <c:v>0.896085829789387</c:v>
                </c:pt>
                <c:pt idx="107">
                  <c:v>0.90124698929381064</c:v>
                </c:pt>
                <c:pt idx="108">
                  <c:v>0.90636404059752618</c:v>
                </c:pt>
                <c:pt idx="109">
                  <c:v>0.91143736065717851</c:v>
                </c:pt>
                <c:pt idx="110">
                  <c:v>0.9164673232078725</c:v>
                </c:pt>
                <c:pt idx="111">
                  <c:v>0.92145429879070595</c:v>
                </c:pt>
                <c:pt idx="112">
                  <c:v>0.92639865478006533</c:v>
                </c:pt>
                <c:pt idx="113">
                  <c:v>0.93130075541068902</c:v>
                </c:pt>
                <c:pt idx="114">
                  <c:v>0.93616096180449992</c:v>
                </c:pt>
                <c:pt idx="115">
                  <c:v>0.94097963199720791</c:v>
                </c:pt>
                <c:pt idx="116">
                  <c:v>0.94575712096468445</c:v>
                </c:pt>
                <c:pt idx="117">
                  <c:v>0.95049378064911394</c:v>
                </c:pt>
                <c:pt idx="118">
                  <c:v>0.95518995998491851</c:v>
                </c:pt>
                <c:pt idx="119">
                  <c:v>0.95984600492446459</c:v>
                </c:pt>
                <c:pt idx="120">
                  <c:v>0.96446225846354661</c:v>
                </c:pt>
                <c:pt idx="121">
                  <c:v>0.96903906066665535</c:v>
                </c:pt>
                <c:pt idx="122">
                  <c:v>0.9735767486920287</c:v>
                </c:pt>
                <c:pt idx="123">
                  <c:v>0.97807565681648967</c:v>
                </c:pt>
                <c:pt idx="124">
                  <c:v>0.98253611646007166</c:v>
                </c:pt>
                <c:pt idx="125">
                  <c:v>0.98695845621043166</c:v>
                </c:pt>
                <c:pt idx="126">
                  <c:v>0.9913430018470577</c:v>
                </c:pt>
                <c:pt idx="127">
                  <c:v>0.99569007636526807</c:v>
                </c:pt>
                <c:pt idx="128">
                  <c:v>1.000000000000004</c:v>
                </c:pt>
                <c:pt idx="129">
                  <c:v>1.0042730902494212</c:v>
                </c:pt>
                <c:pt idx="130">
                  <c:v>1.008509661898279</c:v>
                </c:pt>
                <c:pt idx="131">
                  <c:v>1.0127100270411291</c:v>
                </c:pt>
                <c:pt idx="132">
                  <c:v>1.0168744951053079</c:v>
                </c:pt>
                <c:pt idx="133">
                  <c:v>1.0210033728737284</c:v>
                </c:pt>
                <c:pt idx="134">
                  <c:v>1.0250969645074823</c:v>
                </c:pt>
                <c:pt idx="135">
                  <c:v>1.0291555715682457</c:v>
                </c:pt>
                <c:pt idx="136">
                  <c:v>1.0331794930404938</c:v>
                </c:pt>
                <c:pt idx="137">
                  <c:v>1.0371690253535271</c:v>
                </c:pt>
                <c:pt idx="138">
                  <c:v>1.0411244624033071</c:v>
                </c:pt>
                <c:pt idx="139">
                  <c:v>1.0450460955741083</c:v>
                </c:pt>
                <c:pt idx="140">
                  <c:v>1.0489342137599813</c:v>
                </c:pt>
                <c:pt idx="141">
                  <c:v>1.0527891033860373</c:v>
                </c:pt>
                <c:pt idx="142">
                  <c:v>1.0566110484295457</c:v>
                </c:pt>
                <c:pt idx="143">
                  <c:v>1.0604003304408556</c:v>
                </c:pt>
                <c:pt idx="144">
                  <c:v>1.0641572285641359</c:v>
                </c:pt>
                <c:pt idx="145">
                  <c:v>1.067882019557939</c:v>
                </c:pt>
                <c:pt idx="146">
                  <c:v>1.0715749778155887</c:v>
                </c:pt>
                <c:pt idx="147">
                  <c:v>1.0752363753853937</c:v>
                </c:pt>
                <c:pt idx="148">
                  <c:v>1.0788664819906892</c:v>
                </c:pt>
                <c:pt idx="149">
                  <c:v>1.0824655650497059</c:v>
                </c:pt>
                <c:pt idx="150">
                  <c:v>1.0860338896952699</c:v>
                </c:pt>
                <c:pt idx="151">
                  <c:v>1.0895717187943346</c:v>
                </c:pt>
                <c:pt idx="152">
                  <c:v>1.0930793129673444</c:v>
                </c:pt>
                <c:pt idx="153">
                  <c:v>1.0965569306074352</c:v>
                </c:pt>
                <c:pt idx="154">
                  <c:v>1.1000048278994679</c:v>
                </c:pt>
                <c:pt idx="155">
                  <c:v>1.1034232588389012</c:v>
                </c:pt>
                <c:pt idx="156">
                  <c:v>1.1068124752505035</c:v>
                </c:pt>
                <c:pt idx="157">
                  <c:v>1.1101727268069026</c:v>
                </c:pt>
                <c:pt idx="158">
                  <c:v>1.1135042610469792</c:v>
                </c:pt>
                <c:pt idx="159">
                  <c:v>1.116807323394102</c:v>
                </c:pt>
                <c:pt idx="160">
                  <c:v>1.1200821571742074</c:v>
                </c:pt>
                <c:pt idx="161">
                  <c:v>1.1233290036337245</c:v>
                </c:pt>
                <c:pt idx="162">
                  <c:v>1.1265481019573462</c:v>
                </c:pt>
                <c:pt idx="163">
                  <c:v>1.129739689285651</c:v>
                </c:pt>
                <c:pt idx="164">
                  <c:v>1.1329040007325706</c:v>
                </c:pt>
                <c:pt idx="165">
                  <c:v>1.1360412694027098</c:v>
                </c:pt>
                <c:pt idx="166">
                  <c:v>1.1391517264085209</c:v>
                </c:pt>
                <c:pt idx="167">
                  <c:v>1.1422356008873265</c:v>
                </c:pt>
                <c:pt idx="168">
                  <c:v>1.1452931200182004</c:v>
                </c:pt>
                <c:pt idx="169">
                  <c:v>1.1483245090387031</c:v>
                </c:pt>
                <c:pt idx="170">
                  <c:v>1.1513299912614745</c:v>
                </c:pt>
                <c:pt idx="171">
                  <c:v>1.1543097880906841</c:v>
                </c:pt>
                <c:pt idx="172">
                  <c:v>1.1572641190383415</c:v>
                </c:pt>
                <c:pt idx="173">
                  <c:v>1.1601932017404668</c:v>
                </c:pt>
                <c:pt idx="174">
                  <c:v>1.1630972519731237</c:v>
                </c:pt>
                <c:pt idx="175">
                  <c:v>1.1659764836683146</c:v>
                </c:pt>
                <c:pt idx="176">
                  <c:v>1.1688311089297405</c:v>
                </c:pt>
                <c:pt idx="177">
                  <c:v>1.1716613380484258</c:v>
                </c:pt>
                <c:pt idx="178">
                  <c:v>1.1744673795182097</c:v>
                </c:pt>
                <c:pt idx="179">
                  <c:v>1.1772494400511055</c:v>
                </c:pt>
                <c:pt idx="180">
                  <c:v>1.1800077245925287</c:v>
                </c:pt>
                <c:pt idx="181">
                  <c:v>1.1827424363363936</c:v>
                </c:pt>
                <c:pt idx="182">
                  <c:v>1.1854537767400832</c:v>
                </c:pt>
                <c:pt idx="183">
                  <c:v>1.1881419455392892</c:v>
                </c:pt>
                <c:pt idx="184">
                  <c:v>1.1908071407627256</c:v>
                </c:pt>
                <c:pt idx="185">
                  <c:v>1.193449558746718</c:v>
                </c:pt>
                <c:pt idx="186">
                  <c:v>1.1960693941496658</c:v>
                </c:pt>
                <c:pt idx="187">
                  <c:v>1.1986668399663829</c:v>
                </c:pt>
                <c:pt idx="188">
                  <c:v>1.2012420875423144</c:v>
                </c:pt>
                <c:pt idx="189">
                  <c:v>1.2037953265876327</c:v>
                </c:pt>
                <c:pt idx="190">
                  <c:v>1.206326745191213</c:v>
                </c:pt>
                <c:pt idx="191">
                  <c:v>1.208836529834489</c:v>
                </c:pt>
                <c:pt idx="192">
                  <c:v>1.2113248654051905</c:v>
                </c:pt>
                <c:pt idx="193">
                  <c:v>1.213791935210963</c:v>
                </c:pt>
                <c:pt idx="194">
                  <c:v>1.2162379209928722</c:v>
                </c:pt>
                <c:pt idx="195">
                  <c:v>1.2186630029387915</c:v>
                </c:pt>
                <c:pt idx="196">
                  <c:v>1.2210673596966768</c:v>
                </c:pt>
                <c:pt idx="197">
                  <c:v>1.2234511683877254</c:v>
                </c:pt>
                <c:pt idx="198">
                  <c:v>1.2258146046194256</c:v>
                </c:pt>
                <c:pt idx="199">
                  <c:v>1.2281578424984922</c:v>
                </c:pt>
                <c:pt idx="200">
                  <c:v>1.2304810546436926</c:v>
                </c:pt>
                <c:pt idx="201">
                  <c:v>1.2327844121985632</c:v>
                </c:pt>
                <c:pt idx="202">
                  <c:v>1.2350680848440163</c:v>
                </c:pt>
                <c:pt idx="203">
                  <c:v>1.2373322408108411</c:v>
                </c:pt>
                <c:pt idx="204">
                  <c:v>1.2395770468920961</c:v>
                </c:pt>
                <c:pt idx="205">
                  <c:v>1.2418026684553958</c:v>
                </c:pt>
                <c:pt idx="206">
                  <c:v>1.2440092694550933</c:v>
                </c:pt>
                <c:pt idx="207">
                  <c:v>1.2461970124443584</c:v>
                </c:pt>
                <c:pt idx="208">
                  <c:v>1.2483660585871523</c:v>
                </c:pt>
                <c:pt idx="209">
                  <c:v>1.2505165676700996</c:v>
                </c:pt>
                <c:pt idx="210">
                  <c:v>1.2526486981142597</c:v>
                </c:pt>
                <c:pt idx="211">
                  <c:v>1.2547626069867968</c:v>
                </c:pt>
                <c:pt idx="212">
                  <c:v>1.2568584500125513</c:v>
                </c:pt>
                <c:pt idx="213">
                  <c:v>1.2589363815855106</c:v>
                </c:pt>
                <c:pt idx="214">
                  <c:v>1.2609965547801827</c:v>
                </c:pt>
                <c:pt idx="215">
                  <c:v>1.2630391213628744</c:v>
                </c:pt>
                <c:pt idx="216">
                  <c:v>1.2650642318028698</c:v>
                </c:pt>
                <c:pt idx="217">
                  <c:v>1.2670720352835148</c:v>
                </c:pt>
                <c:pt idx="218">
                  <c:v>1.2690626797132079</c:v>
                </c:pt>
                <c:pt idx="219">
                  <c:v>1.2710363117362959</c:v>
                </c:pt>
                <c:pt idx="220">
                  <c:v>1.2729930767438764</c:v>
                </c:pt>
                <c:pt idx="221">
                  <c:v>1.2749331188845083</c:v>
                </c:pt>
                <c:pt idx="222">
                  <c:v>1.2768565810748309</c:v>
                </c:pt>
                <c:pt idx="223">
                  <c:v>1.2787636050100923</c:v>
                </c:pt>
                <c:pt idx="224">
                  <c:v>1.2806543311745875</c:v>
                </c:pt>
                <c:pt idx="225">
                  <c:v>1.2825288988520072</c:v>
                </c:pt>
                <c:pt idx="226">
                  <c:v>1.2843874461356979</c:v>
                </c:pt>
                <c:pt idx="227">
                  <c:v>1.2862301099388371</c:v>
                </c:pt>
                <c:pt idx="228">
                  <c:v>1.2880570260045157</c:v>
                </c:pt>
                <c:pt idx="229">
                  <c:v>1.2898683289157409</c:v>
                </c:pt>
                <c:pt idx="230">
                  <c:v>1.2916641521053487</c:v>
                </c:pt>
                <c:pt idx="231">
                  <c:v>1.293444627865834</c:v>
                </c:pt>
                <c:pt idx="232">
                  <c:v>1.2952098873590965</c:v>
                </c:pt>
                <c:pt idx="233">
                  <c:v>1.2969600606261023</c:v>
                </c:pt>
                <c:pt idx="234">
                  <c:v>1.2986952765964639</c:v>
                </c:pt>
                <c:pt idx="235">
                  <c:v>1.3004156630979384</c:v>
                </c:pt>
                <c:pt idx="236">
                  <c:v>1.3021213468658437</c:v>
                </c:pt>
                <c:pt idx="237">
                  <c:v>1.3038124535523945</c:v>
                </c:pt>
                <c:pt idx="238">
                  <c:v>1.3054891077359589</c:v>
                </c:pt>
                <c:pt idx="239">
                  <c:v>1.3071514329302369</c:v>
                </c:pt>
                <c:pt idx="240">
                  <c:v>1.3087995515933566</c:v>
                </c:pt>
                <c:pt idx="241">
                  <c:v>1.3104335851368978</c:v>
                </c:pt>
                <c:pt idx="242">
                  <c:v>1.3120536539348349</c:v>
                </c:pt>
                <c:pt idx="243">
                  <c:v>1.3136598773324042</c:v>
                </c:pt>
                <c:pt idx="244">
                  <c:v>1.3152523736548964</c:v>
                </c:pt>
                <c:pt idx="245">
                  <c:v>1.3168312602163728</c:v>
                </c:pt>
                <c:pt idx="246">
                  <c:v>1.3183966533283076</c:v>
                </c:pt>
                <c:pt idx="247">
                  <c:v>1.3199486683081565</c:v>
                </c:pt>
                <c:pt idx="248">
                  <c:v>1.3214874194878503</c:v>
                </c:pt>
                <c:pt idx="249">
                  <c:v>1.3230130202222199</c:v>
                </c:pt>
                <c:pt idx="250">
                  <c:v>1.3245255828973441</c:v>
                </c:pt>
                <c:pt idx="251">
                  <c:v>1.3260252189388313</c:v>
                </c:pt>
                <c:pt idx="252">
                  <c:v>1.3275120388200252</c:v>
                </c:pt>
                <c:pt idx="253">
                  <c:v>1.3289861520701451</c:v>
                </c:pt>
                <c:pt idx="254">
                  <c:v>1.330447667282354</c:v>
                </c:pt>
                <c:pt idx="255">
                  <c:v>1.3318966921217574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1051560</xdr:colOff>
      <xdr:row>10</xdr:row>
      <xdr:rowOff>167640</xdr:rowOff>
    </xdr:from>
    <xdr:to>
      <xdr:col>7</xdr:col>
      <xdr:colOff>106680</xdr:colOff>
      <xdr:row>19</xdr:row>
      <xdr:rowOff>175260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2484120" y="1996440"/>
          <a:ext cx="3611880" cy="1653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128649</xdr:colOff>
      <xdr:row>25</xdr:row>
      <xdr:rowOff>173784</xdr:rowOff>
    </xdr:from>
    <xdr:to>
      <xdr:col>34</xdr:col>
      <xdr:colOff>106878</xdr:colOff>
      <xdr:row>48</xdr:row>
      <xdr:rowOff>82826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Y129"/>
  <sheetViews>
    <sheetView tabSelected="1" workbookViewId="0">
      <selection activeCell="K8" sqref="K8"/>
    </sheetView>
  </sheetViews>
  <sheetFormatPr defaultRowHeight="14.4" x14ac:dyDescent="0.3"/>
  <cols>
    <col min="2" max="2" width="12" bestFit="1" customWidth="1"/>
    <col min="3" max="3" width="30.88671875" customWidth="1"/>
    <col min="8" max="8" width="11.109375" customWidth="1"/>
    <col min="13" max="13" width="8.88671875" customWidth="1"/>
    <col min="22" max="22" width="11" bestFit="1" customWidth="1"/>
    <col min="23" max="23" width="14.5546875" customWidth="1"/>
    <col min="24" max="24" width="12.6640625" bestFit="1" customWidth="1"/>
    <col min="25" max="25" width="13.88671875" customWidth="1"/>
    <col min="26" max="26" width="11" bestFit="1" customWidth="1"/>
  </cols>
  <sheetData>
    <row r="1" spans="1:25" x14ac:dyDescent="0.3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5</v>
      </c>
      <c r="T1" t="s">
        <v>3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</row>
    <row r="2" spans="1:25" x14ac:dyDescent="0.3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 t="shared" ref="S2:S33" si="4">_xlfn.FLOOR.MATH(0.5/R2)</f>
        <v>2695</v>
      </c>
      <c r="T2">
        <f>MAX(2,MIN(_xlfn.FLOOR.MATH(LOG(2*S2)/LOG(2)),9))</f>
        <v>9</v>
      </c>
      <c r="U2">
        <f t="shared" ref="U2:U33" si="5">R2*POWER(2,T2)</f>
        <v>9.4969614512471656E-2</v>
      </c>
      <c r="V2">
        <f t="shared" ref="V2:V33" si="6">U2*POWER(2,Blut-T2)</f>
        <v>796662.86805623583</v>
      </c>
      <c r="W2">
        <f t="shared" ref="W2:W33" si="7">ROUND(V2,0)</f>
        <v>796663</v>
      </c>
      <c r="X2">
        <f t="shared" ref="X2:X33" si="8">(W2 / POWER(2,Blut-T2)-U2) / POWER(2,T2) * fs</f>
        <v>1.3547763227667736E-6</v>
      </c>
      <c r="Y2">
        <f t="shared" ref="Y2:Y33" si="9">1200 * LOG((Q2+X2)/Q2,2)</f>
        <v>2.8672795920629585E-4</v>
      </c>
    </row>
    <row r="3" spans="1:25" x14ac:dyDescent="0.3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10">POWER(2,E3)</f>
        <v>4</v>
      </c>
      <c r="G3">
        <f t="shared" ref="G3:G10" si="11">1/F3</f>
        <v>0.25</v>
      </c>
      <c r="H3">
        <f t="shared" ref="H3:H10" si="12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si="4"/>
        <v>2546</v>
      </c>
      <c r="T3">
        <f t="shared" ref="T3:T66" si="13">MAX(2,MIN(_xlfn.FLOOR.MATH(LOG(2*S3)/LOG(2)),9))</f>
        <v>9</v>
      </c>
      <c r="U3">
        <f t="shared" si="5"/>
        <v>0.10054240362811792</v>
      </c>
      <c r="V3">
        <f t="shared" si="6"/>
        <v>843410.81141405902</v>
      </c>
      <c r="W3">
        <f t="shared" si="7"/>
        <v>843411</v>
      </c>
      <c r="X3">
        <f t="shared" si="8"/>
        <v>1.9363686436029651E-6</v>
      </c>
      <c r="Y3">
        <f t="shared" si="9"/>
        <v>3.8710241945926084E-4</v>
      </c>
    </row>
    <row r="4" spans="1:25" x14ac:dyDescent="0.3">
      <c r="A4" t="s">
        <v>120</v>
      </c>
      <c r="B4">
        <f>(1/POWER(10,B3/20)+1)/2</f>
        <v>256.00000000000023</v>
      </c>
      <c r="C4" t="s">
        <v>125</v>
      </c>
      <c r="E4">
        <f t="shared" ref="E4:E10" si="14">E3+1</f>
        <v>3</v>
      </c>
      <c r="F4">
        <f t="shared" si="10"/>
        <v>8</v>
      </c>
      <c r="G4">
        <f t="shared" si="11"/>
        <v>0.125</v>
      </c>
      <c r="H4">
        <f t="shared" si="12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4"/>
        <v>2401</v>
      </c>
      <c r="T4">
        <f t="shared" si="13"/>
        <v>9</v>
      </c>
      <c r="U4">
        <f t="shared" si="5"/>
        <v>0.1065795918367347</v>
      </c>
      <c r="V4">
        <f t="shared" si="6"/>
        <v>894054.41671836737</v>
      </c>
      <c r="W4">
        <f t="shared" si="7"/>
        <v>894054</v>
      </c>
      <c r="X4">
        <f t="shared" si="8"/>
        <v>-4.2787939312521504E-6</v>
      </c>
      <c r="Y4">
        <f t="shared" si="9"/>
        <v>-8.0692761091760669E-4</v>
      </c>
    </row>
    <row r="5" spans="1:25" x14ac:dyDescent="0.3">
      <c r="A5" t="s">
        <v>127</v>
      </c>
      <c r="B5">
        <v>32</v>
      </c>
      <c r="C5" t="s">
        <v>126</v>
      </c>
      <c r="E5">
        <f t="shared" si="14"/>
        <v>4</v>
      </c>
      <c r="F5">
        <f t="shared" si="10"/>
        <v>16</v>
      </c>
      <c r="G5">
        <f t="shared" si="11"/>
        <v>6.25E-2</v>
      </c>
      <c r="H5">
        <f t="shared" si="12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4"/>
        <v>2268</v>
      </c>
      <c r="T5">
        <f t="shared" si="13"/>
        <v>9</v>
      </c>
      <c r="U5">
        <f t="shared" si="5"/>
        <v>0.11284897959183675</v>
      </c>
      <c r="V5">
        <f t="shared" si="6"/>
        <v>946645.85299591848</v>
      </c>
      <c r="W5">
        <f t="shared" si="7"/>
        <v>946646</v>
      </c>
      <c r="X5">
        <f t="shared" si="8"/>
        <v>1.5094131219575571E-6</v>
      </c>
      <c r="Y5">
        <f t="shared" si="9"/>
        <v>2.6884230355233923E-4</v>
      </c>
    </row>
    <row r="6" spans="1:25" x14ac:dyDescent="0.3">
      <c r="A6" t="s">
        <v>133</v>
      </c>
      <c r="B6">
        <v>16</v>
      </c>
      <c r="C6" t="s">
        <v>134</v>
      </c>
      <c r="E6">
        <f t="shared" si="14"/>
        <v>5</v>
      </c>
      <c r="F6">
        <f t="shared" si="10"/>
        <v>32</v>
      </c>
      <c r="G6">
        <f t="shared" si="11"/>
        <v>3.125E-2</v>
      </c>
      <c r="H6">
        <f t="shared" si="12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4"/>
        <v>2140</v>
      </c>
      <c r="T6">
        <f t="shared" si="13"/>
        <v>9</v>
      </c>
      <c r="U6">
        <f t="shared" si="5"/>
        <v>0.11958276643990931</v>
      </c>
      <c r="V6">
        <f t="shared" si="6"/>
        <v>1003132.9512199548</v>
      </c>
      <c r="W6">
        <f t="shared" si="7"/>
        <v>1003133</v>
      </c>
      <c r="X6">
        <f t="shared" si="8"/>
        <v>5.0086527947595764E-7</v>
      </c>
      <c r="Y6">
        <f t="shared" si="9"/>
        <v>8.4185922692972179E-5</v>
      </c>
    </row>
    <row r="7" spans="1:25" x14ac:dyDescent="0.3">
      <c r="E7">
        <f t="shared" si="14"/>
        <v>6</v>
      </c>
      <c r="F7">
        <f t="shared" si="10"/>
        <v>64</v>
      </c>
      <c r="G7">
        <f t="shared" si="11"/>
        <v>1.5625E-2</v>
      </c>
      <c r="H7">
        <f t="shared" si="12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4"/>
        <v>2021</v>
      </c>
      <c r="T7">
        <f t="shared" si="13"/>
        <v>9</v>
      </c>
      <c r="U7">
        <f t="shared" si="5"/>
        <v>0.12666485260770977</v>
      </c>
      <c r="V7">
        <f t="shared" si="6"/>
        <v>1062541.795903855</v>
      </c>
      <c r="W7">
        <f t="shared" si="7"/>
        <v>1062542</v>
      </c>
      <c r="X7">
        <f t="shared" si="8"/>
        <v>2.0956248031811162E-6</v>
      </c>
      <c r="Y7">
        <f t="shared" si="9"/>
        <v>3.3254048249967328E-4</v>
      </c>
    </row>
    <row r="8" spans="1:25" x14ac:dyDescent="0.3">
      <c r="E8">
        <f t="shared" si="14"/>
        <v>7</v>
      </c>
      <c r="F8">
        <f t="shared" si="10"/>
        <v>128</v>
      </c>
      <c r="G8">
        <f t="shared" si="11"/>
        <v>7.8125E-3</v>
      </c>
      <c r="H8">
        <f t="shared" si="12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4"/>
        <v>1907</v>
      </c>
      <c r="T8">
        <f t="shared" si="13"/>
        <v>9</v>
      </c>
      <c r="U8">
        <f t="shared" si="5"/>
        <v>0.13421133786848072</v>
      </c>
      <c r="V8">
        <f t="shared" si="6"/>
        <v>1125846.3025342403</v>
      </c>
      <c r="W8">
        <f t="shared" si="7"/>
        <v>1125846</v>
      </c>
      <c r="X8">
        <f t="shared" si="8"/>
        <v>-3.1063705676096995E-6</v>
      </c>
      <c r="Y8">
        <f t="shared" si="9"/>
        <v>-4.6521238901008549E-4</v>
      </c>
    </row>
    <row r="9" spans="1:25" x14ac:dyDescent="0.3">
      <c r="E9">
        <f t="shared" si="14"/>
        <v>8</v>
      </c>
      <c r="F9">
        <f t="shared" si="10"/>
        <v>256</v>
      </c>
      <c r="G9">
        <f t="shared" si="11"/>
        <v>3.90625E-3</v>
      </c>
      <c r="H9">
        <f t="shared" si="12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4"/>
        <v>1800</v>
      </c>
      <c r="T9">
        <f t="shared" si="13"/>
        <v>9</v>
      </c>
      <c r="U9">
        <f t="shared" si="5"/>
        <v>0.14222222222222222</v>
      </c>
      <c r="V9">
        <f t="shared" si="6"/>
        <v>1193046.4711111111</v>
      </c>
      <c r="W9">
        <f t="shared" si="7"/>
        <v>1193046</v>
      </c>
      <c r="X9">
        <f t="shared" si="8"/>
        <v>-4.8372894525421702E-6</v>
      </c>
      <c r="Y9">
        <f t="shared" si="9"/>
        <v>-6.8363117215607572E-4</v>
      </c>
    </row>
    <row r="10" spans="1:25" x14ac:dyDescent="0.3">
      <c r="E10">
        <f t="shared" si="14"/>
        <v>9</v>
      </c>
      <c r="F10">
        <f t="shared" si="10"/>
        <v>512</v>
      </c>
      <c r="G10">
        <f t="shared" si="11"/>
        <v>1.953125E-3</v>
      </c>
      <c r="H10">
        <f t="shared" si="12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4"/>
        <v>1698</v>
      </c>
      <c r="T10">
        <f t="shared" si="13"/>
        <v>9</v>
      </c>
      <c r="U10">
        <f t="shared" si="5"/>
        <v>0.15069750566893425</v>
      </c>
      <c r="V10">
        <f t="shared" si="6"/>
        <v>1264142.3016344672</v>
      </c>
      <c r="W10">
        <f t="shared" si="7"/>
        <v>1264142</v>
      </c>
      <c r="X10">
        <f t="shared" si="8"/>
        <v>-3.0971318492256303E-6</v>
      </c>
      <c r="Y10">
        <f t="shared" si="9"/>
        <v>-4.1308634445900977E-4</v>
      </c>
    </row>
    <row r="11" spans="1:25" x14ac:dyDescent="0.3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4"/>
        <v>1603</v>
      </c>
      <c r="T11">
        <f t="shared" si="13"/>
        <v>9</v>
      </c>
      <c r="U11">
        <f t="shared" si="5"/>
        <v>0.15963718820861678</v>
      </c>
      <c r="V11">
        <f t="shared" si="6"/>
        <v>1339133.7941043084</v>
      </c>
      <c r="W11">
        <f t="shared" si="7"/>
        <v>1339134</v>
      </c>
      <c r="X11">
        <f t="shared" si="8"/>
        <v>2.1141022447305861E-6</v>
      </c>
      <c r="Y11">
        <f t="shared" si="9"/>
        <v>2.6618221857337349E-4</v>
      </c>
    </row>
    <row r="12" spans="1:25" x14ac:dyDescent="0.3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4"/>
        <v>1513</v>
      </c>
      <c r="T12">
        <f t="shared" si="13"/>
        <v>9</v>
      </c>
      <c r="U12">
        <f t="shared" si="5"/>
        <v>0.16915736961451247</v>
      </c>
      <c r="V12">
        <f t="shared" si="6"/>
        <v>1418994.8640072562</v>
      </c>
      <c r="W12">
        <f t="shared" si="7"/>
        <v>1418995</v>
      </c>
      <c r="X12">
        <f t="shared" si="8"/>
        <v>1.3963505626670824E-6</v>
      </c>
      <c r="Y12">
        <f t="shared" si="9"/>
        <v>1.6591691984589669E-4</v>
      </c>
    </row>
    <row r="13" spans="1:25" x14ac:dyDescent="0.3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4"/>
        <v>1429</v>
      </c>
      <c r="T13">
        <f t="shared" si="13"/>
        <v>9</v>
      </c>
      <c r="U13">
        <f t="shared" si="5"/>
        <v>0.17914195011337869</v>
      </c>
      <c r="V13">
        <f t="shared" si="6"/>
        <v>1502751.5958566894</v>
      </c>
      <c r="W13">
        <f t="shared" si="7"/>
        <v>1502752</v>
      </c>
      <c r="X13">
        <f t="shared" si="8"/>
        <v>4.1496753688525893E-6</v>
      </c>
      <c r="Y13">
        <f t="shared" si="9"/>
        <v>4.6559029981115192E-4</v>
      </c>
    </row>
    <row r="14" spans="1:25" x14ac:dyDescent="0.3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4"/>
        <v>1348</v>
      </c>
      <c r="T14">
        <f t="shared" si="13"/>
        <v>9</v>
      </c>
      <c r="U14">
        <f t="shared" si="5"/>
        <v>0.1898231292517007</v>
      </c>
      <c r="V14">
        <f t="shared" si="6"/>
        <v>1592351.8206258505</v>
      </c>
      <c r="W14">
        <f t="shared" si="7"/>
        <v>1592352</v>
      </c>
      <c r="X14">
        <f t="shared" si="8"/>
        <v>1.8417835222759617E-6</v>
      </c>
      <c r="Y14">
        <f t="shared" si="9"/>
        <v>1.9501884787720435E-4</v>
      </c>
    </row>
    <row r="15" spans="1:25" x14ac:dyDescent="0.3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4"/>
        <v>1273</v>
      </c>
      <c r="T15">
        <f t="shared" si="13"/>
        <v>9</v>
      </c>
      <c r="U15">
        <f t="shared" si="5"/>
        <v>0.20108480725623584</v>
      </c>
      <c r="V15">
        <f t="shared" si="6"/>
        <v>1686821.622828118</v>
      </c>
      <c r="W15">
        <f t="shared" si="7"/>
        <v>1686822</v>
      </c>
      <c r="X15">
        <f t="shared" si="8"/>
        <v>3.8727372872059303E-6</v>
      </c>
      <c r="Y15">
        <f t="shared" si="9"/>
        <v>3.8710241945926084E-4</v>
      </c>
    </row>
    <row r="16" spans="1:25" x14ac:dyDescent="0.3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4"/>
        <v>1201</v>
      </c>
      <c r="T16">
        <f t="shared" si="13"/>
        <v>9</v>
      </c>
      <c r="U16">
        <f t="shared" si="5"/>
        <v>0.21304308390022678</v>
      </c>
      <c r="V16">
        <f t="shared" si="6"/>
        <v>1787134.9179501135</v>
      </c>
      <c r="W16">
        <f t="shared" si="7"/>
        <v>1787135</v>
      </c>
      <c r="X16">
        <f t="shared" si="8"/>
        <v>8.4247439937376427E-7</v>
      </c>
      <c r="Y16">
        <f t="shared" si="9"/>
        <v>7.9483396726813969E-5</v>
      </c>
    </row>
    <row r="17" spans="13:25" x14ac:dyDescent="0.3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4"/>
        <v>1133</v>
      </c>
      <c r="T17">
        <f t="shared" si="13"/>
        <v>9</v>
      </c>
      <c r="U17">
        <f t="shared" si="5"/>
        <v>0.22581405895691609</v>
      </c>
      <c r="V17">
        <f t="shared" si="6"/>
        <v>1894265.6214784579</v>
      </c>
      <c r="W17">
        <f t="shared" si="7"/>
        <v>1894266</v>
      </c>
      <c r="X17">
        <f t="shared" si="8"/>
        <v>3.8865953695633657E-6</v>
      </c>
      <c r="Y17">
        <f t="shared" si="9"/>
        <v>3.4594373104788437E-4</v>
      </c>
    </row>
    <row r="18" spans="13:25" x14ac:dyDescent="0.3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4"/>
        <v>1070</v>
      </c>
      <c r="T18">
        <f t="shared" si="13"/>
        <v>9</v>
      </c>
      <c r="U18">
        <f t="shared" si="5"/>
        <v>0.23916553287981862</v>
      </c>
      <c r="V18">
        <f t="shared" si="6"/>
        <v>2006265.9024399095</v>
      </c>
      <c r="W18">
        <f t="shared" si="7"/>
        <v>2006266</v>
      </c>
      <c r="X18">
        <f t="shared" si="8"/>
        <v>1.0017305589519153E-6</v>
      </c>
      <c r="Y18">
        <f t="shared" si="9"/>
        <v>8.4185922692972179E-5</v>
      </c>
    </row>
    <row r="19" spans="13:25" x14ac:dyDescent="0.3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4"/>
        <v>1010</v>
      </c>
      <c r="T19">
        <f t="shared" si="13"/>
        <v>9</v>
      </c>
      <c r="U19">
        <f t="shared" si="5"/>
        <v>0.25344580498866209</v>
      </c>
      <c r="V19">
        <f t="shared" si="6"/>
        <v>2126057.5072943307</v>
      </c>
      <c r="W19">
        <f t="shared" si="7"/>
        <v>2126058</v>
      </c>
      <c r="X19">
        <f t="shared" si="8"/>
        <v>5.0590187344011495E-6</v>
      </c>
      <c r="Y19">
        <f t="shared" si="9"/>
        <v>4.0120680112532508E-4</v>
      </c>
    </row>
    <row r="20" spans="13:25" x14ac:dyDescent="0.3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4"/>
        <v>953</v>
      </c>
      <c r="T20">
        <f t="shared" si="13"/>
        <v>9</v>
      </c>
      <c r="U20">
        <f t="shared" si="5"/>
        <v>0.26842267573696144</v>
      </c>
      <c r="V20">
        <f t="shared" si="6"/>
        <v>2251692.6050684806</v>
      </c>
      <c r="W20">
        <f t="shared" si="7"/>
        <v>2251693</v>
      </c>
      <c r="X20">
        <f t="shared" si="8"/>
        <v>4.0550902499162517E-6</v>
      </c>
      <c r="Y20">
        <f t="shared" si="9"/>
        <v>3.0364661314445971E-4</v>
      </c>
    </row>
    <row r="21" spans="13:25" x14ac:dyDescent="0.3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4"/>
        <v>900</v>
      </c>
      <c r="T21">
        <f t="shared" si="13"/>
        <v>9</v>
      </c>
      <c r="U21">
        <f t="shared" si="5"/>
        <v>0.28444444444444444</v>
      </c>
      <c r="V21">
        <f t="shared" si="6"/>
        <v>2386092.9422222222</v>
      </c>
      <c r="W21">
        <f t="shared" si="7"/>
        <v>2386093</v>
      </c>
      <c r="X21">
        <f t="shared" si="8"/>
        <v>5.9325248005131018E-7</v>
      </c>
      <c r="Y21">
        <f t="shared" si="9"/>
        <v>4.1920770640266728E-5</v>
      </c>
    </row>
    <row r="22" spans="13:25" x14ac:dyDescent="0.3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4"/>
        <v>849</v>
      </c>
      <c r="T22">
        <f t="shared" si="13"/>
        <v>9</v>
      </c>
      <c r="U22">
        <f t="shared" si="5"/>
        <v>0.3013950113378685</v>
      </c>
      <c r="V22">
        <f t="shared" si="6"/>
        <v>2528284.6032689344</v>
      </c>
      <c r="W22">
        <f t="shared" si="7"/>
        <v>2528285</v>
      </c>
      <c r="X22">
        <f t="shared" si="8"/>
        <v>4.0735676866843901E-6</v>
      </c>
      <c r="Y22">
        <f t="shared" si="9"/>
        <v>2.7166018967645224E-4</v>
      </c>
    </row>
    <row r="23" spans="13:25" x14ac:dyDescent="0.3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4"/>
        <v>801</v>
      </c>
      <c r="T23">
        <f t="shared" si="13"/>
        <v>9</v>
      </c>
      <c r="U23">
        <f t="shared" si="5"/>
        <v>0.31927437641723355</v>
      </c>
      <c r="V23">
        <f t="shared" si="6"/>
        <v>2678267.5882086167</v>
      </c>
      <c r="W23">
        <f t="shared" si="7"/>
        <v>2678268</v>
      </c>
      <c r="X23">
        <f t="shared" si="8"/>
        <v>4.2282044894611723E-6</v>
      </c>
      <c r="Y23">
        <f t="shared" si="9"/>
        <v>2.6618221857337349E-4</v>
      </c>
    </row>
    <row r="24" spans="13:25" x14ac:dyDescent="0.3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4"/>
        <v>756</v>
      </c>
      <c r="T24">
        <f t="shared" si="13"/>
        <v>9</v>
      </c>
      <c r="U24">
        <f t="shared" si="5"/>
        <v>0.33831473922902494</v>
      </c>
      <c r="V24">
        <f t="shared" si="6"/>
        <v>2837989.7280145125</v>
      </c>
      <c r="W24">
        <f t="shared" si="7"/>
        <v>2837990</v>
      </c>
      <c r="X24">
        <f t="shared" si="8"/>
        <v>2.7927011253341648E-6</v>
      </c>
      <c r="Y24">
        <f t="shared" si="9"/>
        <v>1.6591691984589669E-4</v>
      </c>
    </row>
    <row r="25" spans="13:25" x14ac:dyDescent="0.3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4"/>
        <v>714</v>
      </c>
      <c r="T25">
        <f t="shared" si="13"/>
        <v>9</v>
      </c>
      <c r="U25">
        <f t="shared" si="5"/>
        <v>0.3584</v>
      </c>
      <c r="V25">
        <f t="shared" si="6"/>
        <v>3006477.1072</v>
      </c>
      <c r="W25">
        <f t="shared" si="7"/>
        <v>3006477</v>
      </c>
      <c r="X25">
        <f t="shared" si="8"/>
        <v>-1.1007115241728864E-6</v>
      </c>
      <c r="Y25">
        <f t="shared" si="9"/>
        <v>-6.1729488257752864E-5</v>
      </c>
    </row>
    <row r="26" spans="13:25" x14ac:dyDescent="0.3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4"/>
        <v>674</v>
      </c>
      <c r="T26">
        <f t="shared" si="13"/>
        <v>9</v>
      </c>
      <c r="U26">
        <f t="shared" si="5"/>
        <v>0.37964625850340139</v>
      </c>
      <c r="V26">
        <f t="shared" si="6"/>
        <v>3184703.6412517009</v>
      </c>
      <c r="W26">
        <f t="shared" si="7"/>
        <v>3184704</v>
      </c>
      <c r="X26">
        <f t="shared" si="8"/>
        <v>3.6835670445519234E-6</v>
      </c>
      <c r="Y26">
        <f t="shared" si="9"/>
        <v>1.9501884787720435E-4</v>
      </c>
    </row>
    <row r="27" spans="13:25" x14ac:dyDescent="0.3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4"/>
        <v>636</v>
      </c>
      <c r="T27">
        <f t="shared" si="13"/>
        <v>9</v>
      </c>
      <c r="U27">
        <f t="shared" si="5"/>
        <v>0.40228571428571425</v>
      </c>
      <c r="V27">
        <f t="shared" si="6"/>
        <v>3374617.1611428568</v>
      </c>
      <c r="W27">
        <f t="shared" si="7"/>
        <v>3374617</v>
      </c>
      <c r="X27">
        <f t="shared" si="8"/>
        <v>-1.6545876826848729E-6</v>
      </c>
      <c r="Y27">
        <f t="shared" si="9"/>
        <v>-8.2668935251297945E-5</v>
      </c>
    </row>
    <row r="28" spans="13:25" x14ac:dyDescent="0.3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4"/>
        <v>600</v>
      </c>
      <c r="T28">
        <f t="shared" si="13"/>
        <v>9</v>
      </c>
      <c r="U28">
        <f t="shared" si="5"/>
        <v>0.42620226757369617</v>
      </c>
      <c r="V28">
        <f t="shared" si="6"/>
        <v>3575243.7513868483</v>
      </c>
      <c r="W28">
        <f t="shared" si="7"/>
        <v>3575244</v>
      </c>
      <c r="X28">
        <f t="shared" si="8"/>
        <v>2.5527179220051141E-6</v>
      </c>
      <c r="Y28">
        <f t="shared" si="9"/>
        <v>1.2038550894472185E-4</v>
      </c>
    </row>
    <row r="29" spans="13:25" x14ac:dyDescent="0.3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4"/>
        <v>566</v>
      </c>
      <c r="T29">
        <f t="shared" si="13"/>
        <v>9</v>
      </c>
      <c r="U29">
        <f t="shared" si="5"/>
        <v>0.45151201814058955</v>
      </c>
      <c r="V29">
        <f t="shared" si="6"/>
        <v>3787557.3274702947</v>
      </c>
      <c r="W29">
        <f t="shared" si="7"/>
        <v>3787557</v>
      </c>
      <c r="X29">
        <f t="shared" si="8"/>
        <v>-3.3624097692665049E-6</v>
      </c>
      <c r="Y29">
        <f t="shared" si="9"/>
        <v>-1.4968162847781954E-4</v>
      </c>
    </row>
    <row r="30" spans="13:25" x14ac:dyDescent="0.3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4"/>
        <v>535</v>
      </c>
      <c r="T30">
        <f t="shared" si="13"/>
        <v>9</v>
      </c>
      <c r="U30">
        <f t="shared" si="5"/>
        <v>0.47833106575963724</v>
      </c>
      <c r="V30">
        <f t="shared" si="6"/>
        <v>4012531.804879819</v>
      </c>
      <c r="W30">
        <f t="shared" si="7"/>
        <v>4012532</v>
      </c>
      <c r="X30">
        <f t="shared" si="8"/>
        <v>2.0034611179038306E-6</v>
      </c>
      <c r="Y30">
        <f t="shared" si="9"/>
        <v>8.4185922692972179E-5</v>
      </c>
    </row>
    <row r="31" spans="13:25" x14ac:dyDescent="0.3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4"/>
        <v>505</v>
      </c>
      <c r="T31">
        <f t="shared" si="13"/>
        <v>9</v>
      </c>
      <c r="U31">
        <f t="shared" si="5"/>
        <v>0.50677551020408163</v>
      </c>
      <c r="V31">
        <f t="shared" si="6"/>
        <v>4251141.0991020408</v>
      </c>
      <c r="W31">
        <f t="shared" si="7"/>
        <v>4251141</v>
      </c>
      <c r="X31">
        <f t="shared" si="8"/>
        <v>-1.0175630443722689E-6</v>
      </c>
      <c r="Y31">
        <f t="shared" si="9"/>
        <v>-4.0358300276919041E-5</v>
      </c>
    </row>
    <row r="32" spans="13:25" x14ac:dyDescent="0.3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4"/>
        <v>476</v>
      </c>
      <c r="T32">
        <f t="shared" si="13"/>
        <v>9</v>
      </c>
      <c r="U32">
        <f t="shared" si="5"/>
        <v>0.53696145124716554</v>
      </c>
      <c r="V32">
        <f t="shared" si="6"/>
        <v>4504359.1256235829</v>
      </c>
      <c r="W32">
        <f t="shared" si="7"/>
        <v>4504359</v>
      </c>
      <c r="X32">
        <f t="shared" si="8"/>
        <v>-1.2898817668268933E-6</v>
      </c>
      <c r="Y32">
        <f t="shared" si="9"/>
        <v>-4.8282967910032664E-5</v>
      </c>
    </row>
    <row r="33" spans="13:25" x14ac:dyDescent="0.3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4"/>
        <v>450</v>
      </c>
      <c r="T33">
        <f t="shared" si="13"/>
        <v>9</v>
      </c>
      <c r="U33">
        <f t="shared" si="5"/>
        <v>0.56888888888888889</v>
      </c>
      <c r="V33">
        <f t="shared" si="6"/>
        <v>4772185.8844444444</v>
      </c>
      <c r="W33">
        <f t="shared" si="7"/>
        <v>4772186</v>
      </c>
      <c r="X33">
        <f t="shared" si="8"/>
        <v>1.1865049601026204E-6</v>
      </c>
      <c r="Y33">
        <f t="shared" si="9"/>
        <v>4.1920770640266728E-5</v>
      </c>
    </row>
    <row r="34" spans="13:25" x14ac:dyDescent="0.3">
      <c r="M34">
        <v>32</v>
      </c>
      <c r="N34" t="str">
        <f t="shared" ref="N34:N65" si="15">DEC2HEX(M34)</f>
        <v>20</v>
      </c>
      <c r="O34" t="str">
        <f t="shared" ref="O34:O65" si="16">HEX2BIN(N34,7)</f>
        <v>0100000</v>
      </c>
      <c r="P34" t="s">
        <v>102</v>
      </c>
      <c r="Q34">
        <v>51.91</v>
      </c>
      <c r="R34">
        <f t="shared" ref="R34:R65" si="17">Q34/fs</f>
        <v>1.1770975056689342E-3</v>
      </c>
      <c r="S34">
        <f t="shared" ref="S34:S65" si="18">_xlfn.FLOOR.MATH(0.5/R34)</f>
        <v>424</v>
      </c>
      <c r="T34">
        <f t="shared" si="13"/>
        <v>9</v>
      </c>
      <c r="U34">
        <f t="shared" ref="U34:U65" si="19">R34*POWER(2,T34)</f>
        <v>0.60267392290249433</v>
      </c>
      <c r="V34">
        <f t="shared" ref="V34:V65" si="20">U34*POWER(2,Blut-T34)</f>
        <v>5055595.2910512472</v>
      </c>
      <c r="W34">
        <f t="shared" ref="W34:W65" si="21">ROUND(V34,0)</f>
        <v>5055595</v>
      </c>
      <c r="X34">
        <f t="shared" ref="X34:X65" si="22">(W34 / POWER(2,Blut-T34)-U34) / POWER(2,T34) * fs</f>
        <v>-2.9884651302431245E-6</v>
      </c>
      <c r="Y34">
        <f t="shared" ref="Y34:Y65" si="23">1200 * LOG((Q34+X34)/Q34,2)</f>
        <v>-9.9667361364593556E-5</v>
      </c>
    </row>
    <row r="35" spans="13:25" x14ac:dyDescent="0.3">
      <c r="M35">
        <v>33</v>
      </c>
      <c r="N35" t="str">
        <f t="shared" si="15"/>
        <v>21</v>
      </c>
      <c r="O35" t="str">
        <f t="shared" si="16"/>
        <v>0100001</v>
      </c>
      <c r="P35" t="s">
        <v>101</v>
      </c>
      <c r="Q35">
        <v>55</v>
      </c>
      <c r="R35">
        <f t="shared" si="17"/>
        <v>1.2471655328798186E-3</v>
      </c>
      <c r="S35">
        <f t="shared" si="18"/>
        <v>400</v>
      </c>
      <c r="T35">
        <f t="shared" si="13"/>
        <v>9</v>
      </c>
      <c r="U35">
        <f t="shared" si="19"/>
        <v>0.6385487528344671</v>
      </c>
      <c r="V35">
        <f t="shared" si="20"/>
        <v>5356535.1764172334</v>
      </c>
      <c r="W35">
        <f t="shared" si="21"/>
        <v>5356535</v>
      </c>
      <c r="X35">
        <f t="shared" si="22"/>
        <v>-1.8114224062133061E-6</v>
      </c>
      <c r="Y35">
        <f t="shared" si="23"/>
        <v>-5.7018112762354516E-5</v>
      </c>
    </row>
    <row r="36" spans="13:25" x14ac:dyDescent="0.3">
      <c r="M36">
        <v>34</v>
      </c>
      <c r="N36" t="str">
        <f t="shared" si="15"/>
        <v>22</v>
      </c>
      <c r="O36" t="str">
        <f t="shared" si="16"/>
        <v>0100010</v>
      </c>
      <c r="P36" t="s">
        <v>100</v>
      </c>
      <c r="Q36">
        <v>58.27</v>
      </c>
      <c r="R36">
        <f t="shared" si="17"/>
        <v>1.3213151927437643E-3</v>
      </c>
      <c r="S36">
        <f t="shared" si="18"/>
        <v>378</v>
      </c>
      <c r="T36">
        <f t="shared" si="13"/>
        <v>9</v>
      </c>
      <c r="U36">
        <f t="shared" si="19"/>
        <v>0.67651337868480732</v>
      </c>
      <c r="V36">
        <f t="shared" si="20"/>
        <v>5675005.5405424042</v>
      </c>
      <c r="W36">
        <f t="shared" si="21"/>
        <v>5675006</v>
      </c>
      <c r="X36">
        <f t="shared" si="22"/>
        <v>4.7176331226294124E-6</v>
      </c>
      <c r="Y36">
        <f t="shared" si="23"/>
        <v>1.4016349344388602E-4</v>
      </c>
    </row>
    <row r="37" spans="13:25" x14ac:dyDescent="0.3">
      <c r="M37">
        <v>35</v>
      </c>
      <c r="N37" t="str">
        <f t="shared" si="15"/>
        <v>23</v>
      </c>
      <c r="O37" t="str">
        <f t="shared" si="16"/>
        <v>0100011</v>
      </c>
      <c r="P37" t="s">
        <v>99</v>
      </c>
      <c r="Q37">
        <v>61.74</v>
      </c>
      <c r="R37">
        <f t="shared" si="17"/>
        <v>1.4E-3</v>
      </c>
      <c r="S37">
        <f t="shared" si="18"/>
        <v>357</v>
      </c>
      <c r="T37">
        <f t="shared" si="13"/>
        <v>9</v>
      </c>
      <c r="U37">
        <f t="shared" si="19"/>
        <v>0.71679999999999999</v>
      </c>
      <c r="V37">
        <f t="shared" si="20"/>
        <v>6012954.2143999999</v>
      </c>
      <c r="W37">
        <f t="shared" si="21"/>
        <v>6012954</v>
      </c>
      <c r="X37">
        <f t="shared" si="22"/>
        <v>-2.2014230483457728E-6</v>
      </c>
      <c r="Y37">
        <f t="shared" si="23"/>
        <v>-6.1729488257752864E-5</v>
      </c>
    </row>
    <row r="38" spans="13:25" x14ac:dyDescent="0.3">
      <c r="M38">
        <v>36</v>
      </c>
      <c r="N38" t="str">
        <f t="shared" si="15"/>
        <v>24</v>
      </c>
      <c r="O38" t="str">
        <f t="shared" si="16"/>
        <v>0100100</v>
      </c>
      <c r="P38" t="s">
        <v>98</v>
      </c>
      <c r="Q38">
        <v>65.41</v>
      </c>
      <c r="R38">
        <f t="shared" si="17"/>
        <v>1.4832199546485261E-3</v>
      </c>
      <c r="S38">
        <f t="shared" si="18"/>
        <v>337</v>
      </c>
      <c r="T38">
        <f t="shared" si="13"/>
        <v>9</v>
      </c>
      <c r="U38">
        <f t="shared" si="19"/>
        <v>0.75940861678004534</v>
      </c>
      <c r="V38">
        <f t="shared" si="20"/>
        <v>6370381.1979900226</v>
      </c>
      <c r="W38">
        <f t="shared" si="21"/>
        <v>6370381</v>
      </c>
      <c r="X38">
        <f t="shared" si="22"/>
        <v>-2.0329281679928868E-6</v>
      </c>
      <c r="Y38">
        <f t="shared" si="23"/>
        <v>-5.3806367818137655E-5</v>
      </c>
    </row>
    <row r="39" spans="13:25" x14ac:dyDescent="0.3">
      <c r="M39">
        <v>37</v>
      </c>
      <c r="N39" t="str">
        <f t="shared" si="15"/>
        <v>25</v>
      </c>
      <c r="O39" t="str">
        <f t="shared" si="16"/>
        <v>0100101</v>
      </c>
      <c r="P39" t="s">
        <v>97</v>
      </c>
      <c r="Q39">
        <v>69.3</v>
      </c>
      <c r="R39">
        <f t="shared" si="17"/>
        <v>1.5714285714285713E-3</v>
      </c>
      <c r="S39">
        <f t="shared" si="18"/>
        <v>318</v>
      </c>
      <c r="T39">
        <f t="shared" si="13"/>
        <v>9</v>
      </c>
      <c r="U39">
        <f t="shared" si="19"/>
        <v>0.80457142857142849</v>
      </c>
      <c r="V39">
        <f t="shared" si="20"/>
        <v>6749234.3222857136</v>
      </c>
      <c r="W39">
        <f t="shared" si="21"/>
        <v>6749234</v>
      </c>
      <c r="X39">
        <f t="shared" si="22"/>
        <v>-3.3091753653697459E-6</v>
      </c>
      <c r="Y39">
        <f t="shared" si="23"/>
        <v>-8.2668935251297945E-5</v>
      </c>
    </row>
    <row r="40" spans="13:25" x14ac:dyDescent="0.3">
      <c r="M40">
        <v>38</v>
      </c>
      <c r="N40" t="str">
        <f t="shared" si="15"/>
        <v>26</v>
      </c>
      <c r="O40" t="str">
        <f t="shared" si="16"/>
        <v>0100110</v>
      </c>
      <c r="P40" t="s">
        <v>96</v>
      </c>
      <c r="Q40">
        <v>73.42</v>
      </c>
      <c r="R40">
        <f t="shared" si="17"/>
        <v>1.6648526077097507E-3</v>
      </c>
      <c r="S40">
        <f t="shared" si="18"/>
        <v>300</v>
      </c>
      <c r="T40">
        <f t="shared" si="13"/>
        <v>9</v>
      </c>
      <c r="U40">
        <f t="shared" si="19"/>
        <v>0.85240453514739234</v>
      </c>
      <c r="V40">
        <f t="shared" si="20"/>
        <v>7150487.5027736966</v>
      </c>
      <c r="W40">
        <f t="shared" si="21"/>
        <v>7150488</v>
      </c>
      <c r="X40">
        <f t="shared" si="22"/>
        <v>5.1054358440102282E-6</v>
      </c>
      <c r="Y40">
        <f t="shared" si="23"/>
        <v>1.2038550894472185E-4</v>
      </c>
    </row>
    <row r="41" spans="13:25" x14ac:dyDescent="0.3">
      <c r="M41">
        <v>39</v>
      </c>
      <c r="N41" t="str">
        <f t="shared" si="15"/>
        <v>27</v>
      </c>
      <c r="O41" t="str">
        <f t="shared" si="16"/>
        <v>0100111</v>
      </c>
      <c r="P41" t="s">
        <v>95</v>
      </c>
      <c r="Q41">
        <v>77.78</v>
      </c>
      <c r="R41">
        <f t="shared" si="17"/>
        <v>1.7637188208616779E-3</v>
      </c>
      <c r="S41">
        <f t="shared" si="18"/>
        <v>283</v>
      </c>
      <c r="T41">
        <f t="shared" si="13"/>
        <v>9</v>
      </c>
      <c r="U41">
        <f t="shared" si="19"/>
        <v>0.90302403628117911</v>
      </c>
      <c r="V41">
        <f t="shared" si="20"/>
        <v>7575114.6549405893</v>
      </c>
      <c r="W41">
        <f t="shared" si="21"/>
        <v>7575115</v>
      </c>
      <c r="X41">
        <f t="shared" si="22"/>
        <v>3.5430118466026408E-6</v>
      </c>
      <c r="Y41">
        <f t="shared" si="23"/>
        <v>7.8860666019398012E-5</v>
      </c>
    </row>
    <row r="42" spans="13:25" x14ac:dyDescent="0.3">
      <c r="M42">
        <v>40</v>
      </c>
      <c r="N42" t="str">
        <f t="shared" si="15"/>
        <v>28</v>
      </c>
      <c r="O42" t="str">
        <f t="shared" si="16"/>
        <v>0101000</v>
      </c>
      <c r="P42" t="s">
        <v>94</v>
      </c>
      <c r="Q42">
        <v>82.41</v>
      </c>
      <c r="R42">
        <f t="shared" si="17"/>
        <v>1.8687074829931971E-3</v>
      </c>
      <c r="S42">
        <f t="shared" si="18"/>
        <v>267</v>
      </c>
      <c r="T42">
        <f t="shared" si="13"/>
        <v>9</v>
      </c>
      <c r="U42">
        <f t="shared" si="19"/>
        <v>0.95677823129251693</v>
      </c>
      <c r="V42">
        <f t="shared" si="20"/>
        <v>8026037.5252462579</v>
      </c>
      <c r="W42">
        <f t="shared" si="21"/>
        <v>8026038</v>
      </c>
      <c r="X42">
        <f t="shared" si="22"/>
        <v>4.8746913734092415E-6</v>
      </c>
      <c r="Y42">
        <f t="shared" si="23"/>
        <v>1.0240542942840898E-4</v>
      </c>
    </row>
    <row r="43" spans="13:25" x14ac:dyDescent="0.3">
      <c r="M43">
        <v>41</v>
      </c>
      <c r="N43" t="str">
        <f t="shared" si="15"/>
        <v>29</v>
      </c>
      <c r="O43" t="str">
        <f t="shared" si="16"/>
        <v>0101001</v>
      </c>
      <c r="P43" t="s">
        <v>93</v>
      </c>
      <c r="Q43">
        <v>87.31</v>
      </c>
      <c r="R43">
        <f t="shared" si="17"/>
        <v>1.9798185941043082E-3</v>
      </c>
      <c r="S43">
        <f t="shared" si="18"/>
        <v>252</v>
      </c>
      <c r="T43">
        <f t="shared" si="13"/>
        <v>8</v>
      </c>
      <c r="U43">
        <f t="shared" si="19"/>
        <v>0.50683356009070291</v>
      </c>
      <c r="V43">
        <f t="shared" si="20"/>
        <v>8503256.1136907022</v>
      </c>
      <c r="W43">
        <f t="shared" si="21"/>
        <v>8503256</v>
      </c>
      <c r="X43">
        <f t="shared" si="22"/>
        <v>-1.1673569607056206E-6</v>
      </c>
      <c r="Y43">
        <f t="shared" si="23"/>
        <v>-2.3147040687900918E-5</v>
      </c>
    </row>
    <row r="44" spans="13:25" x14ac:dyDescent="0.3">
      <c r="M44">
        <v>42</v>
      </c>
      <c r="N44" t="str">
        <f t="shared" si="15"/>
        <v>2A</v>
      </c>
      <c r="O44" t="str">
        <f t="shared" si="16"/>
        <v>0101010</v>
      </c>
      <c r="P44" t="s">
        <v>92</v>
      </c>
      <c r="Q44">
        <v>92.5</v>
      </c>
      <c r="R44">
        <f t="shared" si="17"/>
        <v>2.0975056689342404E-3</v>
      </c>
      <c r="S44">
        <f t="shared" si="18"/>
        <v>238</v>
      </c>
      <c r="T44">
        <f t="shared" si="13"/>
        <v>8</v>
      </c>
      <c r="U44">
        <f t="shared" si="19"/>
        <v>0.53696145124716554</v>
      </c>
      <c r="V44">
        <f t="shared" si="20"/>
        <v>9008718.2512471657</v>
      </c>
      <c r="W44">
        <f t="shared" si="21"/>
        <v>9008718</v>
      </c>
      <c r="X44">
        <f t="shared" si="22"/>
        <v>-2.5797635336537866E-6</v>
      </c>
      <c r="Y44">
        <f t="shared" si="23"/>
        <v>-4.8282967910032664E-5</v>
      </c>
    </row>
    <row r="45" spans="13:25" x14ac:dyDescent="0.3">
      <c r="M45">
        <v>43</v>
      </c>
      <c r="N45" t="str">
        <f t="shared" si="15"/>
        <v>2B</v>
      </c>
      <c r="O45" t="str">
        <f t="shared" si="16"/>
        <v>0101011</v>
      </c>
      <c r="P45" t="s">
        <v>91</v>
      </c>
      <c r="Q45">
        <v>98</v>
      </c>
      <c r="R45">
        <f t="shared" si="17"/>
        <v>2.2222222222222222E-3</v>
      </c>
      <c r="S45">
        <f t="shared" si="18"/>
        <v>225</v>
      </c>
      <c r="T45">
        <f t="shared" si="13"/>
        <v>8</v>
      </c>
      <c r="U45">
        <f t="shared" si="19"/>
        <v>0.56888888888888889</v>
      </c>
      <c r="V45">
        <f t="shared" si="20"/>
        <v>9544371.7688888889</v>
      </c>
      <c r="W45">
        <f t="shared" si="21"/>
        <v>9544372</v>
      </c>
      <c r="X45">
        <f t="shared" si="22"/>
        <v>2.3730099202052407E-6</v>
      </c>
      <c r="Y45">
        <f t="shared" si="23"/>
        <v>4.1920770640266728E-5</v>
      </c>
    </row>
    <row r="46" spans="13:25" x14ac:dyDescent="0.3">
      <c r="M46">
        <v>44</v>
      </c>
      <c r="N46" t="str">
        <f t="shared" si="15"/>
        <v>2C</v>
      </c>
      <c r="O46" t="str">
        <f t="shared" si="16"/>
        <v>0101100</v>
      </c>
      <c r="P46" t="s">
        <v>90</v>
      </c>
      <c r="Q46">
        <v>103.83</v>
      </c>
      <c r="R46">
        <f t="shared" si="17"/>
        <v>2.3544217687074829E-3</v>
      </c>
      <c r="S46">
        <f t="shared" si="18"/>
        <v>212</v>
      </c>
      <c r="T46">
        <f t="shared" si="13"/>
        <v>8</v>
      </c>
      <c r="U46">
        <f t="shared" si="19"/>
        <v>0.60273197278911561</v>
      </c>
      <c r="V46">
        <f t="shared" si="20"/>
        <v>10112164.497589115</v>
      </c>
      <c r="W46">
        <f t="shared" si="21"/>
        <v>10112164</v>
      </c>
      <c r="X46">
        <f t="shared" si="22"/>
        <v>-5.1091611324473318E-6</v>
      </c>
      <c r="Y46">
        <f t="shared" si="23"/>
        <v>-8.5188808130831701E-5</v>
      </c>
    </row>
    <row r="47" spans="13:25" x14ac:dyDescent="0.3">
      <c r="M47">
        <v>45</v>
      </c>
      <c r="N47" t="str">
        <f t="shared" si="15"/>
        <v>2D</v>
      </c>
      <c r="O47" t="str">
        <f t="shared" si="16"/>
        <v>0101101</v>
      </c>
      <c r="P47" t="s">
        <v>89</v>
      </c>
      <c r="Q47">
        <v>110</v>
      </c>
      <c r="R47">
        <f t="shared" si="17"/>
        <v>2.4943310657596371E-3</v>
      </c>
      <c r="S47">
        <f t="shared" si="18"/>
        <v>200</v>
      </c>
      <c r="T47">
        <f t="shared" si="13"/>
        <v>8</v>
      </c>
      <c r="U47">
        <f t="shared" si="19"/>
        <v>0.6385487528344671</v>
      </c>
      <c r="V47">
        <f t="shared" si="20"/>
        <v>10713070.352834467</v>
      </c>
      <c r="W47">
        <f t="shared" si="21"/>
        <v>10713070</v>
      </c>
      <c r="X47">
        <f t="shared" si="22"/>
        <v>-3.6228448124266122E-6</v>
      </c>
      <c r="Y47">
        <f t="shared" si="23"/>
        <v>-5.7018112762354516E-5</v>
      </c>
    </row>
    <row r="48" spans="13:25" x14ac:dyDescent="0.3">
      <c r="M48">
        <v>46</v>
      </c>
      <c r="N48" t="str">
        <f t="shared" si="15"/>
        <v>2E</v>
      </c>
      <c r="O48" t="str">
        <f t="shared" si="16"/>
        <v>0101110</v>
      </c>
      <c r="P48" t="s">
        <v>88</v>
      </c>
      <c r="Q48">
        <v>116.54</v>
      </c>
      <c r="R48">
        <f t="shared" si="17"/>
        <v>2.6426303854875286E-3</v>
      </c>
      <c r="S48">
        <f t="shared" si="18"/>
        <v>189</v>
      </c>
      <c r="T48">
        <f t="shared" si="13"/>
        <v>8</v>
      </c>
      <c r="U48">
        <f t="shared" si="19"/>
        <v>0.67651337868480732</v>
      </c>
      <c r="V48">
        <f t="shared" si="20"/>
        <v>11350011.081084808</v>
      </c>
      <c r="W48">
        <f t="shared" si="21"/>
        <v>11350011</v>
      </c>
      <c r="X48">
        <f t="shared" si="22"/>
        <v>-8.3256513987682579E-7</v>
      </c>
      <c r="Y48">
        <f t="shared" si="23"/>
        <v>-1.2367986164905774E-5</v>
      </c>
    </row>
    <row r="49" spans="13:25" x14ac:dyDescent="0.3">
      <c r="M49">
        <v>47</v>
      </c>
      <c r="N49" t="str">
        <f t="shared" si="15"/>
        <v>2F</v>
      </c>
      <c r="O49" t="str">
        <f t="shared" si="16"/>
        <v>0101111</v>
      </c>
      <c r="P49" t="s">
        <v>87</v>
      </c>
      <c r="Q49">
        <v>123.47</v>
      </c>
      <c r="R49">
        <f t="shared" si="17"/>
        <v>2.7997732426303856E-3</v>
      </c>
      <c r="S49">
        <f t="shared" si="18"/>
        <v>178</v>
      </c>
      <c r="T49">
        <f t="shared" si="13"/>
        <v>8</v>
      </c>
      <c r="U49">
        <f t="shared" si="19"/>
        <v>0.71674195011337871</v>
      </c>
      <c r="V49">
        <f t="shared" si="20"/>
        <v>12024934.513313379</v>
      </c>
      <c r="W49">
        <f t="shared" si="21"/>
        <v>12024935</v>
      </c>
      <c r="X49">
        <f t="shared" si="22"/>
        <v>4.9972161604051879E-6</v>
      </c>
      <c r="Y49">
        <f t="shared" si="23"/>
        <v>7.0068442708980729E-5</v>
      </c>
    </row>
    <row r="50" spans="13:25" x14ac:dyDescent="0.3">
      <c r="M50">
        <v>48</v>
      </c>
      <c r="N50" t="str">
        <f t="shared" si="15"/>
        <v>30</v>
      </c>
      <c r="O50" t="str">
        <f t="shared" si="16"/>
        <v>0110000</v>
      </c>
      <c r="P50" t="s">
        <v>86</v>
      </c>
      <c r="Q50">
        <v>130.81</v>
      </c>
      <c r="R50">
        <f t="shared" si="17"/>
        <v>2.9662131519274377E-3</v>
      </c>
      <c r="S50">
        <f t="shared" si="18"/>
        <v>168</v>
      </c>
      <c r="T50">
        <f t="shared" si="13"/>
        <v>8</v>
      </c>
      <c r="U50">
        <f t="shared" si="19"/>
        <v>0.75935056689342406</v>
      </c>
      <c r="V50">
        <f t="shared" si="20"/>
        <v>12739788.480493424</v>
      </c>
      <c r="W50">
        <f t="shared" si="21"/>
        <v>12739788</v>
      </c>
      <c r="X50">
        <f t="shared" si="22"/>
        <v>-4.9336254640246907E-6</v>
      </c>
      <c r="Y50">
        <f t="shared" si="23"/>
        <v>-6.5295165024557269E-5</v>
      </c>
    </row>
    <row r="51" spans="13:25" x14ac:dyDescent="0.3">
      <c r="M51">
        <v>49</v>
      </c>
      <c r="N51" t="str">
        <f t="shared" si="15"/>
        <v>31</v>
      </c>
      <c r="O51" t="str">
        <f t="shared" si="16"/>
        <v>0110001</v>
      </c>
      <c r="P51" t="s">
        <v>85</v>
      </c>
      <c r="Q51">
        <v>138.59</v>
      </c>
      <c r="R51">
        <f t="shared" si="17"/>
        <v>3.1426303854875286E-3</v>
      </c>
      <c r="S51">
        <f t="shared" si="18"/>
        <v>159</v>
      </c>
      <c r="T51">
        <f t="shared" si="13"/>
        <v>8</v>
      </c>
      <c r="U51">
        <f t="shared" si="19"/>
        <v>0.80451337868480732</v>
      </c>
      <c r="V51">
        <f t="shared" si="20"/>
        <v>13497494.729084808</v>
      </c>
      <c r="W51">
        <f t="shared" si="21"/>
        <v>13497495</v>
      </c>
      <c r="X51">
        <f t="shared" si="22"/>
        <v>2.7817115072319154E-6</v>
      </c>
      <c r="Y51">
        <f t="shared" si="23"/>
        <v>3.4748493112823713E-5</v>
      </c>
    </row>
    <row r="52" spans="13:25" x14ac:dyDescent="0.3">
      <c r="M52">
        <v>50</v>
      </c>
      <c r="N52" t="str">
        <f t="shared" si="15"/>
        <v>32</v>
      </c>
      <c r="O52" t="str">
        <f t="shared" si="16"/>
        <v>0110010</v>
      </c>
      <c r="P52" t="s">
        <v>84</v>
      </c>
      <c r="Q52">
        <v>146.83000000000001</v>
      </c>
      <c r="R52">
        <f t="shared" si="17"/>
        <v>3.3294784580498869E-3</v>
      </c>
      <c r="S52">
        <f t="shared" si="18"/>
        <v>150</v>
      </c>
      <c r="T52">
        <f t="shared" si="13"/>
        <v>8</v>
      </c>
      <c r="U52">
        <f t="shared" si="19"/>
        <v>0.85234648526077106</v>
      </c>
      <c r="V52">
        <f t="shared" si="20"/>
        <v>14300001.090060772</v>
      </c>
      <c r="W52">
        <f t="shared" si="21"/>
        <v>14300001</v>
      </c>
      <c r="X52">
        <f t="shared" si="22"/>
        <v>-9.2472882515411137E-7</v>
      </c>
      <c r="Y52">
        <f t="shared" si="23"/>
        <v>-1.0903235211118752E-5</v>
      </c>
    </row>
    <row r="53" spans="13:25" x14ac:dyDescent="0.3">
      <c r="M53">
        <v>51</v>
      </c>
      <c r="N53" t="str">
        <f t="shared" si="15"/>
        <v>33</v>
      </c>
      <c r="O53" t="str">
        <f t="shared" si="16"/>
        <v>0110011</v>
      </c>
      <c r="P53" t="s">
        <v>83</v>
      </c>
      <c r="Q53">
        <v>155.56</v>
      </c>
      <c r="R53">
        <f t="shared" si="17"/>
        <v>3.5274376417233559E-3</v>
      </c>
      <c r="S53">
        <f t="shared" si="18"/>
        <v>141</v>
      </c>
      <c r="T53">
        <f t="shared" si="13"/>
        <v>8</v>
      </c>
      <c r="U53">
        <f t="shared" si="19"/>
        <v>0.90302403628117911</v>
      </c>
      <c r="V53">
        <f t="shared" si="20"/>
        <v>15150229.309881179</v>
      </c>
      <c r="W53">
        <f t="shared" si="21"/>
        <v>15150229</v>
      </c>
      <c r="X53">
        <f t="shared" si="22"/>
        <v>-3.1818076919303689E-6</v>
      </c>
      <c r="Y53">
        <f t="shared" si="23"/>
        <v>-3.5410477554045579E-5</v>
      </c>
    </row>
    <row r="54" spans="13:25" x14ac:dyDescent="0.3">
      <c r="M54">
        <v>52</v>
      </c>
      <c r="N54" t="str">
        <f t="shared" si="15"/>
        <v>34</v>
      </c>
      <c r="O54" t="str">
        <f t="shared" si="16"/>
        <v>0110100</v>
      </c>
      <c r="P54" t="s">
        <v>82</v>
      </c>
      <c r="Q54">
        <v>164.81</v>
      </c>
      <c r="R54">
        <f t="shared" si="17"/>
        <v>3.7371882086167799E-3</v>
      </c>
      <c r="S54">
        <f t="shared" si="18"/>
        <v>133</v>
      </c>
      <c r="T54">
        <f t="shared" si="13"/>
        <v>8</v>
      </c>
      <c r="U54">
        <f t="shared" si="19"/>
        <v>0.95672018140589565</v>
      </c>
      <c r="V54">
        <f t="shared" si="20"/>
        <v>16051101.135005895</v>
      </c>
      <c r="W54">
        <f t="shared" si="21"/>
        <v>16051101</v>
      </c>
      <c r="X54">
        <f t="shared" si="22"/>
        <v>-1.3862177663560848E-6</v>
      </c>
      <c r="Y54">
        <f t="shared" si="23"/>
        <v>-1.4561418694743085E-5</v>
      </c>
    </row>
    <row r="55" spans="13:25" x14ac:dyDescent="0.3">
      <c r="M55">
        <v>53</v>
      </c>
      <c r="N55" t="str">
        <f t="shared" si="15"/>
        <v>35</v>
      </c>
      <c r="O55" t="str">
        <f t="shared" si="16"/>
        <v>0110101</v>
      </c>
      <c r="P55" t="s">
        <v>81</v>
      </c>
      <c r="Q55">
        <v>174.61</v>
      </c>
      <c r="R55">
        <f t="shared" si="17"/>
        <v>3.9594104308390025E-3</v>
      </c>
      <c r="S55">
        <f t="shared" si="18"/>
        <v>126</v>
      </c>
      <c r="T55">
        <f t="shared" si="13"/>
        <v>7</v>
      </c>
      <c r="U55">
        <f t="shared" si="19"/>
        <v>0.50680453514739232</v>
      </c>
      <c r="V55">
        <f t="shared" si="20"/>
        <v>17005538.311894786</v>
      </c>
      <c r="W55">
        <f t="shared" si="21"/>
        <v>17005538</v>
      </c>
      <c r="X55">
        <f t="shared" si="22"/>
        <v>-3.2024830685754846E-6</v>
      </c>
      <c r="Y55">
        <f t="shared" si="23"/>
        <v>-3.1752177934187523E-5</v>
      </c>
    </row>
    <row r="56" spans="13:25" x14ac:dyDescent="0.3">
      <c r="M56">
        <v>54</v>
      </c>
      <c r="N56" t="str">
        <f t="shared" si="15"/>
        <v>36</v>
      </c>
      <c r="O56" t="str">
        <f t="shared" si="16"/>
        <v>0110110</v>
      </c>
      <c r="P56" t="s">
        <v>80</v>
      </c>
      <c r="Q56">
        <v>185</v>
      </c>
      <c r="R56">
        <f t="shared" si="17"/>
        <v>4.1950113378684808E-3</v>
      </c>
      <c r="S56">
        <f t="shared" si="18"/>
        <v>119</v>
      </c>
      <c r="T56">
        <f t="shared" si="13"/>
        <v>7</v>
      </c>
      <c r="U56">
        <f t="shared" si="19"/>
        <v>0.53696145124716554</v>
      </c>
      <c r="V56">
        <f t="shared" si="20"/>
        <v>18017436.502494331</v>
      </c>
      <c r="W56">
        <f t="shared" si="21"/>
        <v>18017437</v>
      </c>
      <c r="X56">
        <f t="shared" si="22"/>
        <v>5.1083043178280774E-6</v>
      </c>
      <c r="Y56">
        <f t="shared" si="23"/>
        <v>4.7803623133227258E-5</v>
      </c>
    </row>
    <row r="57" spans="13:25" x14ac:dyDescent="0.3">
      <c r="M57">
        <v>55</v>
      </c>
      <c r="N57" t="str">
        <f t="shared" si="15"/>
        <v>37</v>
      </c>
      <c r="O57" t="str">
        <f t="shared" si="16"/>
        <v>0110111</v>
      </c>
      <c r="P57" t="s">
        <v>79</v>
      </c>
      <c r="Q57">
        <v>196</v>
      </c>
      <c r="R57">
        <f t="shared" si="17"/>
        <v>4.4444444444444444E-3</v>
      </c>
      <c r="S57">
        <f t="shared" si="18"/>
        <v>112</v>
      </c>
      <c r="T57">
        <f t="shared" si="13"/>
        <v>7</v>
      </c>
      <c r="U57">
        <f t="shared" si="19"/>
        <v>0.56888888888888889</v>
      </c>
      <c r="V57">
        <f t="shared" si="20"/>
        <v>19088743.537777778</v>
      </c>
      <c r="W57">
        <f t="shared" si="21"/>
        <v>19088744</v>
      </c>
      <c r="X57">
        <f t="shared" si="22"/>
        <v>4.7460198404104814E-6</v>
      </c>
      <c r="Y57">
        <f t="shared" si="23"/>
        <v>4.1920770640266728E-5</v>
      </c>
    </row>
    <row r="58" spans="13:25" x14ac:dyDescent="0.3">
      <c r="M58">
        <v>56</v>
      </c>
      <c r="N58" t="str">
        <f t="shared" si="15"/>
        <v>38</v>
      </c>
      <c r="O58" t="str">
        <f t="shared" si="16"/>
        <v>0111000</v>
      </c>
      <c r="P58" t="s">
        <v>78</v>
      </c>
      <c r="Q58">
        <v>207.65</v>
      </c>
      <c r="R58">
        <f t="shared" si="17"/>
        <v>4.7086167800453518E-3</v>
      </c>
      <c r="S58">
        <f t="shared" si="18"/>
        <v>106</v>
      </c>
      <c r="T58">
        <f t="shared" si="13"/>
        <v>7</v>
      </c>
      <c r="U58">
        <f t="shared" si="19"/>
        <v>0.60270294784580503</v>
      </c>
      <c r="V58">
        <f t="shared" si="20"/>
        <v>20223355.079691611</v>
      </c>
      <c r="W58">
        <f t="shared" si="21"/>
        <v>20223355</v>
      </c>
      <c r="X58">
        <f t="shared" si="22"/>
        <v>-8.182600269232565E-7</v>
      </c>
      <c r="Y58">
        <f t="shared" si="23"/>
        <v>-6.8220545119872162E-6</v>
      </c>
    </row>
    <row r="59" spans="13:25" x14ac:dyDescent="0.3">
      <c r="M59">
        <v>57</v>
      </c>
      <c r="N59" t="str">
        <f t="shared" si="15"/>
        <v>39</v>
      </c>
      <c r="O59" t="str">
        <f t="shared" si="16"/>
        <v>0111001</v>
      </c>
      <c r="P59" t="s">
        <v>76</v>
      </c>
      <c r="Q59">
        <v>220</v>
      </c>
      <c r="R59">
        <f t="shared" si="17"/>
        <v>4.9886621315192742E-3</v>
      </c>
      <c r="S59">
        <f t="shared" si="18"/>
        <v>100</v>
      </c>
      <c r="T59">
        <f t="shared" si="13"/>
        <v>7</v>
      </c>
      <c r="U59">
        <f t="shared" si="19"/>
        <v>0.6385487528344671</v>
      </c>
      <c r="V59">
        <f t="shared" si="20"/>
        <v>21426140.705668934</v>
      </c>
      <c r="W59">
        <f t="shared" si="21"/>
        <v>21426141</v>
      </c>
      <c r="X59">
        <f t="shared" si="22"/>
        <v>3.0221417602824263E-6</v>
      </c>
      <c r="Y59">
        <f t="shared" si="23"/>
        <v>2.3781975776276164E-5</v>
      </c>
    </row>
    <row r="60" spans="13:25" x14ac:dyDescent="0.3">
      <c r="M60">
        <v>58</v>
      </c>
      <c r="N60" t="str">
        <f t="shared" si="15"/>
        <v>3A</v>
      </c>
      <c r="O60" t="str">
        <f t="shared" si="16"/>
        <v>0111010</v>
      </c>
      <c r="P60" t="s">
        <v>75</v>
      </c>
      <c r="Q60">
        <v>233.08</v>
      </c>
      <c r="R60">
        <f t="shared" si="17"/>
        <v>5.2852607709750572E-3</v>
      </c>
      <c r="S60">
        <f t="shared" si="18"/>
        <v>94</v>
      </c>
      <c r="T60">
        <f t="shared" si="13"/>
        <v>7</v>
      </c>
      <c r="U60">
        <f t="shared" si="19"/>
        <v>0.67651337868480732</v>
      </c>
      <c r="V60">
        <f t="shared" si="20"/>
        <v>22700022.162169617</v>
      </c>
      <c r="W60">
        <f t="shared" si="21"/>
        <v>22700022</v>
      </c>
      <c r="X60">
        <f t="shared" si="22"/>
        <v>-1.6651302797536516E-6</v>
      </c>
      <c r="Y60">
        <f t="shared" si="23"/>
        <v>-1.2367986164905774E-5</v>
      </c>
    </row>
    <row r="61" spans="13:25" x14ac:dyDescent="0.3">
      <c r="M61">
        <v>59</v>
      </c>
      <c r="N61" t="str">
        <f t="shared" si="15"/>
        <v>3B</v>
      </c>
      <c r="O61" t="str">
        <f t="shared" si="16"/>
        <v>0111011</v>
      </c>
      <c r="P61" t="s">
        <v>74</v>
      </c>
      <c r="Q61">
        <v>246.94</v>
      </c>
      <c r="R61">
        <f t="shared" si="17"/>
        <v>5.5995464852607712E-3</v>
      </c>
      <c r="S61">
        <f t="shared" si="18"/>
        <v>89</v>
      </c>
      <c r="T61">
        <f t="shared" si="13"/>
        <v>7</v>
      </c>
      <c r="U61">
        <f t="shared" si="19"/>
        <v>0.71674195011337871</v>
      </c>
      <c r="V61">
        <f t="shared" si="20"/>
        <v>24049869.026626758</v>
      </c>
      <c r="W61">
        <f t="shared" si="21"/>
        <v>24049869</v>
      </c>
      <c r="X61">
        <f t="shared" si="22"/>
        <v>-2.7339906432527483E-7</v>
      </c>
      <c r="Y61">
        <f t="shared" si="23"/>
        <v>-1.9167318085006629E-6</v>
      </c>
    </row>
    <row r="62" spans="13:25" x14ac:dyDescent="0.3">
      <c r="M62">
        <v>60</v>
      </c>
      <c r="N62" t="str">
        <f t="shared" si="15"/>
        <v>3C</v>
      </c>
      <c r="O62" t="str">
        <f t="shared" si="16"/>
        <v>0111100</v>
      </c>
      <c r="P62" t="s">
        <v>73</v>
      </c>
      <c r="Q62">
        <v>261.63</v>
      </c>
      <c r="R62">
        <f t="shared" si="17"/>
        <v>5.9326530612244894E-3</v>
      </c>
      <c r="S62">
        <f t="shared" si="18"/>
        <v>84</v>
      </c>
      <c r="T62">
        <f t="shared" si="13"/>
        <v>7</v>
      </c>
      <c r="U62">
        <f t="shared" si="19"/>
        <v>0.75937959183673465</v>
      </c>
      <c r="V62">
        <f t="shared" si="20"/>
        <v>25480550.876473468</v>
      </c>
      <c r="W62">
        <f t="shared" si="21"/>
        <v>25480551</v>
      </c>
      <c r="X62">
        <f t="shared" si="22"/>
        <v>1.2683496042505127E-6</v>
      </c>
      <c r="Y62">
        <f t="shared" si="23"/>
        <v>8.3928066129502627E-6</v>
      </c>
    </row>
    <row r="63" spans="13:25" x14ac:dyDescent="0.3">
      <c r="M63">
        <v>61</v>
      </c>
      <c r="N63" t="str">
        <f t="shared" si="15"/>
        <v>3D</v>
      </c>
      <c r="O63" t="str">
        <f t="shared" si="16"/>
        <v>0111101</v>
      </c>
      <c r="P63" t="s">
        <v>72</v>
      </c>
      <c r="Q63">
        <v>277.18</v>
      </c>
      <c r="R63">
        <f t="shared" si="17"/>
        <v>6.2852607709750572E-3</v>
      </c>
      <c r="S63">
        <f t="shared" si="18"/>
        <v>79</v>
      </c>
      <c r="T63">
        <f t="shared" si="13"/>
        <v>7</v>
      </c>
      <c r="U63">
        <f t="shared" si="19"/>
        <v>0.80451337868480732</v>
      </c>
      <c r="V63">
        <f t="shared" si="20"/>
        <v>26994989.458169617</v>
      </c>
      <c r="W63">
        <f t="shared" si="21"/>
        <v>26994989</v>
      </c>
      <c r="X63">
        <f t="shared" si="22"/>
        <v>-4.7044083706718198E-6</v>
      </c>
      <c r="Y63">
        <f t="shared" si="23"/>
        <v>-2.9383187868755769E-5</v>
      </c>
    </row>
    <row r="64" spans="13:25" x14ac:dyDescent="0.3">
      <c r="M64">
        <v>62</v>
      </c>
      <c r="N64" t="str">
        <f t="shared" si="15"/>
        <v>3E</v>
      </c>
      <c r="O64" t="str">
        <f t="shared" si="16"/>
        <v>0111110</v>
      </c>
      <c r="P64" t="s">
        <v>71</v>
      </c>
      <c r="Q64">
        <v>293.66000000000003</v>
      </c>
      <c r="R64">
        <f t="shared" si="17"/>
        <v>6.6589569160997739E-3</v>
      </c>
      <c r="S64">
        <f t="shared" si="18"/>
        <v>75</v>
      </c>
      <c r="T64">
        <f t="shared" si="13"/>
        <v>7</v>
      </c>
      <c r="U64">
        <f t="shared" si="19"/>
        <v>0.85234648526077106</v>
      </c>
      <c r="V64">
        <f t="shared" si="20"/>
        <v>28600002.180121545</v>
      </c>
      <c r="W64">
        <f t="shared" si="21"/>
        <v>28600002</v>
      </c>
      <c r="X64">
        <f t="shared" si="22"/>
        <v>-1.8494576503082227E-6</v>
      </c>
      <c r="Y64">
        <f t="shared" si="23"/>
        <v>-1.0903235211118752E-5</v>
      </c>
    </row>
    <row r="65" spans="13:25" x14ac:dyDescent="0.3">
      <c r="M65">
        <v>63</v>
      </c>
      <c r="N65" t="str">
        <f t="shared" si="15"/>
        <v>3F</v>
      </c>
      <c r="O65" t="str">
        <f t="shared" si="16"/>
        <v>0111111</v>
      </c>
      <c r="P65" t="s">
        <v>70</v>
      </c>
      <c r="Q65">
        <v>311.13</v>
      </c>
      <c r="R65">
        <f t="shared" si="17"/>
        <v>7.0551020408163266E-3</v>
      </c>
      <c r="S65">
        <f t="shared" si="18"/>
        <v>70</v>
      </c>
      <c r="T65">
        <f t="shared" si="13"/>
        <v>7</v>
      </c>
      <c r="U65">
        <f t="shared" si="19"/>
        <v>0.90305306122448981</v>
      </c>
      <c r="V65">
        <f t="shared" si="20"/>
        <v>30301432.53524898</v>
      </c>
      <c r="W65">
        <f t="shared" si="21"/>
        <v>30301433</v>
      </c>
      <c r="X65">
        <f t="shared" si="22"/>
        <v>4.7719851101885036E-6</v>
      </c>
      <c r="Y65">
        <f t="shared" si="23"/>
        <v>2.6552961829504818E-5</v>
      </c>
    </row>
    <row r="66" spans="13:25" x14ac:dyDescent="0.3">
      <c r="M66">
        <v>64</v>
      </c>
      <c r="N66" t="str">
        <f t="shared" ref="N66:N97" si="24">DEC2HEX(M66)</f>
        <v>40</v>
      </c>
      <c r="O66" t="str">
        <f t="shared" ref="O66:O97" si="25">HEX2BIN(N66,7)</f>
        <v>1000000</v>
      </c>
      <c r="P66" t="s">
        <v>69</v>
      </c>
      <c r="Q66">
        <v>329.63</v>
      </c>
      <c r="R66">
        <f t="shared" ref="R66:R97" si="26">Q66/fs</f>
        <v>7.4746031746031746E-3</v>
      </c>
      <c r="S66">
        <f t="shared" ref="S66:S97" si="27">_xlfn.FLOOR.MATH(0.5/R66)</f>
        <v>66</v>
      </c>
      <c r="T66">
        <f t="shared" si="13"/>
        <v>7</v>
      </c>
      <c r="U66">
        <f t="shared" ref="U66:U97" si="28">R66*POWER(2,T66)</f>
        <v>0.95674920634920635</v>
      </c>
      <c r="V66">
        <f t="shared" ref="V66:V97" si="29">U66*POWER(2,Blut-T66)</f>
        <v>32103176.185498413</v>
      </c>
      <c r="W66">
        <f t="shared" ref="W66:W97" si="30">ROUND(V66,0)</f>
        <v>32103176</v>
      </c>
      <c r="X66">
        <f t="shared" ref="X66:X97" si="31">(W66 / POWER(2,Blut-T66)-U66) / POWER(2,T66) * fs</f>
        <v>-1.9046664237985789E-6</v>
      </c>
      <c r="Y66">
        <f t="shared" ref="Y66:Y97" si="32">1200 * LOG((Q66+X66)/Q66,2)</f>
        <v>-1.0003408013142606E-5</v>
      </c>
    </row>
    <row r="67" spans="13:25" x14ac:dyDescent="0.3">
      <c r="M67">
        <v>65</v>
      </c>
      <c r="N67" t="str">
        <f t="shared" si="24"/>
        <v>41</v>
      </c>
      <c r="O67" t="str">
        <f t="shared" si="25"/>
        <v>1000001</v>
      </c>
      <c r="P67" t="s">
        <v>68</v>
      </c>
      <c r="Q67">
        <v>349.23</v>
      </c>
      <c r="R67">
        <f t="shared" si="26"/>
        <v>7.919047619047619E-3</v>
      </c>
      <c r="S67">
        <f t="shared" si="27"/>
        <v>63</v>
      </c>
      <c r="T67">
        <f t="shared" ref="T67:T129" si="33">MAX(2,MIN(_xlfn.FLOOR.MATH(LOG(2*S67)/LOG(2)),9))</f>
        <v>6</v>
      </c>
      <c r="U67">
        <f t="shared" si="28"/>
        <v>0.50681904761904761</v>
      </c>
      <c r="V67">
        <f t="shared" si="29"/>
        <v>34012050.53927619</v>
      </c>
      <c r="W67">
        <f t="shared" si="30"/>
        <v>34012051</v>
      </c>
      <c r="X67">
        <f t="shared" si="31"/>
        <v>4.7306343951489249E-6</v>
      </c>
      <c r="Y67">
        <f t="shared" si="32"/>
        <v>2.3451121919226616E-5</v>
      </c>
    </row>
    <row r="68" spans="13:25" x14ac:dyDescent="0.3">
      <c r="M68">
        <v>66</v>
      </c>
      <c r="N68" t="str">
        <f t="shared" si="24"/>
        <v>42</v>
      </c>
      <c r="O68" t="str">
        <f t="shared" si="25"/>
        <v>1000010</v>
      </c>
      <c r="P68" t="s">
        <v>67</v>
      </c>
      <c r="Q68">
        <v>369.99</v>
      </c>
      <c r="R68">
        <f t="shared" si="26"/>
        <v>8.3897959183673477E-3</v>
      </c>
      <c r="S68">
        <f t="shared" si="27"/>
        <v>59</v>
      </c>
      <c r="T68">
        <f t="shared" si="33"/>
        <v>6</v>
      </c>
      <c r="U68">
        <f t="shared" si="28"/>
        <v>0.53694693877551025</v>
      </c>
      <c r="V68">
        <f t="shared" si="29"/>
        <v>36033899.089502044</v>
      </c>
      <c r="W68">
        <f t="shared" si="30"/>
        <v>36033899</v>
      </c>
      <c r="X68">
        <f t="shared" si="31"/>
        <v>-9.1899189664373937E-7</v>
      </c>
      <c r="Y68">
        <f t="shared" si="32"/>
        <v>-4.3000892042530409E-6</v>
      </c>
    </row>
    <row r="69" spans="13:25" x14ac:dyDescent="0.3">
      <c r="M69">
        <v>67</v>
      </c>
      <c r="N69" t="str">
        <f t="shared" si="24"/>
        <v>43</v>
      </c>
      <c r="O69" t="str">
        <f t="shared" si="25"/>
        <v>1000011</v>
      </c>
      <c r="P69" t="s">
        <v>66</v>
      </c>
      <c r="Q69">
        <v>392</v>
      </c>
      <c r="R69">
        <f t="shared" si="26"/>
        <v>8.8888888888888889E-3</v>
      </c>
      <c r="S69">
        <f t="shared" si="27"/>
        <v>56</v>
      </c>
      <c r="T69">
        <f t="shared" si="33"/>
        <v>6</v>
      </c>
      <c r="U69">
        <f t="shared" si="28"/>
        <v>0.56888888888888889</v>
      </c>
      <c r="V69">
        <f t="shared" si="29"/>
        <v>38177487.075555556</v>
      </c>
      <c r="W69">
        <f t="shared" si="30"/>
        <v>38177487</v>
      </c>
      <c r="X69">
        <f t="shared" si="31"/>
        <v>-7.757917043146878E-7</v>
      </c>
      <c r="Y69">
        <f t="shared" si="32"/>
        <v>-3.4262168760478613E-6</v>
      </c>
    </row>
    <row r="70" spans="13:25" x14ac:dyDescent="0.3">
      <c r="M70">
        <v>68</v>
      </c>
      <c r="N70" t="str">
        <f t="shared" si="24"/>
        <v>44</v>
      </c>
      <c r="O70" t="str">
        <f t="shared" si="25"/>
        <v>1000100</v>
      </c>
      <c r="P70" t="s">
        <v>65</v>
      </c>
      <c r="Q70">
        <v>415.3</v>
      </c>
      <c r="R70">
        <f t="shared" si="26"/>
        <v>9.4172335600907035E-3</v>
      </c>
      <c r="S70">
        <f t="shared" si="27"/>
        <v>53</v>
      </c>
      <c r="T70">
        <f t="shared" si="33"/>
        <v>6</v>
      </c>
      <c r="U70">
        <f t="shared" si="28"/>
        <v>0.60270294784580503</v>
      </c>
      <c r="V70">
        <f t="shared" si="29"/>
        <v>40446710.159383222</v>
      </c>
      <c r="W70">
        <f t="shared" si="30"/>
        <v>40446710</v>
      </c>
      <c r="X70">
        <f t="shared" si="31"/>
        <v>-1.636520053846513E-6</v>
      </c>
      <c r="Y70">
        <f t="shared" si="32"/>
        <v>-6.8220545119872162E-6</v>
      </c>
    </row>
    <row r="71" spans="13:25" x14ac:dyDescent="0.3">
      <c r="M71">
        <v>69</v>
      </c>
      <c r="N71" t="str">
        <f t="shared" si="24"/>
        <v>45</v>
      </c>
      <c r="O71" t="str">
        <f t="shared" si="25"/>
        <v>1000101</v>
      </c>
      <c r="P71" t="s">
        <v>64</v>
      </c>
      <c r="Q71">
        <v>440</v>
      </c>
      <c r="R71">
        <f t="shared" si="26"/>
        <v>9.9773242630385485E-3</v>
      </c>
      <c r="S71">
        <f t="shared" si="27"/>
        <v>50</v>
      </c>
      <c r="T71">
        <f t="shared" si="33"/>
        <v>6</v>
      </c>
      <c r="U71">
        <f t="shared" si="28"/>
        <v>0.6385487528344671</v>
      </c>
      <c r="V71">
        <f t="shared" si="29"/>
        <v>42852281.411337867</v>
      </c>
      <c r="W71">
        <f t="shared" si="30"/>
        <v>42852281</v>
      </c>
      <c r="X71">
        <f t="shared" si="31"/>
        <v>-4.223547864570798E-6</v>
      </c>
      <c r="Y71">
        <f t="shared" si="32"/>
        <v>-1.6618067925549052E-5</v>
      </c>
    </row>
    <row r="72" spans="13:25" x14ac:dyDescent="0.3">
      <c r="M72">
        <v>70</v>
      </c>
      <c r="N72" t="str">
        <f t="shared" si="24"/>
        <v>46</v>
      </c>
      <c r="O72" t="str">
        <f t="shared" si="25"/>
        <v>1000110</v>
      </c>
      <c r="P72" t="s">
        <v>63</v>
      </c>
      <c r="Q72">
        <v>466.16</v>
      </c>
      <c r="R72">
        <f t="shared" si="26"/>
        <v>1.0570521541950114E-2</v>
      </c>
      <c r="S72">
        <f t="shared" si="27"/>
        <v>47</v>
      </c>
      <c r="T72">
        <f t="shared" si="33"/>
        <v>6</v>
      </c>
      <c r="U72">
        <f t="shared" si="28"/>
        <v>0.67651337868480732</v>
      </c>
      <c r="V72">
        <f t="shared" si="29"/>
        <v>45400044.324339233</v>
      </c>
      <c r="W72">
        <f t="shared" si="30"/>
        <v>45400044</v>
      </c>
      <c r="X72">
        <f t="shared" si="31"/>
        <v>-3.3302605595073032E-6</v>
      </c>
      <c r="Y72">
        <f t="shared" si="32"/>
        <v>-1.2367986164905774E-5</v>
      </c>
    </row>
    <row r="73" spans="13:25" x14ac:dyDescent="0.3">
      <c r="M73">
        <v>71</v>
      </c>
      <c r="N73" t="str">
        <f t="shared" si="24"/>
        <v>47</v>
      </c>
      <c r="O73" t="str">
        <f t="shared" si="25"/>
        <v>1000111</v>
      </c>
      <c r="P73" t="s">
        <v>62</v>
      </c>
      <c r="Q73">
        <v>493.88</v>
      </c>
      <c r="R73">
        <f t="shared" si="26"/>
        <v>1.1199092970521542E-2</v>
      </c>
      <c r="S73">
        <f t="shared" si="27"/>
        <v>44</v>
      </c>
      <c r="T73">
        <f t="shared" si="33"/>
        <v>6</v>
      </c>
      <c r="U73">
        <f t="shared" si="28"/>
        <v>0.71674195011337871</v>
      </c>
      <c r="V73">
        <f t="shared" si="29"/>
        <v>48099738.053253517</v>
      </c>
      <c r="W73">
        <f t="shared" si="30"/>
        <v>48099738</v>
      </c>
      <c r="X73">
        <f t="shared" si="31"/>
        <v>-5.4679812865054966E-7</v>
      </c>
      <c r="Y73">
        <f t="shared" si="32"/>
        <v>-1.9167318085006629E-6</v>
      </c>
    </row>
    <row r="74" spans="13:25" x14ac:dyDescent="0.3">
      <c r="M74">
        <v>72</v>
      </c>
      <c r="N74" t="str">
        <f t="shared" si="24"/>
        <v>48</v>
      </c>
      <c r="O74" t="str">
        <f t="shared" si="25"/>
        <v>1001000</v>
      </c>
      <c r="P74" t="s">
        <v>61</v>
      </c>
      <c r="Q74">
        <v>523.25</v>
      </c>
      <c r="R74">
        <f t="shared" si="26"/>
        <v>1.1865079365079365E-2</v>
      </c>
      <c r="S74">
        <f t="shared" si="27"/>
        <v>42</v>
      </c>
      <c r="T74">
        <f t="shared" si="33"/>
        <v>6</v>
      </c>
      <c r="U74">
        <f t="shared" si="28"/>
        <v>0.75936507936507935</v>
      </c>
      <c r="V74">
        <f t="shared" si="29"/>
        <v>50960127.837460317</v>
      </c>
      <c r="W74">
        <f t="shared" si="30"/>
        <v>50960128</v>
      </c>
      <c r="X74">
        <f t="shared" si="31"/>
        <v>1.6689300613367819E-6</v>
      </c>
      <c r="Y74">
        <f t="shared" si="32"/>
        <v>5.5218509437978195E-6</v>
      </c>
    </row>
    <row r="75" spans="13:25" x14ac:dyDescent="0.3">
      <c r="M75">
        <v>73</v>
      </c>
      <c r="N75" t="str">
        <f t="shared" si="24"/>
        <v>49</v>
      </c>
      <c r="O75" t="str">
        <f t="shared" si="25"/>
        <v>1001001</v>
      </c>
      <c r="P75" t="s">
        <v>60</v>
      </c>
      <c r="Q75">
        <v>554.37</v>
      </c>
      <c r="R75">
        <f t="shared" si="26"/>
        <v>1.2570748299319728E-2</v>
      </c>
      <c r="S75">
        <f t="shared" si="27"/>
        <v>39</v>
      </c>
      <c r="T75">
        <f t="shared" si="33"/>
        <v>6</v>
      </c>
      <c r="U75">
        <f t="shared" si="28"/>
        <v>0.80452789115646262</v>
      </c>
      <c r="V75">
        <f t="shared" si="29"/>
        <v>53990952.831825852</v>
      </c>
      <c r="W75">
        <f t="shared" si="30"/>
        <v>53990953</v>
      </c>
      <c r="X75">
        <f t="shared" si="31"/>
        <v>1.7267837909562544E-6</v>
      </c>
      <c r="Y75">
        <f t="shared" si="32"/>
        <v>5.3925480930795426E-6</v>
      </c>
    </row>
    <row r="76" spans="13:25" x14ac:dyDescent="0.3">
      <c r="M76">
        <v>74</v>
      </c>
      <c r="N76" t="str">
        <f t="shared" si="24"/>
        <v>4A</v>
      </c>
      <c r="O76" t="str">
        <f t="shared" si="25"/>
        <v>1001010</v>
      </c>
      <c r="P76" t="s">
        <v>59</v>
      </c>
      <c r="Q76">
        <v>587.33000000000004</v>
      </c>
      <c r="R76">
        <f t="shared" si="26"/>
        <v>1.3318140589569162E-2</v>
      </c>
      <c r="S76">
        <f t="shared" si="27"/>
        <v>37</v>
      </c>
      <c r="T76">
        <f t="shared" si="33"/>
        <v>6</v>
      </c>
      <c r="U76">
        <f t="shared" si="28"/>
        <v>0.85236099773242635</v>
      </c>
      <c r="V76">
        <f t="shared" si="29"/>
        <v>57200978.275729708</v>
      </c>
      <c r="W76">
        <f t="shared" si="30"/>
        <v>57200978</v>
      </c>
      <c r="X76">
        <f t="shared" si="31"/>
        <v>-2.831146153452202E-6</v>
      </c>
      <c r="Y76">
        <f t="shared" si="32"/>
        <v>-8.3451834899051317E-6</v>
      </c>
    </row>
    <row r="77" spans="13:25" x14ac:dyDescent="0.3">
      <c r="M77">
        <v>75</v>
      </c>
      <c r="N77" t="str">
        <f t="shared" si="24"/>
        <v>4B</v>
      </c>
      <c r="O77" t="str">
        <f t="shared" si="25"/>
        <v>1001011</v>
      </c>
      <c r="P77" t="s">
        <v>58</v>
      </c>
      <c r="Q77">
        <v>622.25</v>
      </c>
      <c r="R77">
        <f t="shared" si="26"/>
        <v>1.4109977324263039E-2</v>
      </c>
      <c r="S77">
        <f t="shared" si="27"/>
        <v>35</v>
      </c>
      <c r="T77">
        <f t="shared" si="33"/>
        <v>6</v>
      </c>
      <c r="U77">
        <f t="shared" si="28"/>
        <v>0.90303854875283451</v>
      </c>
      <c r="V77">
        <f t="shared" si="29"/>
        <v>60601891.155011341</v>
      </c>
      <c r="W77">
        <f t="shared" si="30"/>
        <v>60601891</v>
      </c>
      <c r="X77">
        <f t="shared" si="31"/>
        <v>-1.591630311922887E-6</v>
      </c>
      <c r="Y77">
        <f t="shared" si="32"/>
        <v>-4.4282595803643766E-6</v>
      </c>
    </row>
    <row r="78" spans="13:25" x14ac:dyDescent="0.3">
      <c r="M78">
        <v>76</v>
      </c>
      <c r="N78" t="str">
        <f t="shared" si="24"/>
        <v>4C</v>
      </c>
      <c r="O78" t="str">
        <f t="shared" si="25"/>
        <v>1001100</v>
      </c>
      <c r="P78" t="s">
        <v>57</v>
      </c>
      <c r="Q78">
        <v>659.26</v>
      </c>
      <c r="R78">
        <f t="shared" si="26"/>
        <v>1.4949206349206349E-2</v>
      </c>
      <c r="S78">
        <f t="shared" si="27"/>
        <v>33</v>
      </c>
      <c r="T78">
        <f t="shared" si="33"/>
        <v>6</v>
      </c>
      <c r="U78">
        <f t="shared" si="28"/>
        <v>0.95674920634920635</v>
      </c>
      <c r="V78">
        <f t="shared" si="29"/>
        <v>64206352.370996825</v>
      </c>
      <c r="W78">
        <f t="shared" si="30"/>
        <v>64206352</v>
      </c>
      <c r="X78">
        <f t="shared" si="31"/>
        <v>-3.8093328475971577E-6</v>
      </c>
      <c r="Y78">
        <f t="shared" si="32"/>
        <v>-1.0003408013142606E-5</v>
      </c>
    </row>
    <row r="79" spans="13:25" x14ac:dyDescent="0.3">
      <c r="M79">
        <v>77</v>
      </c>
      <c r="N79" t="str">
        <f t="shared" si="24"/>
        <v>4D</v>
      </c>
      <c r="O79" t="str">
        <f t="shared" si="25"/>
        <v>1001101</v>
      </c>
      <c r="P79" t="s">
        <v>56</v>
      </c>
      <c r="Q79">
        <v>698.46</v>
      </c>
      <c r="R79">
        <f t="shared" si="26"/>
        <v>1.5838095238095238E-2</v>
      </c>
      <c r="S79">
        <f t="shared" si="27"/>
        <v>31</v>
      </c>
      <c r="T79">
        <f t="shared" si="33"/>
        <v>5</v>
      </c>
      <c r="U79">
        <f t="shared" si="28"/>
        <v>0.50681904761904761</v>
      </c>
      <c r="V79">
        <f t="shared" si="29"/>
        <v>68024101.07855238</v>
      </c>
      <c r="W79">
        <f t="shared" si="30"/>
        <v>68024101</v>
      </c>
      <c r="X79">
        <f t="shared" si="31"/>
        <v>-8.0656259483780079E-7</v>
      </c>
      <c r="Y79">
        <f t="shared" si="32"/>
        <v>-1.9991820484288095E-6</v>
      </c>
    </row>
    <row r="80" spans="13:25" x14ac:dyDescent="0.3">
      <c r="M80">
        <v>78</v>
      </c>
      <c r="N80" t="str">
        <f t="shared" si="24"/>
        <v>4E</v>
      </c>
      <c r="O80" t="str">
        <f t="shared" si="25"/>
        <v>1001110</v>
      </c>
      <c r="P80" t="s">
        <v>55</v>
      </c>
      <c r="Q80">
        <v>739.99</v>
      </c>
      <c r="R80">
        <f t="shared" si="26"/>
        <v>1.6779818594104309E-2</v>
      </c>
      <c r="S80">
        <f t="shared" si="27"/>
        <v>29</v>
      </c>
      <c r="T80">
        <f t="shared" si="33"/>
        <v>5</v>
      </c>
      <c r="U80">
        <f t="shared" si="28"/>
        <v>0.5369541950113379</v>
      </c>
      <c r="V80">
        <f t="shared" si="29"/>
        <v>72068772.094490707</v>
      </c>
      <c r="W80">
        <f t="shared" si="30"/>
        <v>72068772</v>
      </c>
      <c r="X80">
        <f t="shared" si="31"/>
        <v>-9.7021464612323527E-7</v>
      </c>
      <c r="Y80">
        <f t="shared" si="32"/>
        <v>-2.269853072529701E-6</v>
      </c>
    </row>
    <row r="81" spans="13:25" x14ac:dyDescent="0.3">
      <c r="M81">
        <v>79</v>
      </c>
      <c r="N81" t="str">
        <f t="shared" si="24"/>
        <v>4F</v>
      </c>
      <c r="O81" t="str">
        <f t="shared" si="25"/>
        <v>1001111</v>
      </c>
      <c r="P81" t="s">
        <v>54</v>
      </c>
      <c r="Q81">
        <v>783.99</v>
      </c>
      <c r="R81">
        <f t="shared" si="26"/>
        <v>1.7777551020408164E-2</v>
      </c>
      <c r="S81">
        <f t="shared" si="27"/>
        <v>28</v>
      </c>
      <c r="T81">
        <f t="shared" si="33"/>
        <v>5</v>
      </c>
      <c r="U81">
        <f t="shared" si="28"/>
        <v>0.56888163265306124</v>
      </c>
      <c r="V81">
        <f t="shared" si="29"/>
        <v>76354000.235624492</v>
      </c>
      <c r="W81">
        <f t="shared" si="30"/>
        <v>76354000</v>
      </c>
      <c r="X81">
        <f t="shared" si="31"/>
        <v>-2.4193525557936191E-6</v>
      </c>
      <c r="Y81">
        <f t="shared" si="32"/>
        <v>-5.3424985428481469E-6</v>
      </c>
    </row>
    <row r="82" spans="13:25" x14ac:dyDescent="0.3">
      <c r="M82">
        <v>80</v>
      </c>
      <c r="N82" t="str">
        <f t="shared" si="24"/>
        <v>50</v>
      </c>
      <c r="O82" t="str">
        <f t="shared" si="25"/>
        <v>1010000</v>
      </c>
      <c r="P82" t="s">
        <v>53</v>
      </c>
      <c r="Q82">
        <v>830.61</v>
      </c>
      <c r="R82">
        <f t="shared" si="26"/>
        <v>1.8834693877551021E-2</v>
      </c>
      <c r="S82">
        <f t="shared" si="27"/>
        <v>26</v>
      </c>
      <c r="T82">
        <f t="shared" si="33"/>
        <v>5</v>
      </c>
      <c r="U82">
        <f t="shared" si="28"/>
        <v>0.60271020408163267</v>
      </c>
      <c r="V82">
        <f t="shared" si="29"/>
        <v>80894394.234253064</v>
      </c>
      <c r="W82">
        <f t="shared" si="30"/>
        <v>80894394</v>
      </c>
      <c r="X82">
        <f t="shared" si="31"/>
        <v>-2.4052709605287825E-6</v>
      </c>
      <c r="Y82">
        <f t="shared" si="32"/>
        <v>-5.013287845891518E-6</v>
      </c>
    </row>
    <row r="83" spans="13:25" x14ac:dyDescent="0.3">
      <c r="M83">
        <v>81</v>
      </c>
      <c r="N83" t="str">
        <f t="shared" si="24"/>
        <v>51</v>
      </c>
      <c r="O83" t="str">
        <f t="shared" si="25"/>
        <v>1010001</v>
      </c>
      <c r="P83" t="s">
        <v>52</v>
      </c>
      <c r="Q83">
        <v>880</v>
      </c>
      <c r="R83">
        <f t="shared" si="26"/>
        <v>1.9954648526077097E-2</v>
      </c>
      <c r="S83">
        <f t="shared" si="27"/>
        <v>25</v>
      </c>
      <c r="T83">
        <f t="shared" si="33"/>
        <v>5</v>
      </c>
      <c r="U83">
        <f t="shared" si="28"/>
        <v>0.6385487528344671</v>
      </c>
      <c r="V83">
        <f t="shared" si="29"/>
        <v>85704562.822675735</v>
      </c>
      <c r="W83">
        <f t="shared" si="30"/>
        <v>85704563</v>
      </c>
      <c r="X83">
        <f t="shared" si="31"/>
        <v>1.8207356559940546E-6</v>
      </c>
      <c r="Y83">
        <f t="shared" si="32"/>
        <v>3.5819541393131777E-6</v>
      </c>
    </row>
    <row r="84" spans="13:25" x14ac:dyDescent="0.3">
      <c r="M84">
        <v>82</v>
      </c>
      <c r="N84" t="str">
        <f t="shared" si="24"/>
        <v>52</v>
      </c>
      <c r="O84" t="str">
        <f t="shared" si="25"/>
        <v>1010010</v>
      </c>
      <c r="P84" t="s">
        <v>51</v>
      </c>
      <c r="Q84">
        <v>932.33</v>
      </c>
      <c r="R84">
        <f t="shared" si="26"/>
        <v>2.1141269841269843E-2</v>
      </c>
      <c r="S84">
        <f t="shared" si="27"/>
        <v>23</v>
      </c>
      <c r="T84">
        <f t="shared" si="33"/>
        <v>5</v>
      </c>
      <c r="U84">
        <f t="shared" si="28"/>
        <v>0.67652063492063497</v>
      </c>
      <c r="V84">
        <f t="shared" si="29"/>
        <v>90801062.564165086</v>
      </c>
      <c r="W84">
        <f t="shared" si="30"/>
        <v>90801063</v>
      </c>
      <c r="X84">
        <f t="shared" si="31"/>
        <v>4.4750794132852878E-6</v>
      </c>
      <c r="Y84">
        <f t="shared" si="32"/>
        <v>8.3097292066752027E-6</v>
      </c>
    </row>
    <row r="85" spans="13:25" x14ac:dyDescent="0.3">
      <c r="M85">
        <v>83</v>
      </c>
      <c r="N85" t="str">
        <f t="shared" si="24"/>
        <v>53</v>
      </c>
      <c r="O85" t="str">
        <f t="shared" si="25"/>
        <v>1010011</v>
      </c>
      <c r="P85" t="s">
        <v>50</v>
      </c>
      <c r="Q85">
        <v>987.77</v>
      </c>
      <c r="R85">
        <f t="shared" si="26"/>
        <v>2.2398412698412699E-2</v>
      </c>
      <c r="S85">
        <f t="shared" si="27"/>
        <v>22</v>
      </c>
      <c r="T85">
        <f t="shared" si="33"/>
        <v>5</v>
      </c>
      <c r="U85">
        <f t="shared" si="28"/>
        <v>0.71674920634920636</v>
      </c>
      <c r="V85">
        <f t="shared" si="29"/>
        <v>96200450.021993652</v>
      </c>
      <c r="W85">
        <f t="shared" si="30"/>
        <v>96200450</v>
      </c>
      <c r="X85">
        <f t="shared" si="31"/>
        <v>-2.2582711013685586E-7</v>
      </c>
      <c r="Y85">
        <f t="shared" si="32"/>
        <v>-3.9580013054645762E-7</v>
      </c>
    </row>
    <row r="86" spans="13:25" x14ac:dyDescent="0.3">
      <c r="M86">
        <v>84</v>
      </c>
      <c r="N86" t="str">
        <f t="shared" si="24"/>
        <v>54</v>
      </c>
      <c r="O86" t="str">
        <f t="shared" si="25"/>
        <v>1010100</v>
      </c>
      <c r="P86" t="s">
        <v>49</v>
      </c>
      <c r="Q86">
        <v>1046.5</v>
      </c>
      <c r="R86">
        <f t="shared" si="26"/>
        <v>2.373015873015873E-2</v>
      </c>
      <c r="S86">
        <f t="shared" si="27"/>
        <v>21</v>
      </c>
      <c r="T86">
        <f t="shared" si="33"/>
        <v>5</v>
      </c>
      <c r="U86">
        <f t="shared" si="28"/>
        <v>0.75936507936507935</v>
      </c>
      <c r="V86">
        <f t="shared" si="29"/>
        <v>101920255.67492063</v>
      </c>
      <c r="W86">
        <f t="shared" si="30"/>
        <v>101920256</v>
      </c>
      <c r="X86">
        <f t="shared" si="31"/>
        <v>3.3378601226735638E-6</v>
      </c>
      <c r="Y86">
        <f t="shared" si="32"/>
        <v>5.5218509437978195E-6</v>
      </c>
    </row>
    <row r="87" spans="13:25" x14ac:dyDescent="0.3">
      <c r="M87">
        <v>85</v>
      </c>
      <c r="N87" t="str">
        <f t="shared" si="24"/>
        <v>55</v>
      </c>
      <c r="O87" t="str">
        <f t="shared" si="25"/>
        <v>1010101</v>
      </c>
      <c r="P87" t="s">
        <v>48</v>
      </c>
      <c r="Q87">
        <v>1108.73</v>
      </c>
      <c r="R87">
        <f t="shared" si="26"/>
        <v>2.5141269841269843E-2</v>
      </c>
      <c r="S87">
        <f t="shared" si="27"/>
        <v>19</v>
      </c>
      <c r="T87">
        <f t="shared" si="33"/>
        <v>5</v>
      </c>
      <c r="U87">
        <f t="shared" si="28"/>
        <v>0.80452063492063497</v>
      </c>
      <c r="V87">
        <f t="shared" si="29"/>
        <v>107980931.74816509</v>
      </c>
      <c r="W87">
        <f t="shared" si="30"/>
        <v>107980932</v>
      </c>
      <c r="X87">
        <f t="shared" si="31"/>
        <v>2.5857984347482654E-6</v>
      </c>
      <c r="Y87">
        <f t="shared" si="32"/>
        <v>4.0376128557766452E-6</v>
      </c>
    </row>
    <row r="88" spans="13:25" x14ac:dyDescent="0.3">
      <c r="M88">
        <v>86</v>
      </c>
      <c r="N88" t="str">
        <f t="shared" si="24"/>
        <v>56</v>
      </c>
      <c r="O88" t="str">
        <f t="shared" si="25"/>
        <v>1010110</v>
      </c>
      <c r="P88" t="s">
        <v>47</v>
      </c>
      <c r="Q88">
        <v>1174.6600000000001</v>
      </c>
      <c r="R88">
        <f t="shared" si="26"/>
        <v>2.6636281179138323E-2</v>
      </c>
      <c r="S88">
        <f t="shared" si="27"/>
        <v>18</v>
      </c>
      <c r="T88">
        <f t="shared" si="33"/>
        <v>5</v>
      </c>
      <c r="U88">
        <f t="shared" si="28"/>
        <v>0.85236099773242635</v>
      </c>
      <c r="V88">
        <f t="shared" si="29"/>
        <v>114401956.55145942</v>
      </c>
      <c r="W88">
        <f t="shared" si="30"/>
        <v>114401957</v>
      </c>
      <c r="X88">
        <f t="shared" si="31"/>
        <v>4.6055390782312466E-6</v>
      </c>
      <c r="Y88">
        <f t="shared" si="32"/>
        <v>6.7877223383014935E-6</v>
      </c>
    </row>
    <row r="89" spans="13:25" x14ac:dyDescent="0.3">
      <c r="M89">
        <v>87</v>
      </c>
      <c r="N89" t="str">
        <f t="shared" si="24"/>
        <v>57</v>
      </c>
      <c r="O89" t="str">
        <f t="shared" si="25"/>
        <v>1010111</v>
      </c>
      <c r="P89" t="s">
        <v>46</v>
      </c>
      <c r="Q89">
        <v>1244.51</v>
      </c>
      <c r="R89">
        <f t="shared" si="26"/>
        <v>2.8220181405895692E-2</v>
      </c>
      <c r="S89">
        <f t="shared" si="27"/>
        <v>17</v>
      </c>
      <c r="T89">
        <f t="shared" si="33"/>
        <v>5</v>
      </c>
      <c r="U89">
        <f t="shared" si="28"/>
        <v>0.90304580498866216</v>
      </c>
      <c r="V89">
        <f t="shared" si="29"/>
        <v>121204756.2255093</v>
      </c>
      <c r="W89">
        <f t="shared" si="30"/>
        <v>121204756</v>
      </c>
      <c r="X89">
        <f t="shared" si="31"/>
        <v>-2.3154914766815304E-6</v>
      </c>
      <c r="Y89">
        <f t="shared" si="32"/>
        <v>-3.22107296611887E-6</v>
      </c>
    </row>
    <row r="90" spans="13:25" x14ac:dyDescent="0.3">
      <c r="M90">
        <v>88</v>
      </c>
      <c r="N90" t="str">
        <f t="shared" si="24"/>
        <v>58</v>
      </c>
      <c r="O90" t="str">
        <f t="shared" si="25"/>
        <v>1011000</v>
      </c>
      <c r="P90" t="s">
        <v>45</v>
      </c>
      <c r="Q90">
        <v>1318.51</v>
      </c>
      <c r="R90">
        <f t="shared" si="26"/>
        <v>2.9898185941043084E-2</v>
      </c>
      <c r="S90">
        <f t="shared" si="27"/>
        <v>16</v>
      </c>
      <c r="T90">
        <f t="shared" si="33"/>
        <v>5</v>
      </c>
      <c r="U90">
        <f t="shared" si="28"/>
        <v>0.9567419501133787</v>
      </c>
      <c r="V90">
        <f t="shared" si="29"/>
        <v>128411730.82650703</v>
      </c>
      <c r="W90">
        <f t="shared" si="30"/>
        <v>128411731</v>
      </c>
      <c r="X90">
        <f t="shared" si="31"/>
        <v>1.7813965427770917E-6</v>
      </c>
      <c r="Y90">
        <f t="shared" si="32"/>
        <v>2.3390147914048376E-6</v>
      </c>
    </row>
    <row r="91" spans="13:25" x14ac:dyDescent="0.3">
      <c r="M91">
        <v>89</v>
      </c>
      <c r="N91" t="str">
        <f t="shared" si="24"/>
        <v>59</v>
      </c>
      <c r="O91" t="str">
        <f t="shared" si="25"/>
        <v>1011001</v>
      </c>
      <c r="P91" t="s">
        <v>44</v>
      </c>
      <c r="Q91">
        <v>1396.91</v>
      </c>
      <c r="R91">
        <f t="shared" si="26"/>
        <v>3.1675963718820865E-2</v>
      </c>
      <c r="S91">
        <f t="shared" si="27"/>
        <v>15</v>
      </c>
      <c r="T91">
        <f t="shared" si="33"/>
        <v>4</v>
      </c>
      <c r="U91">
        <f t="shared" si="28"/>
        <v>0.50681541950113385</v>
      </c>
      <c r="V91">
        <f t="shared" si="29"/>
        <v>136047228.24161816</v>
      </c>
      <c r="W91">
        <f t="shared" si="30"/>
        <v>136047228</v>
      </c>
      <c r="X91">
        <f t="shared" si="31"/>
        <v>-2.4808944898424556E-6</v>
      </c>
      <c r="Y91">
        <f t="shared" si="32"/>
        <v>-3.0746495939827183E-6</v>
      </c>
    </row>
    <row r="92" spans="13:25" x14ac:dyDescent="0.3">
      <c r="M92">
        <v>90</v>
      </c>
      <c r="N92" t="str">
        <f t="shared" si="24"/>
        <v>5A</v>
      </c>
      <c r="O92" t="str">
        <f t="shared" si="25"/>
        <v>1011010</v>
      </c>
      <c r="P92" t="s">
        <v>43</v>
      </c>
      <c r="Q92">
        <v>1479.98</v>
      </c>
      <c r="R92">
        <f t="shared" si="26"/>
        <v>3.3559637188208619E-2</v>
      </c>
      <c r="S92">
        <f t="shared" si="27"/>
        <v>14</v>
      </c>
      <c r="T92">
        <f t="shared" si="33"/>
        <v>4</v>
      </c>
      <c r="U92">
        <f t="shared" si="28"/>
        <v>0.5369541950113379</v>
      </c>
      <c r="V92">
        <f t="shared" si="29"/>
        <v>144137544.18898141</v>
      </c>
      <c r="W92">
        <f t="shared" si="30"/>
        <v>144137544</v>
      </c>
      <c r="X92">
        <f t="shared" si="31"/>
        <v>-1.9404292922464705E-6</v>
      </c>
      <c r="Y92">
        <f t="shared" si="32"/>
        <v>-2.269853072529701E-6</v>
      </c>
    </row>
    <row r="93" spans="13:25" x14ac:dyDescent="0.3">
      <c r="M93">
        <v>91</v>
      </c>
      <c r="N93" t="str">
        <f t="shared" si="24"/>
        <v>5B</v>
      </c>
      <c r="O93" t="str">
        <f t="shared" si="25"/>
        <v>1011011</v>
      </c>
      <c r="P93" t="s">
        <v>42</v>
      </c>
      <c r="Q93">
        <v>1567.98</v>
      </c>
      <c r="R93">
        <f t="shared" si="26"/>
        <v>3.5555102040816328E-2</v>
      </c>
      <c r="S93">
        <f t="shared" si="27"/>
        <v>14</v>
      </c>
      <c r="T93">
        <f t="shared" si="33"/>
        <v>4</v>
      </c>
      <c r="U93">
        <f t="shared" si="28"/>
        <v>0.56888163265306124</v>
      </c>
      <c r="V93">
        <f t="shared" si="29"/>
        <v>152708000.47124898</v>
      </c>
      <c r="W93">
        <f t="shared" si="30"/>
        <v>152708000</v>
      </c>
      <c r="X93">
        <f t="shared" si="31"/>
        <v>-4.8387051115872382E-6</v>
      </c>
      <c r="Y93">
        <f t="shared" si="32"/>
        <v>-5.3424985428481469E-6</v>
      </c>
    </row>
    <row r="94" spans="13:25" x14ac:dyDescent="0.3">
      <c r="M94">
        <v>92</v>
      </c>
      <c r="N94" t="str">
        <f t="shared" si="24"/>
        <v>5C</v>
      </c>
      <c r="O94" t="str">
        <f t="shared" si="25"/>
        <v>1011100</v>
      </c>
      <c r="P94" t="s">
        <v>41</v>
      </c>
      <c r="Q94">
        <v>1661.22</v>
      </c>
      <c r="R94">
        <f t="shared" si="26"/>
        <v>3.7669387755102042E-2</v>
      </c>
      <c r="S94">
        <f t="shared" si="27"/>
        <v>13</v>
      </c>
      <c r="T94">
        <f t="shared" si="33"/>
        <v>4</v>
      </c>
      <c r="U94">
        <f t="shared" si="28"/>
        <v>0.60271020408163267</v>
      </c>
      <c r="V94">
        <f t="shared" si="29"/>
        <v>161788788.46850613</v>
      </c>
      <c r="W94">
        <f t="shared" si="30"/>
        <v>161788788</v>
      </c>
      <c r="X94">
        <f t="shared" si="31"/>
        <v>-4.8105419210575651E-6</v>
      </c>
      <c r="Y94">
        <f t="shared" si="32"/>
        <v>-5.013287845891518E-6</v>
      </c>
    </row>
    <row r="95" spans="13:25" x14ac:dyDescent="0.3">
      <c r="M95">
        <v>93</v>
      </c>
      <c r="N95" t="str">
        <f t="shared" si="24"/>
        <v>5D</v>
      </c>
      <c r="O95" t="str">
        <f t="shared" si="25"/>
        <v>1011101</v>
      </c>
      <c r="P95" t="s">
        <v>40</v>
      </c>
      <c r="Q95">
        <v>1760</v>
      </c>
      <c r="R95">
        <f t="shared" si="26"/>
        <v>3.9909297052154194E-2</v>
      </c>
      <c r="S95">
        <f t="shared" si="27"/>
        <v>12</v>
      </c>
      <c r="T95">
        <f t="shared" si="33"/>
        <v>4</v>
      </c>
      <c r="U95">
        <f t="shared" si="28"/>
        <v>0.6385487528344671</v>
      </c>
      <c r="V95">
        <f t="shared" si="29"/>
        <v>171409125.64535147</v>
      </c>
      <c r="W95">
        <f t="shared" si="30"/>
        <v>171409126</v>
      </c>
      <c r="X95">
        <f t="shared" si="31"/>
        <v>3.6414713119881092E-6</v>
      </c>
      <c r="Y95">
        <f t="shared" si="32"/>
        <v>3.5819541393131777E-6</v>
      </c>
    </row>
    <row r="96" spans="13:25" x14ac:dyDescent="0.3">
      <c r="M96">
        <v>94</v>
      </c>
      <c r="N96" t="str">
        <f t="shared" si="24"/>
        <v>5E</v>
      </c>
      <c r="O96" t="str">
        <f t="shared" si="25"/>
        <v>1011110</v>
      </c>
      <c r="P96" t="s">
        <v>39</v>
      </c>
      <c r="Q96">
        <v>1864.66</v>
      </c>
      <c r="R96">
        <f t="shared" si="26"/>
        <v>4.2282539682539685E-2</v>
      </c>
      <c r="S96">
        <f t="shared" si="27"/>
        <v>11</v>
      </c>
      <c r="T96">
        <f t="shared" si="33"/>
        <v>4</v>
      </c>
      <c r="U96">
        <f t="shared" si="28"/>
        <v>0.67652063492063497</v>
      </c>
      <c r="V96">
        <f t="shared" si="29"/>
        <v>181602125.12833017</v>
      </c>
      <c r="W96">
        <f t="shared" si="30"/>
        <v>181602125</v>
      </c>
      <c r="X96">
        <f t="shared" si="31"/>
        <v>-1.317672558565075E-6</v>
      </c>
      <c r="Y96">
        <f t="shared" si="32"/>
        <v>-1.2233862757720907E-6</v>
      </c>
    </row>
    <row r="97" spans="13:25" x14ac:dyDescent="0.3">
      <c r="M97">
        <v>95</v>
      </c>
      <c r="N97" t="str">
        <f t="shared" si="24"/>
        <v>5F</v>
      </c>
      <c r="O97" t="str">
        <f t="shared" si="25"/>
        <v>1011111</v>
      </c>
      <c r="P97" t="s">
        <v>38</v>
      </c>
      <c r="Q97">
        <v>1975.53</v>
      </c>
      <c r="R97">
        <f t="shared" si="26"/>
        <v>4.479659863945578E-2</v>
      </c>
      <c r="S97">
        <f t="shared" si="27"/>
        <v>11</v>
      </c>
      <c r="T97">
        <f t="shared" si="33"/>
        <v>4</v>
      </c>
      <c r="U97">
        <f t="shared" si="28"/>
        <v>0.71674557823129248</v>
      </c>
      <c r="V97">
        <f t="shared" si="29"/>
        <v>192399926.12850067</v>
      </c>
      <c r="W97">
        <f t="shared" si="30"/>
        <v>192399926</v>
      </c>
      <c r="X97">
        <f t="shared" si="31"/>
        <v>-1.3194232144353446E-6</v>
      </c>
      <c r="Y97">
        <f t="shared" si="32"/>
        <v>-1.1562621252447311E-6</v>
      </c>
    </row>
    <row r="98" spans="13:25" x14ac:dyDescent="0.3">
      <c r="M98">
        <v>96</v>
      </c>
      <c r="N98" t="str">
        <f t="shared" ref="N98:N129" si="34">DEC2HEX(M98)</f>
        <v>60</v>
      </c>
      <c r="O98" t="str">
        <f t="shared" ref="O98:O129" si="35">HEX2BIN(N98,7)</f>
        <v>1100000</v>
      </c>
      <c r="P98" t="s">
        <v>37</v>
      </c>
      <c r="Q98">
        <v>2093</v>
      </c>
      <c r="R98">
        <f t="shared" ref="R98:R129" si="36">Q98/fs</f>
        <v>4.746031746031746E-2</v>
      </c>
      <c r="S98">
        <f t="shared" ref="S98:S129" si="37">_xlfn.FLOOR.MATH(0.5/R98)</f>
        <v>10</v>
      </c>
      <c r="T98">
        <f t="shared" si="33"/>
        <v>4</v>
      </c>
      <c r="U98">
        <f t="shared" ref="U98:U129" si="38">R98*POWER(2,T98)</f>
        <v>0.75936507936507935</v>
      </c>
      <c r="V98">
        <f t="shared" ref="V98:V129" si="39">U98*POWER(2,Blut-T98)</f>
        <v>203840511.34984127</v>
      </c>
      <c r="W98">
        <f t="shared" ref="W98:W129" si="40">ROUND(V98,0)</f>
        <v>203840511</v>
      </c>
      <c r="X98">
        <f t="shared" ref="X98:X129" si="41">(W98 / POWER(2,Blut-T98)-U98) / POWER(2,T98) * fs</f>
        <v>-3.592111139788523E-6</v>
      </c>
      <c r="Y98">
        <f t="shared" ref="Y98:Y129" si="42">1200 * LOG((Q98+X98)/Q98,2)</f>
        <v>-2.9712303006900352E-6</v>
      </c>
    </row>
    <row r="99" spans="13:25" x14ac:dyDescent="0.3">
      <c r="M99">
        <v>97</v>
      </c>
      <c r="N99" t="str">
        <f t="shared" si="34"/>
        <v>61</v>
      </c>
      <c r="O99" t="str">
        <f t="shared" si="35"/>
        <v>1100001</v>
      </c>
      <c r="P99" t="s">
        <v>36</v>
      </c>
      <c r="Q99">
        <v>2217.46</v>
      </c>
      <c r="R99">
        <f t="shared" si="36"/>
        <v>5.0282539682539686E-2</v>
      </c>
      <c r="S99">
        <f t="shared" si="37"/>
        <v>9</v>
      </c>
      <c r="T99">
        <f t="shared" si="33"/>
        <v>4</v>
      </c>
      <c r="U99">
        <f t="shared" si="38"/>
        <v>0.80452063492063497</v>
      </c>
      <c r="V99">
        <f t="shared" si="39"/>
        <v>215961863.49633017</v>
      </c>
      <c r="W99">
        <f t="shared" si="40"/>
        <v>215961863</v>
      </c>
      <c r="X99">
        <f t="shared" si="41"/>
        <v>-5.0962345156391198E-6</v>
      </c>
      <c r="Y99">
        <f t="shared" si="42"/>
        <v>-3.978775081981732E-6</v>
      </c>
    </row>
    <row r="100" spans="13:25" x14ac:dyDescent="0.3">
      <c r="M100">
        <v>98</v>
      </c>
      <c r="N100" t="str">
        <f t="shared" si="34"/>
        <v>62</v>
      </c>
      <c r="O100" t="str">
        <f t="shared" si="35"/>
        <v>1100010</v>
      </c>
      <c r="P100" t="s">
        <v>35</v>
      </c>
      <c r="Q100">
        <v>2349.3200000000002</v>
      </c>
      <c r="R100">
        <f t="shared" si="36"/>
        <v>5.3272562358276647E-2</v>
      </c>
      <c r="S100">
        <f t="shared" si="37"/>
        <v>9</v>
      </c>
      <c r="T100">
        <f t="shared" si="33"/>
        <v>4</v>
      </c>
      <c r="U100">
        <f t="shared" si="38"/>
        <v>0.85236099773242635</v>
      </c>
      <c r="V100">
        <f t="shared" si="39"/>
        <v>228803913.10291883</v>
      </c>
      <c r="W100">
        <f t="shared" si="40"/>
        <v>228803913</v>
      </c>
      <c r="X100">
        <f t="shared" si="41"/>
        <v>-1.0567532286731574E-6</v>
      </c>
      <c r="Y100">
        <f t="shared" si="42"/>
        <v>-7.7873055926702105E-7</v>
      </c>
    </row>
    <row r="101" spans="13:25" x14ac:dyDescent="0.3">
      <c r="M101">
        <v>99</v>
      </c>
      <c r="N101" t="str">
        <f t="shared" si="34"/>
        <v>63</v>
      </c>
      <c r="O101" t="str">
        <f t="shared" si="35"/>
        <v>1100011</v>
      </c>
      <c r="P101" t="s">
        <v>34</v>
      </c>
      <c r="Q101">
        <v>2489.02</v>
      </c>
      <c r="R101">
        <f t="shared" si="36"/>
        <v>5.6440362811791385E-2</v>
      </c>
      <c r="S101">
        <f t="shared" si="37"/>
        <v>8</v>
      </c>
      <c r="T101">
        <f t="shared" si="33"/>
        <v>4</v>
      </c>
      <c r="U101">
        <f t="shared" si="38"/>
        <v>0.90304580498866216</v>
      </c>
      <c r="V101">
        <f t="shared" si="39"/>
        <v>242409512.4510186</v>
      </c>
      <c r="W101">
        <f t="shared" si="40"/>
        <v>242409512</v>
      </c>
      <c r="X101">
        <f t="shared" si="41"/>
        <v>-4.6309829533630609E-6</v>
      </c>
      <c r="Y101">
        <f t="shared" si="42"/>
        <v>-3.22107296611887E-6</v>
      </c>
    </row>
    <row r="102" spans="13:25" x14ac:dyDescent="0.3">
      <c r="M102">
        <v>100</v>
      </c>
      <c r="N102" t="str">
        <f t="shared" si="34"/>
        <v>64</v>
      </c>
      <c r="O102" t="str">
        <f t="shared" si="35"/>
        <v>1100100</v>
      </c>
      <c r="P102" t="s">
        <v>33</v>
      </c>
      <c r="Q102">
        <v>2637.02</v>
      </c>
      <c r="R102">
        <f t="shared" si="36"/>
        <v>5.9796371882086169E-2</v>
      </c>
      <c r="S102">
        <f t="shared" si="37"/>
        <v>8</v>
      </c>
      <c r="T102">
        <f t="shared" si="33"/>
        <v>4</v>
      </c>
      <c r="U102">
        <f t="shared" si="38"/>
        <v>0.9567419501133787</v>
      </c>
      <c r="V102">
        <f t="shared" si="39"/>
        <v>256823461.65301406</v>
      </c>
      <c r="W102">
        <f t="shared" si="40"/>
        <v>256823462</v>
      </c>
      <c r="X102">
        <f t="shared" si="41"/>
        <v>3.5627930855541834E-6</v>
      </c>
      <c r="Y102">
        <f t="shared" si="42"/>
        <v>2.3390147914048376E-6</v>
      </c>
    </row>
    <row r="103" spans="13:25" x14ac:dyDescent="0.3">
      <c r="M103">
        <v>101</v>
      </c>
      <c r="N103" t="str">
        <f t="shared" si="34"/>
        <v>65</v>
      </c>
      <c r="O103" t="str">
        <f t="shared" si="35"/>
        <v>1100101</v>
      </c>
      <c r="P103" t="s">
        <v>32</v>
      </c>
      <c r="Q103">
        <v>2793.83</v>
      </c>
      <c r="R103">
        <f t="shared" si="36"/>
        <v>6.3352154195011334E-2</v>
      </c>
      <c r="S103">
        <f t="shared" si="37"/>
        <v>7</v>
      </c>
      <c r="T103">
        <f t="shared" si="33"/>
        <v>3</v>
      </c>
      <c r="U103">
        <f t="shared" si="38"/>
        <v>0.50681723356009067</v>
      </c>
      <c r="V103">
        <f t="shared" si="39"/>
        <v>272095430.39872289</v>
      </c>
      <c r="W103">
        <f t="shared" si="40"/>
        <v>272095430</v>
      </c>
      <c r="X103">
        <f t="shared" si="41"/>
        <v>-4.0940193735128361E-6</v>
      </c>
      <c r="Y103">
        <f t="shared" si="42"/>
        <v>-2.5369138990663472E-6</v>
      </c>
    </row>
    <row r="104" spans="13:25" x14ac:dyDescent="0.3">
      <c r="M104">
        <v>102</v>
      </c>
      <c r="N104" t="str">
        <f t="shared" si="34"/>
        <v>66</v>
      </c>
      <c r="O104" t="str">
        <f t="shared" si="35"/>
        <v>1100110</v>
      </c>
      <c r="P104" t="s">
        <v>31</v>
      </c>
      <c r="Q104">
        <v>2959.96</v>
      </c>
      <c r="R104">
        <f t="shared" si="36"/>
        <v>6.7119274376417237E-2</v>
      </c>
      <c r="S104">
        <f t="shared" si="37"/>
        <v>7</v>
      </c>
      <c r="T104">
        <f t="shared" si="33"/>
        <v>3</v>
      </c>
      <c r="U104">
        <f t="shared" si="38"/>
        <v>0.5369541950113379</v>
      </c>
      <c r="V104">
        <f t="shared" si="39"/>
        <v>288275088.37796283</v>
      </c>
      <c r="W104">
        <f t="shared" si="40"/>
        <v>288275088</v>
      </c>
      <c r="X104">
        <f t="shared" si="41"/>
        <v>-3.8808585844929411E-6</v>
      </c>
      <c r="Y104">
        <f t="shared" si="42"/>
        <v>-2.269853072529701E-6</v>
      </c>
    </row>
    <row r="105" spans="13:25" x14ac:dyDescent="0.3">
      <c r="M105">
        <v>103</v>
      </c>
      <c r="N105" t="str">
        <f t="shared" si="34"/>
        <v>67</v>
      </c>
      <c r="O105" t="str">
        <f t="shared" si="35"/>
        <v>1100111</v>
      </c>
      <c r="P105" t="s">
        <v>30</v>
      </c>
      <c r="Q105">
        <v>3135.96</v>
      </c>
      <c r="R105">
        <f t="shared" si="36"/>
        <v>7.1110204081632655E-2</v>
      </c>
      <c r="S105">
        <f t="shared" si="37"/>
        <v>7</v>
      </c>
      <c r="T105">
        <f t="shared" si="33"/>
        <v>3</v>
      </c>
      <c r="U105">
        <f t="shared" si="38"/>
        <v>0.56888163265306124</v>
      </c>
      <c r="V105">
        <f t="shared" si="39"/>
        <v>305416000.94249797</v>
      </c>
      <c r="W105">
        <f t="shared" si="40"/>
        <v>305416001</v>
      </c>
      <c r="X105">
        <f t="shared" si="41"/>
        <v>5.9042116196117433E-7</v>
      </c>
      <c r="Y105">
        <f t="shared" si="42"/>
        <v>3.2594723722482241E-7</v>
      </c>
    </row>
    <row r="106" spans="13:25" x14ac:dyDescent="0.3">
      <c r="M106">
        <v>104</v>
      </c>
      <c r="N106" t="str">
        <f t="shared" si="34"/>
        <v>68</v>
      </c>
      <c r="O106" t="str">
        <f t="shared" si="35"/>
        <v>1101000</v>
      </c>
      <c r="P106" t="s">
        <v>29</v>
      </c>
      <c r="Q106">
        <v>3322.44</v>
      </c>
      <c r="R106">
        <f t="shared" si="36"/>
        <v>7.5338775510204084E-2</v>
      </c>
      <c r="S106">
        <f t="shared" si="37"/>
        <v>6</v>
      </c>
      <c r="T106">
        <f t="shared" si="33"/>
        <v>3</v>
      </c>
      <c r="U106">
        <f t="shared" si="38"/>
        <v>0.60271020408163267</v>
      </c>
      <c r="V106">
        <f t="shared" si="39"/>
        <v>323577576.93701226</v>
      </c>
      <c r="W106">
        <f t="shared" si="40"/>
        <v>323577577</v>
      </c>
      <c r="X106">
        <f t="shared" si="41"/>
        <v>6.4674754302052051E-7</v>
      </c>
      <c r="Y106">
        <f t="shared" si="42"/>
        <v>3.3700290277267167E-7</v>
      </c>
    </row>
    <row r="107" spans="13:25" x14ac:dyDescent="0.3">
      <c r="M107">
        <v>105</v>
      </c>
      <c r="N107" t="str">
        <f t="shared" si="34"/>
        <v>69</v>
      </c>
      <c r="O107" t="str">
        <f t="shared" si="35"/>
        <v>1101001</v>
      </c>
      <c r="P107" t="s">
        <v>28</v>
      </c>
      <c r="Q107">
        <v>3520</v>
      </c>
      <c r="R107">
        <f t="shared" si="36"/>
        <v>7.9818594104308388E-2</v>
      </c>
      <c r="S107">
        <f t="shared" si="37"/>
        <v>6</v>
      </c>
      <c r="T107">
        <f t="shared" si="33"/>
        <v>3</v>
      </c>
      <c r="U107">
        <f t="shared" si="38"/>
        <v>0.6385487528344671</v>
      </c>
      <c r="V107">
        <f t="shared" si="39"/>
        <v>342818251.29070294</v>
      </c>
      <c r="W107">
        <f t="shared" si="40"/>
        <v>342818251</v>
      </c>
      <c r="X107">
        <f t="shared" si="41"/>
        <v>-2.9848887611594321E-6</v>
      </c>
      <c r="Y107">
        <f t="shared" si="42"/>
        <v>-1.4680514989602918E-6</v>
      </c>
    </row>
    <row r="108" spans="13:25" x14ac:dyDescent="0.3">
      <c r="M108">
        <v>106</v>
      </c>
      <c r="N108" t="str">
        <f t="shared" si="34"/>
        <v>6A</v>
      </c>
      <c r="O108" t="str">
        <f t="shared" si="35"/>
        <v>1101010</v>
      </c>
      <c r="P108" t="s">
        <v>27</v>
      </c>
      <c r="Q108">
        <v>3729.31</v>
      </c>
      <c r="R108">
        <f t="shared" si="36"/>
        <v>8.4564852607709753E-2</v>
      </c>
      <c r="S108">
        <f t="shared" si="37"/>
        <v>5</v>
      </c>
      <c r="T108">
        <f t="shared" si="33"/>
        <v>3</v>
      </c>
      <c r="U108">
        <f t="shared" si="38"/>
        <v>0.67651882086167803</v>
      </c>
      <c r="V108">
        <f t="shared" si="39"/>
        <v>363203276.34117371</v>
      </c>
      <c r="W108">
        <f t="shared" si="40"/>
        <v>363203276</v>
      </c>
      <c r="X108">
        <f t="shared" si="41"/>
        <v>-3.503114111291783E-6</v>
      </c>
      <c r="Y108">
        <f t="shared" si="42"/>
        <v>-1.6262284350196496E-6</v>
      </c>
    </row>
    <row r="109" spans="13:25" x14ac:dyDescent="0.3">
      <c r="M109">
        <v>107</v>
      </c>
      <c r="N109" t="str">
        <f t="shared" si="34"/>
        <v>6B</v>
      </c>
      <c r="O109" t="str">
        <f t="shared" si="35"/>
        <v>1101011</v>
      </c>
      <c r="P109" t="s">
        <v>26</v>
      </c>
      <c r="Q109">
        <v>3951.07</v>
      </c>
      <c r="R109">
        <f t="shared" si="36"/>
        <v>8.9593424036281177E-2</v>
      </c>
      <c r="S109">
        <f t="shared" si="37"/>
        <v>5</v>
      </c>
      <c r="T109">
        <f t="shared" si="33"/>
        <v>3</v>
      </c>
      <c r="U109">
        <f t="shared" si="38"/>
        <v>0.71674739229024942</v>
      </c>
      <c r="V109">
        <f t="shared" si="39"/>
        <v>384800826.17248797</v>
      </c>
      <c r="W109">
        <f t="shared" si="40"/>
        <v>384800826</v>
      </c>
      <c r="X109">
        <f t="shared" si="41"/>
        <v>-1.7710774347090563E-6</v>
      </c>
      <c r="Y109">
        <f t="shared" si="42"/>
        <v>-7.7603007072309253E-7</v>
      </c>
    </row>
    <row r="110" spans="13:25" x14ac:dyDescent="0.3">
      <c r="M110">
        <v>108</v>
      </c>
      <c r="N110" t="str">
        <f t="shared" si="34"/>
        <v>6C</v>
      </c>
      <c r="O110" t="str">
        <f t="shared" si="35"/>
        <v>1101100</v>
      </c>
      <c r="P110" t="s">
        <v>25</v>
      </c>
      <c r="Q110">
        <v>4186.01</v>
      </c>
      <c r="R110">
        <f t="shared" si="36"/>
        <v>9.4920861678004537E-2</v>
      </c>
      <c r="S110">
        <f t="shared" si="37"/>
        <v>5</v>
      </c>
      <c r="T110">
        <f t="shared" si="33"/>
        <v>3</v>
      </c>
      <c r="U110">
        <f t="shared" si="38"/>
        <v>0.75936689342403629</v>
      </c>
      <c r="V110">
        <f t="shared" si="39"/>
        <v>407681996.61516917</v>
      </c>
      <c r="W110">
        <f t="shared" si="40"/>
        <v>407681997</v>
      </c>
      <c r="X110">
        <f t="shared" si="41"/>
        <v>3.9513780997202375E-6</v>
      </c>
      <c r="Y110">
        <f t="shared" si="42"/>
        <v>1.6341957396107237E-6</v>
      </c>
    </row>
    <row r="111" spans="13:25" x14ac:dyDescent="0.3">
      <c r="M111">
        <v>109</v>
      </c>
      <c r="N111" t="str">
        <f t="shared" si="34"/>
        <v>6D</v>
      </c>
      <c r="O111" t="str">
        <f t="shared" si="35"/>
        <v>1101101</v>
      </c>
      <c r="P111" t="s">
        <v>24</v>
      </c>
      <c r="Q111">
        <v>4434.92</v>
      </c>
      <c r="R111">
        <f t="shared" si="36"/>
        <v>0.10056507936507937</v>
      </c>
      <c r="S111">
        <f t="shared" si="37"/>
        <v>4</v>
      </c>
      <c r="T111">
        <f t="shared" si="33"/>
        <v>3</v>
      </c>
      <c r="U111">
        <f t="shared" si="38"/>
        <v>0.80452063492063497</v>
      </c>
      <c r="V111">
        <f t="shared" si="39"/>
        <v>431923726.99266034</v>
      </c>
      <c r="W111">
        <f t="shared" si="40"/>
        <v>431923727</v>
      </c>
      <c r="X111">
        <f t="shared" si="41"/>
        <v>7.536235385741108E-8</v>
      </c>
      <c r="Y111">
        <f t="shared" si="42"/>
        <v>2.9418987640184718E-8</v>
      </c>
    </row>
    <row r="112" spans="13:25" x14ac:dyDescent="0.3">
      <c r="M112">
        <v>110</v>
      </c>
      <c r="N112" t="str">
        <f t="shared" si="34"/>
        <v>6E</v>
      </c>
      <c r="O112" t="str">
        <f t="shared" si="35"/>
        <v>1101110</v>
      </c>
      <c r="P112" t="s">
        <v>23</v>
      </c>
      <c r="Q112">
        <v>4698.6400000000003</v>
      </c>
      <c r="R112">
        <f t="shared" si="36"/>
        <v>0.10654512471655329</v>
      </c>
      <c r="S112">
        <f t="shared" si="37"/>
        <v>4</v>
      </c>
      <c r="T112">
        <f t="shared" si="33"/>
        <v>3</v>
      </c>
      <c r="U112">
        <f t="shared" si="38"/>
        <v>0.85236099773242635</v>
      </c>
      <c r="V112">
        <f t="shared" si="39"/>
        <v>457607826.20583767</v>
      </c>
      <c r="W112">
        <f t="shared" si="40"/>
        <v>457607826</v>
      </c>
      <c r="X112">
        <f t="shared" si="41"/>
        <v>-2.1135064573463147E-6</v>
      </c>
      <c r="Y112">
        <f t="shared" si="42"/>
        <v>-7.7873055926702105E-7</v>
      </c>
    </row>
    <row r="113" spans="13:25" x14ac:dyDescent="0.3">
      <c r="M113">
        <v>111</v>
      </c>
      <c r="N113" t="str">
        <f t="shared" si="34"/>
        <v>6F</v>
      </c>
      <c r="O113" t="str">
        <f t="shared" si="35"/>
        <v>1101111</v>
      </c>
      <c r="P113" t="s">
        <v>22</v>
      </c>
      <c r="Q113">
        <v>4978.03</v>
      </c>
      <c r="R113">
        <f t="shared" si="36"/>
        <v>0.11288049886621315</v>
      </c>
      <c r="S113">
        <f t="shared" si="37"/>
        <v>4</v>
      </c>
      <c r="T113">
        <f t="shared" si="33"/>
        <v>3</v>
      </c>
      <c r="U113">
        <f t="shared" si="38"/>
        <v>0.90304399092970522</v>
      </c>
      <c r="V113">
        <f t="shared" si="39"/>
        <v>484818050.98655057</v>
      </c>
      <c r="W113">
        <f t="shared" si="40"/>
        <v>484818051</v>
      </c>
      <c r="X113">
        <f t="shared" si="41"/>
        <v>1.38096484247896E-7</v>
      </c>
      <c r="Y113">
        <f t="shared" si="42"/>
        <v>4.8026410829827856E-8</v>
      </c>
    </row>
    <row r="114" spans="13:25" x14ac:dyDescent="0.3">
      <c r="M114">
        <v>112</v>
      </c>
      <c r="N114" t="str">
        <f t="shared" si="34"/>
        <v>70</v>
      </c>
      <c r="O114" t="str">
        <f t="shared" si="35"/>
        <v>1110000</v>
      </c>
      <c r="P114" t="s">
        <v>21</v>
      </c>
      <c r="Q114">
        <v>5274.04</v>
      </c>
      <c r="R114">
        <f t="shared" si="36"/>
        <v>0.11959274376417234</v>
      </c>
      <c r="S114">
        <f t="shared" si="37"/>
        <v>4</v>
      </c>
      <c r="T114">
        <f t="shared" si="33"/>
        <v>3</v>
      </c>
      <c r="U114">
        <f t="shared" si="38"/>
        <v>0.9567419501133787</v>
      </c>
      <c r="V114">
        <f t="shared" si="39"/>
        <v>513646923.30602813</v>
      </c>
      <c r="W114">
        <f t="shared" si="40"/>
        <v>513646923</v>
      </c>
      <c r="X114">
        <f t="shared" si="41"/>
        <v>-3.1422452140272839E-6</v>
      </c>
      <c r="Y114">
        <f t="shared" si="42"/>
        <v>-1.0314601523464014E-6</v>
      </c>
    </row>
    <row r="115" spans="13:25" x14ac:dyDescent="0.3">
      <c r="M115">
        <v>113</v>
      </c>
      <c r="N115" t="str">
        <f t="shared" si="34"/>
        <v>71</v>
      </c>
      <c r="O115" t="str">
        <f t="shared" si="35"/>
        <v>1110001</v>
      </c>
      <c r="P115" t="s">
        <v>20</v>
      </c>
      <c r="Q115">
        <v>5587.65</v>
      </c>
      <c r="R115">
        <f t="shared" si="36"/>
        <v>0.12670408163265307</v>
      </c>
      <c r="S115">
        <f t="shared" si="37"/>
        <v>3</v>
      </c>
      <c r="T115">
        <f t="shared" si="33"/>
        <v>2</v>
      </c>
      <c r="U115">
        <f t="shared" si="38"/>
        <v>0.50681632653061226</v>
      </c>
      <c r="V115">
        <f t="shared" si="39"/>
        <v>544189886.8819592</v>
      </c>
      <c r="W115">
        <f t="shared" si="40"/>
        <v>544189887</v>
      </c>
      <c r="X115">
        <f t="shared" si="41"/>
        <v>1.2120230319379033E-6</v>
      </c>
      <c r="Y115">
        <f t="shared" si="42"/>
        <v>3.7552359392487843E-7</v>
      </c>
    </row>
    <row r="116" spans="13:25" x14ac:dyDescent="0.3">
      <c r="M116">
        <v>114</v>
      </c>
      <c r="N116" t="str">
        <f t="shared" si="34"/>
        <v>72</v>
      </c>
      <c r="O116" t="str">
        <f t="shared" si="35"/>
        <v>1110010</v>
      </c>
      <c r="P116" t="s">
        <v>19</v>
      </c>
      <c r="Q116">
        <v>5919.91</v>
      </c>
      <c r="R116">
        <f t="shared" si="36"/>
        <v>0.13423832199546484</v>
      </c>
      <c r="S116">
        <f t="shared" si="37"/>
        <v>3</v>
      </c>
      <c r="T116">
        <f t="shared" si="33"/>
        <v>2</v>
      </c>
      <c r="U116">
        <f t="shared" si="38"/>
        <v>0.53695328798185937</v>
      </c>
      <c r="V116">
        <f t="shared" si="39"/>
        <v>576549202.84043896</v>
      </c>
      <c r="W116">
        <f t="shared" si="40"/>
        <v>576549203</v>
      </c>
      <c r="X116">
        <f t="shared" si="41"/>
        <v>1.6383458339985779E-6</v>
      </c>
      <c r="Y116">
        <f t="shared" si="42"/>
        <v>4.7912202262150105E-7</v>
      </c>
    </row>
    <row r="117" spans="13:25" x14ac:dyDescent="0.3">
      <c r="M117">
        <v>115</v>
      </c>
      <c r="N117" t="str">
        <f t="shared" si="34"/>
        <v>73</v>
      </c>
      <c r="O117" t="str">
        <f t="shared" si="35"/>
        <v>1110011</v>
      </c>
      <c r="P117" t="s">
        <v>18</v>
      </c>
      <c r="Q117">
        <v>6271.93</v>
      </c>
      <c r="R117">
        <f t="shared" si="36"/>
        <v>0.14222063492063491</v>
      </c>
      <c r="S117">
        <f t="shared" si="37"/>
        <v>3</v>
      </c>
      <c r="T117">
        <f t="shared" si="33"/>
        <v>2</v>
      </c>
      <c r="U117">
        <f t="shared" si="38"/>
        <v>0.56888253968253966</v>
      </c>
      <c r="V117">
        <f t="shared" si="39"/>
        <v>610832975.80048251</v>
      </c>
      <c r="W117">
        <f t="shared" si="40"/>
        <v>610832976</v>
      </c>
      <c r="X117">
        <f t="shared" si="41"/>
        <v>2.0486119300944239E-6</v>
      </c>
      <c r="Y117">
        <f t="shared" si="42"/>
        <v>5.6547615017348676E-7</v>
      </c>
    </row>
    <row r="118" spans="13:25" x14ac:dyDescent="0.3">
      <c r="M118">
        <v>116</v>
      </c>
      <c r="N118" t="str">
        <f t="shared" si="34"/>
        <v>74</v>
      </c>
      <c r="O118" t="str">
        <f t="shared" si="35"/>
        <v>1110100</v>
      </c>
      <c r="P118" t="s">
        <v>17</v>
      </c>
      <c r="Q118">
        <v>6644.88</v>
      </c>
      <c r="R118">
        <f t="shared" si="36"/>
        <v>0.15067755102040817</v>
      </c>
      <c r="S118">
        <f t="shared" si="37"/>
        <v>3</v>
      </c>
      <c r="T118">
        <f t="shared" si="33"/>
        <v>2</v>
      </c>
      <c r="U118">
        <f t="shared" si="38"/>
        <v>0.60271020408163267</v>
      </c>
      <c r="V118">
        <f t="shared" si="39"/>
        <v>647155153.87402451</v>
      </c>
      <c r="W118">
        <f t="shared" si="40"/>
        <v>647155154</v>
      </c>
      <c r="X118">
        <f t="shared" si="41"/>
        <v>1.293495086041041E-6</v>
      </c>
      <c r="Y118">
        <f t="shared" si="42"/>
        <v>3.3700290277267167E-7</v>
      </c>
    </row>
    <row r="119" spans="13:25" x14ac:dyDescent="0.3">
      <c r="M119">
        <v>117</v>
      </c>
      <c r="N119" t="str">
        <f t="shared" si="34"/>
        <v>75</v>
      </c>
      <c r="O119" t="str">
        <f t="shared" si="35"/>
        <v>1110101</v>
      </c>
      <c r="P119" t="s">
        <v>16</v>
      </c>
      <c r="Q119">
        <v>7040</v>
      </c>
      <c r="R119">
        <f t="shared" si="36"/>
        <v>0.15963718820861678</v>
      </c>
      <c r="S119">
        <f t="shared" si="37"/>
        <v>3</v>
      </c>
      <c r="T119">
        <f t="shared" si="33"/>
        <v>2</v>
      </c>
      <c r="U119">
        <f t="shared" si="38"/>
        <v>0.6385487528344671</v>
      </c>
      <c r="V119">
        <f t="shared" si="39"/>
        <v>685636502.58140588</v>
      </c>
      <c r="W119">
        <f t="shared" si="40"/>
        <v>685636503</v>
      </c>
      <c r="X119">
        <f t="shared" si="41"/>
        <v>4.2980538628167864E-6</v>
      </c>
      <c r="Y119">
        <f t="shared" si="42"/>
        <v>1.0569512259150048E-6</v>
      </c>
    </row>
    <row r="120" spans="13:25" x14ac:dyDescent="0.3">
      <c r="M120">
        <v>118</v>
      </c>
      <c r="N120" t="str">
        <f t="shared" si="34"/>
        <v>76</v>
      </c>
      <c r="O120" t="str">
        <f t="shared" si="35"/>
        <v>1110110</v>
      </c>
      <c r="P120" t="s">
        <v>15</v>
      </c>
      <c r="Q120">
        <v>7458.62</v>
      </c>
      <c r="R120">
        <f t="shared" si="36"/>
        <v>0.16912970521541951</v>
      </c>
      <c r="S120">
        <f t="shared" si="37"/>
        <v>2</v>
      </c>
      <c r="T120">
        <f t="shared" si="33"/>
        <v>2</v>
      </c>
      <c r="U120">
        <f t="shared" si="38"/>
        <v>0.67651882086167803</v>
      </c>
      <c r="V120">
        <f t="shared" si="39"/>
        <v>726406552.68234742</v>
      </c>
      <c r="W120">
        <f t="shared" si="40"/>
        <v>726406553</v>
      </c>
      <c r="X120">
        <f t="shared" si="41"/>
        <v>3.2616031625520847E-6</v>
      </c>
      <c r="Y120">
        <f t="shared" si="42"/>
        <v>7.5705668774978089E-7</v>
      </c>
    </row>
    <row r="121" spans="13:25" x14ac:dyDescent="0.3">
      <c r="M121">
        <v>119</v>
      </c>
      <c r="N121" t="str">
        <f t="shared" si="34"/>
        <v>77</v>
      </c>
      <c r="O121" t="str">
        <f t="shared" si="35"/>
        <v>1110111</v>
      </c>
      <c r="P121" t="s">
        <v>14</v>
      </c>
      <c r="Q121">
        <v>7902.13</v>
      </c>
      <c r="R121">
        <f t="shared" si="36"/>
        <v>0.17918662131519275</v>
      </c>
      <c r="S121">
        <f t="shared" si="37"/>
        <v>2</v>
      </c>
      <c r="T121">
        <f t="shared" si="33"/>
        <v>2</v>
      </c>
      <c r="U121">
        <f t="shared" si="38"/>
        <v>0.716746485260771</v>
      </c>
      <c r="V121">
        <f t="shared" si="39"/>
        <v>769600678.42948937</v>
      </c>
      <c r="W121">
        <f t="shared" si="40"/>
        <v>769600678</v>
      </c>
      <c r="X121">
        <f t="shared" si="41"/>
        <v>-4.4099244755901879E-6</v>
      </c>
      <c r="Y121">
        <f t="shared" si="42"/>
        <v>-9.6614600187067793E-7</v>
      </c>
    </row>
    <row r="122" spans="13:25" x14ac:dyDescent="0.3">
      <c r="M122">
        <v>120</v>
      </c>
      <c r="N122" t="str">
        <f t="shared" si="34"/>
        <v>78</v>
      </c>
      <c r="O122" t="str">
        <f t="shared" si="35"/>
        <v>1111000</v>
      </c>
      <c r="P122" t="s">
        <v>13</v>
      </c>
      <c r="Q122">
        <v>8372.02</v>
      </c>
      <c r="R122">
        <f t="shared" si="36"/>
        <v>0.18984172335600907</v>
      </c>
      <c r="S122">
        <f t="shared" si="37"/>
        <v>2</v>
      </c>
      <c r="T122">
        <f t="shared" si="33"/>
        <v>2</v>
      </c>
      <c r="U122">
        <f t="shared" si="38"/>
        <v>0.75936689342403629</v>
      </c>
      <c r="V122">
        <f t="shared" si="39"/>
        <v>815363993.23033834</v>
      </c>
      <c r="W122">
        <f t="shared" si="40"/>
        <v>815363993</v>
      </c>
      <c r="X122">
        <f t="shared" si="41"/>
        <v>-2.3650751856951757E-6</v>
      </c>
      <c r="Y122">
        <f t="shared" si="42"/>
        <v>-4.8906943087358666E-7</v>
      </c>
    </row>
    <row r="123" spans="13:25" x14ac:dyDescent="0.3">
      <c r="M123">
        <v>121</v>
      </c>
      <c r="N123" t="str">
        <f t="shared" si="34"/>
        <v>79</v>
      </c>
      <c r="O123" t="str">
        <f t="shared" si="35"/>
        <v>1111001</v>
      </c>
      <c r="P123" t="s">
        <v>12</v>
      </c>
      <c r="Q123">
        <v>8869.84</v>
      </c>
      <c r="R123">
        <f t="shared" si="36"/>
        <v>0.20113015873015874</v>
      </c>
      <c r="S123">
        <f t="shared" si="37"/>
        <v>2</v>
      </c>
      <c r="T123">
        <f t="shared" si="33"/>
        <v>2</v>
      </c>
      <c r="U123">
        <f t="shared" si="38"/>
        <v>0.80452063492063497</v>
      </c>
      <c r="V123">
        <f t="shared" si="39"/>
        <v>863847453.98532069</v>
      </c>
      <c r="W123">
        <f t="shared" si="40"/>
        <v>863847454</v>
      </c>
      <c r="X123">
        <f t="shared" si="41"/>
        <v>1.5072470771482216E-7</v>
      </c>
      <c r="Y123">
        <f t="shared" si="42"/>
        <v>2.9418987640184718E-8</v>
      </c>
    </row>
    <row r="124" spans="13:25" x14ac:dyDescent="0.3">
      <c r="M124">
        <v>122</v>
      </c>
      <c r="N124" t="str">
        <f t="shared" si="34"/>
        <v>7A</v>
      </c>
      <c r="O124" t="str">
        <f t="shared" si="35"/>
        <v>1111010</v>
      </c>
      <c r="P124" t="s">
        <v>11</v>
      </c>
      <c r="Q124">
        <v>9397.27</v>
      </c>
      <c r="R124">
        <f t="shared" si="36"/>
        <v>0.21309002267573698</v>
      </c>
      <c r="S124">
        <f t="shared" si="37"/>
        <v>2</v>
      </c>
      <c r="T124">
        <f t="shared" si="33"/>
        <v>2</v>
      </c>
      <c r="U124">
        <f t="shared" si="38"/>
        <v>0.85236009070294794</v>
      </c>
      <c r="V124">
        <f t="shared" si="39"/>
        <v>915214678.49618876</v>
      </c>
      <c r="W124">
        <f t="shared" si="40"/>
        <v>915214678</v>
      </c>
      <c r="X124">
        <f t="shared" si="41"/>
        <v>-5.0947825208647046E-6</v>
      </c>
      <c r="Y124">
        <f t="shared" si="42"/>
        <v>-9.3859813563596707E-7</v>
      </c>
    </row>
    <row r="125" spans="13:25" x14ac:dyDescent="0.3">
      <c r="M125">
        <v>123</v>
      </c>
      <c r="N125" t="str">
        <f t="shared" si="34"/>
        <v>7B</v>
      </c>
      <c r="O125" t="str">
        <f t="shared" si="35"/>
        <v>1111011</v>
      </c>
      <c r="P125" t="s">
        <v>10</v>
      </c>
      <c r="Q125">
        <v>9956.06</v>
      </c>
      <c r="R125">
        <f t="shared" si="36"/>
        <v>0.22576099773242631</v>
      </c>
      <c r="S125">
        <f t="shared" si="37"/>
        <v>2</v>
      </c>
      <c r="T125">
        <f t="shared" si="33"/>
        <v>2</v>
      </c>
      <c r="U125">
        <f t="shared" si="38"/>
        <v>0.90304399092970522</v>
      </c>
      <c r="V125">
        <f t="shared" si="39"/>
        <v>969636101.97310114</v>
      </c>
      <c r="W125">
        <f t="shared" si="40"/>
        <v>969636102</v>
      </c>
      <c r="X125">
        <f t="shared" si="41"/>
        <v>2.76192968495792E-7</v>
      </c>
      <c r="Y125">
        <f t="shared" si="42"/>
        <v>4.8026410829827856E-8</v>
      </c>
    </row>
    <row r="126" spans="13:25" x14ac:dyDescent="0.3">
      <c r="M126">
        <v>124</v>
      </c>
      <c r="N126" t="str">
        <f t="shared" si="34"/>
        <v>7C</v>
      </c>
      <c r="O126" t="str">
        <f t="shared" si="35"/>
        <v>1111100</v>
      </c>
      <c r="P126" t="s">
        <v>9</v>
      </c>
      <c r="Q126">
        <v>10548.08</v>
      </c>
      <c r="R126">
        <f t="shared" si="36"/>
        <v>0.23918548752834468</v>
      </c>
      <c r="S126">
        <f t="shared" si="37"/>
        <v>2</v>
      </c>
      <c r="T126">
        <f t="shared" si="33"/>
        <v>2</v>
      </c>
      <c r="U126">
        <f t="shared" si="38"/>
        <v>0.9567419501133787</v>
      </c>
      <c r="V126">
        <f t="shared" si="39"/>
        <v>1027293846.6120563</v>
      </c>
      <c r="W126">
        <f t="shared" si="40"/>
        <v>1027293847</v>
      </c>
      <c r="X126">
        <f t="shared" si="41"/>
        <v>3.9833409570810829E-6</v>
      </c>
      <c r="Y126">
        <f t="shared" si="42"/>
        <v>6.5377732034944957E-7</v>
      </c>
    </row>
    <row r="127" spans="13:25" x14ac:dyDescent="0.3">
      <c r="M127">
        <v>125</v>
      </c>
      <c r="N127" t="str">
        <f t="shared" si="34"/>
        <v>7D</v>
      </c>
      <c r="O127" t="str">
        <f t="shared" si="35"/>
        <v>1111101</v>
      </c>
      <c r="P127" t="s">
        <v>8</v>
      </c>
      <c r="Q127">
        <v>11175.3</v>
      </c>
      <c r="R127">
        <f t="shared" si="36"/>
        <v>0.25340816326530613</v>
      </c>
      <c r="S127">
        <f t="shared" si="37"/>
        <v>1</v>
      </c>
      <c r="T127">
        <f t="shared" si="33"/>
        <v>2</v>
      </c>
      <c r="U127">
        <f t="shared" si="38"/>
        <v>1.0136326530612245</v>
      </c>
      <c r="V127">
        <f t="shared" si="39"/>
        <v>1088379773.7639184</v>
      </c>
      <c r="W127">
        <f t="shared" si="40"/>
        <v>1088379774</v>
      </c>
      <c r="X127">
        <f t="shared" si="41"/>
        <v>2.4240460638758066E-6</v>
      </c>
      <c r="Y127">
        <f t="shared" si="42"/>
        <v>3.7552359392487843E-7</v>
      </c>
    </row>
    <row r="128" spans="13:25" x14ac:dyDescent="0.3">
      <c r="M128">
        <v>126</v>
      </c>
      <c r="N128" t="str">
        <f t="shared" si="34"/>
        <v>7E</v>
      </c>
      <c r="O128" t="str">
        <f t="shared" si="35"/>
        <v>1111110</v>
      </c>
      <c r="P128" t="s">
        <v>7</v>
      </c>
      <c r="Q128">
        <v>11839.82</v>
      </c>
      <c r="R128">
        <f t="shared" si="36"/>
        <v>0.26847664399092969</v>
      </c>
      <c r="S128">
        <f t="shared" si="37"/>
        <v>1</v>
      </c>
      <c r="T128">
        <f t="shared" si="33"/>
        <v>2</v>
      </c>
      <c r="U128">
        <f t="shared" si="38"/>
        <v>1.0739065759637187</v>
      </c>
      <c r="V128">
        <f t="shared" si="39"/>
        <v>1153098405.6808779</v>
      </c>
      <c r="W128">
        <f t="shared" si="40"/>
        <v>1153098406</v>
      </c>
      <c r="X128">
        <f t="shared" si="41"/>
        <v>3.2766916679971558E-6</v>
      </c>
      <c r="Y128">
        <f t="shared" si="42"/>
        <v>4.7912202262150105E-7</v>
      </c>
    </row>
    <row r="129" spans="13:25" x14ac:dyDescent="0.3">
      <c r="M129">
        <v>127</v>
      </c>
      <c r="N129" t="str">
        <f t="shared" si="34"/>
        <v>7F</v>
      </c>
      <c r="O129" t="str">
        <f t="shared" si="35"/>
        <v>1111111</v>
      </c>
      <c r="P129" t="s">
        <v>6</v>
      </c>
      <c r="Q129">
        <v>12543.85</v>
      </c>
      <c r="R129">
        <f t="shared" si="36"/>
        <v>0.28444104308390022</v>
      </c>
      <c r="S129">
        <f t="shared" si="37"/>
        <v>1</v>
      </c>
      <c r="T129">
        <f t="shared" si="33"/>
        <v>2</v>
      </c>
      <c r="U129">
        <f t="shared" si="38"/>
        <v>1.1377641723356009</v>
      </c>
      <c r="V129">
        <f t="shared" si="39"/>
        <v>1221664977.6854784</v>
      </c>
      <c r="W129">
        <f t="shared" si="40"/>
        <v>1221664978</v>
      </c>
      <c r="X129">
        <f t="shared" si="41"/>
        <v>3.2294542540167726E-6</v>
      </c>
      <c r="Y129">
        <f t="shared" si="42"/>
        <v>4.4571169370329721E-7</v>
      </c>
    </row>
  </sheetData>
  <sortState xmlns:xlrd2="http://schemas.microsoft.com/office/spreadsheetml/2017/richdata2" ref="M2:Y130">
    <sortCondition ref="M1:M13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4.4" x14ac:dyDescent="0.3"/>
  <cols>
    <col min="3" max="3" width="9.6640625" bestFit="1" customWidth="1"/>
    <col min="4" max="4" width="19.21875" customWidth="1"/>
    <col min="5" max="5" width="10.21875" customWidth="1"/>
  </cols>
  <sheetData>
    <row r="1" spans="1:3" x14ac:dyDescent="0.3">
      <c r="A1" t="s">
        <v>136</v>
      </c>
      <c r="B1" t="s">
        <v>139</v>
      </c>
    </row>
    <row r="2" spans="1:3" x14ac:dyDescent="0.3">
      <c r="A2">
        <v>1</v>
      </c>
      <c r="B2">
        <f>A2 * POWER(2,Blut-b)</f>
        <v>33554432</v>
      </c>
    </row>
    <row r="3" spans="1:3" x14ac:dyDescent="0.3">
      <c r="A3">
        <v>2</v>
      </c>
      <c r="B3">
        <f>A3 * POWER(2,Blut-b)</f>
        <v>67108864</v>
      </c>
      <c r="C3">
        <f>B3-B2</f>
        <v>33554432</v>
      </c>
    </row>
    <row r="4" spans="1:3" x14ac:dyDescent="0.3">
      <c r="A4">
        <v>3</v>
      </c>
      <c r="B4">
        <f>A4 * POWER(2,Blut-b)</f>
        <v>100663296</v>
      </c>
      <c r="C4">
        <f t="shared" ref="C4:C7" si="0">B4-B3</f>
        <v>33554432</v>
      </c>
    </row>
    <row r="5" spans="1:3" x14ac:dyDescent="0.3">
      <c r="A5">
        <v>4</v>
      </c>
      <c r="B5">
        <f>A5 * POWER(2,Blut-b)</f>
        <v>134217728</v>
      </c>
      <c r="C5">
        <f t="shared" si="0"/>
        <v>33554432</v>
      </c>
    </row>
    <row r="6" spans="1:3" x14ac:dyDescent="0.3">
      <c r="A6">
        <v>5</v>
      </c>
      <c r="B6">
        <f>A6 * POWER(2,Blut-b)</f>
        <v>167772160</v>
      </c>
      <c r="C6">
        <f t="shared" si="0"/>
        <v>33554432</v>
      </c>
    </row>
    <row r="7" spans="1:3" x14ac:dyDescent="0.3">
      <c r="A7">
        <v>6</v>
      </c>
      <c r="B7">
        <f>A7 * POWER(2,Blut-b)</f>
        <v>201326592</v>
      </c>
      <c r="C7">
        <f t="shared" si="0"/>
        <v>33554432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="55" zoomScaleNormal="55" workbookViewId="0">
      <selection activeCell="B1" sqref="B1"/>
    </sheetView>
  </sheetViews>
  <sheetFormatPr defaultRowHeight="14.4" x14ac:dyDescent="0.3"/>
  <sheetData>
    <row r="1" spans="1:7" x14ac:dyDescent="0.3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3">
      <c r="A2" t="s">
        <v>2</v>
      </c>
      <c r="B2">
        <f>POWER(2,B1)</f>
        <v>128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3">
      <c r="A3" t="s">
        <v>77</v>
      </c>
      <c r="B3">
        <f>POWER(1/3,1/N)</f>
        <v>0.99145381950116573</v>
      </c>
      <c r="E3">
        <f>E2+1</f>
        <v>1</v>
      </c>
      <c r="F3">
        <f t="shared" si="0"/>
        <v>1.2819270748251399E-2</v>
      </c>
      <c r="G3">
        <f t="shared" ref="G3:G66" si="1">FLOOR(F3*POWER(2,16),1)</f>
        <v>840</v>
      </c>
    </row>
    <row r="4" spans="1:7" x14ac:dyDescent="0.3">
      <c r="E4">
        <f t="shared" ref="E4:E67" si="2">E3+1</f>
        <v>2</v>
      </c>
      <c r="F4">
        <f t="shared" si="0"/>
        <v>2.5528985694824868E-2</v>
      </c>
      <c r="G4">
        <f t="shared" si="1"/>
        <v>1673</v>
      </c>
    </row>
    <row r="5" spans="1:7" x14ac:dyDescent="0.3">
      <c r="E5">
        <f t="shared" si="2"/>
        <v>3</v>
      </c>
      <c r="F5">
        <f t="shared" si="0"/>
        <v>3.813008112337618E-2</v>
      </c>
      <c r="G5">
        <f t="shared" si="1"/>
        <v>2498</v>
      </c>
    </row>
    <row r="6" spans="1:7" x14ac:dyDescent="0.3">
      <c r="E6">
        <f t="shared" si="2"/>
        <v>4</v>
      </c>
      <c r="F6">
        <f t="shared" si="0"/>
        <v>5.0623485315912098E-2</v>
      </c>
      <c r="G6">
        <f t="shared" si="1"/>
        <v>3317</v>
      </c>
    </row>
    <row r="7" spans="1:7" x14ac:dyDescent="0.3">
      <c r="E7">
        <f t="shared" si="2"/>
        <v>5</v>
      </c>
      <c r="F7">
        <f t="shared" si="0"/>
        <v>6.3010118621173672E-2</v>
      </c>
      <c r="G7">
        <f t="shared" si="1"/>
        <v>4129</v>
      </c>
    </row>
    <row r="8" spans="1:7" x14ac:dyDescent="0.3">
      <c r="E8">
        <f t="shared" si="2"/>
        <v>6</v>
      </c>
      <c r="F8">
        <f t="shared" si="0"/>
        <v>7.5290893522435509E-2</v>
      </c>
      <c r="G8">
        <f t="shared" si="1"/>
        <v>4934</v>
      </c>
    </row>
    <row r="9" spans="1:7" x14ac:dyDescent="0.3">
      <c r="E9">
        <f t="shared" si="2"/>
        <v>7</v>
      </c>
      <c r="F9">
        <f t="shared" si="0"/>
        <v>8.7466714704725834E-2</v>
      </c>
      <c r="G9">
        <f t="shared" si="1"/>
        <v>5732</v>
      </c>
    </row>
    <row r="10" spans="1:7" x14ac:dyDescent="0.3">
      <c r="E10">
        <f t="shared" si="2"/>
        <v>8</v>
      </c>
      <c r="F10">
        <f t="shared" si="0"/>
        <v>9.953847912147068E-2</v>
      </c>
      <c r="G10">
        <f t="shared" si="1"/>
        <v>6523</v>
      </c>
    </row>
    <row r="11" spans="1:7" x14ac:dyDescent="0.3">
      <c r="E11">
        <f t="shared" si="2"/>
        <v>9</v>
      </c>
      <c r="F11">
        <f t="shared" si="0"/>
        <v>0.11150707606057053</v>
      </c>
      <c r="G11">
        <f t="shared" si="1"/>
        <v>7307</v>
      </c>
    </row>
    <row r="12" spans="1:7" x14ac:dyDescent="0.3">
      <c r="E12">
        <f t="shared" si="2"/>
        <v>10</v>
      </c>
      <c r="F12">
        <f t="shared" si="0"/>
        <v>0.12337338720991109</v>
      </c>
      <c r="G12">
        <f t="shared" si="1"/>
        <v>8085</v>
      </c>
    </row>
    <row r="13" spans="1:7" x14ac:dyDescent="0.3">
      <c r="E13">
        <f t="shared" si="2"/>
        <v>11</v>
      </c>
      <c r="F13">
        <f t="shared" si="0"/>
        <v>0.13513828672231415</v>
      </c>
      <c r="G13">
        <f t="shared" si="1"/>
        <v>8856</v>
      </c>
    </row>
    <row r="14" spans="1:7" x14ac:dyDescent="0.3">
      <c r="E14">
        <f t="shared" si="2"/>
        <v>12</v>
      </c>
      <c r="F14">
        <f t="shared" si="0"/>
        <v>0.14680264127993342</v>
      </c>
      <c r="G14">
        <f t="shared" si="1"/>
        <v>9620</v>
      </c>
    </row>
    <row r="15" spans="1:7" x14ac:dyDescent="0.3">
      <c r="E15">
        <f t="shared" si="2"/>
        <v>13</v>
      </c>
      <c r="F15">
        <f t="shared" si="0"/>
        <v>0.15836731015810096</v>
      </c>
      <c r="G15">
        <f t="shared" si="1"/>
        <v>10378</v>
      </c>
    </row>
    <row r="16" spans="1:7" x14ac:dyDescent="0.3">
      <c r="E16">
        <f t="shared" si="2"/>
        <v>14</v>
      </c>
      <c r="F16">
        <f t="shared" si="0"/>
        <v>0.16983314528862636</v>
      </c>
      <c r="G16">
        <f t="shared" si="1"/>
        <v>11130</v>
      </c>
    </row>
    <row r="17" spans="5:7" x14ac:dyDescent="0.3">
      <c r="E17">
        <f t="shared" si="2"/>
        <v>15</v>
      </c>
      <c r="F17">
        <f t="shared" si="0"/>
        <v>0.18120099132255657</v>
      </c>
      <c r="G17">
        <f t="shared" si="1"/>
        <v>11875</v>
      </c>
    </row>
    <row r="18" spans="5:7" x14ac:dyDescent="0.3">
      <c r="E18">
        <f t="shared" si="2"/>
        <v>16</v>
      </c>
      <c r="F18">
        <f t="shared" si="0"/>
        <v>0.19247168569239775</v>
      </c>
      <c r="G18">
        <f t="shared" si="1"/>
        <v>12613</v>
      </c>
    </row>
    <row r="19" spans="5:7" x14ac:dyDescent="0.3">
      <c r="E19">
        <f t="shared" si="2"/>
        <v>17</v>
      </c>
      <c r="F19">
        <f t="shared" si="0"/>
        <v>0.20364605867380697</v>
      </c>
      <c r="G19">
        <f t="shared" si="1"/>
        <v>13346</v>
      </c>
    </row>
    <row r="20" spans="5:7" x14ac:dyDescent="0.3">
      <c r="E20">
        <f t="shared" si="2"/>
        <v>18</v>
      </c>
      <c r="F20">
        <f t="shared" si="0"/>
        <v>0.21472493344675592</v>
      </c>
      <c r="G20">
        <f t="shared" si="1"/>
        <v>14072</v>
      </c>
    </row>
    <row r="21" spans="5:7" x14ac:dyDescent="0.3">
      <c r="E21">
        <f t="shared" si="2"/>
        <v>19</v>
      </c>
      <c r="F21">
        <f t="shared" si="0"/>
        <v>0.22570912615617122</v>
      </c>
      <c r="G21">
        <f t="shared" si="1"/>
        <v>14792</v>
      </c>
    </row>
    <row r="22" spans="5:7" x14ac:dyDescent="0.3">
      <c r="E22">
        <f t="shared" si="2"/>
        <v>20</v>
      </c>
      <c r="F22">
        <f t="shared" si="0"/>
        <v>0.2365994459720579</v>
      </c>
      <c r="G22">
        <f t="shared" si="1"/>
        <v>15505</v>
      </c>
    </row>
    <row r="23" spans="5:7" x14ac:dyDescent="0.3">
      <c r="E23">
        <f t="shared" si="2"/>
        <v>21</v>
      </c>
      <c r="F23">
        <f t="shared" si="0"/>
        <v>0.24739669514910795</v>
      </c>
      <c r="G23">
        <f t="shared" si="1"/>
        <v>16213</v>
      </c>
    </row>
    <row r="24" spans="5:7" x14ac:dyDescent="0.3">
      <c r="E24">
        <f t="shared" si="2"/>
        <v>22</v>
      </c>
      <c r="F24">
        <f t="shared" si="0"/>
        <v>0.25810166908579996</v>
      </c>
      <c r="G24">
        <f t="shared" si="1"/>
        <v>16914</v>
      </c>
    </row>
    <row r="25" spans="5:7" x14ac:dyDescent="0.3">
      <c r="E25">
        <f t="shared" si="2"/>
        <v>23</v>
      </c>
      <c r="F25">
        <f t="shared" si="0"/>
        <v>0.26871515638299387</v>
      </c>
      <c r="G25">
        <f t="shared" si="1"/>
        <v>17610</v>
      </c>
    </row>
    <row r="26" spans="5:7" x14ac:dyDescent="0.3">
      <c r="E26">
        <f t="shared" si="2"/>
        <v>24</v>
      </c>
      <c r="F26">
        <f t="shared" si="0"/>
        <v>0.2792379389020237</v>
      </c>
      <c r="G26">
        <f t="shared" si="1"/>
        <v>18300</v>
      </c>
    </row>
    <row r="27" spans="5:7" x14ac:dyDescent="0.3">
      <c r="E27">
        <f t="shared" si="2"/>
        <v>25</v>
      </c>
      <c r="F27">
        <f t="shared" si="0"/>
        <v>0.28967079182229594</v>
      </c>
      <c r="G27">
        <f t="shared" si="1"/>
        <v>18983</v>
      </c>
    </row>
    <row r="28" spans="5:7" x14ac:dyDescent="0.3">
      <c r="E28">
        <f t="shared" si="2"/>
        <v>26</v>
      </c>
      <c r="F28">
        <f t="shared" si="0"/>
        <v>0.3000144836983939</v>
      </c>
      <c r="G28">
        <f t="shared" si="1"/>
        <v>19661</v>
      </c>
    </row>
    <row r="29" spans="5:7" x14ac:dyDescent="0.3">
      <c r="E29">
        <f t="shared" si="2"/>
        <v>27</v>
      </c>
      <c r="F29">
        <f t="shared" si="0"/>
        <v>0.31026977651669424</v>
      </c>
      <c r="G29">
        <f t="shared" si="1"/>
        <v>20333</v>
      </c>
    </row>
    <row r="30" spans="5:7" x14ac:dyDescent="0.3">
      <c r="E30">
        <f t="shared" si="2"/>
        <v>28</v>
      </c>
      <c r="F30">
        <f t="shared" si="0"/>
        <v>0.32043742575150108</v>
      </c>
      <c r="G30">
        <f t="shared" si="1"/>
        <v>21000</v>
      </c>
    </row>
    <row r="31" spans="5:7" x14ac:dyDescent="0.3">
      <c r="E31">
        <f t="shared" si="2"/>
        <v>29</v>
      </c>
      <c r="F31">
        <f t="shared" si="0"/>
        <v>0.33051818042069847</v>
      </c>
      <c r="G31">
        <f t="shared" si="1"/>
        <v>21660</v>
      </c>
    </row>
    <row r="32" spans="5:7" x14ac:dyDescent="0.3">
      <c r="E32">
        <f t="shared" si="2"/>
        <v>30</v>
      </c>
      <c r="F32">
        <f t="shared" si="0"/>
        <v>0.34051278314092825</v>
      </c>
      <c r="G32">
        <f t="shared" si="1"/>
        <v>22315</v>
      </c>
    </row>
    <row r="33" spans="5:7" x14ac:dyDescent="0.3">
      <c r="E33">
        <f t="shared" si="2"/>
        <v>31</v>
      </c>
      <c r="F33">
        <f t="shared" si="0"/>
        <v>0.35042197018229698</v>
      </c>
      <c r="G33">
        <f t="shared" si="1"/>
        <v>22965</v>
      </c>
    </row>
    <row r="34" spans="5:7" x14ac:dyDescent="0.3">
      <c r="E34">
        <f t="shared" si="2"/>
        <v>32</v>
      </c>
      <c r="F34">
        <f t="shared" si="0"/>
        <v>0.36024647152261335</v>
      </c>
      <c r="G34">
        <f t="shared" si="1"/>
        <v>23609</v>
      </c>
    </row>
    <row r="35" spans="5:7" x14ac:dyDescent="0.3">
      <c r="E35">
        <f t="shared" si="2"/>
        <v>33</v>
      </c>
      <c r="F35">
        <f t="shared" si="0"/>
        <v>0.36998701090116437</v>
      </c>
      <c r="G35">
        <f t="shared" si="1"/>
        <v>24247</v>
      </c>
    </row>
    <row r="36" spans="5:7" x14ac:dyDescent="0.3">
      <c r="E36">
        <f t="shared" si="2"/>
        <v>34</v>
      </c>
      <c r="F36">
        <f t="shared" si="0"/>
        <v>0.37964430587203019</v>
      </c>
      <c r="G36">
        <f t="shared" si="1"/>
        <v>24880</v>
      </c>
    </row>
    <row r="37" spans="5:7" x14ac:dyDescent="0.3">
      <c r="E37">
        <f t="shared" si="2"/>
        <v>35</v>
      </c>
      <c r="F37">
        <f t="shared" si="0"/>
        <v>0.38921906785694466</v>
      </c>
      <c r="G37">
        <f t="shared" si="1"/>
        <v>25507</v>
      </c>
    </row>
    <row r="38" spans="5:7" x14ac:dyDescent="0.3">
      <c r="E38">
        <f t="shared" si="2"/>
        <v>36</v>
      </c>
      <c r="F38">
        <f t="shared" si="0"/>
        <v>0.39871200219770275</v>
      </c>
      <c r="G38">
        <f t="shared" si="1"/>
        <v>26129</v>
      </c>
    </row>
    <row r="39" spans="5:7" x14ac:dyDescent="0.3">
      <c r="E39">
        <f t="shared" si="2"/>
        <v>37</v>
      </c>
      <c r="F39">
        <f t="shared" si="0"/>
        <v>0.408123808208121</v>
      </c>
      <c r="G39">
        <f t="shared" si="1"/>
        <v>26746</v>
      </c>
    </row>
    <row r="40" spans="5:7" x14ac:dyDescent="0.3">
      <c r="E40">
        <f t="shared" si="2"/>
        <v>38</v>
      </c>
      <c r="F40">
        <f t="shared" si="0"/>
        <v>0.41745517922555408</v>
      </c>
      <c r="G40">
        <f t="shared" si="1"/>
        <v>27358</v>
      </c>
    </row>
    <row r="41" spans="5:7" x14ac:dyDescent="0.3">
      <c r="E41">
        <f t="shared" si="2"/>
        <v>39</v>
      </c>
      <c r="F41">
        <f t="shared" si="0"/>
        <v>0.42670680266197086</v>
      </c>
      <c r="G41">
        <f t="shared" si="1"/>
        <v>27964</v>
      </c>
    </row>
    <row r="42" spans="5:7" x14ac:dyDescent="0.3">
      <c r="E42">
        <f t="shared" si="2"/>
        <v>40</v>
      </c>
      <c r="F42">
        <f t="shared" si="0"/>
        <v>0.43587936005459266</v>
      </c>
      <c r="G42">
        <f t="shared" si="1"/>
        <v>28565</v>
      </c>
    </row>
    <row r="43" spans="5:7" x14ac:dyDescent="0.3">
      <c r="E43">
        <f t="shared" si="2"/>
        <v>41</v>
      </c>
      <c r="F43">
        <f t="shared" si="0"/>
        <v>0.44497352711610111</v>
      </c>
      <c r="G43">
        <f t="shared" si="1"/>
        <v>29161</v>
      </c>
    </row>
    <row r="44" spans="5:7" x14ac:dyDescent="0.3">
      <c r="E44">
        <f t="shared" si="2"/>
        <v>42</v>
      </c>
      <c r="F44">
        <f t="shared" si="0"/>
        <v>0.45398997378441536</v>
      </c>
      <c r="G44">
        <f t="shared" si="1"/>
        <v>29752</v>
      </c>
    </row>
    <row r="45" spans="5:7" x14ac:dyDescent="0.3">
      <c r="E45">
        <f>E44+1</f>
        <v>43</v>
      </c>
      <c r="F45">
        <f t="shared" si="0"/>
        <v>0.46292936427204423</v>
      </c>
      <c r="G45">
        <f t="shared" si="1"/>
        <v>30338</v>
      </c>
    </row>
    <row r="46" spans="5:7" x14ac:dyDescent="0.3">
      <c r="E46">
        <f t="shared" si="2"/>
        <v>44</v>
      </c>
      <c r="F46">
        <f t="shared" si="0"/>
        <v>0.4717923571150161</v>
      </c>
      <c r="G46">
        <f t="shared" si="1"/>
        <v>30919</v>
      </c>
    </row>
    <row r="47" spans="5:7" x14ac:dyDescent="0.3">
      <c r="E47">
        <f t="shared" si="2"/>
        <v>45</v>
      </c>
      <c r="F47">
        <f t="shared" si="0"/>
        <v>0.48057960522139226</v>
      </c>
      <c r="G47">
        <f t="shared" si="1"/>
        <v>31495</v>
      </c>
    </row>
    <row r="48" spans="5:7" x14ac:dyDescent="0.3">
      <c r="E48">
        <f t="shared" si="2"/>
        <v>46</v>
      </c>
      <c r="F48">
        <f t="shared" si="0"/>
        <v>0.48929175591936308</v>
      </c>
      <c r="G48">
        <f t="shared" si="1"/>
        <v>32066</v>
      </c>
    </row>
    <row r="49" spans="5:7" x14ac:dyDescent="0.3">
      <c r="E49">
        <f t="shared" si="2"/>
        <v>47</v>
      </c>
      <c r="F49">
        <f t="shared" si="0"/>
        <v>0.49792945100493607</v>
      </c>
      <c r="G49">
        <f t="shared" si="1"/>
        <v>32632</v>
      </c>
    </row>
    <row r="50" spans="5:7" x14ac:dyDescent="0.3">
      <c r="E50">
        <f t="shared" si="2"/>
        <v>48</v>
      </c>
      <c r="F50">
        <f t="shared" si="0"/>
        <v>0.50649332678921388</v>
      </c>
      <c r="G50">
        <f t="shared" si="1"/>
        <v>33193</v>
      </c>
    </row>
    <row r="51" spans="5:7" x14ac:dyDescent="0.3">
      <c r="E51">
        <f t="shared" si="2"/>
        <v>49</v>
      </c>
      <c r="F51">
        <f t="shared" si="0"/>
        <v>0.51498401414526962</v>
      </c>
      <c r="G51">
        <f t="shared" si="1"/>
        <v>33749</v>
      </c>
    </row>
    <row r="52" spans="5:7" x14ac:dyDescent="0.3">
      <c r="E52">
        <f t="shared" si="2"/>
        <v>50</v>
      </c>
      <c r="F52">
        <f t="shared" si="0"/>
        <v>0.52340213855462137</v>
      </c>
      <c r="G52">
        <f t="shared" si="1"/>
        <v>34301</v>
      </c>
    </row>
    <row r="53" spans="5:7" x14ac:dyDescent="0.3">
      <c r="E53">
        <f t="shared" si="2"/>
        <v>51</v>
      </c>
      <c r="F53">
        <f t="shared" si="0"/>
        <v>0.53174832015330908</v>
      </c>
      <c r="G53">
        <f t="shared" si="1"/>
        <v>34848</v>
      </c>
    </row>
    <row r="54" spans="5:7" x14ac:dyDescent="0.3">
      <c r="E54">
        <f t="shared" si="2"/>
        <v>52</v>
      </c>
      <c r="F54">
        <f t="shared" si="0"/>
        <v>0.54002317377757847</v>
      </c>
      <c r="G54">
        <f t="shared" si="1"/>
        <v>35390</v>
      </c>
    </row>
    <row r="55" spans="5:7" x14ac:dyDescent="0.3">
      <c r="E55">
        <f t="shared" si="2"/>
        <v>53</v>
      </c>
      <c r="F55">
        <f t="shared" si="0"/>
        <v>0.54822730900917338</v>
      </c>
      <c r="G55">
        <f t="shared" si="1"/>
        <v>35928</v>
      </c>
    </row>
    <row r="56" spans="5:7" x14ac:dyDescent="0.3">
      <c r="E56">
        <f t="shared" si="2"/>
        <v>54</v>
      </c>
      <c r="F56">
        <f t="shared" si="0"/>
        <v>0.55636133022024215</v>
      </c>
      <c r="G56">
        <f t="shared" si="1"/>
        <v>36461</v>
      </c>
    </row>
    <row r="57" spans="5:7" x14ac:dyDescent="0.3">
      <c r="E57">
        <f t="shared" si="2"/>
        <v>55</v>
      </c>
      <c r="F57">
        <f t="shared" si="0"/>
        <v>0.56442583661785994</v>
      </c>
      <c r="G57">
        <f t="shared" si="1"/>
        <v>36990</v>
      </c>
    </row>
    <row r="58" spans="5:7" x14ac:dyDescent="0.3">
      <c r="E58">
        <f t="shared" si="2"/>
        <v>56</v>
      </c>
      <c r="F58">
        <f t="shared" si="0"/>
        <v>0.57242142228816961</v>
      </c>
      <c r="G58">
        <f t="shared" si="1"/>
        <v>37514</v>
      </c>
    </row>
    <row r="59" spans="5:7" x14ac:dyDescent="0.3">
      <c r="E59">
        <f t="shared" si="2"/>
        <v>57</v>
      </c>
      <c r="F59">
        <f t="shared" si="0"/>
        <v>0.58034867624014697</v>
      </c>
      <c r="G59">
        <f t="shared" si="1"/>
        <v>38033</v>
      </c>
    </row>
    <row r="60" spans="5:7" x14ac:dyDescent="0.3">
      <c r="E60">
        <f t="shared" si="2"/>
        <v>58</v>
      </c>
      <c r="F60">
        <f t="shared" si="0"/>
        <v>0.58820818244899054</v>
      </c>
      <c r="G60">
        <f t="shared" si="1"/>
        <v>38548</v>
      </c>
    </row>
    <row r="61" spans="5:7" x14ac:dyDescent="0.3">
      <c r="E61">
        <f t="shared" si="2"/>
        <v>59</v>
      </c>
      <c r="F61">
        <f t="shared" si="0"/>
        <v>0.59600051989914171</v>
      </c>
      <c r="G61">
        <f t="shared" si="1"/>
        <v>39059</v>
      </c>
    </row>
    <row r="62" spans="5:7" x14ac:dyDescent="0.3">
      <c r="E62">
        <f t="shared" si="2"/>
        <v>60</v>
      </c>
      <c r="F62">
        <f t="shared" si="0"/>
        <v>0.60372626262693596</v>
      </c>
      <c r="G62">
        <f t="shared" si="1"/>
        <v>39565</v>
      </c>
    </row>
    <row r="63" spans="5:7" x14ac:dyDescent="0.3">
      <c r="E63">
        <f t="shared" si="2"/>
        <v>61</v>
      </c>
      <c r="F63">
        <f t="shared" si="0"/>
        <v>0.611385979762891</v>
      </c>
      <c r="G63">
        <f t="shared" si="1"/>
        <v>40067</v>
      </c>
    </row>
    <row r="64" spans="5:7" x14ac:dyDescent="0.3">
      <c r="E64">
        <f t="shared" si="2"/>
        <v>62</v>
      </c>
      <c r="F64">
        <f t="shared" si="0"/>
        <v>0.61898023557363202</v>
      </c>
      <c r="G64">
        <f t="shared" si="1"/>
        <v>40565</v>
      </c>
    </row>
    <row r="65" spans="5:7" x14ac:dyDescent="0.3">
      <c r="E65">
        <f t="shared" si="2"/>
        <v>63</v>
      </c>
      <c r="F65">
        <f t="shared" si="0"/>
        <v>0.62650958950346047</v>
      </c>
      <c r="G65">
        <f t="shared" si="1"/>
        <v>41058</v>
      </c>
    </row>
    <row r="66" spans="5:7" x14ac:dyDescent="0.3">
      <c r="E66">
        <f t="shared" si="2"/>
        <v>64</v>
      </c>
      <c r="F66">
        <f t="shared" ref="F66:F129" si="3">1.5*(1-POWER(a,E66))</f>
        <v>0.63397459621556473</v>
      </c>
      <c r="G66">
        <f t="shared" si="1"/>
        <v>41548</v>
      </c>
    </row>
    <row r="67" spans="5:7" x14ac:dyDescent="0.3">
      <c r="E67">
        <f t="shared" si="2"/>
        <v>65</v>
      </c>
      <c r="F67">
        <f t="shared" si="3"/>
        <v>0.64137580563288243</v>
      </c>
      <c r="G67">
        <f t="shared" ref="G67:G130" si="4">FLOOR(F67*POWER(2,16),1)</f>
        <v>42033</v>
      </c>
    </row>
    <row r="68" spans="5:7" x14ac:dyDescent="0.3">
      <c r="E68">
        <f t="shared" ref="E68:E131" si="5">E67+1</f>
        <v>66</v>
      </c>
      <c r="F68">
        <f t="shared" si="3"/>
        <v>0.64871376297860994</v>
      </c>
      <c r="G68">
        <f t="shared" si="4"/>
        <v>42514</v>
      </c>
    </row>
    <row r="69" spans="5:7" x14ac:dyDescent="0.3">
      <c r="E69">
        <f t="shared" si="5"/>
        <v>67</v>
      </c>
      <c r="F69">
        <f t="shared" si="3"/>
        <v>0.65598900881636812</v>
      </c>
      <c r="G69">
        <f t="shared" si="4"/>
        <v>42990</v>
      </c>
    </row>
    <row r="70" spans="5:7" x14ac:dyDescent="0.3">
      <c r="E70">
        <f t="shared" si="5"/>
        <v>68</v>
      </c>
      <c r="F70">
        <f t="shared" si="3"/>
        <v>0.66320207909002349</v>
      </c>
      <c r="G70">
        <f t="shared" si="4"/>
        <v>43463</v>
      </c>
    </row>
    <row r="71" spans="5:7" x14ac:dyDescent="0.3">
      <c r="E71">
        <f t="shared" si="5"/>
        <v>69</v>
      </c>
      <c r="F71">
        <f t="shared" si="3"/>
        <v>0.67035350516316949</v>
      </c>
      <c r="G71">
        <f t="shared" si="4"/>
        <v>43932</v>
      </c>
    </row>
    <row r="72" spans="5:7" x14ac:dyDescent="0.3">
      <c r="E72">
        <f t="shared" si="5"/>
        <v>70</v>
      </c>
      <c r="F72">
        <f t="shared" si="3"/>
        <v>0.67744381385827013</v>
      </c>
      <c r="G72">
        <f t="shared" si="4"/>
        <v>44396</v>
      </c>
    </row>
    <row r="73" spans="5:7" x14ac:dyDescent="0.3">
      <c r="E73">
        <f t="shared" si="5"/>
        <v>71</v>
      </c>
      <c r="F73">
        <f t="shared" si="3"/>
        <v>0.6844735274954703</v>
      </c>
      <c r="G73">
        <f t="shared" si="4"/>
        <v>44857</v>
      </c>
    </row>
    <row r="74" spans="5:7" x14ac:dyDescent="0.3">
      <c r="E74">
        <f t="shared" si="5"/>
        <v>72</v>
      </c>
      <c r="F74">
        <f t="shared" si="3"/>
        <v>0.69144316393107152</v>
      </c>
      <c r="G74">
        <f t="shared" si="4"/>
        <v>45314</v>
      </c>
    </row>
    <row r="75" spans="5:7" x14ac:dyDescent="0.3">
      <c r="E75">
        <f t="shared" si="5"/>
        <v>73</v>
      </c>
      <c r="F75">
        <f t="shared" si="3"/>
        <v>0.69835323659568305</v>
      </c>
      <c r="G75">
        <f t="shared" si="4"/>
        <v>45767</v>
      </c>
    </row>
    <row r="76" spans="5:7" x14ac:dyDescent="0.3">
      <c r="E76">
        <f t="shared" si="5"/>
        <v>74</v>
      </c>
      <c r="F76">
        <f t="shared" si="3"/>
        <v>0.70520425453204261</v>
      </c>
      <c r="G76">
        <f t="shared" si="4"/>
        <v>46216</v>
      </c>
    </row>
    <row r="77" spans="5:7" x14ac:dyDescent="0.3">
      <c r="E77">
        <f t="shared" si="5"/>
        <v>75</v>
      </c>
      <c r="F77">
        <f t="shared" si="3"/>
        <v>0.71199672243251722</v>
      </c>
      <c r="G77">
        <f t="shared" si="4"/>
        <v>46661</v>
      </c>
    </row>
    <row r="78" spans="5:7" x14ac:dyDescent="0.3">
      <c r="E78">
        <f t="shared" si="5"/>
        <v>76</v>
      </c>
      <c r="F78">
        <f t="shared" si="3"/>
        <v>0.71873114067628208</v>
      </c>
      <c r="G78">
        <f t="shared" si="4"/>
        <v>47102</v>
      </c>
    </row>
    <row r="79" spans="5:7" x14ac:dyDescent="0.3">
      <c r="E79">
        <f t="shared" si="5"/>
        <v>77</v>
      </c>
      <c r="F79">
        <f t="shared" si="3"/>
        <v>0.725408005366181</v>
      </c>
      <c r="G79">
        <f t="shared" si="4"/>
        <v>47540</v>
      </c>
    </row>
    <row r="80" spans="5:7" x14ac:dyDescent="0.3">
      <c r="E80">
        <f t="shared" si="5"/>
        <v>78</v>
      </c>
      <c r="F80">
        <f t="shared" si="3"/>
        <v>0.73202780836527359</v>
      </c>
      <c r="G80">
        <f t="shared" si="4"/>
        <v>47974</v>
      </c>
    </row>
    <row r="81" spans="5:7" x14ac:dyDescent="0.3">
      <c r="E81">
        <f t="shared" si="5"/>
        <v>79</v>
      </c>
      <c r="F81">
        <f t="shared" si="3"/>
        <v>0.73859103733306952</v>
      </c>
      <c r="G81">
        <f t="shared" si="4"/>
        <v>48404</v>
      </c>
    </row>
    <row r="82" spans="5:7" x14ac:dyDescent="0.3">
      <c r="E82">
        <f t="shared" si="5"/>
        <v>80</v>
      </c>
      <c r="F82">
        <f t="shared" si="3"/>
        <v>0.74509817576145121</v>
      </c>
      <c r="G82">
        <f t="shared" si="4"/>
        <v>48830</v>
      </c>
    </row>
    <row r="83" spans="5:7" x14ac:dyDescent="0.3">
      <c r="E83">
        <f t="shared" si="5"/>
        <v>81</v>
      </c>
      <c r="F83">
        <f t="shared" si="3"/>
        <v>0.751549703010293</v>
      </c>
      <c r="G83">
        <f t="shared" si="4"/>
        <v>49253</v>
      </c>
    </row>
    <row r="84" spans="5:7" x14ac:dyDescent="0.3">
      <c r="E84">
        <f t="shared" si="5"/>
        <v>82</v>
      </c>
      <c r="F84">
        <f t="shared" si="3"/>
        <v>0.75794609434277316</v>
      </c>
      <c r="G84">
        <f t="shared" si="4"/>
        <v>49672</v>
      </c>
    </row>
    <row r="85" spans="5:7" x14ac:dyDescent="0.3">
      <c r="E85">
        <f t="shared" si="5"/>
        <v>83</v>
      </c>
      <c r="F85">
        <f t="shared" si="3"/>
        <v>0.76428782096038494</v>
      </c>
      <c r="G85">
        <f t="shared" si="4"/>
        <v>50088</v>
      </c>
    </row>
    <row r="86" spans="5:7" x14ac:dyDescent="0.3">
      <c r="E86">
        <f t="shared" si="5"/>
        <v>84</v>
      </c>
      <c r="F86">
        <f t="shared" si="3"/>
        <v>0.7705753500376481</v>
      </c>
      <c r="G86">
        <f t="shared" si="4"/>
        <v>50500</v>
      </c>
    </row>
    <row r="87" spans="5:7" x14ac:dyDescent="0.3">
      <c r="E87">
        <f t="shared" si="5"/>
        <v>85</v>
      </c>
      <c r="F87">
        <f t="shared" si="3"/>
        <v>0.7768091447565254</v>
      </c>
      <c r="G87">
        <f t="shared" si="4"/>
        <v>50908</v>
      </c>
    </row>
    <row r="88" spans="5:7" x14ac:dyDescent="0.3">
      <c r="E88">
        <f t="shared" si="5"/>
        <v>86</v>
      </c>
      <c r="F88">
        <f t="shared" si="3"/>
        <v>0.7829896643405424</v>
      </c>
      <c r="G88">
        <f t="shared" si="4"/>
        <v>51314</v>
      </c>
    </row>
    <row r="89" spans="5:7" x14ac:dyDescent="0.3">
      <c r="E89">
        <f t="shared" si="5"/>
        <v>87</v>
      </c>
      <c r="F89">
        <f t="shared" si="3"/>
        <v>0.78911736408861799</v>
      </c>
      <c r="G89">
        <f t="shared" si="4"/>
        <v>51715</v>
      </c>
    </row>
    <row r="90" spans="5:7" x14ac:dyDescent="0.3">
      <c r="E90">
        <f t="shared" si="5"/>
        <v>88</v>
      </c>
      <c r="F90">
        <f t="shared" si="3"/>
        <v>0.79519269540860371</v>
      </c>
      <c r="G90">
        <f t="shared" si="4"/>
        <v>52113</v>
      </c>
    </row>
    <row r="91" spans="5:7" x14ac:dyDescent="0.3">
      <c r="E91">
        <f t="shared" si="5"/>
        <v>89</v>
      </c>
      <c r="F91">
        <f t="shared" si="3"/>
        <v>0.8012161058505386</v>
      </c>
      <c r="G91">
        <f t="shared" si="4"/>
        <v>52508</v>
      </c>
    </row>
    <row r="92" spans="5:7" x14ac:dyDescent="0.3">
      <c r="E92">
        <f t="shared" si="5"/>
        <v>90</v>
      </c>
      <c r="F92">
        <f t="shared" si="3"/>
        <v>0.80718803913961845</v>
      </c>
      <c r="G92">
        <f t="shared" si="4"/>
        <v>52899</v>
      </c>
    </row>
    <row r="93" spans="5:7" x14ac:dyDescent="0.3">
      <c r="E93">
        <f t="shared" si="5"/>
        <v>91</v>
      </c>
      <c r="F93">
        <f t="shared" si="3"/>
        <v>0.8131089352088825</v>
      </c>
      <c r="G93">
        <f t="shared" si="4"/>
        <v>53287</v>
      </c>
    </row>
    <row r="94" spans="5:7" x14ac:dyDescent="0.3">
      <c r="E94">
        <f t="shared" si="5"/>
        <v>92</v>
      </c>
      <c r="F94">
        <f t="shared" si="3"/>
        <v>0.81897923023162389</v>
      </c>
      <c r="G94">
        <f t="shared" si="4"/>
        <v>53672</v>
      </c>
    </row>
    <row r="95" spans="5:7" x14ac:dyDescent="0.3">
      <c r="E95">
        <f t="shared" si="5"/>
        <v>93</v>
      </c>
      <c r="F95">
        <f t="shared" si="3"/>
        <v>0.82479935665351967</v>
      </c>
      <c r="G95">
        <f t="shared" si="4"/>
        <v>54054</v>
      </c>
    </row>
    <row r="96" spans="5:7" x14ac:dyDescent="0.3">
      <c r="E96">
        <f t="shared" si="5"/>
        <v>94</v>
      </c>
      <c r="F96">
        <f t="shared" si="3"/>
        <v>0.83056974322448762</v>
      </c>
      <c r="G96">
        <f t="shared" si="4"/>
        <v>54432</v>
      </c>
    </row>
    <row r="97" spans="5:7" x14ac:dyDescent="0.3">
      <c r="E97">
        <f t="shared" si="5"/>
        <v>95</v>
      </c>
      <c r="F97">
        <f t="shared" si="3"/>
        <v>0.83629081503027203</v>
      </c>
      <c r="G97">
        <f t="shared" si="4"/>
        <v>54807</v>
      </c>
    </row>
    <row r="98" spans="5:7" x14ac:dyDescent="0.3">
      <c r="E98">
        <f t="shared" si="5"/>
        <v>96</v>
      </c>
      <c r="F98">
        <f t="shared" si="3"/>
        <v>0.84196299352375747</v>
      </c>
      <c r="G98">
        <f t="shared" si="4"/>
        <v>55178</v>
      </c>
    </row>
    <row r="99" spans="5:7" x14ac:dyDescent="0.3">
      <c r="E99">
        <f t="shared" si="5"/>
        <v>97</v>
      </c>
      <c r="F99">
        <f t="shared" si="3"/>
        <v>0.84758669655601615</v>
      </c>
      <c r="G99">
        <f t="shared" si="4"/>
        <v>55547</v>
      </c>
    </row>
    <row r="100" spans="5:7" x14ac:dyDescent="0.3">
      <c r="E100">
        <f t="shared" si="5"/>
        <v>98</v>
      </c>
      <c r="F100">
        <f t="shared" si="3"/>
        <v>0.85316233840708922</v>
      </c>
      <c r="G100">
        <f t="shared" si="4"/>
        <v>55912</v>
      </c>
    </row>
    <row r="101" spans="5:7" x14ac:dyDescent="0.3">
      <c r="E101">
        <f t="shared" si="5"/>
        <v>99</v>
      </c>
      <c r="F101">
        <f t="shared" si="3"/>
        <v>0.85869032981650606</v>
      </c>
      <c r="G101">
        <f t="shared" si="4"/>
        <v>56275</v>
      </c>
    </row>
    <row r="102" spans="5:7" x14ac:dyDescent="0.3">
      <c r="E102">
        <f t="shared" si="5"/>
        <v>100</v>
      </c>
      <c r="F102">
        <f t="shared" si="3"/>
        <v>0.86417107801354209</v>
      </c>
      <c r="G102">
        <f t="shared" si="4"/>
        <v>56634</v>
      </c>
    </row>
    <row r="103" spans="5:7" x14ac:dyDescent="0.3">
      <c r="E103">
        <f t="shared" si="5"/>
        <v>101</v>
      </c>
      <c r="F103">
        <f t="shared" si="3"/>
        <v>0.86960498674721765</v>
      </c>
      <c r="G103">
        <f t="shared" si="4"/>
        <v>56990</v>
      </c>
    </row>
    <row r="104" spans="5:7" x14ac:dyDescent="0.3">
      <c r="E104">
        <f t="shared" si="5"/>
        <v>102</v>
      </c>
      <c r="F104">
        <f t="shared" si="3"/>
        <v>0.87499245631604095</v>
      </c>
      <c r="G104">
        <f t="shared" si="4"/>
        <v>57343</v>
      </c>
    </row>
    <row r="105" spans="5:7" x14ac:dyDescent="0.3">
      <c r="E105">
        <f t="shared" si="5"/>
        <v>103</v>
      </c>
      <c r="F105">
        <f t="shared" si="3"/>
        <v>0.88033388359749709</v>
      </c>
      <c r="G105">
        <f t="shared" si="4"/>
        <v>57693</v>
      </c>
    </row>
    <row r="106" spans="5:7" x14ac:dyDescent="0.3">
      <c r="E106">
        <f t="shared" si="5"/>
        <v>104</v>
      </c>
      <c r="F106">
        <f t="shared" si="3"/>
        <v>0.88562966207728455</v>
      </c>
      <c r="G106">
        <f t="shared" si="4"/>
        <v>58040</v>
      </c>
    </row>
    <row r="107" spans="5:7" x14ac:dyDescent="0.3">
      <c r="E107">
        <f t="shared" si="5"/>
        <v>105</v>
      </c>
      <c r="F107">
        <f t="shared" si="3"/>
        <v>0.89088018187830187</v>
      </c>
      <c r="G107">
        <f t="shared" si="4"/>
        <v>58384</v>
      </c>
    </row>
    <row r="108" spans="5:7" x14ac:dyDescent="0.3">
      <c r="E108">
        <f t="shared" si="5"/>
        <v>106</v>
      </c>
      <c r="F108">
        <f t="shared" si="3"/>
        <v>0.896085829789387</v>
      </c>
      <c r="G108">
        <f t="shared" si="4"/>
        <v>58725</v>
      </c>
    </row>
    <row r="109" spans="5:7" x14ac:dyDescent="0.3">
      <c r="E109">
        <f t="shared" si="5"/>
        <v>107</v>
      </c>
      <c r="F109">
        <f t="shared" si="3"/>
        <v>0.90124698929381064</v>
      </c>
      <c r="G109">
        <f t="shared" si="4"/>
        <v>59064</v>
      </c>
    </row>
    <row r="110" spans="5:7" x14ac:dyDescent="0.3">
      <c r="E110">
        <f t="shared" si="5"/>
        <v>108</v>
      </c>
      <c r="F110">
        <f t="shared" si="3"/>
        <v>0.90636404059752618</v>
      </c>
      <c r="G110">
        <f t="shared" si="4"/>
        <v>59399</v>
      </c>
    </row>
    <row r="111" spans="5:7" x14ac:dyDescent="0.3">
      <c r="E111">
        <f t="shared" si="5"/>
        <v>109</v>
      </c>
      <c r="F111">
        <f t="shared" si="3"/>
        <v>0.91143736065717851</v>
      </c>
      <c r="G111">
        <f t="shared" si="4"/>
        <v>59731</v>
      </c>
    </row>
    <row r="112" spans="5:7" x14ac:dyDescent="0.3">
      <c r="E112">
        <f t="shared" si="5"/>
        <v>110</v>
      </c>
      <c r="F112">
        <f t="shared" si="3"/>
        <v>0.9164673232078725</v>
      </c>
      <c r="G112">
        <f t="shared" si="4"/>
        <v>60061</v>
      </c>
    </row>
    <row r="113" spans="5:7" x14ac:dyDescent="0.3">
      <c r="E113">
        <f t="shared" si="5"/>
        <v>111</v>
      </c>
      <c r="F113">
        <f t="shared" si="3"/>
        <v>0.92145429879070595</v>
      </c>
      <c r="G113">
        <f t="shared" si="4"/>
        <v>60388</v>
      </c>
    </row>
    <row r="114" spans="5:7" x14ac:dyDescent="0.3">
      <c r="E114">
        <f t="shared" si="5"/>
        <v>112</v>
      </c>
      <c r="F114">
        <f t="shared" si="3"/>
        <v>0.92639865478006533</v>
      </c>
      <c r="G114">
        <f t="shared" si="4"/>
        <v>60712</v>
      </c>
    </row>
    <row r="115" spans="5:7" x14ac:dyDescent="0.3">
      <c r="E115">
        <f t="shared" si="5"/>
        <v>113</v>
      </c>
      <c r="F115">
        <f t="shared" si="3"/>
        <v>0.93130075541068902</v>
      </c>
      <c r="G115">
        <f t="shared" si="4"/>
        <v>61033</v>
      </c>
    </row>
    <row r="116" spans="5:7" x14ac:dyDescent="0.3">
      <c r="E116">
        <f t="shared" si="5"/>
        <v>114</v>
      </c>
      <c r="F116">
        <f t="shared" si="3"/>
        <v>0.93616096180449992</v>
      </c>
      <c r="G116">
        <f t="shared" si="4"/>
        <v>61352</v>
      </c>
    </row>
    <row r="117" spans="5:7" x14ac:dyDescent="0.3">
      <c r="E117">
        <f t="shared" si="5"/>
        <v>115</v>
      </c>
      <c r="F117">
        <f t="shared" si="3"/>
        <v>0.94097963199720791</v>
      </c>
      <c r="G117">
        <f t="shared" si="4"/>
        <v>61668</v>
      </c>
    </row>
    <row r="118" spans="5:7" x14ac:dyDescent="0.3">
      <c r="E118">
        <f t="shared" si="5"/>
        <v>116</v>
      </c>
      <c r="F118">
        <f t="shared" si="3"/>
        <v>0.94575712096468445</v>
      </c>
      <c r="G118">
        <f t="shared" si="4"/>
        <v>61981</v>
      </c>
    </row>
    <row r="119" spans="5:7" x14ac:dyDescent="0.3">
      <c r="E119">
        <f t="shared" si="5"/>
        <v>117</v>
      </c>
      <c r="F119">
        <f t="shared" si="3"/>
        <v>0.95049378064911394</v>
      </c>
      <c r="G119">
        <f t="shared" si="4"/>
        <v>62291</v>
      </c>
    </row>
    <row r="120" spans="5:7" x14ac:dyDescent="0.3">
      <c r="E120">
        <f t="shared" si="5"/>
        <v>118</v>
      </c>
      <c r="F120">
        <f t="shared" si="3"/>
        <v>0.95518995998491851</v>
      </c>
      <c r="G120">
        <f t="shared" si="4"/>
        <v>62599</v>
      </c>
    </row>
    <row r="121" spans="5:7" x14ac:dyDescent="0.3">
      <c r="E121">
        <f t="shared" si="5"/>
        <v>119</v>
      </c>
      <c r="F121">
        <f t="shared" si="3"/>
        <v>0.95984600492446459</v>
      </c>
      <c r="G121">
        <f t="shared" si="4"/>
        <v>62904</v>
      </c>
    </row>
    <row r="122" spans="5:7" x14ac:dyDescent="0.3">
      <c r="E122">
        <f t="shared" si="5"/>
        <v>120</v>
      </c>
      <c r="F122">
        <f t="shared" si="3"/>
        <v>0.96446225846354661</v>
      </c>
      <c r="G122">
        <f t="shared" si="4"/>
        <v>63206</v>
      </c>
    </row>
    <row r="123" spans="5:7" x14ac:dyDescent="0.3">
      <c r="E123">
        <f t="shared" si="5"/>
        <v>121</v>
      </c>
      <c r="F123">
        <f t="shared" si="3"/>
        <v>0.96903906066665535</v>
      </c>
      <c r="G123">
        <f t="shared" si="4"/>
        <v>63506</v>
      </c>
    </row>
    <row r="124" spans="5:7" x14ac:dyDescent="0.3">
      <c r="E124">
        <f t="shared" si="5"/>
        <v>122</v>
      </c>
      <c r="F124">
        <f t="shared" si="3"/>
        <v>0.9735767486920287</v>
      </c>
      <c r="G124">
        <f t="shared" si="4"/>
        <v>63804</v>
      </c>
    </row>
    <row r="125" spans="5:7" x14ac:dyDescent="0.3">
      <c r="E125">
        <f t="shared" si="5"/>
        <v>123</v>
      </c>
      <c r="F125">
        <f t="shared" si="3"/>
        <v>0.97807565681648967</v>
      </c>
      <c r="G125">
        <f t="shared" si="4"/>
        <v>64099</v>
      </c>
    </row>
    <row r="126" spans="5:7" x14ac:dyDescent="0.3">
      <c r="E126">
        <f t="shared" si="5"/>
        <v>124</v>
      </c>
      <c r="F126">
        <f t="shared" si="3"/>
        <v>0.98253611646007166</v>
      </c>
      <c r="G126">
        <f t="shared" si="4"/>
        <v>64391</v>
      </c>
    </row>
    <row r="127" spans="5:7" x14ac:dyDescent="0.3">
      <c r="E127">
        <f t="shared" si="5"/>
        <v>125</v>
      </c>
      <c r="F127">
        <f t="shared" si="3"/>
        <v>0.98695845621043166</v>
      </c>
      <c r="G127">
        <f t="shared" si="4"/>
        <v>64681</v>
      </c>
    </row>
    <row r="128" spans="5:7" x14ac:dyDescent="0.3">
      <c r="E128">
        <f t="shared" si="5"/>
        <v>126</v>
      </c>
      <c r="F128">
        <f t="shared" si="3"/>
        <v>0.9913430018470577</v>
      </c>
      <c r="G128">
        <f t="shared" si="4"/>
        <v>64968</v>
      </c>
    </row>
    <row r="129" spans="5:7" x14ac:dyDescent="0.3">
      <c r="E129">
        <f t="shared" si="5"/>
        <v>127</v>
      </c>
      <c r="F129">
        <f t="shared" si="3"/>
        <v>0.99569007636526807</v>
      </c>
      <c r="G129">
        <f t="shared" si="4"/>
        <v>65253</v>
      </c>
    </row>
    <row r="130" spans="5:7" x14ac:dyDescent="0.3">
      <c r="E130">
        <f t="shared" si="5"/>
        <v>128</v>
      </c>
      <c r="F130">
        <f t="shared" ref="F130:F193" si="6">1.5*(1-POWER(a,E130))</f>
        <v>1.000000000000004</v>
      </c>
      <c r="G130">
        <f t="shared" si="4"/>
        <v>65536</v>
      </c>
    </row>
    <row r="131" spans="5:7" x14ac:dyDescent="0.3">
      <c r="E131">
        <f t="shared" si="5"/>
        <v>129</v>
      </c>
      <c r="F131">
        <f t="shared" si="6"/>
        <v>1.0042730902494212</v>
      </c>
      <c r="G131">
        <f t="shared" ref="G131:G194" si="7">FLOOR(F131*POWER(2,16),1)</f>
        <v>65816</v>
      </c>
    </row>
    <row r="132" spans="5:7" x14ac:dyDescent="0.3">
      <c r="E132">
        <f t="shared" ref="E132:E177" si="8">E131+1</f>
        <v>130</v>
      </c>
      <c r="F132">
        <f t="shared" si="6"/>
        <v>1.008509661898279</v>
      </c>
      <c r="G132">
        <f t="shared" si="7"/>
        <v>66093</v>
      </c>
    </row>
    <row r="133" spans="5:7" x14ac:dyDescent="0.3">
      <c r="E133">
        <f t="shared" si="8"/>
        <v>131</v>
      </c>
      <c r="F133">
        <f t="shared" si="6"/>
        <v>1.0127100270411291</v>
      </c>
      <c r="G133">
        <f t="shared" si="7"/>
        <v>66368</v>
      </c>
    </row>
    <row r="134" spans="5:7" x14ac:dyDescent="0.3">
      <c r="E134">
        <f t="shared" si="8"/>
        <v>132</v>
      </c>
      <c r="F134">
        <f t="shared" si="6"/>
        <v>1.0168744951053079</v>
      </c>
      <c r="G134">
        <f t="shared" si="7"/>
        <v>66641</v>
      </c>
    </row>
    <row r="135" spans="5:7" x14ac:dyDescent="0.3">
      <c r="E135">
        <f t="shared" si="8"/>
        <v>133</v>
      </c>
      <c r="F135">
        <f t="shared" si="6"/>
        <v>1.0210033728737284</v>
      </c>
      <c r="G135">
        <f t="shared" si="7"/>
        <v>66912</v>
      </c>
    </row>
    <row r="136" spans="5:7" x14ac:dyDescent="0.3">
      <c r="E136">
        <f t="shared" si="8"/>
        <v>134</v>
      </c>
      <c r="F136">
        <f t="shared" si="6"/>
        <v>1.0250969645074823</v>
      </c>
      <c r="G136">
        <f t="shared" si="7"/>
        <v>67180</v>
      </c>
    </row>
    <row r="137" spans="5:7" x14ac:dyDescent="0.3">
      <c r="E137">
        <f t="shared" si="8"/>
        <v>135</v>
      </c>
      <c r="F137">
        <f t="shared" si="6"/>
        <v>1.0291555715682457</v>
      </c>
      <c r="G137">
        <f t="shared" si="7"/>
        <v>67446</v>
      </c>
    </row>
    <row r="138" spans="5:7" x14ac:dyDescent="0.3">
      <c r="E138">
        <f t="shared" si="8"/>
        <v>136</v>
      </c>
      <c r="F138">
        <f t="shared" si="6"/>
        <v>1.0331794930404938</v>
      </c>
      <c r="G138">
        <f t="shared" si="7"/>
        <v>67710</v>
      </c>
    </row>
    <row r="139" spans="5:7" x14ac:dyDescent="0.3">
      <c r="E139">
        <f t="shared" si="8"/>
        <v>137</v>
      </c>
      <c r="F139">
        <f t="shared" si="6"/>
        <v>1.0371690253535271</v>
      </c>
      <c r="G139">
        <f t="shared" si="7"/>
        <v>67971</v>
      </c>
    </row>
    <row r="140" spans="5:7" x14ac:dyDescent="0.3">
      <c r="E140">
        <f t="shared" si="8"/>
        <v>138</v>
      </c>
      <c r="F140">
        <f t="shared" si="6"/>
        <v>1.0411244624033071</v>
      </c>
      <c r="G140">
        <f t="shared" si="7"/>
        <v>68231</v>
      </c>
    </row>
    <row r="141" spans="5:7" x14ac:dyDescent="0.3">
      <c r="E141">
        <f t="shared" si="8"/>
        <v>139</v>
      </c>
      <c r="F141">
        <f t="shared" si="6"/>
        <v>1.0450460955741083</v>
      </c>
      <c r="G141">
        <f t="shared" si="7"/>
        <v>68488</v>
      </c>
    </row>
    <row r="142" spans="5:7" x14ac:dyDescent="0.3">
      <c r="E142">
        <f t="shared" si="8"/>
        <v>140</v>
      </c>
      <c r="F142">
        <f t="shared" si="6"/>
        <v>1.0489342137599813</v>
      </c>
      <c r="G142">
        <f t="shared" si="7"/>
        <v>68742</v>
      </c>
    </row>
    <row r="143" spans="5:7" x14ac:dyDescent="0.3">
      <c r="E143">
        <f t="shared" si="8"/>
        <v>141</v>
      </c>
      <c r="F143">
        <f t="shared" si="6"/>
        <v>1.0527891033860373</v>
      </c>
      <c r="G143">
        <f t="shared" si="7"/>
        <v>68995</v>
      </c>
    </row>
    <row r="144" spans="5:7" x14ac:dyDescent="0.3">
      <c r="E144">
        <f t="shared" si="8"/>
        <v>142</v>
      </c>
      <c r="F144">
        <f t="shared" si="6"/>
        <v>1.0566110484295457</v>
      </c>
      <c r="G144">
        <f t="shared" si="7"/>
        <v>69246</v>
      </c>
    </row>
    <row r="145" spans="5:7" x14ac:dyDescent="0.3">
      <c r="E145">
        <f t="shared" si="8"/>
        <v>143</v>
      </c>
      <c r="F145">
        <f t="shared" si="6"/>
        <v>1.0604003304408556</v>
      </c>
      <c r="G145">
        <f t="shared" si="7"/>
        <v>69494</v>
      </c>
    </row>
    <row r="146" spans="5:7" x14ac:dyDescent="0.3">
      <c r="E146">
        <f t="shared" si="8"/>
        <v>144</v>
      </c>
      <c r="F146">
        <f t="shared" si="6"/>
        <v>1.0641572285641359</v>
      </c>
      <c r="G146">
        <f t="shared" si="7"/>
        <v>69740</v>
      </c>
    </row>
    <row r="147" spans="5:7" x14ac:dyDescent="0.3">
      <c r="E147">
        <f t="shared" si="8"/>
        <v>145</v>
      </c>
      <c r="F147">
        <f t="shared" si="6"/>
        <v>1.067882019557939</v>
      </c>
      <c r="G147">
        <f t="shared" si="7"/>
        <v>69984</v>
      </c>
    </row>
    <row r="148" spans="5:7" x14ac:dyDescent="0.3">
      <c r="E148">
        <f t="shared" si="8"/>
        <v>146</v>
      </c>
      <c r="F148">
        <f t="shared" si="6"/>
        <v>1.0715749778155887</v>
      </c>
      <c r="G148">
        <f t="shared" si="7"/>
        <v>70226</v>
      </c>
    </row>
    <row r="149" spans="5:7" x14ac:dyDescent="0.3">
      <c r="E149">
        <f t="shared" si="8"/>
        <v>147</v>
      </c>
      <c r="F149">
        <f t="shared" si="6"/>
        <v>1.0752363753853937</v>
      </c>
      <c r="G149">
        <f t="shared" si="7"/>
        <v>70466</v>
      </c>
    </row>
    <row r="150" spans="5:7" x14ac:dyDescent="0.3">
      <c r="E150">
        <f t="shared" si="8"/>
        <v>148</v>
      </c>
      <c r="F150">
        <f t="shared" si="6"/>
        <v>1.0788664819906892</v>
      </c>
      <c r="G150">
        <f t="shared" si="7"/>
        <v>70704</v>
      </c>
    </row>
    <row r="151" spans="5:7" x14ac:dyDescent="0.3">
      <c r="E151">
        <f t="shared" si="8"/>
        <v>149</v>
      </c>
      <c r="F151">
        <f t="shared" si="6"/>
        <v>1.0824655650497059</v>
      </c>
      <c r="G151">
        <f t="shared" si="7"/>
        <v>70940</v>
      </c>
    </row>
    <row r="152" spans="5:7" x14ac:dyDescent="0.3">
      <c r="E152">
        <f t="shared" si="8"/>
        <v>150</v>
      </c>
      <c r="F152">
        <f t="shared" si="6"/>
        <v>1.0860338896952699</v>
      </c>
      <c r="G152">
        <f t="shared" si="7"/>
        <v>71174</v>
      </c>
    </row>
    <row r="153" spans="5:7" x14ac:dyDescent="0.3">
      <c r="E153">
        <f t="shared" si="8"/>
        <v>151</v>
      </c>
      <c r="F153">
        <f t="shared" si="6"/>
        <v>1.0895717187943346</v>
      </c>
      <c r="G153">
        <f t="shared" si="7"/>
        <v>71406</v>
      </c>
    </row>
    <row r="154" spans="5:7" x14ac:dyDescent="0.3">
      <c r="E154">
        <f t="shared" si="8"/>
        <v>152</v>
      </c>
      <c r="F154">
        <f t="shared" si="6"/>
        <v>1.0930793129673444</v>
      </c>
      <c r="G154">
        <f t="shared" si="7"/>
        <v>71636</v>
      </c>
    </row>
    <row r="155" spans="5:7" x14ac:dyDescent="0.3">
      <c r="E155">
        <f t="shared" si="8"/>
        <v>153</v>
      </c>
      <c r="F155">
        <f t="shared" si="6"/>
        <v>1.0965569306074352</v>
      </c>
      <c r="G155">
        <f t="shared" si="7"/>
        <v>71863</v>
      </c>
    </row>
    <row r="156" spans="5:7" x14ac:dyDescent="0.3">
      <c r="E156">
        <f t="shared" si="8"/>
        <v>154</v>
      </c>
      <c r="F156">
        <f t="shared" si="6"/>
        <v>1.1000048278994679</v>
      </c>
      <c r="G156">
        <f t="shared" si="7"/>
        <v>72089</v>
      </c>
    </row>
    <row r="157" spans="5:7" x14ac:dyDescent="0.3">
      <c r="E157">
        <f t="shared" si="8"/>
        <v>155</v>
      </c>
      <c r="F157">
        <f t="shared" si="6"/>
        <v>1.1034232588389012</v>
      </c>
      <c r="G157">
        <f t="shared" si="7"/>
        <v>72313</v>
      </c>
    </row>
    <row r="158" spans="5:7" x14ac:dyDescent="0.3">
      <c r="E158">
        <f t="shared" si="8"/>
        <v>156</v>
      </c>
      <c r="F158">
        <f t="shared" si="6"/>
        <v>1.1068124752505035</v>
      </c>
      <c r="G158">
        <f t="shared" si="7"/>
        <v>72536</v>
      </c>
    </row>
    <row r="159" spans="5:7" x14ac:dyDescent="0.3">
      <c r="E159">
        <f t="shared" si="8"/>
        <v>157</v>
      </c>
      <c r="F159">
        <f t="shared" si="6"/>
        <v>1.1101727268069026</v>
      </c>
      <c r="G159">
        <f t="shared" si="7"/>
        <v>72756</v>
      </c>
    </row>
    <row r="160" spans="5:7" x14ac:dyDescent="0.3">
      <c r="E160">
        <f t="shared" si="8"/>
        <v>158</v>
      </c>
      <c r="F160">
        <f t="shared" si="6"/>
        <v>1.1135042610469792</v>
      </c>
      <c r="G160">
        <f t="shared" si="7"/>
        <v>72974</v>
      </c>
    </row>
    <row r="161" spans="5:7" x14ac:dyDescent="0.3">
      <c r="E161">
        <f t="shared" si="8"/>
        <v>159</v>
      </c>
      <c r="F161">
        <f t="shared" si="6"/>
        <v>1.116807323394102</v>
      </c>
      <c r="G161">
        <f t="shared" si="7"/>
        <v>73191</v>
      </c>
    </row>
    <row r="162" spans="5:7" x14ac:dyDescent="0.3">
      <c r="E162">
        <f t="shared" si="8"/>
        <v>160</v>
      </c>
      <c r="F162">
        <f t="shared" si="6"/>
        <v>1.1200821571742074</v>
      </c>
      <c r="G162">
        <f t="shared" si="7"/>
        <v>73405</v>
      </c>
    </row>
    <row r="163" spans="5:7" x14ac:dyDescent="0.3">
      <c r="E163">
        <f t="shared" si="8"/>
        <v>161</v>
      </c>
      <c r="F163">
        <f t="shared" si="6"/>
        <v>1.1233290036337245</v>
      </c>
      <c r="G163">
        <f t="shared" si="7"/>
        <v>73618</v>
      </c>
    </row>
    <row r="164" spans="5:7" x14ac:dyDescent="0.3">
      <c r="E164">
        <f t="shared" si="8"/>
        <v>162</v>
      </c>
      <c r="F164">
        <f t="shared" si="6"/>
        <v>1.1265481019573462</v>
      </c>
      <c r="G164">
        <f t="shared" si="7"/>
        <v>73829</v>
      </c>
    </row>
    <row r="165" spans="5:7" x14ac:dyDescent="0.3">
      <c r="E165">
        <f t="shared" si="8"/>
        <v>163</v>
      </c>
      <c r="F165">
        <f t="shared" si="6"/>
        <v>1.129739689285651</v>
      </c>
      <c r="G165">
        <f t="shared" si="7"/>
        <v>74038</v>
      </c>
    </row>
    <row r="166" spans="5:7" x14ac:dyDescent="0.3">
      <c r="E166">
        <f t="shared" si="8"/>
        <v>164</v>
      </c>
      <c r="F166">
        <f t="shared" si="6"/>
        <v>1.1329040007325706</v>
      </c>
      <c r="G166">
        <f t="shared" si="7"/>
        <v>74245</v>
      </c>
    </row>
    <row r="167" spans="5:7" x14ac:dyDescent="0.3">
      <c r="E167">
        <f t="shared" si="8"/>
        <v>165</v>
      </c>
      <c r="F167">
        <f t="shared" si="6"/>
        <v>1.1360412694027098</v>
      </c>
      <c r="G167">
        <f t="shared" si="7"/>
        <v>74451</v>
      </c>
    </row>
    <row r="168" spans="5:7" x14ac:dyDescent="0.3">
      <c r="E168">
        <f t="shared" si="8"/>
        <v>166</v>
      </c>
      <c r="F168">
        <f t="shared" si="6"/>
        <v>1.1391517264085209</v>
      </c>
      <c r="G168">
        <f t="shared" si="7"/>
        <v>74655</v>
      </c>
    </row>
    <row r="169" spans="5:7" x14ac:dyDescent="0.3">
      <c r="E169">
        <f t="shared" si="8"/>
        <v>167</v>
      </c>
      <c r="F169">
        <f t="shared" si="6"/>
        <v>1.1422356008873265</v>
      </c>
      <c r="G169">
        <f t="shared" si="7"/>
        <v>74857</v>
      </c>
    </row>
    <row r="170" spans="5:7" x14ac:dyDescent="0.3">
      <c r="E170">
        <f t="shared" si="8"/>
        <v>168</v>
      </c>
      <c r="F170">
        <f t="shared" si="6"/>
        <v>1.1452931200182004</v>
      </c>
      <c r="G170">
        <f t="shared" si="7"/>
        <v>75057</v>
      </c>
    </row>
    <row r="171" spans="5:7" x14ac:dyDescent="0.3">
      <c r="E171">
        <f t="shared" si="8"/>
        <v>169</v>
      </c>
      <c r="F171">
        <f t="shared" si="6"/>
        <v>1.1483245090387031</v>
      </c>
      <c r="G171">
        <f t="shared" si="7"/>
        <v>75256</v>
      </c>
    </row>
    <row r="172" spans="5:7" x14ac:dyDescent="0.3">
      <c r="E172">
        <f t="shared" si="8"/>
        <v>170</v>
      </c>
      <c r="F172">
        <f t="shared" si="6"/>
        <v>1.1513299912614745</v>
      </c>
      <c r="G172">
        <f t="shared" si="7"/>
        <v>75453</v>
      </c>
    </row>
    <row r="173" spans="5:7" x14ac:dyDescent="0.3">
      <c r="E173">
        <f t="shared" si="8"/>
        <v>171</v>
      </c>
      <c r="F173">
        <f t="shared" si="6"/>
        <v>1.1543097880906841</v>
      </c>
      <c r="G173">
        <f t="shared" si="7"/>
        <v>75648</v>
      </c>
    </row>
    <row r="174" spans="5:7" x14ac:dyDescent="0.3">
      <c r="E174">
        <f t="shared" si="8"/>
        <v>172</v>
      </c>
      <c r="F174">
        <f t="shared" si="6"/>
        <v>1.1572641190383415</v>
      </c>
      <c r="G174">
        <f t="shared" si="7"/>
        <v>75842</v>
      </c>
    </row>
    <row r="175" spans="5:7" x14ac:dyDescent="0.3">
      <c r="E175">
        <f t="shared" si="8"/>
        <v>173</v>
      </c>
      <c r="F175">
        <f t="shared" si="6"/>
        <v>1.1601932017404668</v>
      </c>
      <c r="G175">
        <f t="shared" si="7"/>
        <v>76034</v>
      </c>
    </row>
    <row r="176" spans="5:7" x14ac:dyDescent="0.3">
      <c r="E176">
        <f t="shared" si="8"/>
        <v>174</v>
      </c>
      <c r="F176">
        <f t="shared" si="6"/>
        <v>1.1630972519731237</v>
      </c>
      <c r="G176">
        <f t="shared" si="7"/>
        <v>76224</v>
      </c>
    </row>
    <row r="177" spans="5:7" x14ac:dyDescent="0.3">
      <c r="E177">
        <f t="shared" si="8"/>
        <v>175</v>
      </c>
      <c r="F177">
        <f t="shared" si="6"/>
        <v>1.1659764836683146</v>
      </c>
      <c r="G177">
        <f t="shared" si="7"/>
        <v>76413</v>
      </c>
    </row>
    <row r="178" spans="5:7" x14ac:dyDescent="0.3">
      <c r="E178">
        <f>E177+1</f>
        <v>176</v>
      </c>
      <c r="F178">
        <f t="shared" si="6"/>
        <v>1.1688311089297405</v>
      </c>
      <c r="G178">
        <f t="shared" si="7"/>
        <v>76600</v>
      </c>
    </row>
    <row r="179" spans="5:7" x14ac:dyDescent="0.3">
      <c r="E179">
        <f t="shared" ref="E179:E198" si="9">E178+1</f>
        <v>177</v>
      </c>
      <c r="F179">
        <f t="shared" si="6"/>
        <v>1.1716613380484258</v>
      </c>
      <c r="G179">
        <f t="shared" si="7"/>
        <v>76785</v>
      </c>
    </row>
    <row r="180" spans="5:7" x14ac:dyDescent="0.3">
      <c r="E180">
        <f t="shared" si="9"/>
        <v>178</v>
      </c>
      <c r="F180">
        <f t="shared" si="6"/>
        <v>1.1744673795182097</v>
      </c>
      <c r="G180">
        <f t="shared" si="7"/>
        <v>76969</v>
      </c>
    </row>
    <row r="181" spans="5:7" x14ac:dyDescent="0.3">
      <c r="E181">
        <f t="shared" si="9"/>
        <v>179</v>
      </c>
      <c r="F181">
        <f t="shared" si="6"/>
        <v>1.1772494400511055</v>
      </c>
      <c r="G181">
        <f t="shared" si="7"/>
        <v>77152</v>
      </c>
    </row>
    <row r="182" spans="5:7" x14ac:dyDescent="0.3">
      <c r="E182">
        <f t="shared" si="9"/>
        <v>180</v>
      </c>
      <c r="F182">
        <f t="shared" si="6"/>
        <v>1.1800077245925287</v>
      </c>
      <c r="G182">
        <f t="shared" si="7"/>
        <v>77332</v>
      </c>
    </row>
    <row r="183" spans="5:7" x14ac:dyDescent="0.3">
      <c r="E183">
        <f t="shared" si="9"/>
        <v>181</v>
      </c>
      <c r="F183">
        <f t="shared" si="6"/>
        <v>1.1827424363363936</v>
      </c>
      <c r="G183">
        <f t="shared" si="7"/>
        <v>77512</v>
      </c>
    </row>
    <row r="184" spans="5:7" x14ac:dyDescent="0.3">
      <c r="E184">
        <f t="shared" si="9"/>
        <v>182</v>
      </c>
      <c r="F184">
        <f t="shared" si="6"/>
        <v>1.1854537767400832</v>
      </c>
      <c r="G184">
        <f t="shared" si="7"/>
        <v>77689</v>
      </c>
    </row>
    <row r="185" spans="5:7" x14ac:dyDescent="0.3">
      <c r="E185">
        <f t="shared" si="9"/>
        <v>183</v>
      </c>
      <c r="F185">
        <f t="shared" si="6"/>
        <v>1.1881419455392892</v>
      </c>
      <c r="G185">
        <f t="shared" si="7"/>
        <v>77866</v>
      </c>
    </row>
    <row r="186" spans="5:7" x14ac:dyDescent="0.3">
      <c r="E186">
        <f t="shared" si="9"/>
        <v>184</v>
      </c>
      <c r="F186">
        <f t="shared" si="6"/>
        <v>1.1908071407627256</v>
      </c>
      <c r="G186">
        <f t="shared" si="7"/>
        <v>78040</v>
      </c>
    </row>
    <row r="187" spans="5:7" x14ac:dyDescent="0.3">
      <c r="E187">
        <f t="shared" si="9"/>
        <v>185</v>
      </c>
      <c r="F187">
        <f t="shared" si="6"/>
        <v>1.193449558746718</v>
      </c>
      <c r="G187">
        <f t="shared" si="7"/>
        <v>78213</v>
      </c>
    </row>
    <row r="188" spans="5:7" x14ac:dyDescent="0.3">
      <c r="E188">
        <f t="shared" si="9"/>
        <v>186</v>
      </c>
      <c r="F188">
        <f t="shared" si="6"/>
        <v>1.1960693941496658</v>
      </c>
      <c r="G188">
        <f t="shared" si="7"/>
        <v>78385</v>
      </c>
    </row>
    <row r="189" spans="5:7" x14ac:dyDescent="0.3">
      <c r="E189">
        <f t="shared" si="9"/>
        <v>187</v>
      </c>
      <c r="F189">
        <f t="shared" si="6"/>
        <v>1.1986668399663829</v>
      </c>
      <c r="G189">
        <f t="shared" si="7"/>
        <v>78555</v>
      </c>
    </row>
    <row r="190" spans="5:7" x14ac:dyDescent="0.3">
      <c r="E190">
        <f t="shared" si="9"/>
        <v>188</v>
      </c>
      <c r="F190">
        <f t="shared" si="6"/>
        <v>1.2012420875423144</v>
      </c>
      <c r="G190">
        <f t="shared" si="7"/>
        <v>78724</v>
      </c>
    </row>
    <row r="191" spans="5:7" x14ac:dyDescent="0.3">
      <c r="E191">
        <f t="shared" si="9"/>
        <v>189</v>
      </c>
      <c r="F191">
        <f t="shared" si="6"/>
        <v>1.2037953265876327</v>
      </c>
      <c r="G191">
        <f t="shared" si="7"/>
        <v>78891</v>
      </c>
    </row>
    <row r="192" spans="5:7" x14ac:dyDescent="0.3">
      <c r="E192">
        <f t="shared" si="9"/>
        <v>190</v>
      </c>
      <c r="F192">
        <f t="shared" si="6"/>
        <v>1.206326745191213</v>
      </c>
      <c r="G192">
        <f t="shared" si="7"/>
        <v>79057</v>
      </c>
    </row>
    <row r="193" spans="5:7" x14ac:dyDescent="0.3">
      <c r="E193">
        <f t="shared" si="9"/>
        <v>191</v>
      </c>
      <c r="F193">
        <f t="shared" si="6"/>
        <v>1.208836529834489</v>
      </c>
      <c r="G193">
        <f t="shared" si="7"/>
        <v>79222</v>
      </c>
    </row>
    <row r="194" spans="5:7" x14ac:dyDescent="0.3">
      <c r="E194">
        <f t="shared" si="9"/>
        <v>192</v>
      </c>
      <c r="F194">
        <f t="shared" ref="F194:F257" si="10">1.5*(1-POWER(a,E194))</f>
        <v>1.2113248654051905</v>
      </c>
      <c r="G194">
        <f t="shared" si="7"/>
        <v>79385</v>
      </c>
    </row>
    <row r="195" spans="5:7" x14ac:dyDescent="0.3">
      <c r="E195">
        <f t="shared" si="9"/>
        <v>193</v>
      </c>
      <c r="F195">
        <f t="shared" si="10"/>
        <v>1.213791935210963</v>
      </c>
      <c r="G195">
        <f t="shared" ref="G195:G257" si="11">FLOOR(F195*POWER(2,16),1)</f>
        <v>79547</v>
      </c>
    </row>
    <row r="196" spans="5:7" x14ac:dyDescent="0.3">
      <c r="E196">
        <f t="shared" si="9"/>
        <v>194</v>
      </c>
      <c r="F196">
        <f t="shared" si="10"/>
        <v>1.2162379209928722</v>
      </c>
      <c r="G196">
        <f t="shared" si="11"/>
        <v>79707</v>
      </c>
    </row>
    <row r="197" spans="5:7" x14ac:dyDescent="0.3">
      <c r="E197">
        <f t="shared" si="9"/>
        <v>195</v>
      </c>
      <c r="F197">
        <f t="shared" si="10"/>
        <v>1.2186630029387915</v>
      </c>
      <c r="G197">
        <f t="shared" si="11"/>
        <v>79866</v>
      </c>
    </row>
    <row r="198" spans="5:7" x14ac:dyDescent="0.3">
      <c r="E198">
        <f t="shared" si="9"/>
        <v>196</v>
      </c>
      <c r="F198">
        <f t="shared" si="10"/>
        <v>1.2210673596966768</v>
      </c>
      <c r="G198">
        <f t="shared" si="11"/>
        <v>80023</v>
      </c>
    </row>
    <row r="199" spans="5:7" x14ac:dyDescent="0.3">
      <c r="E199">
        <f>E198+1</f>
        <v>197</v>
      </c>
      <c r="F199">
        <f t="shared" si="10"/>
        <v>1.2234511683877254</v>
      </c>
      <c r="G199">
        <f t="shared" si="11"/>
        <v>80180</v>
      </c>
    </row>
    <row r="200" spans="5:7" x14ac:dyDescent="0.3">
      <c r="E200">
        <f t="shared" ref="E200:E216" si="12">E199+1</f>
        <v>198</v>
      </c>
      <c r="F200">
        <f t="shared" si="10"/>
        <v>1.2258146046194256</v>
      </c>
      <c r="G200">
        <f t="shared" si="11"/>
        <v>80334</v>
      </c>
    </row>
    <row r="201" spans="5:7" x14ac:dyDescent="0.3">
      <c r="E201">
        <f t="shared" si="12"/>
        <v>199</v>
      </c>
      <c r="F201">
        <f t="shared" si="10"/>
        <v>1.2281578424984922</v>
      </c>
      <c r="G201">
        <f t="shared" si="11"/>
        <v>80488</v>
      </c>
    </row>
    <row r="202" spans="5:7" x14ac:dyDescent="0.3">
      <c r="E202">
        <f t="shared" si="12"/>
        <v>200</v>
      </c>
      <c r="F202">
        <f t="shared" si="10"/>
        <v>1.2304810546436926</v>
      </c>
      <c r="G202">
        <f t="shared" si="11"/>
        <v>80640</v>
      </c>
    </row>
    <row r="203" spans="5:7" x14ac:dyDescent="0.3">
      <c r="E203">
        <f t="shared" si="12"/>
        <v>201</v>
      </c>
      <c r="F203">
        <f t="shared" si="10"/>
        <v>1.2327844121985632</v>
      </c>
      <c r="G203">
        <f t="shared" si="11"/>
        <v>80791</v>
      </c>
    </row>
    <row r="204" spans="5:7" x14ac:dyDescent="0.3">
      <c r="E204">
        <f t="shared" si="12"/>
        <v>202</v>
      </c>
      <c r="F204">
        <f t="shared" si="10"/>
        <v>1.2350680848440163</v>
      </c>
      <c r="G204">
        <f t="shared" si="11"/>
        <v>80941</v>
      </c>
    </row>
    <row r="205" spans="5:7" x14ac:dyDescent="0.3">
      <c r="E205">
        <f t="shared" si="12"/>
        <v>203</v>
      </c>
      <c r="F205">
        <f t="shared" si="10"/>
        <v>1.2373322408108411</v>
      </c>
      <c r="G205">
        <f t="shared" si="11"/>
        <v>81089</v>
      </c>
    </row>
    <row r="206" spans="5:7" x14ac:dyDescent="0.3">
      <c r="E206">
        <f t="shared" si="12"/>
        <v>204</v>
      </c>
      <c r="F206">
        <f t="shared" si="10"/>
        <v>1.2395770468920961</v>
      </c>
      <c r="G206">
        <f t="shared" si="11"/>
        <v>81236</v>
      </c>
    </row>
    <row r="207" spans="5:7" x14ac:dyDescent="0.3">
      <c r="E207">
        <f t="shared" si="12"/>
        <v>205</v>
      </c>
      <c r="F207">
        <f t="shared" si="10"/>
        <v>1.2418026684553958</v>
      </c>
      <c r="G207">
        <f t="shared" si="11"/>
        <v>81382</v>
      </c>
    </row>
    <row r="208" spans="5:7" x14ac:dyDescent="0.3">
      <c r="E208">
        <f t="shared" si="12"/>
        <v>206</v>
      </c>
      <c r="F208">
        <f t="shared" si="10"/>
        <v>1.2440092694550933</v>
      </c>
      <c r="G208">
        <f t="shared" si="11"/>
        <v>81527</v>
      </c>
    </row>
    <row r="209" spans="5:7" x14ac:dyDescent="0.3">
      <c r="E209">
        <f t="shared" si="12"/>
        <v>207</v>
      </c>
      <c r="F209">
        <f t="shared" si="10"/>
        <v>1.2461970124443584</v>
      </c>
      <c r="G209">
        <f t="shared" si="11"/>
        <v>81670</v>
      </c>
    </row>
    <row r="210" spans="5:7" x14ac:dyDescent="0.3">
      <c r="E210">
        <f t="shared" si="12"/>
        <v>208</v>
      </c>
      <c r="F210">
        <f t="shared" si="10"/>
        <v>1.2483660585871523</v>
      </c>
      <c r="G210">
        <f t="shared" si="11"/>
        <v>81812</v>
      </c>
    </row>
    <row r="211" spans="5:7" x14ac:dyDescent="0.3">
      <c r="E211">
        <f t="shared" si="12"/>
        <v>209</v>
      </c>
      <c r="F211">
        <f t="shared" si="10"/>
        <v>1.2505165676700996</v>
      </c>
      <c r="G211">
        <f t="shared" si="11"/>
        <v>81953</v>
      </c>
    </row>
    <row r="212" spans="5:7" x14ac:dyDescent="0.3">
      <c r="E212">
        <f t="shared" si="12"/>
        <v>210</v>
      </c>
      <c r="F212">
        <f t="shared" si="10"/>
        <v>1.2526486981142597</v>
      </c>
      <c r="G212">
        <f t="shared" si="11"/>
        <v>82093</v>
      </c>
    </row>
    <row r="213" spans="5:7" x14ac:dyDescent="0.3">
      <c r="E213">
        <f t="shared" si="12"/>
        <v>211</v>
      </c>
      <c r="F213">
        <f t="shared" si="10"/>
        <v>1.2547626069867968</v>
      </c>
      <c r="G213">
        <f t="shared" si="11"/>
        <v>82232</v>
      </c>
    </row>
    <row r="214" spans="5:7" x14ac:dyDescent="0.3">
      <c r="E214">
        <f t="shared" si="12"/>
        <v>212</v>
      </c>
      <c r="F214">
        <f t="shared" si="10"/>
        <v>1.2568584500125513</v>
      </c>
      <c r="G214">
        <f t="shared" si="11"/>
        <v>82369</v>
      </c>
    </row>
    <row r="215" spans="5:7" x14ac:dyDescent="0.3">
      <c r="E215">
        <f t="shared" si="12"/>
        <v>213</v>
      </c>
      <c r="F215">
        <f t="shared" si="10"/>
        <v>1.2589363815855106</v>
      </c>
      <c r="G215">
        <f t="shared" si="11"/>
        <v>82505</v>
      </c>
    </row>
    <row r="216" spans="5:7" x14ac:dyDescent="0.3">
      <c r="E216">
        <f t="shared" si="12"/>
        <v>214</v>
      </c>
      <c r="F216">
        <f t="shared" si="10"/>
        <v>1.2609965547801827</v>
      </c>
      <c r="G216">
        <f t="shared" si="11"/>
        <v>82640</v>
      </c>
    </row>
    <row r="217" spans="5:7" x14ac:dyDescent="0.3">
      <c r="E217">
        <f>E216+1</f>
        <v>215</v>
      </c>
      <c r="F217">
        <f t="shared" si="10"/>
        <v>1.2630391213628744</v>
      </c>
      <c r="G217">
        <f t="shared" si="11"/>
        <v>82774</v>
      </c>
    </row>
    <row r="218" spans="5:7" x14ac:dyDescent="0.3">
      <c r="E218">
        <f t="shared" ref="E218:E227" si="13">E217+1</f>
        <v>216</v>
      </c>
      <c r="F218">
        <f t="shared" si="10"/>
        <v>1.2650642318028698</v>
      </c>
      <c r="G218">
        <f t="shared" si="11"/>
        <v>82907</v>
      </c>
    </row>
    <row r="219" spans="5:7" x14ac:dyDescent="0.3">
      <c r="E219">
        <f t="shared" si="13"/>
        <v>217</v>
      </c>
      <c r="F219">
        <f t="shared" si="10"/>
        <v>1.2670720352835148</v>
      </c>
      <c r="G219">
        <f t="shared" si="11"/>
        <v>83038</v>
      </c>
    </row>
    <row r="220" spans="5:7" x14ac:dyDescent="0.3">
      <c r="E220">
        <f t="shared" si="13"/>
        <v>218</v>
      </c>
      <c r="F220">
        <f t="shared" si="10"/>
        <v>1.2690626797132079</v>
      </c>
      <c r="G220">
        <f t="shared" si="11"/>
        <v>83169</v>
      </c>
    </row>
    <row r="221" spans="5:7" x14ac:dyDescent="0.3">
      <c r="E221">
        <f t="shared" si="13"/>
        <v>219</v>
      </c>
      <c r="F221">
        <f t="shared" si="10"/>
        <v>1.2710363117362959</v>
      </c>
      <c r="G221">
        <f t="shared" si="11"/>
        <v>83298</v>
      </c>
    </row>
    <row r="222" spans="5:7" x14ac:dyDescent="0.3">
      <c r="E222">
        <f t="shared" si="13"/>
        <v>220</v>
      </c>
      <c r="F222">
        <f t="shared" si="10"/>
        <v>1.2729930767438764</v>
      </c>
      <c r="G222">
        <f t="shared" si="11"/>
        <v>83426</v>
      </c>
    </row>
    <row r="223" spans="5:7" x14ac:dyDescent="0.3">
      <c r="E223">
        <f t="shared" si="13"/>
        <v>221</v>
      </c>
      <c r="F223">
        <f t="shared" si="10"/>
        <v>1.2749331188845083</v>
      </c>
      <c r="G223">
        <f t="shared" si="11"/>
        <v>83554</v>
      </c>
    </row>
    <row r="224" spans="5:7" x14ac:dyDescent="0.3">
      <c r="E224">
        <f t="shared" si="13"/>
        <v>222</v>
      </c>
      <c r="F224">
        <f t="shared" si="10"/>
        <v>1.2768565810748309</v>
      </c>
      <c r="G224">
        <f t="shared" si="11"/>
        <v>83680</v>
      </c>
    </row>
    <row r="225" spans="5:7" x14ac:dyDescent="0.3">
      <c r="E225">
        <f t="shared" si="13"/>
        <v>223</v>
      </c>
      <c r="F225">
        <f t="shared" si="10"/>
        <v>1.2787636050100923</v>
      </c>
      <c r="G225">
        <f t="shared" si="11"/>
        <v>83805</v>
      </c>
    </row>
    <row r="226" spans="5:7" x14ac:dyDescent="0.3">
      <c r="E226">
        <f t="shared" si="13"/>
        <v>224</v>
      </c>
      <c r="F226">
        <f t="shared" si="10"/>
        <v>1.2806543311745875</v>
      </c>
      <c r="G226">
        <f t="shared" si="11"/>
        <v>83928</v>
      </c>
    </row>
    <row r="227" spans="5:7" x14ac:dyDescent="0.3">
      <c r="E227">
        <f t="shared" si="13"/>
        <v>225</v>
      </c>
      <c r="F227">
        <f t="shared" si="10"/>
        <v>1.2825288988520072</v>
      </c>
      <c r="G227">
        <f t="shared" si="11"/>
        <v>84051</v>
      </c>
    </row>
    <row r="228" spans="5:7" x14ac:dyDescent="0.3">
      <c r="E228">
        <f>E227+1</f>
        <v>226</v>
      </c>
      <c r="F228">
        <f t="shared" si="10"/>
        <v>1.2843874461356979</v>
      </c>
      <c r="G228">
        <f t="shared" si="11"/>
        <v>84173</v>
      </c>
    </row>
    <row r="229" spans="5:7" x14ac:dyDescent="0.3">
      <c r="E229">
        <f t="shared" ref="E229:E252" si="14">E228+1</f>
        <v>227</v>
      </c>
      <c r="F229">
        <f t="shared" si="10"/>
        <v>1.2862301099388371</v>
      </c>
      <c r="G229">
        <f t="shared" si="11"/>
        <v>84294</v>
      </c>
    </row>
    <row r="230" spans="5:7" x14ac:dyDescent="0.3">
      <c r="E230">
        <f t="shared" si="14"/>
        <v>228</v>
      </c>
      <c r="F230">
        <f t="shared" si="10"/>
        <v>1.2880570260045157</v>
      </c>
      <c r="G230">
        <f t="shared" si="11"/>
        <v>84414</v>
      </c>
    </row>
    <row r="231" spans="5:7" x14ac:dyDescent="0.3">
      <c r="E231">
        <f t="shared" si="14"/>
        <v>229</v>
      </c>
      <c r="F231">
        <f t="shared" si="10"/>
        <v>1.2898683289157409</v>
      </c>
      <c r="G231">
        <f t="shared" si="11"/>
        <v>84532</v>
      </c>
    </row>
    <row r="232" spans="5:7" x14ac:dyDescent="0.3">
      <c r="E232">
        <f t="shared" si="14"/>
        <v>230</v>
      </c>
      <c r="F232">
        <f t="shared" si="10"/>
        <v>1.2916641521053487</v>
      </c>
      <c r="G232">
        <f t="shared" si="11"/>
        <v>84650</v>
      </c>
    </row>
    <row r="233" spans="5:7" x14ac:dyDescent="0.3">
      <c r="E233">
        <f t="shared" si="14"/>
        <v>231</v>
      </c>
      <c r="F233">
        <f t="shared" si="10"/>
        <v>1.293444627865834</v>
      </c>
      <c r="G233">
        <f t="shared" si="11"/>
        <v>84767</v>
      </c>
    </row>
    <row r="234" spans="5:7" x14ac:dyDescent="0.3">
      <c r="E234">
        <f t="shared" si="14"/>
        <v>232</v>
      </c>
      <c r="F234">
        <f t="shared" si="10"/>
        <v>1.2952098873590965</v>
      </c>
      <c r="G234">
        <f t="shared" si="11"/>
        <v>84882</v>
      </c>
    </row>
    <row r="235" spans="5:7" x14ac:dyDescent="0.3">
      <c r="E235">
        <f t="shared" si="14"/>
        <v>233</v>
      </c>
      <c r="F235">
        <f t="shared" si="10"/>
        <v>1.2969600606261023</v>
      </c>
      <c r="G235">
        <f t="shared" si="11"/>
        <v>84997</v>
      </c>
    </row>
    <row r="236" spans="5:7" x14ac:dyDescent="0.3">
      <c r="E236">
        <f t="shared" si="14"/>
        <v>234</v>
      </c>
      <c r="F236">
        <f t="shared" si="10"/>
        <v>1.2986952765964639</v>
      </c>
      <c r="G236">
        <f t="shared" si="11"/>
        <v>85111</v>
      </c>
    </row>
    <row r="237" spans="5:7" x14ac:dyDescent="0.3">
      <c r="E237">
        <f t="shared" si="14"/>
        <v>235</v>
      </c>
      <c r="F237">
        <f t="shared" si="10"/>
        <v>1.3004156630979384</v>
      </c>
      <c r="G237">
        <f t="shared" si="11"/>
        <v>85224</v>
      </c>
    </row>
    <row r="238" spans="5:7" x14ac:dyDescent="0.3">
      <c r="E238">
        <f t="shared" si="14"/>
        <v>236</v>
      </c>
      <c r="F238">
        <f t="shared" si="10"/>
        <v>1.3021213468658437</v>
      </c>
      <c r="G238">
        <f t="shared" si="11"/>
        <v>85335</v>
      </c>
    </row>
    <row r="239" spans="5:7" x14ac:dyDescent="0.3">
      <c r="E239">
        <f t="shared" si="14"/>
        <v>237</v>
      </c>
      <c r="F239">
        <f t="shared" si="10"/>
        <v>1.3038124535523945</v>
      </c>
      <c r="G239">
        <f t="shared" si="11"/>
        <v>85446</v>
      </c>
    </row>
    <row r="240" spans="5:7" x14ac:dyDescent="0.3">
      <c r="E240">
        <f t="shared" si="14"/>
        <v>238</v>
      </c>
      <c r="F240">
        <f t="shared" si="10"/>
        <v>1.3054891077359589</v>
      </c>
      <c r="G240">
        <f t="shared" si="11"/>
        <v>85556</v>
      </c>
    </row>
    <row r="241" spans="5:7" x14ac:dyDescent="0.3">
      <c r="E241">
        <f t="shared" si="14"/>
        <v>239</v>
      </c>
      <c r="F241">
        <f t="shared" si="10"/>
        <v>1.3071514329302369</v>
      </c>
      <c r="G241">
        <f t="shared" si="11"/>
        <v>85665</v>
      </c>
    </row>
    <row r="242" spans="5:7" x14ac:dyDescent="0.3">
      <c r="E242">
        <f t="shared" si="14"/>
        <v>240</v>
      </c>
      <c r="F242">
        <f t="shared" si="10"/>
        <v>1.3087995515933566</v>
      </c>
      <c r="G242">
        <f t="shared" si="11"/>
        <v>85773</v>
      </c>
    </row>
    <row r="243" spans="5:7" x14ac:dyDescent="0.3">
      <c r="E243">
        <f t="shared" si="14"/>
        <v>241</v>
      </c>
      <c r="F243">
        <f t="shared" si="10"/>
        <v>1.3104335851368978</v>
      </c>
      <c r="G243">
        <f t="shared" si="11"/>
        <v>85880</v>
      </c>
    </row>
    <row r="244" spans="5:7" x14ac:dyDescent="0.3">
      <c r="E244">
        <f t="shared" si="14"/>
        <v>242</v>
      </c>
      <c r="F244">
        <f t="shared" si="10"/>
        <v>1.3120536539348349</v>
      </c>
      <c r="G244">
        <f t="shared" si="11"/>
        <v>85986</v>
      </c>
    </row>
    <row r="245" spans="5:7" x14ac:dyDescent="0.3">
      <c r="E245">
        <f t="shared" si="14"/>
        <v>243</v>
      </c>
      <c r="F245">
        <f t="shared" si="10"/>
        <v>1.3136598773324042</v>
      </c>
      <c r="G245">
        <f t="shared" si="11"/>
        <v>86092</v>
      </c>
    </row>
    <row r="246" spans="5:7" x14ac:dyDescent="0.3">
      <c r="E246">
        <f t="shared" si="14"/>
        <v>244</v>
      </c>
      <c r="F246">
        <f t="shared" si="10"/>
        <v>1.3152523736548964</v>
      </c>
      <c r="G246">
        <f t="shared" si="11"/>
        <v>86196</v>
      </c>
    </row>
    <row r="247" spans="5:7" x14ac:dyDescent="0.3">
      <c r="E247">
        <f t="shared" si="14"/>
        <v>245</v>
      </c>
      <c r="F247">
        <f t="shared" si="10"/>
        <v>1.3168312602163728</v>
      </c>
      <c r="G247">
        <f t="shared" si="11"/>
        <v>86299</v>
      </c>
    </row>
    <row r="248" spans="5:7" x14ac:dyDescent="0.3">
      <c r="E248">
        <f t="shared" si="14"/>
        <v>246</v>
      </c>
      <c r="F248">
        <f t="shared" si="10"/>
        <v>1.3183966533283076</v>
      </c>
      <c r="G248">
        <f t="shared" si="11"/>
        <v>86402</v>
      </c>
    </row>
    <row r="249" spans="5:7" x14ac:dyDescent="0.3">
      <c r="E249">
        <f t="shared" si="14"/>
        <v>247</v>
      </c>
      <c r="F249">
        <f t="shared" si="10"/>
        <v>1.3199486683081565</v>
      </c>
      <c r="G249">
        <f t="shared" si="11"/>
        <v>86504</v>
      </c>
    </row>
    <row r="250" spans="5:7" x14ac:dyDescent="0.3">
      <c r="E250">
        <f t="shared" si="14"/>
        <v>248</v>
      </c>
      <c r="F250">
        <f t="shared" si="10"/>
        <v>1.3214874194878503</v>
      </c>
      <c r="G250">
        <f t="shared" si="11"/>
        <v>86604</v>
      </c>
    </row>
    <row r="251" spans="5:7" x14ac:dyDescent="0.3">
      <c r="E251">
        <f t="shared" si="14"/>
        <v>249</v>
      </c>
      <c r="F251">
        <f t="shared" si="10"/>
        <v>1.3230130202222199</v>
      </c>
      <c r="G251">
        <f t="shared" si="11"/>
        <v>86704</v>
      </c>
    </row>
    <row r="252" spans="5:7" x14ac:dyDescent="0.3">
      <c r="E252">
        <f t="shared" si="14"/>
        <v>250</v>
      </c>
      <c r="F252">
        <f t="shared" si="10"/>
        <v>1.3245255828973441</v>
      </c>
      <c r="G252">
        <f t="shared" si="11"/>
        <v>86804</v>
      </c>
    </row>
    <row r="253" spans="5:7" x14ac:dyDescent="0.3">
      <c r="E253">
        <f>E252+1</f>
        <v>251</v>
      </c>
      <c r="F253">
        <f t="shared" si="10"/>
        <v>1.3260252189388313</v>
      </c>
      <c r="G253">
        <f t="shared" si="11"/>
        <v>86902</v>
      </c>
    </row>
    <row r="254" spans="5:7" x14ac:dyDescent="0.3">
      <c r="E254">
        <f t="shared" ref="E254:E255" si="15">E253+1</f>
        <v>252</v>
      </c>
      <c r="F254">
        <f t="shared" si="10"/>
        <v>1.3275120388200252</v>
      </c>
      <c r="G254">
        <f t="shared" si="11"/>
        <v>86999</v>
      </c>
    </row>
    <row r="255" spans="5:7" x14ac:dyDescent="0.3">
      <c r="E255">
        <f t="shared" si="15"/>
        <v>253</v>
      </c>
      <c r="F255">
        <f t="shared" si="10"/>
        <v>1.3289861520701451</v>
      </c>
      <c r="G255">
        <f t="shared" si="11"/>
        <v>87096</v>
      </c>
    </row>
    <row r="256" spans="5:7" x14ac:dyDescent="0.3">
      <c r="E256">
        <f>E255+1</f>
        <v>254</v>
      </c>
      <c r="F256">
        <f t="shared" si="10"/>
        <v>1.330447667282354</v>
      </c>
      <c r="G256">
        <f t="shared" si="11"/>
        <v>87192</v>
      </c>
    </row>
    <row r="257" spans="5:7" x14ac:dyDescent="0.3">
      <c r="E257">
        <f t="shared" ref="E257" si="16">E256+1</f>
        <v>255</v>
      </c>
      <c r="F257">
        <f t="shared" si="10"/>
        <v>1.3318966921217574</v>
      </c>
      <c r="G257">
        <f t="shared" si="11"/>
        <v>87287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ADSR</vt:lpstr>
      <vt:lpstr>a</vt:lpstr>
      <vt:lpstr>b</vt:lpstr>
      <vt:lpstr>Blut</vt:lpstr>
      <vt:lpstr>fs</vt:lpstr>
      <vt:lpstr>N</vt:lpstr>
      <vt:lpstr>Q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2021-07-01T14:27:34Z</dcterms:modified>
</cp:coreProperties>
</file>