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"/>
    </mc:Choice>
  </mc:AlternateContent>
  <xr:revisionPtr revIDLastSave="0" documentId="8_{8CB2653B-1A39-41F2-83DB-9F347E98383C}" xr6:coauthVersionLast="47" xr6:coauthVersionMax="47" xr10:uidLastSave="{00000000-0000-0000-0000-000000000000}"/>
  <bookViews>
    <workbookView xWindow="-108" yWindow="-108" windowWidth="23256" windowHeight="12576" activeTab="1" xr2:uid="{13F9E6EA-CA08-4F40-B16C-1DEBF82AB9A5}"/>
  </bookViews>
  <sheets>
    <sheet name="Sheet1" sheetId="1" r:id="rId1"/>
    <sheet name="ADSR" sheetId="2" r:id="rId2"/>
  </sheets>
  <definedNames>
    <definedName name="a">ADSR!$B$3</definedName>
    <definedName name="b">ADSR!$B$1</definedName>
    <definedName name="Blut">Sheet1!$B$5</definedName>
    <definedName name="fs">Sheet1!$B$1</definedName>
    <definedName name="N">ADSR!$B$2</definedName>
    <definedName name="Q">Sheet1!$B$6</definedName>
    <definedName name="sf">ADSR!#REF!</definedName>
    <definedName name="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I2" i="1"/>
  <c r="I3" i="1"/>
  <c r="I4" i="1"/>
  <c r="I5" i="1"/>
  <c r="I6" i="1"/>
  <c r="I7" i="1"/>
  <c r="I8" i="1"/>
  <c r="I9" i="1"/>
  <c r="I10" i="1"/>
  <c r="B3" i="1"/>
  <c r="B4" i="1" s="1"/>
  <c r="R128" i="1"/>
  <c r="S128" i="1" s="1"/>
  <c r="T128" i="1" s="1"/>
  <c r="R127" i="1"/>
  <c r="S127" i="1" s="1"/>
  <c r="T127" i="1" s="1"/>
  <c r="R126" i="1"/>
  <c r="S126" i="1" s="1"/>
  <c r="T126" i="1" s="1"/>
  <c r="R125" i="1"/>
  <c r="S125" i="1" s="1"/>
  <c r="T125" i="1" s="1"/>
  <c r="R124" i="1"/>
  <c r="S124" i="1" s="1"/>
  <c r="T124" i="1" s="1"/>
  <c r="U124" i="1" s="1"/>
  <c r="V124" i="1" s="1"/>
  <c r="W124" i="1" s="1"/>
  <c r="X124" i="1" s="1"/>
  <c r="Y124" i="1" s="1"/>
  <c r="R123" i="1"/>
  <c r="S123" i="1" s="1"/>
  <c r="T123" i="1" s="1"/>
  <c r="R122" i="1"/>
  <c r="S122" i="1" s="1"/>
  <c r="T122" i="1" s="1"/>
  <c r="R121" i="1"/>
  <c r="S121" i="1" s="1"/>
  <c r="T121" i="1" s="1"/>
  <c r="R120" i="1"/>
  <c r="S120" i="1" s="1"/>
  <c r="T120" i="1" s="1"/>
  <c r="R119" i="1"/>
  <c r="S119" i="1" s="1"/>
  <c r="T119" i="1" s="1"/>
  <c r="R118" i="1"/>
  <c r="S118" i="1" s="1"/>
  <c r="T118" i="1" s="1"/>
  <c r="R117" i="1"/>
  <c r="S117" i="1" s="1"/>
  <c r="T117" i="1" s="1"/>
  <c r="R116" i="1"/>
  <c r="S116" i="1" s="1"/>
  <c r="T116" i="1" s="1"/>
  <c r="R115" i="1"/>
  <c r="S115" i="1" s="1"/>
  <c r="T115" i="1" s="1"/>
  <c r="R114" i="1"/>
  <c r="S114" i="1" s="1"/>
  <c r="T114" i="1" s="1"/>
  <c r="R113" i="1"/>
  <c r="S113" i="1" s="1"/>
  <c r="T113" i="1" s="1"/>
  <c r="R112" i="1"/>
  <c r="S112" i="1" s="1"/>
  <c r="T112" i="1" s="1"/>
  <c r="R111" i="1"/>
  <c r="S111" i="1" s="1"/>
  <c r="T111" i="1" s="1"/>
  <c r="R110" i="1"/>
  <c r="S110" i="1" s="1"/>
  <c r="T110" i="1" s="1"/>
  <c r="R109" i="1"/>
  <c r="S109" i="1" s="1"/>
  <c r="T109" i="1" s="1"/>
  <c r="R108" i="1"/>
  <c r="S108" i="1" s="1"/>
  <c r="T108" i="1" s="1"/>
  <c r="R107" i="1"/>
  <c r="S107" i="1" s="1"/>
  <c r="T107" i="1" s="1"/>
  <c r="R106" i="1"/>
  <c r="S106" i="1" s="1"/>
  <c r="T106" i="1" s="1"/>
  <c r="R105" i="1"/>
  <c r="S105" i="1" s="1"/>
  <c r="T105" i="1" s="1"/>
  <c r="R104" i="1"/>
  <c r="S104" i="1" s="1"/>
  <c r="T104" i="1" s="1"/>
  <c r="R103" i="1"/>
  <c r="R102" i="1"/>
  <c r="S102" i="1" s="1"/>
  <c r="T102" i="1" s="1"/>
  <c r="R101" i="1"/>
  <c r="S101" i="1" s="1"/>
  <c r="T101" i="1" s="1"/>
  <c r="R100" i="1"/>
  <c r="S100" i="1" s="1"/>
  <c r="T100" i="1" s="1"/>
  <c r="R99" i="1"/>
  <c r="S99" i="1" s="1"/>
  <c r="T99" i="1" s="1"/>
  <c r="R98" i="1"/>
  <c r="S98" i="1" s="1"/>
  <c r="T98" i="1" s="1"/>
  <c r="R97" i="1"/>
  <c r="S97" i="1" s="1"/>
  <c r="T97" i="1" s="1"/>
  <c r="R96" i="1"/>
  <c r="S96" i="1" s="1"/>
  <c r="T96" i="1" s="1"/>
  <c r="R95" i="1"/>
  <c r="S95" i="1" s="1"/>
  <c r="T95" i="1" s="1"/>
  <c r="R94" i="1"/>
  <c r="S94" i="1" s="1"/>
  <c r="T94" i="1" s="1"/>
  <c r="R93" i="1"/>
  <c r="S93" i="1" s="1"/>
  <c r="T93" i="1" s="1"/>
  <c r="R92" i="1"/>
  <c r="S92" i="1" s="1"/>
  <c r="T92" i="1" s="1"/>
  <c r="R91" i="1"/>
  <c r="S91" i="1" s="1"/>
  <c r="T91" i="1" s="1"/>
  <c r="R90" i="1"/>
  <c r="S90" i="1" s="1"/>
  <c r="T90" i="1" s="1"/>
  <c r="R89" i="1"/>
  <c r="S89" i="1" s="1"/>
  <c r="T89" i="1" s="1"/>
  <c r="R88" i="1"/>
  <c r="S88" i="1" s="1"/>
  <c r="T88" i="1" s="1"/>
  <c r="R87" i="1"/>
  <c r="S87" i="1" s="1"/>
  <c r="T87" i="1" s="1"/>
  <c r="R86" i="1"/>
  <c r="S86" i="1" s="1"/>
  <c r="T86" i="1" s="1"/>
  <c r="R85" i="1"/>
  <c r="S85" i="1" s="1"/>
  <c r="T85" i="1" s="1"/>
  <c r="R84" i="1"/>
  <c r="S84" i="1" s="1"/>
  <c r="T84" i="1" s="1"/>
  <c r="R83" i="1"/>
  <c r="S83" i="1" s="1"/>
  <c r="T83" i="1" s="1"/>
  <c r="R82" i="1"/>
  <c r="S82" i="1" s="1"/>
  <c r="T82" i="1" s="1"/>
  <c r="U82" i="1" s="1"/>
  <c r="V82" i="1" s="1"/>
  <c r="W82" i="1" s="1"/>
  <c r="X82" i="1" s="1"/>
  <c r="Y82" i="1" s="1"/>
  <c r="R81" i="1"/>
  <c r="S81" i="1" s="1"/>
  <c r="T81" i="1" s="1"/>
  <c r="R80" i="1"/>
  <c r="S80" i="1" s="1"/>
  <c r="T80" i="1" s="1"/>
  <c r="R79" i="1"/>
  <c r="S79" i="1" s="1"/>
  <c r="T79" i="1" s="1"/>
  <c r="R78" i="1"/>
  <c r="S78" i="1" s="1"/>
  <c r="T78" i="1" s="1"/>
  <c r="R77" i="1"/>
  <c r="S77" i="1" s="1"/>
  <c r="T77" i="1" s="1"/>
  <c r="R76" i="1"/>
  <c r="S76" i="1" s="1"/>
  <c r="T76" i="1" s="1"/>
  <c r="R75" i="1"/>
  <c r="S75" i="1" s="1"/>
  <c r="T75" i="1" s="1"/>
  <c r="R74" i="1"/>
  <c r="S74" i="1" s="1"/>
  <c r="T74" i="1" s="1"/>
  <c r="R73" i="1"/>
  <c r="S73" i="1" s="1"/>
  <c r="T73" i="1" s="1"/>
  <c r="R72" i="1"/>
  <c r="S72" i="1" s="1"/>
  <c r="T72" i="1" s="1"/>
  <c r="R71" i="1"/>
  <c r="S71" i="1" s="1"/>
  <c r="T71" i="1" s="1"/>
  <c r="R70" i="1"/>
  <c r="S70" i="1" s="1"/>
  <c r="T70" i="1" s="1"/>
  <c r="R69" i="1"/>
  <c r="S69" i="1" s="1"/>
  <c r="T69" i="1" s="1"/>
  <c r="R68" i="1"/>
  <c r="S68" i="1" s="1"/>
  <c r="T68" i="1" s="1"/>
  <c r="R67" i="1"/>
  <c r="S67" i="1" s="1"/>
  <c r="T67" i="1" s="1"/>
  <c r="R66" i="1"/>
  <c r="S66" i="1" s="1"/>
  <c r="T66" i="1" s="1"/>
  <c r="R65" i="1"/>
  <c r="S65" i="1" s="1"/>
  <c r="T65" i="1" s="1"/>
  <c r="R64" i="1"/>
  <c r="S64" i="1" s="1"/>
  <c r="T64" i="1" s="1"/>
  <c r="R63" i="1"/>
  <c r="S63" i="1" s="1"/>
  <c r="T63" i="1" s="1"/>
  <c r="R62" i="1"/>
  <c r="S62" i="1" s="1"/>
  <c r="T62" i="1" s="1"/>
  <c r="R61" i="1"/>
  <c r="S61" i="1" s="1"/>
  <c r="T61" i="1" s="1"/>
  <c r="R60" i="1"/>
  <c r="S60" i="1" s="1"/>
  <c r="T60" i="1" s="1"/>
  <c r="R59" i="1"/>
  <c r="S59" i="1" s="1"/>
  <c r="T59" i="1" s="1"/>
  <c r="R58" i="1"/>
  <c r="S58" i="1" s="1"/>
  <c r="T58" i="1" s="1"/>
  <c r="R57" i="1"/>
  <c r="S57" i="1" s="1"/>
  <c r="T57" i="1" s="1"/>
  <c r="R56" i="1"/>
  <c r="S56" i="1" s="1"/>
  <c r="T56" i="1" s="1"/>
  <c r="R55" i="1"/>
  <c r="S55" i="1" s="1"/>
  <c r="T55" i="1" s="1"/>
  <c r="R54" i="1"/>
  <c r="S54" i="1" s="1"/>
  <c r="T54" i="1" s="1"/>
  <c r="R53" i="1"/>
  <c r="S53" i="1" s="1"/>
  <c r="T53" i="1" s="1"/>
  <c r="R52" i="1"/>
  <c r="R51" i="1"/>
  <c r="S51" i="1" s="1"/>
  <c r="T51" i="1" s="1"/>
  <c r="R50" i="1"/>
  <c r="S50" i="1" s="1"/>
  <c r="T50" i="1" s="1"/>
  <c r="R49" i="1"/>
  <c r="R48" i="1"/>
  <c r="S48" i="1" s="1"/>
  <c r="T48" i="1" s="1"/>
  <c r="R47" i="1"/>
  <c r="S47" i="1" s="1"/>
  <c r="T47" i="1" s="1"/>
  <c r="R46" i="1"/>
  <c r="S46" i="1" s="1"/>
  <c r="T46" i="1" s="1"/>
  <c r="R45" i="1"/>
  <c r="S45" i="1" s="1"/>
  <c r="T45" i="1" s="1"/>
  <c r="R44" i="1"/>
  <c r="S44" i="1" s="1"/>
  <c r="T44" i="1" s="1"/>
  <c r="R43" i="1"/>
  <c r="R42" i="1"/>
  <c r="S42" i="1" s="1"/>
  <c r="T42" i="1" s="1"/>
  <c r="R41" i="1"/>
  <c r="S41" i="1" s="1"/>
  <c r="T41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31" i="1"/>
  <c r="S31" i="1" s="1"/>
  <c r="T31" i="1" s="1"/>
  <c r="R30" i="1"/>
  <c r="S30" i="1" s="1"/>
  <c r="T30" i="1" s="1"/>
  <c r="R29" i="1"/>
  <c r="S29" i="1" s="1"/>
  <c r="T29" i="1" s="1"/>
  <c r="R28" i="1"/>
  <c r="S28" i="1" s="1"/>
  <c r="T28" i="1" s="1"/>
  <c r="R27" i="1"/>
  <c r="S27" i="1" s="1"/>
  <c r="T27" i="1" s="1"/>
  <c r="R26" i="1"/>
  <c r="S26" i="1" s="1"/>
  <c r="T26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R8" i="1"/>
  <c r="S8" i="1" s="1"/>
  <c r="T8" i="1" s="1"/>
  <c r="R7" i="1"/>
  <c r="S7" i="1" s="1"/>
  <c r="T7" i="1" s="1"/>
  <c r="R6" i="1"/>
  <c r="S6" i="1" s="1"/>
  <c r="T6" i="1" s="1"/>
  <c r="R5" i="1"/>
  <c r="S5" i="1" s="1"/>
  <c r="T5" i="1" s="1"/>
  <c r="R4" i="1"/>
  <c r="S4" i="1" s="1"/>
  <c r="T4" i="1" s="1"/>
  <c r="R3" i="1"/>
  <c r="S3" i="1" s="1"/>
  <c r="T3" i="1" s="1"/>
  <c r="R2" i="1"/>
  <c r="S2" i="1" s="1"/>
  <c r="T2" i="1" s="1"/>
  <c r="R129" i="1"/>
  <c r="S129" i="1" s="1"/>
  <c r="T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B2" i="1"/>
  <c r="F67" i="2" l="1"/>
  <c r="E68" i="2"/>
  <c r="U21" i="1"/>
  <c r="V21" i="1" s="1"/>
  <c r="W21" i="1" s="1"/>
  <c r="X21" i="1" s="1"/>
  <c r="Y21" i="1" s="1"/>
  <c r="I11" i="1"/>
  <c r="U109" i="1"/>
  <c r="V109" i="1" s="1"/>
  <c r="W109" i="1" s="1"/>
  <c r="X109" i="1" s="1"/>
  <c r="Y109" i="1" s="1"/>
  <c r="U33" i="1"/>
  <c r="V33" i="1" s="1"/>
  <c r="W33" i="1" s="1"/>
  <c r="X33" i="1" s="1"/>
  <c r="Y33" i="1" s="1"/>
  <c r="U45" i="1"/>
  <c r="V45" i="1" s="1"/>
  <c r="W45" i="1" s="1"/>
  <c r="X45" i="1" s="1"/>
  <c r="Y45" i="1" s="1"/>
  <c r="U57" i="1"/>
  <c r="V57" i="1" s="1"/>
  <c r="W57" i="1" s="1"/>
  <c r="X57" i="1" s="1"/>
  <c r="Y57" i="1" s="1"/>
  <c r="U69" i="1"/>
  <c r="V69" i="1" s="1"/>
  <c r="W69" i="1" s="1"/>
  <c r="X69" i="1" s="1"/>
  <c r="Y69" i="1" s="1"/>
  <c r="U81" i="1"/>
  <c r="V81" i="1" s="1"/>
  <c r="W81" i="1" s="1"/>
  <c r="X81" i="1" s="1"/>
  <c r="Y81" i="1" s="1"/>
  <c r="U93" i="1"/>
  <c r="V93" i="1" s="1"/>
  <c r="W93" i="1" s="1"/>
  <c r="X93" i="1" s="1"/>
  <c r="Y93" i="1" s="1"/>
  <c r="U94" i="1"/>
  <c r="V94" i="1" s="1"/>
  <c r="W94" i="1" s="1"/>
  <c r="X94" i="1" s="1"/>
  <c r="Y94" i="1" s="1"/>
  <c r="U105" i="1"/>
  <c r="V105" i="1" s="1"/>
  <c r="W105" i="1" s="1"/>
  <c r="X105" i="1" s="1"/>
  <c r="Y105" i="1" s="1"/>
  <c r="U106" i="1"/>
  <c r="V106" i="1" s="1"/>
  <c r="W106" i="1" s="1"/>
  <c r="X106" i="1" s="1"/>
  <c r="Y106" i="1" s="1"/>
  <c r="U117" i="1"/>
  <c r="V117" i="1" s="1"/>
  <c r="W117" i="1" s="1"/>
  <c r="X117" i="1" s="1"/>
  <c r="Y117" i="1" s="1"/>
  <c r="U9" i="1"/>
  <c r="V9" i="1" s="1"/>
  <c r="W9" i="1" s="1"/>
  <c r="X9" i="1" s="1"/>
  <c r="Y9" i="1" s="1"/>
  <c r="U118" i="1"/>
  <c r="V118" i="1" s="1"/>
  <c r="W118" i="1" s="1"/>
  <c r="X118" i="1" s="1"/>
  <c r="Y118" i="1" s="1"/>
  <c r="S19" i="1"/>
  <c r="T19" i="1" s="1"/>
  <c r="U19" i="1" s="1"/>
  <c r="V19" i="1" s="1"/>
  <c r="W19" i="1" s="1"/>
  <c r="X19" i="1" s="1"/>
  <c r="Y19" i="1" s="1"/>
  <c r="U11" i="1"/>
  <c r="V11" i="1" s="1"/>
  <c r="W11" i="1" s="1"/>
  <c r="X11" i="1" s="1"/>
  <c r="Y11" i="1" s="1"/>
  <c r="U23" i="1"/>
  <c r="V23" i="1" s="1"/>
  <c r="W23" i="1" s="1"/>
  <c r="X23" i="1" s="1"/>
  <c r="Y23" i="1" s="1"/>
  <c r="U35" i="1"/>
  <c r="V35" i="1" s="1"/>
  <c r="W35" i="1" s="1"/>
  <c r="X35" i="1" s="1"/>
  <c r="Y35" i="1" s="1"/>
  <c r="U47" i="1"/>
  <c r="V47" i="1" s="1"/>
  <c r="W47" i="1" s="1"/>
  <c r="X47" i="1" s="1"/>
  <c r="Y47" i="1" s="1"/>
  <c r="U59" i="1"/>
  <c r="V59" i="1" s="1"/>
  <c r="W59" i="1" s="1"/>
  <c r="X59" i="1" s="1"/>
  <c r="Y59" i="1" s="1"/>
  <c r="U71" i="1"/>
  <c r="V71" i="1" s="1"/>
  <c r="W71" i="1" s="1"/>
  <c r="X71" i="1" s="1"/>
  <c r="Y71" i="1" s="1"/>
  <c r="U83" i="1"/>
  <c r="V83" i="1" s="1"/>
  <c r="W83" i="1" s="1"/>
  <c r="X83" i="1" s="1"/>
  <c r="Y83" i="1" s="1"/>
  <c r="U95" i="1"/>
  <c r="V95" i="1" s="1"/>
  <c r="W95" i="1" s="1"/>
  <c r="X95" i="1" s="1"/>
  <c r="Y95" i="1" s="1"/>
  <c r="U107" i="1"/>
  <c r="V107" i="1" s="1"/>
  <c r="W107" i="1" s="1"/>
  <c r="X107" i="1" s="1"/>
  <c r="Y107" i="1" s="1"/>
  <c r="U119" i="1"/>
  <c r="V119" i="1" s="1"/>
  <c r="W119" i="1" s="1"/>
  <c r="X119" i="1" s="1"/>
  <c r="Y119" i="1" s="1"/>
  <c r="S43" i="1"/>
  <c r="T43" i="1" s="1"/>
  <c r="U43" i="1" s="1"/>
  <c r="V43" i="1" s="1"/>
  <c r="W43" i="1" s="1"/>
  <c r="X43" i="1" s="1"/>
  <c r="Y43" i="1" s="1"/>
  <c r="U12" i="1"/>
  <c r="V12" i="1" s="1"/>
  <c r="W12" i="1" s="1"/>
  <c r="X12" i="1" s="1"/>
  <c r="Y12" i="1" s="1"/>
  <c r="U24" i="1"/>
  <c r="V24" i="1" s="1"/>
  <c r="W24" i="1" s="1"/>
  <c r="X24" i="1" s="1"/>
  <c r="Y24" i="1" s="1"/>
  <c r="U36" i="1"/>
  <c r="V36" i="1" s="1"/>
  <c r="W36" i="1" s="1"/>
  <c r="X36" i="1" s="1"/>
  <c r="Y36" i="1" s="1"/>
  <c r="U48" i="1"/>
  <c r="V48" i="1" s="1"/>
  <c r="W48" i="1" s="1"/>
  <c r="X48" i="1" s="1"/>
  <c r="Y48" i="1" s="1"/>
  <c r="U60" i="1"/>
  <c r="V60" i="1" s="1"/>
  <c r="W60" i="1" s="1"/>
  <c r="X60" i="1" s="1"/>
  <c r="Y60" i="1" s="1"/>
  <c r="U72" i="1"/>
  <c r="V72" i="1" s="1"/>
  <c r="W72" i="1" s="1"/>
  <c r="X72" i="1" s="1"/>
  <c r="Y72" i="1" s="1"/>
  <c r="U84" i="1"/>
  <c r="V84" i="1" s="1"/>
  <c r="W84" i="1" s="1"/>
  <c r="X84" i="1" s="1"/>
  <c r="Y84" i="1" s="1"/>
  <c r="U96" i="1"/>
  <c r="V96" i="1" s="1"/>
  <c r="W96" i="1" s="1"/>
  <c r="X96" i="1" s="1"/>
  <c r="Y96" i="1" s="1"/>
  <c r="U108" i="1"/>
  <c r="V108" i="1" s="1"/>
  <c r="W108" i="1" s="1"/>
  <c r="X108" i="1" s="1"/>
  <c r="Y108" i="1" s="1"/>
  <c r="U120" i="1"/>
  <c r="V120" i="1" s="1"/>
  <c r="W120" i="1" s="1"/>
  <c r="X120" i="1" s="1"/>
  <c r="Y120" i="1" s="1"/>
  <c r="S49" i="1"/>
  <c r="T49" i="1" s="1"/>
  <c r="U49" i="1" s="1"/>
  <c r="V49" i="1" s="1"/>
  <c r="W49" i="1" s="1"/>
  <c r="X49" i="1" s="1"/>
  <c r="Y49" i="1" s="1"/>
  <c r="U13" i="1"/>
  <c r="V13" i="1" s="1"/>
  <c r="W13" i="1" s="1"/>
  <c r="X13" i="1" s="1"/>
  <c r="Y13" i="1" s="1"/>
  <c r="U25" i="1"/>
  <c r="V25" i="1" s="1"/>
  <c r="W25" i="1" s="1"/>
  <c r="X25" i="1" s="1"/>
  <c r="Y25" i="1" s="1"/>
  <c r="U37" i="1"/>
  <c r="V37" i="1" s="1"/>
  <c r="W37" i="1" s="1"/>
  <c r="X37" i="1" s="1"/>
  <c r="Y37" i="1" s="1"/>
  <c r="U61" i="1"/>
  <c r="V61" i="1" s="1"/>
  <c r="W61" i="1" s="1"/>
  <c r="X61" i="1" s="1"/>
  <c r="Y61" i="1" s="1"/>
  <c r="U73" i="1"/>
  <c r="V73" i="1" s="1"/>
  <c r="W73" i="1" s="1"/>
  <c r="X73" i="1" s="1"/>
  <c r="Y73" i="1" s="1"/>
  <c r="U85" i="1"/>
  <c r="V85" i="1" s="1"/>
  <c r="W85" i="1" s="1"/>
  <c r="X85" i="1" s="1"/>
  <c r="Y85" i="1" s="1"/>
  <c r="U97" i="1"/>
  <c r="V97" i="1" s="1"/>
  <c r="W97" i="1" s="1"/>
  <c r="X97" i="1" s="1"/>
  <c r="Y97" i="1" s="1"/>
  <c r="U121" i="1"/>
  <c r="V121" i="1" s="1"/>
  <c r="W121" i="1" s="1"/>
  <c r="X121" i="1" s="1"/>
  <c r="Y121" i="1" s="1"/>
  <c r="S52" i="1"/>
  <c r="T52" i="1" s="1"/>
  <c r="U52" i="1" s="1"/>
  <c r="V52" i="1" s="1"/>
  <c r="W52" i="1" s="1"/>
  <c r="X52" i="1" s="1"/>
  <c r="Y52" i="1" s="1"/>
  <c r="U2" i="1"/>
  <c r="V2" i="1" s="1"/>
  <c r="W2" i="1" s="1"/>
  <c r="X2" i="1" s="1"/>
  <c r="Y2" i="1" s="1"/>
  <c r="U14" i="1"/>
  <c r="V14" i="1" s="1"/>
  <c r="W14" i="1" s="1"/>
  <c r="X14" i="1" s="1"/>
  <c r="Y14" i="1" s="1"/>
  <c r="U26" i="1"/>
  <c r="V26" i="1" s="1"/>
  <c r="W26" i="1" s="1"/>
  <c r="X26" i="1" s="1"/>
  <c r="Y26" i="1" s="1"/>
  <c r="U38" i="1"/>
  <c r="V38" i="1" s="1"/>
  <c r="W38" i="1" s="1"/>
  <c r="X38" i="1" s="1"/>
  <c r="Y38" i="1" s="1"/>
  <c r="U50" i="1"/>
  <c r="V50" i="1" s="1"/>
  <c r="W50" i="1" s="1"/>
  <c r="X50" i="1" s="1"/>
  <c r="Y50" i="1" s="1"/>
  <c r="U62" i="1"/>
  <c r="V62" i="1" s="1"/>
  <c r="W62" i="1" s="1"/>
  <c r="X62" i="1" s="1"/>
  <c r="Y62" i="1" s="1"/>
  <c r="U74" i="1"/>
  <c r="V74" i="1" s="1"/>
  <c r="W74" i="1" s="1"/>
  <c r="X74" i="1" s="1"/>
  <c r="Y74" i="1" s="1"/>
  <c r="U86" i="1"/>
  <c r="V86" i="1" s="1"/>
  <c r="W86" i="1" s="1"/>
  <c r="X86" i="1" s="1"/>
  <c r="Y86" i="1" s="1"/>
  <c r="U98" i="1"/>
  <c r="V98" i="1" s="1"/>
  <c r="W98" i="1" s="1"/>
  <c r="X98" i="1" s="1"/>
  <c r="Y98" i="1" s="1"/>
  <c r="U110" i="1"/>
  <c r="V110" i="1" s="1"/>
  <c r="W110" i="1" s="1"/>
  <c r="X110" i="1" s="1"/>
  <c r="Y110" i="1" s="1"/>
  <c r="U122" i="1"/>
  <c r="V122" i="1" s="1"/>
  <c r="W122" i="1" s="1"/>
  <c r="X122" i="1" s="1"/>
  <c r="Y122" i="1" s="1"/>
  <c r="S103" i="1"/>
  <c r="T103" i="1" s="1"/>
  <c r="U103" i="1" s="1"/>
  <c r="V103" i="1" s="1"/>
  <c r="W103" i="1" s="1"/>
  <c r="X103" i="1" s="1"/>
  <c r="Y103" i="1" s="1"/>
  <c r="U3" i="1"/>
  <c r="V3" i="1" s="1"/>
  <c r="W3" i="1" s="1"/>
  <c r="X3" i="1" s="1"/>
  <c r="Y3" i="1" s="1"/>
  <c r="U15" i="1"/>
  <c r="V15" i="1" s="1"/>
  <c r="W15" i="1" s="1"/>
  <c r="X15" i="1" s="1"/>
  <c r="Y15" i="1" s="1"/>
  <c r="U27" i="1"/>
  <c r="V27" i="1" s="1"/>
  <c r="W27" i="1" s="1"/>
  <c r="X27" i="1" s="1"/>
  <c r="Y27" i="1" s="1"/>
  <c r="U39" i="1"/>
  <c r="V39" i="1" s="1"/>
  <c r="W39" i="1" s="1"/>
  <c r="X39" i="1" s="1"/>
  <c r="Y39" i="1" s="1"/>
  <c r="U51" i="1"/>
  <c r="V51" i="1" s="1"/>
  <c r="W51" i="1" s="1"/>
  <c r="X51" i="1" s="1"/>
  <c r="Y51" i="1" s="1"/>
  <c r="U63" i="1"/>
  <c r="V63" i="1" s="1"/>
  <c r="W63" i="1" s="1"/>
  <c r="X63" i="1" s="1"/>
  <c r="Y63" i="1" s="1"/>
  <c r="U75" i="1"/>
  <c r="V75" i="1" s="1"/>
  <c r="W75" i="1" s="1"/>
  <c r="X75" i="1" s="1"/>
  <c r="Y75" i="1" s="1"/>
  <c r="U87" i="1"/>
  <c r="V87" i="1" s="1"/>
  <c r="W87" i="1" s="1"/>
  <c r="X87" i="1" s="1"/>
  <c r="Y87" i="1" s="1"/>
  <c r="U99" i="1"/>
  <c r="V99" i="1" s="1"/>
  <c r="W99" i="1" s="1"/>
  <c r="X99" i="1" s="1"/>
  <c r="Y99" i="1" s="1"/>
  <c r="U111" i="1"/>
  <c r="V111" i="1" s="1"/>
  <c r="W111" i="1" s="1"/>
  <c r="X111" i="1" s="1"/>
  <c r="Y111" i="1" s="1"/>
  <c r="U123" i="1"/>
  <c r="V123" i="1" s="1"/>
  <c r="W123" i="1" s="1"/>
  <c r="X123" i="1" s="1"/>
  <c r="Y123" i="1" s="1"/>
  <c r="U4" i="1"/>
  <c r="V4" i="1" s="1"/>
  <c r="W4" i="1" s="1"/>
  <c r="X4" i="1" s="1"/>
  <c r="Y4" i="1" s="1"/>
  <c r="U16" i="1"/>
  <c r="V16" i="1" s="1"/>
  <c r="W16" i="1" s="1"/>
  <c r="X16" i="1" s="1"/>
  <c r="Y16" i="1" s="1"/>
  <c r="U28" i="1"/>
  <c r="V28" i="1" s="1"/>
  <c r="W28" i="1" s="1"/>
  <c r="X28" i="1" s="1"/>
  <c r="Y28" i="1" s="1"/>
  <c r="U40" i="1"/>
  <c r="V40" i="1" s="1"/>
  <c r="W40" i="1" s="1"/>
  <c r="X40" i="1" s="1"/>
  <c r="Y40" i="1" s="1"/>
  <c r="U64" i="1"/>
  <c r="V64" i="1" s="1"/>
  <c r="W64" i="1" s="1"/>
  <c r="X64" i="1" s="1"/>
  <c r="Y64" i="1" s="1"/>
  <c r="U76" i="1"/>
  <c r="V76" i="1" s="1"/>
  <c r="W76" i="1" s="1"/>
  <c r="X76" i="1" s="1"/>
  <c r="Y76" i="1" s="1"/>
  <c r="U88" i="1"/>
  <c r="V88" i="1" s="1"/>
  <c r="W88" i="1" s="1"/>
  <c r="X88" i="1" s="1"/>
  <c r="Y88" i="1" s="1"/>
  <c r="U100" i="1"/>
  <c r="V100" i="1" s="1"/>
  <c r="W100" i="1" s="1"/>
  <c r="X100" i="1" s="1"/>
  <c r="Y100" i="1" s="1"/>
  <c r="U112" i="1"/>
  <c r="V112" i="1" s="1"/>
  <c r="W112" i="1" s="1"/>
  <c r="X112" i="1" s="1"/>
  <c r="Y112" i="1" s="1"/>
  <c r="U5" i="1"/>
  <c r="V5" i="1" s="1"/>
  <c r="W5" i="1" s="1"/>
  <c r="X5" i="1" s="1"/>
  <c r="Y5" i="1" s="1"/>
  <c r="U17" i="1"/>
  <c r="V17" i="1" s="1"/>
  <c r="W17" i="1" s="1"/>
  <c r="X17" i="1" s="1"/>
  <c r="Y17" i="1" s="1"/>
  <c r="U29" i="1"/>
  <c r="V29" i="1" s="1"/>
  <c r="W29" i="1" s="1"/>
  <c r="X29" i="1" s="1"/>
  <c r="Y29" i="1" s="1"/>
  <c r="U41" i="1"/>
  <c r="V41" i="1" s="1"/>
  <c r="W41" i="1" s="1"/>
  <c r="X41" i="1" s="1"/>
  <c r="Y41" i="1" s="1"/>
  <c r="U53" i="1"/>
  <c r="V53" i="1" s="1"/>
  <c r="W53" i="1" s="1"/>
  <c r="X53" i="1" s="1"/>
  <c r="Y53" i="1" s="1"/>
  <c r="U65" i="1"/>
  <c r="V65" i="1" s="1"/>
  <c r="W65" i="1" s="1"/>
  <c r="X65" i="1" s="1"/>
  <c r="Y65" i="1" s="1"/>
  <c r="U77" i="1"/>
  <c r="V77" i="1" s="1"/>
  <c r="W77" i="1" s="1"/>
  <c r="X77" i="1" s="1"/>
  <c r="Y77" i="1" s="1"/>
  <c r="U89" i="1"/>
  <c r="V89" i="1" s="1"/>
  <c r="W89" i="1" s="1"/>
  <c r="X89" i="1" s="1"/>
  <c r="Y89" i="1" s="1"/>
  <c r="U101" i="1"/>
  <c r="V101" i="1" s="1"/>
  <c r="W101" i="1" s="1"/>
  <c r="X101" i="1" s="1"/>
  <c r="Y101" i="1" s="1"/>
  <c r="U113" i="1"/>
  <c r="V113" i="1" s="1"/>
  <c r="W113" i="1" s="1"/>
  <c r="X113" i="1" s="1"/>
  <c r="Y113" i="1" s="1"/>
  <c r="U125" i="1"/>
  <c r="V125" i="1" s="1"/>
  <c r="W125" i="1" s="1"/>
  <c r="X125" i="1" s="1"/>
  <c r="Y125" i="1" s="1"/>
  <c r="U6" i="1"/>
  <c r="V6" i="1" s="1"/>
  <c r="W6" i="1" s="1"/>
  <c r="X6" i="1" s="1"/>
  <c r="Y6" i="1" s="1"/>
  <c r="U18" i="1"/>
  <c r="V18" i="1" s="1"/>
  <c r="W18" i="1" s="1"/>
  <c r="X18" i="1" s="1"/>
  <c r="Y18" i="1" s="1"/>
  <c r="U30" i="1"/>
  <c r="V30" i="1" s="1"/>
  <c r="W30" i="1" s="1"/>
  <c r="X30" i="1" s="1"/>
  <c r="Y30" i="1" s="1"/>
  <c r="U42" i="1"/>
  <c r="V42" i="1" s="1"/>
  <c r="W42" i="1" s="1"/>
  <c r="X42" i="1" s="1"/>
  <c r="Y42" i="1" s="1"/>
  <c r="U54" i="1"/>
  <c r="V54" i="1" s="1"/>
  <c r="W54" i="1" s="1"/>
  <c r="X54" i="1" s="1"/>
  <c r="Y54" i="1" s="1"/>
  <c r="U66" i="1"/>
  <c r="V66" i="1" s="1"/>
  <c r="W66" i="1" s="1"/>
  <c r="X66" i="1" s="1"/>
  <c r="Y66" i="1" s="1"/>
  <c r="U78" i="1"/>
  <c r="V78" i="1" s="1"/>
  <c r="W78" i="1" s="1"/>
  <c r="X78" i="1" s="1"/>
  <c r="Y78" i="1" s="1"/>
  <c r="U90" i="1"/>
  <c r="V90" i="1" s="1"/>
  <c r="W90" i="1" s="1"/>
  <c r="X90" i="1" s="1"/>
  <c r="Y90" i="1" s="1"/>
  <c r="U102" i="1"/>
  <c r="V102" i="1" s="1"/>
  <c r="W102" i="1" s="1"/>
  <c r="X102" i="1" s="1"/>
  <c r="Y102" i="1" s="1"/>
  <c r="U114" i="1"/>
  <c r="V114" i="1" s="1"/>
  <c r="W114" i="1" s="1"/>
  <c r="X114" i="1" s="1"/>
  <c r="Y114" i="1" s="1"/>
  <c r="U126" i="1"/>
  <c r="V126" i="1" s="1"/>
  <c r="W126" i="1" s="1"/>
  <c r="X126" i="1" s="1"/>
  <c r="Y126" i="1" s="1"/>
  <c r="U7" i="1"/>
  <c r="V7" i="1" s="1"/>
  <c r="W7" i="1" s="1"/>
  <c r="X7" i="1" s="1"/>
  <c r="Y7" i="1" s="1"/>
  <c r="U31" i="1"/>
  <c r="V31" i="1" s="1"/>
  <c r="W31" i="1" s="1"/>
  <c r="X31" i="1" s="1"/>
  <c r="Y31" i="1" s="1"/>
  <c r="U55" i="1"/>
  <c r="V55" i="1" s="1"/>
  <c r="W55" i="1" s="1"/>
  <c r="X55" i="1" s="1"/>
  <c r="Y55" i="1" s="1"/>
  <c r="U67" i="1"/>
  <c r="V67" i="1" s="1"/>
  <c r="W67" i="1" s="1"/>
  <c r="X67" i="1" s="1"/>
  <c r="Y67" i="1" s="1"/>
  <c r="U79" i="1"/>
  <c r="V79" i="1" s="1"/>
  <c r="W79" i="1" s="1"/>
  <c r="X79" i="1" s="1"/>
  <c r="Y79" i="1" s="1"/>
  <c r="U91" i="1"/>
  <c r="V91" i="1" s="1"/>
  <c r="W91" i="1" s="1"/>
  <c r="X91" i="1" s="1"/>
  <c r="Y91" i="1" s="1"/>
  <c r="U115" i="1"/>
  <c r="V115" i="1" s="1"/>
  <c r="W115" i="1" s="1"/>
  <c r="X115" i="1" s="1"/>
  <c r="Y115" i="1" s="1"/>
  <c r="U127" i="1"/>
  <c r="V127" i="1" s="1"/>
  <c r="W127" i="1" s="1"/>
  <c r="X127" i="1" s="1"/>
  <c r="Y127" i="1" s="1"/>
  <c r="U8" i="1"/>
  <c r="V8" i="1" s="1"/>
  <c r="W8" i="1" s="1"/>
  <c r="X8" i="1" s="1"/>
  <c r="Y8" i="1" s="1"/>
  <c r="U20" i="1"/>
  <c r="V20" i="1" s="1"/>
  <c r="W20" i="1" s="1"/>
  <c r="X20" i="1" s="1"/>
  <c r="Y20" i="1" s="1"/>
  <c r="U32" i="1"/>
  <c r="V32" i="1" s="1"/>
  <c r="W32" i="1" s="1"/>
  <c r="X32" i="1" s="1"/>
  <c r="Y32" i="1" s="1"/>
  <c r="U44" i="1"/>
  <c r="V44" i="1" s="1"/>
  <c r="W44" i="1" s="1"/>
  <c r="X44" i="1" s="1"/>
  <c r="Y44" i="1" s="1"/>
  <c r="U56" i="1"/>
  <c r="V56" i="1" s="1"/>
  <c r="W56" i="1" s="1"/>
  <c r="X56" i="1" s="1"/>
  <c r="Y56" i="1" s="1"/>
  <c r="U68" i="1"/>
  <c r="V68" i="1" s="1"/>
  <c r="W68" i="1" s="1"/>
  <c r="X68" i="1" s="1"/>
  <c r="Y68" i="1" s="1"/>
  <c r="U80" i="1"/>
  <c r="V80" i="1" s="1"/>
  <c r="W80" i="1" s="1"/>
  <c r="X80" i="1" s="1"/>
  <c r="Y80" i="1" s="1"/>
  <c r="U92" i="1"/>
  <c r="V92" i="1" s="1"/>
  <c r="W92" i="1" s="1"/>
  <c r="X92" i="1" s="1"/>
  <c r="Y92" i="1" s="1"/>
  <c r="U104" i="1"/>
  <c r="V104" i="1" s="1"/>
  <c r="W104" i="1" s="1"/>
  <c r="X104" i="1" s="1"/>
  <c r="Y104" i="1" s="1"/>
  <c r="U116" i="1"/>
  <c r="V116" i="1" s="1"/>
  <c r="W116" i="1" s="1"/>
  <c r="X116" i="1" s="1"/>
  <c r="Y116" i="1" s="1"/>
  <c r="U128" i="1"/>
  <c r="V128" i="1" s="1"/>
  <c r="W128" i="1" s="1"/>
  <c r="X128" i="1" s="1"/>
  <c r="Y128" i="1" s="1"/>
  <c r="U10" i="1"/>
  <c r="V10" i="1" s="1"/>
  <c r="W10" i="1" s="1"/>
  <c r="X10" i="1" s="1"/>
  <c r="Y10" i="1" s="1"/>
  <c r="U22" i="1"/>
  <c r="V22" i="1" s="1"/>
  <c r="W22" i="1" s="1"/>
  <c r="X22" i="1" s="1"/>
  <c r="Y22" i="1" s="1"/>
  <c r="U34" i="1"/>
  <c r="V34" i="1" s="1"/>
  <c r="W34" i="1" s="1"/>
  <c r="X34" i="1" s="1"/>
  <c r="Y34" i="1" s="1"/>
  <c r="U46" i="1"/>
  <c r="V46" i="1" s="1"/>
  <c r="W46" i="1" s="1"/>
  <c r="X46" i="1" s="1"/>
  <c r="Y46" i="1" s="1"/>
  <c r="U58" i="1"/>
  <c r="V58" i="1" s="1"/>
  <c r="W58" i="1" s="1"/>
  <c r="X58" i="1" s="1"/>
  <c r="Y58" i="1" s="1"/>
  <c r="U70" i="1"/>
  <c r="V70" i="1" s="1"/>
  <c r="W70" i="1" s="1"/>
  <c r="X70" i="1" s="1"/>
  <c r="Y70" i="1" s="1"/>
  <c r="U129" i="1"/>
  <c r="V129" i="1" s="1"/>
  <c r="W129" i="1" s="1"/>
  <c r="X129" i="1" s="1"/>
  <c r="Y129" i="1" s="1"/>
  <c r="H3" i="1"/>
  <c r="G3" i="1"/>
  <c r="E4" i="1"/>
  <c r="H2" i="1"/>
  <c r="F68" i="2" l="1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F69" i="2" l="1"/>
  <c r="E70" i="2"/>
  <c r="H4" i="1"/>
  <c r="G4" i="1"/>
  <c r="E6" i="1"/>
  <c r="F5" i="1"/>
  <c r="F70" i="2" l="1"/>
  <c r="E71" i="2"/>
  <c r="E7" i="1"/>
  <c r="F6" i="1"/>
  <c r="G5" i="1"/>
  <c r="H5" i="1"/>
  <c r="F71" i="2" l="1"/>
  <c r="E72" i="2"/>
  <c r="G6" i="1"/>
  <c r="H6" i="1"/>
  <c r="E8" i="1"/>
  <c r="F7" i="1"/>
  <c r="E73" i="2" l="1"/>
  <c r="F72" i="2"/>
  <c r="G7" i="1"/>
  <c r="H7" i="1"/>
  <c r="E9" i="1"/>
  <c r="F8" i="1"/>
  <c r="F73" i="2" l="1"/>
  <c r="E74" i="2"/>
  <c r="G8" i="1"/>
  <c r="H8" i="1"/>
  <c r="E10" i="1"/>
  <c r="F9" i="1"/>
  <c r="F74" i="2" l="1"/>
  <c r="E75" i="2"/>
  <c r="F10" i="1"/>
  <c r="G9" i="1"/>
  <c r="H9" i="1"/>
  <c r="F75" i="2" l="1"/>
  <c r="E76" i="2"/>
  <c r="G10" i="1"/>
  <c r="H10" i="1"/>
  <c r="F76" i="2" l="1"/>
  <c r="E77" i="2"/>
  <c r="F77" i="2" l="1"/>
  <c r="E78" i="2"/>
  <c r="E79" i="2" l="1"/>
  <c r="F78" i="2"/>
  <c r="F79" i="2" l="1"/>
  <c r="E80" i="2"/>
  <c r="F80" i="2" l="1"/>
  <c r="E81" i="2"/>
  <c r="F81" i="2" l="1"/>
  <c r="E82" i="2"/>
  <c r="F82" i="2" l="1"/>
  <c r="E83" i="2"/>
  <c r="F83" i="2" l="1"/>
  <c r="E84" i="2"/>
  <c r="E85" i="2" l="1"/>
  <c r="F84" i="2"/>
  <c r="F85" i="2" l="1"/>
  <c r="E86" i="2"/>
  <c r="F86" i="2" l="1"/>
  <c r="E87" i="2"/>
  <c r="F87" i="2" l="1"/>
  <c r="E88" i="2"/>
  <c r="F88" i="2" l="1"/>
  <c r="E89" i="2"/>
  <c r="F89" i="2" l="1"/>
  <c r="E90" i="2"/>
  <c r="F90" i="2" l="1"/>
  <c r="E91" i="2"/>
  <c r="F91" i="2" l="1"/>
  <c r="E92" i="2"/>
  <c r="F92" i="2" l="1"/>
  <c r="E93" i="2"/>
  <c r="F93" i="2" l="1"/>
  <c r="E94" i="2"/>
  <c r="F94" i="2" l="1"/>
  <c r="E95" i="2"/>
  <c r="F95" i="2" l="1"/>
  <c r="E96" i="2"/>
  <c r="E97" i="2" l="1"/>
  <c r="F96" i="2"/>
  <c r="F97" i="2" l="1"/>
  <c r="E98" i="2"/>
  <c r="F98" i="2" l="1"/>
  <c r="E99" i="2"/>
  <c r="F99" i="2" l="1"/>
  <c r="E100" i="2"/>
  <c r="F100" i="2" l="1"/>
  <c r="E101" i="2"/>
  <c r="F101" i="2" l="1"/>
  <c r="E102" i="2"/>
  <c r="E103" i="2" l="1"/>
  <c r="F102" i="2"/>
  <c r="F103" i="2" l="1"/>
  <c r="E104" i="2"/>
  <c r="F104" i="2" l="1"/>
  <c r="E105" i="2"/>
  <c r="F105" i="2" l="1"/>
  <c r="E106" i="2"/>
  <c r="F106" i="2" l="1"/>
  <c r="E107" i="2"/>
  <c r="F107" i="2" l="1"/>
  <c r="E108" i="2"/>
  <c r="E109" i="2" l="1"/>
  <c r="F108" i="2"/>
  <c r="F109" i="2" l="1"/>
  <c r="E110" i="2"/>
  <c r="F110" i="2" l="1"/>
  <c r="E111" i="2"/>
  <c r="F111" i="2" l="1"/>
  <c r="E112" i="2"/>
  <c r="F112" i="2" l="1"/>
  <c r="E113" i="2"/>
  <c r="F113" i="2" l="1"/>
  <c r="E114" i="2"/>
  <c r="E115" i="2" l="1"/>
  <c r="F114" i="2"/>
  <c r="F115" i="2" l="1"/>
  <c r="E116" i="2"/>
  <c r="F116" i="2" l="1"/>
  <c r="E117" i="2"/>
  <c r="F117" i="2" l="1"/>
  <c r="E118" i="2"/>
  <c r="F118" i="2" l="1"/>
  <c r="E119" i="2"/>
  <c r="F119" i="2" l="1"/>
  <c r="E120" i="2"/>
  <c r="E121" i="2" l="1"/>
  <c r="F120" i="2"/>
  <c r="F121" i="2" l="1"/>
  <c r="E122" i="2"/>
  <c r="F122" i="2" l="1"/>
  <c r="E123" i="2"/>
  <c r="F123" i="2" l="1"/>
  <c r="E124" i="2"/>
  <c r="E125" i="2" l="1"/>
  <c r="F124" i="2"/>
  <c r="F125" i="2" l="1"/>
  <c r="E126" i="2"/>
  <c r="E127" i="2" l="1"/>
  <c r="F126" i="2"/>
  <c r="F127" i="2" l="1"/>
  <c r="E128" i="2"/>
  <c r="F128" i="2" l="1"/>
  <c r="E129" i="2"/>
  <c r="F129" i="2" l="1"/>
  <c r="E130" i="2"/>
  <c r="F130" i="2" l="1"/>
  <c r="E131" i="2"/>
  <c r="F131" i="2" l="1"/>
  <c r="E132" i="2"/>
  <c r="E133" i="2" l="1"/>
  <c r="F132" i="2"/>
  <c r="F133" i="2" l="1"/>
  <c r="E134" i="2"/>
  <c r="F134" i="2" l="1"/>
  <c r="E135" i="2"/>
  <c r="F135" i="2" l="1"/>
  <c r="E136" i="2"/>
  <c r="F136" i="2" l="1"/>
  <c r="E137" i="2"/>
  <c r="F137" i="2" l="1"/>
  <c r="E138" i="2"/>
  <c r="E139" i="2" l="1"/>
  <c r="F138" i="2"/>
  <c r="F139" i="2" l="1"/>
  <c r="E140" i="2"/>
  <c r="F140" i="2" l="1"/>
  <c r="E141" i="2"/>
  <c r="F141" i="2" l="1"/>
  <c r="E142" i="2"/>
  <c r="F142" i="2" l="1"/>
  <c r="E143" i="2"/>
  <c r="F143" i="2" l="1"/>
  <c r="E144" i="2"/>
  <c r="F144" i="2" l="1"/>
  <c r="E145" i="2"/>
  <c r="F145" i="2" l="1"/>
  <c r="E146" i="2"/>
  <c r="F146" i="2" l="1"/>
  <c r="E147" i="2"/>
  <c r="F147" i="2" l="1"/>
  <c r="E148" i="2"/>
  <c r="F148" i="2" l="1"/>
  <c r="E149" i="2"/>
  <c r="F149" i="2" l="1"/>
  <c r="E150" i="2"/>
  <c r="E151" i="2" l="1"/>
  <c r="F150" i="2"/>
  <c r="F151" i="2" l="1"/>
  <c r="E152" i="2"/>
  <c r="F152" i="2" l="1"/>
  <c r="E153" i="2"/>
  <c r="F153" i="2" l="1"/>
  <c r="E154" i="2"/>
  <c r="F154" i="2" l="1"/>
  <c r="E155" i="2"/>
  <c r="F155" i="2" l="1"/>
  <c r="E156" i="2"/>
  <c r="E157" i="2" l="1"/>
  <c r="F156" i="2"/>
  <c r="F157" i="2" l="1"/>
  <c r="E158" i="2"/>
  <c r="F158" i="2" l="1"/>
  <c r="E159" i="2"/>
  <c r="F159" i="2" l="1"/>
  <c r="E160" i="2"/>
  <c r="E161" i="2" l="1"/>
  <c r="F160" i="2"/>
  <c r="F161" i="2" l="1"/>
  <c r="E162" i="2"/>
  <c r="E163" i="2" l="1"/>
  <c r="F162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E181" i="2" l="1"/>
  <c r="F180" i="2"/>
  <c r="F181" i="2" l="1"/>
  <c r="E182" i="2"/>
  <c r="F182" i="2" l="1"/>
  <c r="E183" i="2"/>
  <c r="F183" i="2" l="1"/>
  <c r="E184" i="2"/>
  <c r="E185" i="2" l="1"/>
  <c r="F184" i="2"/>
  <c r="F185" i="2" l="1"/>
  <c r="E186" i="2"/>
  <c r="E187" i="2" l="1"/>
  <c r="F186" i="2"/>
  <c r="F187" i="2" l="1"/>
  <c r="E188" i="2"/>
  <c r="F188" i="2" l="1"/>
  <c r="E189" i="2"/>
  <c r="F189" i="2" l="1"/>
  <c r="E190" i="2"/>
  <c r="F190" i="2" l="1"/>
  <c r="E191" i="2"/>
  <c r="F191" i="2" l="1"/>
  <c r="E192" i="2"/>
  <c r="E193" i="2" l="1"/>
  <c r="F192" i="2"/>
  <c r="F193" i="2" l="1"/>
  <c r="E194" i="2"/>
  <c r="F194" i="2" l="1"/>
  <c r="E195" i="2"/>
  <c r="F195" i="2" l="1"/>
  <c r="E196" i="2"/>
  <c r="F196" i="2" l="1"/>
  <c r="E197" i="2"/>
  <c r="F197" i="2" l="1"/>
  <c r="E198" i="2"/>
  <c r="E199" i="2" l="1"/>
  <c r="F198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E211" i="2" l="1"/>
  <c r="F210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E223" i="2" l="1"/>
  <c r="F222" i="2"/>
  <c r="F223" i="2" l="1"/>
  <c r="E224" i="2"/>
  <c r="F224" i="2" l="1"/>
  <c r="E225" i="2"/>
  <c r="F225" i="2" l="1"/>
  <c r="E226" i="2"/>
  <c r="E227" i="2" l="1"/>
  <c r="F226" i="2"/>
  <c r="F227" i="2" l="1"/>
  <c r="E228" i="2"/>
  <c r="E229" i="2" l="1"/>
  <c r="F228" i="2"/>
  <c r="F229" i="2" l="1"/>
  <c r="E230" i="2"/>
  <c r="F230" i="2" l="1"/>
  <c r="E231" i="2"/>
  <c r="F231" i="2" l="1"/>
  <c r="E232" i="2"/>
  <c r="F232" i="2" l="1"/>
  <c r="E233" i="2"/>
  <c r="F233" i="2" l="1"/>
  <c r="E234" i="2"/>
  <c r="E235" i="2" l="1"/>
  <c r="F234" i="2"/>
  <c r="F235" i="2" l="1"/>
  <c r="E236" i="2"/>
  <c r="F236" i="2" l="1"/>
  <c r="E237" i="2"/>
  <c r="F237" i="2" l="1"/>
  <c r="E238" i="2"/>
  <c r="F238" i="2" l="1"/>
  <c r="E239" i="2"/>
  <c r="F239" i="2" l="1"/>
  <c r="E240" i="2"/>
  <c r="E241" i="2" l="1"/>
  <c r="F240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E253" i="2" l="1"/>
  <c r="F252" i="2"/>
  <c r="F253" i="2" l="1"/>
  <c r="E254" i="2"/>
  <c r="F254" i="2" l="1"/>
  <c r="E255" i="2"/>
  <c r="F255" i="2" l="1"/>
  <c r="E256" i="2"/>
  <c r="F256" i="2" l="1"/>
  <c r="E257" i="2"/>
  <c r="F257" i="2" s="1"/>
</calcChain>
</file>

<file path=xl/sharedStrings.xml><?xml version="1.0" encoding="utf-8"?>
<sst xmlns="http://schemas.openxmlformats.org/spreadsheetml/2006/main" count="143" uniqueCount="139">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</sst>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1051560</xdr:colOff>
      <xdr:row>10</xdr:row>
      <xdr:rowOff>167640</xdr:rowOff>
    </xdr:from>
    <xdr:to>
      <xdr:col>7</xdr:col>
      <xdr:colOff>106680</xdr:colOff>
      <xdr:row>19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2484120" y="1996440"/>
          <a:ext cx="361188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Y129"/>
  <sheetViews>
    <sheetView workbookViewId="0">
      <selection activeCell="J17" sqref="J17"/>
    </sheetView>
  </sheetViews>
  <sheetFormatPr defaultRowHeight="14.4" x14ac:dyDescent="0.3"/>
  <cols>
    <col min="2" max="2" width="12" bestFit="1" customWidth="1"/>
    <col min="3" max="3" width="30.88671875" customWidth="1"/>
    <col min="8" max="8" width="11.109375" customWidth="1"/>
    <col min="13" max="13" width="8.88671875" customWidth="1"/>
    <col min="22" max="22" width="11" bestFit="1" customWidth="1"/>
    <col min="23" max="23" width="14.5546875" customWidth="1"/>
    <col min="24" max="24" width="12.6640625" bestFit="1" customWidth="1"/>
    <col min="25" max="25" width="13.88671875" customWidth="1"/>
    <col min="26" max="26" width="11" bestFit="1" customWidth="1"/>
  </cols>
  <sheetData>
    <row r="1" spans="1:25" x14ac:dyDescent="0.3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5</v>
      </c>
      <c r="T1" t="s">
        <v>3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</row>
    <row r="2" spans="1:25" x14ac:dyDescent="0.3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>Q/8*F2/1024</f>
        <v>3.90625E-3</v>
      </c>
      <c r="M2">
        <v>0</v>
      </c>
      <c r="N2" t="str">
        <f>DEC2HEX(M2)</f>
        <v>0</v>
      </c>
      <c r="O2" t="str">
        <f>HEX2BIN(N2,7)</f>
        <v>0000000</v>
      </c>
      <c r="Q2">
        <v>8.18</v>
      </c>
      <c r="R2">
        <f>Q2/fs</f>
        <v>1.854875283446712E-4</v>
      </c>
      <c r="S2">
        <f>_xlfn.FLOOR.MATH(0.5/R2)</f>
        <v>2695</v>
      </c>
      <c r="T2">
        <f>MIN(_xlfn.FLOOR.MATH(LOG(2*S2)/LOG(2)),9)</f>
        <v>9</v>
      </c>
      <c r="U2">
        <f>R2*POWER(2,T2)</f>
        <v>9.4969614512471656E-2</v>
      </c>
      <c r="V2">
        <f>U2*POWER(2,Blut-T2)</f>
        <v>796662.86805623583</v>
      </c>
      <c r="W2">
        <f>ROUND(V2,0)</f>
        <v>796663</v>
      </c>
      <c r="X2">
        <f>(W2 / POWER(2,Blut-T2)-U2) / POWER(2,T2) * fs</f>
        <v>1.3547763227667736E-6</v>
      </c>
      <c r="Y2">
        <f>1200 * LOG((Q2+X2)/Q2,2)</f>
        <v>2.8672795920629585E-4</v>
      </c>
    </row>
    <row r="3" spans="1:25" x14ac:dyDescent="0.3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0">POWER(2,E3)</f>
        <v>4</v>
      </c>
      <c r="G3">
        <f t="shared" ref="G3:G10" si="1">1/F3</f>
        <v>0.25</v>
      </c>
      <c r="H3">
        <f t="shared" ref="H3:H10" si="2">F3/2</f>
        <v>2</v>
      </c>
      <c r="I3">
        <f>Q/8*F3/1024</f>
        <v>7.8125E-3</v>
      </c>
      <c r="M3">
        <v>1</v>
      </c>
      <c r="N3" t="str">
        <f>DEC2HEX(M3)</f>
        <v>1</v>
      </c>
      <c r="O3" t="str">
        <f>HEX2BIN(N3,7)</f>
        <v>0000001</v>
      </c>
      <c r="Q3">
        <v>8.66</v>
      </c>
      <c r="R3">
        <f>Q3/fs</f>
        <v>1.9637188208616781E-4</v>
      </c>
      <c r="S3">
        <f>_xlfn.FLOOR.MATH(0.5/R3)</f>
        <v>2546</v>
      </c>
      <c r="T3">
        <f>MIN(_xlfn.FLOOR.MATH(LOG(2*S3)/LOG(2)),9)</f>
        <v>9</v>
      </c>
      <c r="U3">
        <f>R3*POWER(2,T3)</f>
        <v>0.10054240362811792</v>
      </c>
      <c r="V3">
        <f>U3*POWER(2,Blut-T3)</f>
        <v>843410.81141405902</v>
      </c>
      <c r="W3">
        <f>ROUND(V3,0)</f>
        <v>843411</v>
      </c>
      <c r="X3">
        <f>(W3 / POWER(2,Blut-T3)-U3) / POWER(2,T3) * fs</f>
        <v>1.9363686436029651E-6</v>
      </c>
      <c r="Y3">
        <f>1200 * LOG((Q3+X3)/Q3,2)</f>
        <v>3.8710241945926084E-4</v>
      </c>
    </row>
    <row r="4" spans="1:25" x14ac:dyDescent="0.3">
      <c r="A4" t="s">
        <v>120</v>
      </c>
      <c r="B4">
        <f>(1/POWER(10,B3/20)+1)/2</f>
        <v>256.00000000000023</v>
      </c>
      <c r="C4" t="s">
        <v>125</v>
      </c>
      <c r="E4">
        <f t="shared" ref="E4:E10" si="3">E3+1</f>
        <v>3</v>
      </c>
      <c r="F4">
        <f t="shared" si="0"/>
        <v>8</v>
      </c>
      <c r="G4">
        <f t="shared" si="1"/>
        <v>0.125</v>
      </c>
      <c r="H4">
        <f t="shared" si="2"/>
        <v>4</v>
      </c>
      <c r="I4">
        <f>Q/8*F4/1024</f>
        <v>1.5625E-2</v>
      </c>
      <c r="M4">
        <v>2</v>
      </c>
      <c r="N4" t="str">
        <f>DEC2HEX(M4)</f>
        <v>2</v>
      </c>
      <c r="O4" t="str">
        <f>HEX2BIN(N4,7)</f>
        <v>0000010</v>
      </c>
      <c r="Q4">
        <v>9.18</v>
      </c>
      <c r="R4">
        <f>Q4/fs</f>
        <v>2.0816326530612245E-4</v>
      </c>
      <c r="S4">
        <f>_xlfn.FLOOR.MATH(0.5/R4)</f>
        <v>2401</v>
      </c>
      <c r="T4">
        <f>MIN(_xlfn.FLOOR.MATH(LOG(2*S4)/LOG(2)),9)</f>
        <v>9</v>
      </c>
      <c r="U4">
        <f>R4*POWER(2,T4)</f>
        <v>0.1065795918367347</v>
      </c>
      <c r="V4">
        <f>U4*POWER(2,Blut-T4)</f>
        <v>894054.41671836737</v>
      </c>
      <c r="W4">
        <f>ROUND(V4,0)</f>
        <v>894054</v>
      </c>
      <c r="X4">
        <f>(W4 / POWER(2,Blut-T4)-U4) / POWER(2,T4) * fs</f>
        <v>-4.2787939312521504E-6</v>
      </c>
      <c r="Y4">
        <f>1200 * LOG((Q4+X4)/Q4,2)</f>
        <v>-8.0692761091760669E-4</v>
      </c>
    </row>
    <row r="5" spans="1:25" x14ac:dyDescent="0.3">
      <c r="A5" t="s">
        <v>127</v>
      </c>
      <c r="B5">
        <v>32</v>
      </c>
      <c r="C5" t="s">
        <v>126</v>
      </c>
      <c r="E5">
        <f t="shared" si="3"/>
        <v>4</v>
      </c>
      <c r="F5">
        <f t="shared" si="0"/>
        <v>16</v>
      </c>
      <c r="G5">
        <f t="shared" si="1"/>
        <v>6.25E-2</v>
      </c>
      <c r="H5">
        <f t="shared" si="2"/>
        <v>8</v>
      </c>
      <c r="I5">
        <f>Q/8*F5/1024</f>
        <v>3.125E-2</v>
      </c>
      <c r="M5">
        <v>3</v>
      </c>
      <c r="N5" t="str">
        <f>DEC2HEX(M5)</f>
        <v>3</v>
      </c>
      <c r="O5" t="str">
        <f>HEX2BIN(N5,7)</f>
        <v>0000011</v>
      </c>
      <c r="Q5">
        <v>9.7200000000000006</v>
      </c>
      <c r="R5">
        <f>Q5/fs</f>
        <v>2.2040816326530615E-4</v>
      </c>
      <c r="S5">
        <f>_xlfn.FLOOR.MATH(0.5/R5)</f>
        <v>2268</v>
      </c>
      <c r="T5">
        <f>MIN(_xlfn.FLOOR.MATH(LOG(2*S5)/LOG(2)),9)</f>
        <v>9</v>
      </c>
      <c r="U5">
        <f>R5*POWER(2,T5)</f>
        <v>0.11284897959183675</v>
      </c>
      <c r="V5">
        <f>U5*POWER(2,Blut-T5)</f>
        <v>946645.85299591848</v>
      </c>
      <c r="W5">
        <f>ROUND(V5,0)</f>
        <v>946646</v>
      </c>
      <c r="X5">
        <f>(W5 / POWER(2,Blut-T5)-U5) / POWER(2,T5) * fs</f>
        <v>1.5094131219575571E-6</v>
      </c>
      <c r="Y5">
        <f>1200 * LOG((Q5+X5)/Q5,2)</f>
        <v>2.6884230355233923E-4</v>
      </c>
    </row>
    <row r="6" spans="1:25" x14ac:dyDescent="0.3">
      <c r="A6" t="s">
        <v>133</v>
      </c>
      <c r="B6">
        <v>16</v>
      </c>
      <c r="C6" t="s">
        <v>134</v>
      </c>
      <c r="E6">
        <f t="shared" si="3"/>
        <v>5</v>
      </c>
      <c r="F6">
        <f t="shared" si="0"/>
        <v>32</v>
      </c>
      <c r="G6">
        <f t="shared" si="1"/>
        <v>3.125E-2</v>
      </c>
      <c r="H6">
        <f t="shared" si="2"/>
        <v>16</v>
      </c>
      <c r="I6">
        <f>Q/8*F6/1024</f>
        <v>6.25E-2</v>
      </c>
      <c r="M6">
        <v>4</v>
      </c>
      <c r="N6" t="str">
        <f>DEC2HEX(M6)</f>
        <v>4</v>
      </c>
      <c r="O6" t="str">
        <f>HEX2BIN(N6,7)</f>
        <v>0000100</v>
      </c>
      <c r="Q6">
        <v>10.3</v>
      </c>
      <c r="R6">
        <f>Q6/fs</f>
        <v>2.3356009070294787E-4</v>
      </c>
      <c r="S6">
        <f>_xlfn.FLOOR.MATH(0.5/R6)</f>
        <v>2140</v>
      </c>
      <c r="T6">
        <f>MIN(_xlfn.FLOOR.MATH(LOG(2*S6)/LOG(2)),9)</f>
        <v>9</v>
      </c>
      <c r="U6">
        <f>R6*POWER(2,T6)</f>
        <v>0.11958276643990931</v>
      </c>
      <c r="V6">
        <f>U6*POWER(2,Blut-T6)</f>
        <v>1003132.9512199548</v>
      </c>
      <c r="W6">
        <f>ROUND(V6,0)</f>
        <v>1003133</v>
      </c>
      <c r="X6">
        <f>(W6 / POWER(2,Blut-T6)-U6) / POWER(2,T6) * fs</f>
        <v>5.0086527947595764E-7</v>
      </c>
      <c r="Y6">
        <f>1200 * LOG((Q6+X6)/Q6,2)</f>
        <v>8.4185922692972179E-5</v>
      </c>
    </row>
    <row r="7" spans="1:25" x14ac:dyDescent="0.3">
      <c r="E7">
        <f t="shared" si="3"/>
        <v>6</v>
      </c>
      <c r="F7">
        <f t="shared" si="0"/>
        <v>64</v>
      </c>
      <c r="G7">
        <f t="shared" si="1"/>
        <v>1.5625E-2</v>
      </c>
      <c r="H7">
        <f t="shared" si="2"/>
        <v>32</v>
      </c>
      <c r="I7">
        <f>Q/8*F7/1024</f>
        <v>0.125</v>
      </c>
      <c r="M7">
        <v>5</v>
      </c>
      <c r="N7" t="str">
        <f>DEC2HEX(M7)</f>
        <v>5</v>
      </c>
      <c r="O7" t="str">
        <f>HEX2BIN(N7,7)</f>
        <v>0000101</v>
      </c>
      <c r="Q7">
        <v>10.91</v>
      </c>
      <c r="R7">
        <f>Q7/fs</f>
        <v>2.4739229024943314E-4</v>
      </c>
      <c r="S7">
        <f>_xlfn.FLOOR.MATH(0.5/R7)</f>
        <v>2021</v>
      </c>
      <c r="T7">
        <f>MIN(_xlfn.FLOOR.MATH(LOG(2*S7)/LOG(2)),9)</f>
        <v>9</v>
      </c>
      <c r="U7">
        <f>R7*POWER(2,T7)</f>
        <v>0.12666485260770977</v>
      </c>
      <c r="V7">
        <f>U7*POWER(2,Blut-T7)</f>
        <v>1062541.795903855</v>
      </c>
      <c r="W7">
        <f>ROUND(V7,0)</f>
        <v>1062542</v>
      </c>
      <c r="X7">
        <f>(W7 / POWER(2,Blut-T7)-U7) / POWER(2,T7) * fs</f>
        <v>2.0956248031811162E-6</v>
      </c>
      <c r="Y7">
        <f>1200 * LOG((Q7+X7)/Q7,2)</f>
        <v>3.3254048249967328E-4</v>
      </c>
    </row>
    <row r="8" spans="1:25" x14ac:dyDescent="0.3">
      <c r="E8">
        <f t="shared" si="3"/>
        <v>7</v>
      </c>
      <c r="F8">
        <f t="shared" si="0"/>
        <v>128</v>
      </c>
      <c r="G8">
        <f t="shared" si="1"/>
        <v>7.8125E-3</v>
      </c>
      <c r="H8">
        <f t="shared" si="2"/>
        <v>64</v>
      </c>
      <c r="I8">
        <f>Q/8*F8/1024</f>
        <v>0.25</v>
      </c>
      <c r="M8">
        <v>6</v>
      </c>
      <c r="N8" t="str">
        <f>DEC2HEX(M8)</f>
        <v>6</v>
      </c>
      <c r="O8" t="str">
        <f>HEX2BIN(N8,7)</f>
        <v>0000110</v>
      </c>
      <c r="Q8">
        <v>11.56</v>
      </c>
      <c r="R8">
        <f>Q8/fs</f>
        <v>2.621315192743764E-4</v>
      </c>
      <c r="S8">
        <f>_xlfn.FLOOR.MATH(0.5/R8)</f>
        <v>1907</v>
      </c>
      <c r="T8">
        <f>MIN(_xlfn.FLOOR.MATH(LOG(2*S8)/LOG(2)),9)</f>
        <v>9</v>
      </c>
      <c r="U8">
        <f>R8*POWER(2,T8)</f>
        <v>0.13421133786848072</v>
      </c>
      <c r="V8">
        <f>U8*POWER(2,Blut-T8)</f>
        <v>1125846.3025342403</v>
      </c>
      <c r="W8">
        <f>ROUND(V8,0)</f>
        <v>1125846</v>
      </c>
      <c r="X8">
        <f>(W8 / POWER(2,Blut-T8)-U8) / POWER(2,T8) * fs</f>
        <v>-3.1063705676096995E-6</v>
      </c>
      <c r="Y8">
        <f>1200 * LOG((Q8+X8)/Q8,2)</f>
        <v>-4.6521238901008549E-4</v>
      </c>
    </row>
    <row r="9" spans="1:25" x14ac:dyDescent="0.3">
      <c r="E9">
        <f t="shared" si="3"/>
        <v>8</v>
      </c>
      <c r="F9">
        <f t="shared" si="0"/>
        <v>256</v>
      </c>
      <c r="G9">
        <f t="shared" si="1"/>
        <v>3.90625E-3</v>
      </c>
      <c r="H9">
        <f t="shared" si="2"/>
        <v>128</v>
      </c>
      <c r="I9">
        <f>Q/8*F9/1024</f>
        <v>0.5</v>
      </c>
      <c r="M9">
        <v>7</v>
      </c>
      <c r="N9" t="str">
        <f>DEC2HEX(M9)</f>
        <v>7</v>
      </c>
      <c r="O9" t="str">
        <f>HEX2BIN(N9,7)</f>
        <v>0000111</v>
      </c>
      <c r="Q9">
        <v>12.25</v>
      </c>
      <c r="R9">
        <f>Q9/fs</f>
        <v>2.7777777777777778E-4</v>
      </c>
      <c r="S9">
        <f>_xlfn.FLOOR.MATH(0.5/R9)</f>
        <v>1800</v>
      </c>
      <c r="T9">
        <f>MIN(_xlfn.FLOOR.MATH(LOG(2*S9)/LOG(2)),9)</f>
        <v>9</v>
      </c>
      <c r="U9">
        <f>R9*POWER(2,T9)</f>
        <v>0.14222222222222222</v>
      </c>
      <c r="V9">
        <f>U9*POWER(2,Blut-T9)</f>
        <v>1193046.4711111111</v>
      </c>
      <c r="W9">
        <f>ROUND(V9,0)</f>
        <v>1193046</v>
      </c>
      <c r="X9">
        <f>(W9 / POWER(2,Blut-T9)-U9) / POWER(2,T9) * fs</f>
        <v>-4.8372894525421702E-6</v>
      </c>
      <c r="Y9">
        <f>1200 * LOG((Q9+X9)/Q9,2)</f>
        <v>-6.8363117215607572E-4</v>
      </c>
    </row>
    <row r="10" spans="1:25" x14ac:dyDescent="0.3">
      <c r="E10">
        <f t="shared" si="3"/>
        <v>9</v>
      </c>
      <c r="F10">
        <f t="shared" si="0"/>
        <v>512</v>
      </c>
      <c r="G10">
        <f t="shared" si="1"/>
        <v>1.953125E-3</v>
      </c>
      <c r="H10">
        <f t="shared" si="2"/>
        <v>256</v>
      </c>
      <c r="I10">
        <f>Q/8*F10/1024</f>
        <v>1</v>
      </c>
      <c r="M10">
        <v>8</v>
      </c>
      <c r="N10" t="str">
        <f>DEC2HEX(M10)</f>
        <v>8</v>
      </c>
      <c r="O10" t="str">
        <f>HEX2BIN(N10,7)</f>
        <v>0001000</v>
      </c>
      <c r="Q10">
        <v>12.98</v>
      </c>
      <c r="R10">
        <f>Q10/fs</f>
        <v>2.9433106575963721E-4</v>
      </c>
      <c r="S10">
        <f>_xlfn.FLOOR.MATH(0.5/R10)</f>
        <v>1698</v>
      </c>
      <c r="T10">
        <f>MIN(_xlfn.FLOOR.MATH(LOG(2*S10)/LOG(2)),9)</f>
        <v>9</v>
      </c>
      <c r="U10">
        <f>R10*POWER(2,T10)</f>
        <v>0.15069750566893425</v>
      </c>
      <c r="V10">
        <f>U10*POWER(2,Blut-T10)</f>
        <v>1264142.3016344672</v>
      </c>
      <c r="W10">
        <f>ROUND(V10,0)</f>
        <v>1264142</v>
      </c>
      <c r="X10">
        <f>(W10 / POWER(2,Blut-T10)-U10) / POWER(2,T10) * fs</f>
        <v>-3.0971318492256303E-6</v>
      </c>
      <c r="Y10">
        <f>1200 * LOG((Q10+X10)/Q10,2)</f>
        <v>-4.1308634445900977E-4</v>
      </c>
    </row>
    <row r="11" spans="1:25" x14ac:dyDescent="0.3">
      <c r="I11">
        <f>SUM(I2:I10)</f>
        <v>1.99609375</v>
      </c>
      <c r="M11">
        <v>9</v>
      </c>
      <c r="N11" t="str">
        <f>DEC2HEX(M11)</f>
        <v>9</v>
      </c>
      <c r="O11" t="str">
        <f>HEX2BIN(N11,7)</f>
        <v>0001001</v>
      </c>
      <c r="Q11">
        <v>13.75</v>
      </c>
      <c r="R11">
        <f>Q11/fs</f>
        <v>3.1179138321995464E-4</v>
      </c>
      <c r="S11">
        <f>_xlfn.FLOOR.MATH(0.5/R11)</f>
        <v>1603</v>
      </c>
      <c r="T11">
        <f>MIN(_xlfn.FLOOR.MATH(LOG(2*S11)/LOG(2)),9)</f>
        <v>9</v>
      </c>
      <c r="U11">
        <f>R11*POWER(2,T11)</f>
        <v>0.15963718820861678</v>
      </c>
      <c r="V11">
        <f>U11*POWER(2,Blut-T11)</f>
        <v>1339133.7941043084</v>
      </c>
      <c r="W11">
        <f>ROUND(V11,0)</f>
        <v>1339134</v>
      </c>
      <c r="X11">
        <f>(W11 / POWER(2,Blut-T11)-U11) / POWER(2,T11) * fs</f>
        <v>2.1141022447305861E-6</v>
      </c>
      <c r="Y11">
        <f>1200 * LOG((Q11+X11)/Q11,2)</f>
        <v>2.6618221857337349E-4</v>
      </c>
    </row>
    <row r="12" spans="1:25" x14ac:dyDescent="0.3">
      <c r="M12">
        <v>10</v>
      </c>
      <c r="N12" t="str">
        <f>DEC2HEX(M12)</f>
        <v>A</v>
      </c>
      <c r="O12" t="str">
        <f>HEX2BIN(N12,7)</f>
        <v>0001010</v>
      </c>
      <c r="Q12">
        <v>14.57</v>
      </c>
      <c r="R12">
        <f>Q12/fs</f>
        <v>3.3038548752834467E-4</v>
      </c>
      <c r="S12">
        <f>_xlfn.FLOOR.MATH(0.5/R12)</f>
        <v>1513</v>
      </c>
      <c r="T12">
        <f>MIN(_xlfn.FLOOR.MATH(LOG(2*S12)/LOG(2)),9)</f>
        <v>9</v>
      </c>
      <c r="U12">
        <f>R12*POWER(2,T12)</f>
        <v>0.16915736961451247</v>
      </c>
      <c r="V12">
        <f>U12*POWER(2,Blut-T12)</f>
        <v>1418994.8640072562</v>
      </c>
      <c r="W12">
        <f>ROUND(V12,0)</f>
        <v>1418995</v>
      </c>
      <c r="X12">
        <f>(W12 / POWER(2,Blut-T12)-U12) / POWER(2,T12) * fs</f>
        <v>1.3963505626670824E-6</v>
      </c>
      <c r="Y12">
        <f>1200 * LOG((Q12+X12)/Q12,2)</f>
        <v>1.6591691984589669E-4</v>
      </c>
    </row>
    <row r="13" spans="1:25" x14ac:dyDescent="0.3">
      <c r="M13">
        <v>11</v>
      </c>
      <c r="N13" t="str">
        <f>DEC2HEX(M13)</f>
        <v>B</v>
      </c>
      <c r="O13" t="str">
        <f>HEX2BIN(N13,7)</f>
        <v>0001011</v>
      </c>
      <c r="Q13">
        <v>15.43</v>
      </c>
      <c r="R13">
        <f>Q13/fs</f>
        <v>3.4988662131519275E-4</v>
      </c>
      <c r="S13">
        <f>_xlfn.FLOOR.MATH(0.5/R13)</f>
        <v>1429</v>
      </c>
      <c r="T13">
        <f>MIN(_xlfn.FLOOR.MATH(LOG(2*S13)/LOG(2)),9)</f>
        <v>9</v>
      </c>
      <c r="U13">
        <f>R13*POWER(2,T13)</f>
        <v>0.17914195011337869</v>
      </c>
      <c r="V13">
        <f>U13*POWER(2,Blut-T13)</f>
        <v>1502751.5958566894</v>
      </c>
      <c r="W13">
        <f>ROUND(V13,0)</f>
        <v>1502752</v>
      </c>
      <c r="X13">
        <f>(W13 / POWER(2,Blut-T13)-U13) / POWER(2,T13) * fs</f>
        <v>4.1496753688525893E-6</v>
      </c>
      <c r="Y13">
        <f>1200 * LOG((Q13+X13)/Q13,2)</f>
        <v>4.6559029981115192E-4</v>
      </c>
    </row>
    <row r="14" spans="1:25" x14ac:dyDescent="0.3">
      <c r="M14">
        <v>12</v>
      </c>
      <c r="N14" t="str">
        <f>DEC2HEX(M14)</f>
        <v>C</v>
      </c>
      <c r="O14" t="str">
        <f>HEX2BIN(N14,7)</f>
        <v>0001100</v>
      </c>
      <c r="Q14">
        <v>16.350000000000001</v>
      </c>
      <c r="R14">
        <f>Q14/fs</f>
        <v>3.7074829931972792E-4</v>
      </c>
      <c r="S14">
        <f>_xlfn.FLOOR.MATH(0.5/R14)</f>
        <v>1348</v>
      </c>
      <c r="T14">
        <f>MIN(_xlfn.FLOOR.MATH(LOG(2*S14)/LOG(2)),9)</f>
        <v>9</v>
      </c>
      <c r="U14">
        <f>R14*POWER(2,T14)</f>
        <v>0.1898231292517007</v>
      </c>
      <c r="V14">
        <f>U14*POWER(2,Blut-T14)</f>
        <v>1592351.8206258505</v>
      </c>
      <c r="W14">
        <f>ROUND(V14,0)</f>
        <v>1592352</v>
      </c>
      <c r="X14">
        <f>(W14 / POWER(2,Blut-T14)-U14) / POWER(2,T14) * fs</f>
        <v>1.8417835222759617E-6</v>
      </c>
      <c r="Y14">
        <f>1200 * LOG((Q14+X14)/Q14,2)</f>
        <v>1.9501884787720435E-4</v>
      </c>
    </row>
    <row r="15" spans="1:25" x14ac:dyDescent="0.3">
      <c r="M15">
        <v>13</v>
      </c>
      <c r="N15" t="str">
        <f>DEC2HEX(M15)</f>
        <v>D</v>
      </c>
      <c r="O15" t="str">
        <f>HEX2BIN(N15,7)</f>
        <v>0001101</v>
      </c>
      <c r="Q15">
        <v>17.32</v>
      </c>
      <c r="R15">
        <f>Q15/fs</f>
        <v>3.9274376417233563E-4</v>
      </c>
      <c r="S15">
        <f>_xlfn.FLOOR.MATH(0.5/R15)</f>
        <v>1273</v>
      </c>
      <c r="T15">
        <f>MIN(_xlfn.FLOOR.MATH(LOG(2*S15)/LOG(2)),9)</f>
        <v>9</v>
      </c>
      <c r="U15">
        <f>R15*POWER(2,T15)</f>
        <v>0.20108480725623584</v>
      </c>
      <c r="V15">
        <f>U15*POWER(2,Blut-T15)</f>
        <v>1686821.622828118</v>
      </c>
      <c r="W15">
        <f>ROUND(V15,0)</f>
        <v>1686822</v>
      </c>
      <c r="X15">
        <f>(W15 / POWER(2,Blut-T15)-U15) / POWER(2,T15) * fs</f>
        <v>3.8727372872059303E-6</v>
      </c>
      <c r="Y15">
        <f>1200 * LOG((Q15+X15)/Q15,2)</f>
        <v>3.8710241945926084E-4</v>
      </c>
    </row>
    <row r="16" spans="1:25" x14ac:dyDescent="0.3">
      <c r="M16">
        <v>14</v>
      </c>
      <c r="N16" t="str">
        <f>DEC2HEX(M16)</f>
        <v>E</v>
      </c>
      <c r="O16" t="str">
        <f>HEX2BIN(N16,7)</f>
        <v>0001110</v>
      </c>
      <c r="Q16">
        <v>18.350000000000001</v>
      </c>
      <c r="R16">
        <f>Q16/fs</f>
        <v>4.1609977324263042E-4</v>
      </c>
      <c r="S16">
        <f>_xlfn.FLOOR.MATH(0.5/R16)</f>
        <v>1201</v>
      </c>
      <c r="T16">
        <f>MIN(_xlfn.FLOOR.MATH(LOG(2*S16)/LOG(2)),9)</f>
        <v>9</v>
      </c>
      <c r="U16">
        <f>R16*POWER(2,T16)</f>
        <v>0.21304308390022678</v>
      </c>
      <c r="V16">
        <f>U16*POWER(2,Blut-T16)</f>
        <v>1787134.9179501135</v>
      </c>
      <c r="W16">
        <f>ROUND(V16,0)</f>
        <v>1787135</v>
      </c>
      <c r="X16">
        <f>(W16 / POWER(2,Blut-T16)-U16) / POWER(2,T16) * fs</f>
        <v>8.4247439937376427E-7</v>
      </c>
      <c r="Y16">
        <f>1200 * LOG((Q16+X16)/Q16,2)</f>
        <v>7.9483396726813969E-5</v>
      </c>
    </row>
    <row r="17" spans="13:25" x14ac:dyDescent="0.3">
      <c r="M17">
        <v>15</v>
      </c>
      <c r="N17" t="str">
        <f>DEC2HEX(M17)</f>
        <v>F</v>
      </c>
      <c r="O17" t="str">
        <f>HEX2BIN(N17,7)</f>
        <v>0001111</v>
      </c>
      <c r="Q17">
        <v>19.45</v>
      </c>
      <c r="R17">
        <f>Q17/fs</f>
        <v>4.4104308390022673E-4</v>
      </c>
      <c r="S17">
        <f>_xlfn.FLOOR.MATH(0.5/R17)</f>
        <v>1133</v>
      </c>
      <c r="T17">
        <f>MIN(_xlfn.FLOOR.MATH(LOG(2*S17)/LOG(2)),9)</f>
        <v>9</v>
      </c>
      <c r="U17">
        <f>R17*POWER(2,T17)</f>
        <v>0.22581405895691609</v>
      </c>
      <c r="V17">
        <f>U17*POWER(2,Blut-T17)</f>
        <v>1894265.6214784579</v>
      </c>
      <c r="W17">
        <f>ROUND(V17,0)</f>
        <v>1894266</v>
      </c>
      <c r="X17">
        <f>(W17 / POWER(2,Blut-T17)-U17) / POWER(2,T17) * fs</f>
        <v>3.8865953695633657E-6</v>
      </c>
      <c r="Y17">
        <f>1200 * LOG((Q17+X17)/Q17,2)</f>
        <v>3.4594373104788437E-4</v>
      </c>
    </row>
    <row r="18" spans="13:25" x14ac:dyDescent="0.3">
      <c r="M18">
        <v>16</v>
      </c>
      <c r="N18" t="str">
        <f>DEC2HEX(M18)</f>
        <v>10</v>
      </c>
      <c r="O18" t="str">
        <f>HEX2BIN(N18,7)</f>
        <v>0010000</v>
      </c>
      <c r="Q18">
        <v>20.6</v>
      </c>
      <c r="R18">
        <f>Q18/fs</f>
        <v>4.6712018140589574E-4</v>
      </c>
      <c r="S18">
        <f>_xlfn.FLOOR.MATH(0.5/R18)</f>
        <v>1070</v>
      </c>
      <c r="T18">
        <f>MIN(_xlfn.FLOOR.MATH(LOG(2*S18)/LOG(2)),9)</f>
        <v>9</v>
      </c>
      <c r="U18">
        <f>R18*POWER(2,T18)</f>
        <v>0.23916553287981862</v>
      </c>
      <c r="V18">
        <f>U18*POWER(2,Blut-T18)</f>
        <v>2006265.9024399095</v>
      </c>
      <c r="W18">
        <f>ROUND(V18,0)</f>
        <v>2006266</v>
      </c>
      <c r="X18">
        <f>(W18 / POWER(2,Blut-T18)-U18) / POWER(2,T18) * fs</f>
        <v>1.0017305589519153E-6</v>
      </c>
      <c r="Y18">
        <f>1200 * LOG((Q18+X18)/Q18,2)</f>
        <v>8.4185922692972179E-5</v>
      </c>
    </row>
    <row r="19" spans="13:25" x14ac:dyDescent="0.3">
      <c r="M19">
        <v>17</v>
      </c>
      <c r="N19" t="str">
        <f>DEC2HEX(M19)</f>
        <v>11</v>
      </c>
      <c r="O19" t="str">
        <f>HEX2BIN(N19,7)</f>
        <v>0010001</v>
      </c>
      <c r="Q19">
        <v>21.83</v>
      </c>
      <c r="R19">
        <f>Q19/fs</f>
        <v>4.9501133786848065E-4</v>
      </c>
      <c r="S19">
        <f>_xlfn.FLOOR.MATH(0.5/R19)</f>
        <v>1010</v>
      </c>
      <c r="T19">
        <f>MIN(_xlfn.FLOOR.MATH(LOG(2*S19)/LOG(2)),9)</f>
        <v>9</v>
      </c>
      <c r="U19">
        <f>R19*POWER(2,T19)</f>
        <v>0.25344580498866209</v>
      </c>
      <c r="V19">
        <f>U19*POWER(2,Blut-T19)</f>
        <v>2126057.5072943307</v>
      </c>
      <c r="W19">
        <f>ROUND(V19,0)</f>
        <v>2126058</v>
      </c>
      <c r="X19">
        <f>(W19 / POWER(2,Blut-T19)-U19) / POWER(2,T19) * fs</f>
        <v>5.0590187344011495E-6</v>
      </c>
      <c r="Y19">
        <f>1200 * LOG((Q19+X19)/Q19,2)</f>
        <v>4.0120680112532508E-4</v>
      </c>
    </row>
    <row r="20" spans="13:25" x14ac:dyDescent="0.3">
      <c r="M20">
        <v>18</v>
      </c>
      <c r="N20" t="str">
        <f>DEC2HEX(M20)</f>
        <v>12</v>
      </c>
      <c r="O20" t="str">
        <f>HEX2BIN(N20,7)</f>
        <v>0010010</v>
      </c>
      <c r="Q20">
        <v>23.12</v>
      </c>
      <c r="R20">
        <f>Q20/fs</f>
        <v>5.242630385487528E-4</v>
      </c>
      <c r="S20">
        <f>_xlfn.FLOOR.MATH(0.5/R20)</f>
        <v>953</v>
      </c>
      <c r="T20">
        <f>MIN(_xlfn.FLOOR.MATH(LOG(2*S20)/LOG(2)),9)</f>
        <v>9</v>
      </c>
      <c r="U20">
        <f>R20*POWER(2,T20)</f>
        <v>0.26842267573696144</v>
      </c>
      <c r="V20">
        <f>U20*POWER(2,Blut-T20)</f>
        <v>2251692.6050684806</v>
      </c>
      <c r="W20">
        <f>ROUND(V20,0)</f>
        <v>2251693</v>
      </c>
      <c r="X20">
        <f>(W20 / POWER(2,Blut-T20)-U20) / POWER(2,T20) * fs</f>
        <v>4.0550902499162517E-6</v>
      </c>
      <c r="Y20">
        <f>1200 * LOG((Q20+X20)/Q20,2)</f>
        <v>3.0364661314445971E-4</v>
      </c>
    </row>
    <row r="21" spans="13:25" x14ac:dyDescent="0.3">
      <c r="M21">
        <v>19</v>
      </c>
      <c r="N21" t="str">
        <f>DEC2HEX(M21)</f>
        <v>13</v>
      </c>
      <c r="O21" t="str">
        <f>HEX2BIN(N21,7)</f>
        <v>0010011</v>
      </c>
      <c r="Q21">
        <v>24.5</v>
      </c>
      <c r="R21">
        <f>Q21/fs</f>
        <v>5.5555555555555556E-4</v>
      </c>
      <c r="S21">
        <f>_xlfn.FLOOR.MATH(0.5/R21)</f>
        <v>900</v>
      </c>
      <c r="T21">
        <f>MIN(_xlfn.FLOOR.MATH(LOG(2*S21)/LOG(2)),9)</f>
        <v>9</v>
      </c>
      <c r="U21">
        <f>R21*POWER(2,T21)</f>
        <v>0.28444444444444444</v>
      </c>
      <c r="V21">
        <f>U21*POWER(2,Blut-T21)</f>
        <v>2386092.9422222222</v>
      </c>
      <c r="W21">
        <f>ROUND(V21,0)</f>
        <v>2386093</v>
      </c>
      <c r="X21">
        <f>(W21 / POWER(2,Blut-T21)-U21) / POWER(2,T21) * fs</f>
        <v>5.9325248005131018E-7</v>
      </c>
      <c r="Y21">
        <f>1200 * LOG((Q21+X21)/Q21,2)</f>
        <v>4.1920770640266728E-5</v>
      </c>
    </row>
    <row r="22" spans="13:25" x14ac:dyDescent="0.3">
      <c r="M22">
        <v>20</v>
      </c>
      <c r="N22" t="str">
        <f>DEC2HEX(M22)</f>
        <v>14</v>
      </c>
      <c r="O22" t="str">
        <f>HEX2BIN(N22,7)</f>
        <v>0010100</v>
      </c>
      <c r="Q22">
        <v>25.96</v>
      </c>
      <c r="R22">
        <f>Q22/fs</f>
        <v>5.8866213151927442E-4</v>
      </c>
      <c r="S22">
        <f>_xlfn.FLOOR.MATH(0.5/R22)</f>
        <v>849</v>
      </c>
      <c r="T22">
        <f>MIN(_xlfn.FLOOR.MATH(LOG(2*S22)/LOG(2)),9)</f>
        <v>9</v>
      </c>
      <c r="U22">
        <f>R22*POWER(2,T22)</f>
        <v>0.3013950113378685</v>
      </c>
      <c r="V22">
        <f>U22*POWER(2,Blut-T22)</f>
        <v>2528284.6032689344</v>
      </c>
      <c r="W22">
        <f>ROUND(V22,0)</f>
        <v>2528285</v>
      </c>
      <c r="X22">
        <f>(W22 / POWER(2,Blut-T22)-U22) / POWER(2,T22) * fs</f>
        <v>4.0735676866843901E-6</v>
      </c>
      <c r="Y22">
        <f>1200 * LOG((Q22+X22)/Q22,2)</f>
        <v>2.7166018967645224E-4</v>
      </c>
    </row>
    <row r="23" spans="13:25" x14ac:dyDescent="0.3">
      <c r="M23">
        <v>21</v>
      </c>
      <c r="N23" t="str">
        <f>DEC2HEX(M23)</f>
        <v>15</v>
      </c>
      <c r="O23" t="str">
        <f>HEX2BIN(N23,7)</f>
        <v>0010101</v>
      </c>
      <c r="P23" t="s">
        <v>113</v>
      </c>
      <c r="Q23">
        <v>27.5</v>
      </c>
      <c r="R23">
        <f>Q23/fs</f>
        <v>6.2358276643990928E-4</v>
      </c>
      <c r="S23">
        <f>_xlfn.FLOOR.MATH(0.5/R23)</f>
        <v>801</v>
      </c>
      <c r="T23">
        <f>MIN(_xlfn.FLOOR.MATH(LOG(2*S23)/LOG(2)),9)</f>
        <v>9</v>
      </c>
      <c r="U23">
        <f>R23*POWER(2,T23)</f>
        <v>0.31927437641723355</v>
      </c>
      <c r="V23">
        <f>U23*POWER(2,Blut-T23)</f>
        <v>2678267.5882086167</v>
      </c>
      <c r="W23">
        <f>ROUND(V23,0)</f>
        <v>2678268</v>
      </c>
      <c r="X23">
        <f>(W23 / POWER(2,Blut-T23)-U23) / POWER(2,T23) * fs</f>
        <v>4.2282044894611723E-6</v>
      </c>
      <c r="Y23">
        <f>1200 * LOG((Q23+X23)/Q23,2)</f>
        <v>2.6618221857337349E-4</v>
      </c>
    </row>
    <row r="24" spans="13:25" x14ac:dyDescent="0.3">
      <c r="M24">
        <v>22</v>
      </c>
      <c r="N24" t="str">
        <f>DEC2HEX(M24)</f>
        <v>16</v>
      </c>
      <c r="O24" t="str">
        <f>HEX2BIN(N24,7)</f>
        <v>0010110</v>
      </c>
      <c r="P24" t="s">
        <v>112</v>
      </c>
      <c r="Q24">
        <v>29.14</v>
      </c>
      <c r="R24">
        <f>Q24/fs</f>
        <v>6.6077097505668934E-4</v>
      </c>
      <c r="S24">
        <f>_xlfn.FLOOR.MATH(0.5/R24)</f>
        <v>756</v>
      </c>
      <c r="T24">
        <f>MIN(_xlfn.FLOOR.MATH(LOG(2*S24)/LOG(2)),9)</f>
        <v>9</v>
      </c>
      <c r="U24">
        <f>R24*POWER(2,T24)</f>
        <v>0.33831473922902494</v>
      </c>
      <c r="V24">
        <f>U24*POWER(2,Blut-T24)</f>
        <v>2837989.7280145125</v>
      </c>
      <c r="W24">
        <f>ROUND(V24,0)</f>
        <v>2837990</v>
      </c>
      <c r="X24">
        <f>(W24 / POWER(2,Blut-T24)-U24) / POWER(2,T24) * fs</f>
        <v>2.7927011253341648E-6</v>
      </c>
      <c r="Y24">
        <f>1200 * LOG((Q24+X24)/Q24,2)</f>
        <v>1.6591691984589669E-4</v>
      </c>
    </row>
    <row r="25" spans="13:25" x14ac:dyDescent="0.3">
      <c r="M25">
        <v>23</v>
      </c>
      <c r="N25" t="str">
        <f>DEC2HEX(M25)</f>
        <v>17</v>
      </c>
      <c r="O25" t="str">
        <f>HEX2BIN(N25,7)</f>
        <v>0010111</v>
      </c>
      <c r="P25" t="s">
        <v>111</v>
      </c>
      <c r="Q25">
        <v>30.87</v>
      </c>
      <c r="R25">
        <f>Q25/fs</f>
        <v>6.9999999999999999E-4</v>
      </c>
      <c r="S25">
        <f>_xlfn.FLOOR.MATH(0.5/R25)</f>
        <v>714</v>
      </c>
      <c r="T25">
        <f>MIN(_xlfn.FLOOR.MATH(LOG(2*S25)/LOG(2)),9)</f>
        <v>9</v>
      </c>
      <c r="U25">
        <f>R25*POWER(2,T25)</f>
        <v>0.3584</v>
      </c>
      <c r="V25">
        <f>U25*POWER(2,Blut-T25)</f>
        <v>3006477.1072</v>
      </c>
      <c r="W25">
        <f>ROUND(V25,0)</f>
        <v>3006477</v>
      </c>
      <c r="X25">
        <f>(W25 / POWER(2,Blut-T25)-U25) / POWER(2,T25) * fs</f>
        <v>-1.1007115241728864E-6</v>
      </c>
      <c r="Y25">
        <f>1200 * LOG((Q25+X25)/Q25,2)</f>
        <v>-6.1729488257752864E-5</v>
      </c>
    </row>
    <row r="26" spans="13:25" x14ac:dyDescent="0.3">
      <c r="M26">
        <v>24</v>
      </c>
      <c r="N26" t="str">
        <f>DEC2HEX(M26)</f>
        <v>18</v>
      </c>
      <c r="O26" t="str">
        <f>HEX2BIN(N26,7)</f>
        <v>0011000</v>
      </c>
      <c r="P26" t="s">
        <v>110</v>
      </c>
      <c r="Q26">
        <v>32.700000000000003</v>
      </c>
      <c r="R26">
        <f>Q26/fs</f>
        <v>7.4149659863945584E-4</v>
      </c>
      <c r="S26">
        <f>_xlfn.FLOOR.MATH(0.5/R26)</f>
        <v>674</v>
      </c>
      <c r="T26">
        <f>MIN(_xlfn.FLOOR.MATH(LOG(2*S26)/LOG(2)),9)</f>
        <v>9</v>
      </c>
      <c r="U26">
        <f>R26*POWER(2,T26)</f>
        <v>0.37964625850340139</v>
      </c>
      <c r="V26">
        <f>U26*POWER(2,Blut-T26)</f>
        <v>3184703.6412517009</v>
      </c>
      <c r="W26">
        <f>ROUND(V26,0)</f>
        <v>3184704</v>
      </c>
      <c r="X26">
        <f>(W26 / POWER(2,Blut-T26)-U26) / POWER(2,T26) * fs</f>
        <v>3.6835670445519234E-6</v>
      </c>
      <c r="Y26">
        <f>1200 * LOG((Q26+X26)/Q26,2)</f>
        <v>1.9501884787720435E-4</v>
      </c>
    </row>
    <row r="27" spans="13:25" x14ac:dyDescent="0.3">
      <c r="M27">
        <v>25</v>
      </c>
      <c r="N27" t="str">
        <f>DEC2HEX(M27)</f>
        <v>19</v>
      </c>
      <c r="O27" t="str">
        <f>HEX2BIN(N27,7)</f>
        <v>0011001</v>
      </c>
      <c r="P27" t="s">
        <v>109</v>
      </c>
      <c r="Q27">
        <v>34.65</v>
      </c>
      <c r="R27">
        <f>Q27/fs</f>
        <v>7.8571428571428564E-4</v>
      </c>
      <c r="S27">
        <f>_xlfn.FLOOR.MATH(0.5/R27)</f>
        <v>636</v>
      </c>
      <c r="T27">
        <f>MIN(_xlfn.FLOOR.MATH(LOG(2*S27)/LOG(2)),9)</f>
        <v>9</v>
      </c>
      <c r="U27">
        <f>R27*POWER(2,T27)</f>
        <v>0.40228571428571425</v>
      </c>
      <c r="V27">
        <f>U27*POWER(2,Blut-T27)</f>
        <v>3374617.1611428568</v>
      </c>
      <c r="W27">
        <f>ROUND(V27,0)</f>
        <v>3374617</v>
      </c>
      <c r="X27">
        <f>(W27 / POWER(2,Blut-T27)-U27) / POWER(2,T27) * fs</f>
        <v>-1.6545876826848729E-6</v>
      </c>
      <c r="Y27">
        <f>1200 * LOG((Q27+X27)/Q27,2)</f>
        <v>-8.2668935251297945E-5</v>
      </c>
    </row>
    <row r="28" spans="13:25" x14ac:dyDescent="0.3">
      <c r="M28">
        <v>26</v>
      </c>
      <c r="N28" t="str">
        <f>DEC2HEX(M28)</f>
        <v>1A</v>
      </c>
      <c r="O28" t="str">
        <f>HEX2BIN(N28,7)</f>
        <v>0011010</v>
      </c>
      <c r="P28" t="s">
        <v>108</v>
      </c>
      <c r="Q28">
        <v>36.71</v>
      </c>
      <c r="R28">
        <f>Q28/fs</f>
        <v>8.3242630385487533E-4</v>
      </c>
      <c r="S28">
        <f>_xlfn.FLOOR.MATH(0.5/R28)</f>
        <v>600</v>
      </c>
      <c r="T28">
        <f>MIN(_xlfn.FLOOR.MATH(LOG(2*S28)/LOG(2)),9)</f>
        <v>9</v>
      </c>
      <c r="U28">
        <f>R28*POWER(2,T28)</f>
        <v>0.42620226757369617</v>
      </c>
      <c r="V28">
        <f>U28*POWER(2,Blut-T28)</f>
        <v>3575243.7513868483</v>
      </c>
      <c r="W28">
        <f>ROUND(V28,0)</f>
        <v>3575244</v>
      </c>
      <c r="X28">
        <f>(W28 / POWER(2,Blut-T28)-U28) / POWER(2,T28) * fs</f>
        <v>2.5527179220051141E-6</v>
      </c>
      <c r="Y28">
        <f>1200 * LOG((Q28+X28)/Q28,2)</f>
        <v>1.2038550894472185E-4</v>
      </c>
    </row>
    <row r="29" spans="13:25" x14ac:dyDescent="0.3">
      <c r="M29">
        <v>27</v>
      </c>
      <c r="N29" t="str">
        <f>DEC2HEX(M29)</f>
        <v>1B</v>
      </c>
      <c r="O29" t="str">
        <f>HEX2BIN(N29,7)</f>
        <v>0011011</v>
      </c>
      <c r="P29" t="s">
        <v>107</v>
      </c>
      <c r="Q29">
        <v>38.89</v>
      </c>
      <c r="R29">
        <f>Q29/fs</f>
        <v>8.8185941043083897E-4</v>
      </c>
      <c r="S29">
        <f>_xlfn.FLOOR.MATH(0.5/R29)</f>
        <v>566</v>
      </c>
      <c r="T29">
        <f>MIN(_xlfn.FLOOR.MATH(LOG(2*S29)/LOG(2)),9)</f>
        <v>9</v>
      </c>
      <c r="U29">
        <f>R29*POWER(2,T29)</f>
        <v>0.45151201814058955</v>
      </c>
      <c r="V29">
        <f>U29*POWER(2,Blut-T29)</f>
        <v>3787557.3274702947</v>
      </c>
      <c r="W29">
        <f>ROUND(V29,0)</f>
        <v>3787557</v>
      </c>
      <c r="X29">
        <f>(W29 / POWER(2,Blut-T29)-U29) / POWER(2,T29) * fs</f>
        <v>-3.3624097692665049E-6</v>
      </c>
      <c r="Y29">
        <f>1200 * LOG((Q29+X29)/Q29,2)</f>
        <v>-1.4968162847781954E-4</v>
      </c>
    </row>
    <row r="30" spans="13:25" x14ac:dyDescent="0.3">
      <c r="M30">
        <v>28</v>
      </c>
      <c r="N30" t="str">
        <f>DEC2HEX(M30)</f>
        <v>1C</v>
      </c>
      <c r="O30" t="str">
        <f>HEX2BIN(N30,7)</f>
        <v>0011100</v>
      </c>
      <c r="P30" t="s">
        <v>106</v>
      </c>
      <c r="Q30">
        <v>41.2</v>
      </c>
      <c r="R30">
        <f>Q30/fs</f>
        <v>9.3424036281179149E-4</v>
      </c>
      <c r="S30">
        <f>_xlfn.FLOOR.MATH(0.5/R30)</f>
        <v>535</v>
      </c>
      <c r="T30">
        <f>MIN(_xlfn.FLOOR.MATH(LOG(2*S30)/LOG(2)),9)</f>
        <v>9</v>
      </c>
      <c r="U30">
        <f>R30*POWER(2,T30)</f>
        <v>0.47833106575963724</v>
      </c>
      <c r="V30">
        <f>U30*POWER(2,Blut-T30)</f>
        <v>4012531.804879819</v>
      </c>
      <c r="W30">
        <f>ROUND(V30,0)</f>
        <v>4012532</v>
      </c>
      <c r="X30">
        <f>(W30 / POWER(2,Blut-T30)-U30) / POWER(2,T30) * fs</f>
        <v>2.0034611179038306E-6</v>
      </c>
      <c r="Y30">
        <f>1200 * LOG((Q30+X30)/Q30,2)</f>
        <v>8.4185922692972179E-5</v>
      </c>
    </row>
    <row r="31" spans="13:25" x14ac:dyDescent="0.3">
      <c r="M31">
        <v>29</v>
      </c>
      <c r="N31" t="str">
        <f>DEC2HEX(M31)</f>
        <v>1D</v>
      </c>
      <c r="O31" t="str">
        <f>HEX2BIN(N31,7)</f>
        <v>0011101</v>
      </c>
      <c r="P31" t="s">
        <v>105</v>
      </c>
      <c r="Q31">
        <v>43.65</v>
      </c>
      <c r="R31">
        <f>Q31/fs</f>
        <v>9.8979591836734692E-4</v>
      </c>
      <c r="S31">
        <f>_xlfn.FLOOR.MATH(0.5/R31)</f>
        <v>505</v>
      </c>
      <c r="T31">
        <f>MIN(_xlfn.FLOOR.MATH(LOG(2*S31)/LOG(2)),9)</f>
        <v>9</v>
      </c>
      <c r="U31">
        <f>R31*POWER(2,T31)</f>
        <v>0.50677551020408163</v>
      </c>
      <c r="V31">
        <f>U31*POWER(2,Blut-T31)</f>
        <v>4251141.0991020408</v>
      </c>
      <c r="W31">
        <f>ROUND(V31,0)</f>
        <v>4251141</v>
      </c>
      <c r="X31">
        <f>(W31 / POWER(2,Blut-T31)-U31) / POWER(2,T31) * fs</f>
        <v>-1.0175630443722689E-6</v>
      </c>
      <c r="Y31">
        <f>1200 * LOG((Q31+X31)/Q31,2)</f>
        <v>-4.0358300276919041E-5</v>
      </c>
    </row>
    <row r="32" spans="13:25" x14ac:dyDescent="0.3">
      <c r="M32">
        <v>30</v>
      </c>
      <c r="N32" t="str">
        <f>DEC2HEX(M32)</f>
        <v>1E</v>
      </c>
      <c r="O32" t="str">
        <f>HEX2BIN(N32,7)</f>
        <v>0011110</v>
      </c>
      <c r="P32" t="s">
        <v>104</v>
      </c>
      <c r="Q32">
        <v>46.25</v>
      </c>
      <c r="R32">
        <f>Q32/fs</f>
        <v>1.0487528344671202E-3</v>
      </c>
      <c r="S32">
        <f>_xlfn.FLOOR.MATH(0.5/R32)</f>
        <v>476</v>
      </c>
      <c r="T32">
        <f>MIN(_xlfn.FLOOR.MATH(LOG(2*S32)/LOG(2)),9)</f>
        <v>9</v>
      </c>
      <c r="U32">
        <f>R32*POWER(2,T32)</f>
        <v>0.53696145124716554</v>
      </c>
      <c r="V32">
        <f>U32*POWER(2,Blut-T32)</f>
        <v>4504359.1256235829</v>
      </c>
      <c r="W32">
        <f>ROUND(V32,0)</f>
        <v>4504359</v>
      </c>
      <c r="X32">
        <f>(W32 / POWER(2,Blut-T32)-U32) / POWER(2,T32) * fs</f>
        <v>-1.2898817668268933E-6</v>
      </c>
      <c r="Y32">
        <f>1200 * LOG((Q32+X32)/Q32,2)</f>
        <v>-4.8282967910032664E-5</v>
      </c>
    </row>
    <row r="33" spans="13:25" x14ac:dyDescent="0.3">
      <c r="M33">
        <v>31</v>
      </c>
      <c r="N33" t="str">
        <f>DEC2HEX(M33)</f>
        <v>1F</v>
      </c>
      <c r="O33" t="str">
        <f>HEX2BIN(N33,7)</f>
        <v>0011111</v>
      </c>
      <c r="P33" t="s">
        <v>103</v>
      </c>
      <c r="Q33">
        <v>49</v>
      </c>
      <c r="R33">
        <f>Q33/fs</f>
        <v>1.1111111111111111E-3</v>
      </c>
      <c r="S33">
        <f>_xlfn.FLOOR.MATH(0.5/R33)</f>
        <v>450</v>
      </c>
      <c r="T33">
        <f>MIN(_xlfn.FLOOR.MATH(LOG(2*S33)/LOG(2)),9)</f>
        <v>9</v>
      </c>
      <c r="U33">
        <f>R33*POWER(2,T33)</f>
        <v>0.56888888888888889</v>
      </c>
      <c r="V33">
        <f>U33*POWER(2,Blut-T33)</f>
        <v>4772185.8844444444</v>
      </c>
      <c r="W33">
        <f>ROUND(V33,0)</f>
        <v>4772186</v>
      </c>
      <c r="X33">
        <f>(W33 / POWER(2,Blut-T33)-U33) / POWER(2,T33) * fs</f>
        <v>1.1865049601026204E-6</v>
      </c>
      <c r="Y33">
        <f>1200 * LOG((Q33+X33)/Q33,2)</f>
        <v>4.1920770640266728E-5</v>
      </c>
    </row>
    <row r="34" spans="13:25" x14ac:dyDescent="0.3">
      <c r="M34">
        <v>32</v>
      </c>
      <c r="N34" t="str">
        <f>DEC2HEX(M34)</f>
        <v>20</v>
      </c>
      <c r="O34" t="str">
        <f>HEX2BIN(N34,7)</f>
        <v>0100000</v>
      </c>
      <c r="P34" t="s">
        <v>102</v>
      </c>
      <c r="Q34">
        <v>51.91</v>
      </c>
      <c r="R34">
        <f>Q34/fs</f>
        <v>1.1770975056689342E-3</v>
      </c>
      <c r="S34">
        <f>_xlfn.FLOOR.MATH(0.5/R34)</f>
        <v>424</v>
      </c>
      <c r="T34">
        <f>MIN(_xlfn.FLOOR.MATH(LOG(2*S34)/LOG(2)),9)</f>
        <v>9</v>
      </c>
      <c r="U34">
        <f>R34*POWER(2,T34)</f>
        <v>0.60267392290249433</v>
      </c>
      <c r="V34">
        <f>U34*POWER(2,Blut-T34)</f>
        <v>5055595.2910512472</v>
      </c>
      <c r="W34">
        <f>ROUND(V34,0)</f>
        <v>5055595</v>
      </c>
      <c r="X34">
        <f>(W34 / POWER(2,Blut-T34)-U34) / POWER(2,T34) * fs</f>
        <v>-2.9884651302431245E-6</v>
      </c>
      <c r="Y34">
        <f>1200 * LOG((Q34+X34)/Q34,2)</f>
        <v>-9.9667361364593556E-5</v>
      </c>
    </row>
    <row r="35" spans="13:25" x14ac:dyDescent="0.3">
      <c r="M35">
        <v>33</v>
      </c>
      <c r="N35" t="str">
        <f>DEC2HEX(M35)</f>
        <v>21</v>
      </c>
      <c r="O35" t="str">
        <f>HEX2BIN(N35,7)</f>
        <v>0100001</v>
      </c>
      <c r="P35" t="s">
        <v>101</v>
      </c>
      <c r="Q35">
        <v>55</v>
      </c>
      <c r="R35">
        <f>Q35/fs</f>
        <v>1.2471655328798186E-3</v>
      </c>
      <c r="S35">
        <f>_xlfn.FLOOR.MATH(0.5/R35)</f>
        <v>400</v>
      </c>
      <c r="T35">
        <f>MIN(_xlfn.FLOOR.MATH(LOG(2*S35)/LOG(2)),9)</f>
        <v>9</v>
      </c>
      <c r="U35">
        <f>R35*POWER(2,T35)</f>
        <v>0.6385487528344671</v>
      </c>
      <c r="V35">
        <f>U35*POWER(2,Blut-T35)</f>
        <v>5356535.1764172334</v>
      </c>
      <c r="W35">
        <f>ROUND(V35,0)</f>
        <v>5356535</v>
      </c>
      <c r="X35">
        <f>(W35 / POWER(2,Blut-T35)-U35) / POWER(2,T35) * fs</f>
        <v>-1.8114224062133061E-6</v>
      </c>
      <c r="Y35">
        <f>1200 * LOG((Q35+X35)/Q35,2)</f>
        <v>-5.7018112762354516E-5</v>
      </c>
    </row>
    <row r="36" spans="13:25" x14ac:dyDescent="0.3">
      <c r="M36">
        <v>34</v>
      </c>
      <c r="N36" t="str">
        <f>DEC2HEX(M36)</f>
        <v>22</v>
      </c>
      <c r="O36" t="str">
        <f>HEX2BIN(N36,7)</f>
        <v>0100010</v>
      </c>
      <c r="P36" t="s">
        <v>100</v>
      </c>
      <c r="Q36">
        <v>58.27</v>
      </c>
      <c r="R36">
        <f>Q36/fs</f>
        <v>1.3213151927437643E-3</v>
      </c>
      <c r="S36">
        <f>_xlfn.FLOOR.MATH(0.5/R36)</f>
        <v>378</v>
      </c>
      <c r="T36">
        <f>MIN(_xlfn.FLOOR.MATH(LOG(2*S36)/LOG(2)),9)</f>
        <v>9</v>
      </c>
      <c r="U36">
        <f>R36*POWER(2,T36)</f>
        <v>0.67651337868480732</v>
      </c>
      <c r="V36">
        <f>U36*POWER(2,Blut-T36)</f>
        <v>5675005.5405424042</v>
      </c>
      <c r="W36">
        <f>ROUND(V36,0)</f>
        <v>5675006</v>
      </c>
      <c r="X36">
        <f>(W36 / POWER(2,Blut-T36)-U36) / POWER(2,T36) * fs</f>
        <v>4.7176331226294124E-6</v>
      </c>
      <c r="Y36">
        <f>1200 * LOG((Q36+X36)/Q36,2)</f>
        <v>1.4016349344388602E-4</v>
      </c>
    </row>
    <row r="37" spans="13:25" x14ac:dyDescent="0.3">
      <c r="M37">
        <v>35</v>
      </c>
      <c r="N37" t="str">
        <f>DEC2HEX(M37)</f>
        <v>23</v>
      </c>
      <c r="O37" t="str">
        <f>HEX2BIN(N37,7)</f>
        <v>0100011</v>
      </c>
      <c r="P37" t="s">
        <v>99</v>
      </c>
      <c r="Q37">
        <v>61.74</v>
      </c>
      <c r="R37">
        <f>Q37/fs</f>
        <v>1.4E-3</v>
      </c>
      <c r="S37">
        <f>_xlfn.FLOOR.MATH(0.5/R37)</f>
        <v>357</v>
      </c>
      <c r="T37">
        <f>MIN(_xlfn.FLOOR.MATH(LOG(2*S37)/LOG(2)),9)</f>
        <v>9</v>
      </c>
      <c r="U37">
        <f>R37*POWER(2,T37)</f>
        <v>0.71679999999999999</v>
      </c>
      <c r="V37">
        <f>U37*POWER(2,Blut-T37)</f>
        <v>6012954.2143999999</v>
      </c>
      <c r="W37">
        <f>ROUND(V37,0)</f>
        <v>6012954</v>
      </c>
      <c r="X37">
        <f>(W37 / POWER(2,Blut-T37)-U37) / POWER(2,T37) * fs</f>
        <v>-2.2014230483457728E-6</v>
      </c>
      <c r="Y37">
        <f>1200 * LOG((Q37+X37)/Q37,2)</f>
        <v>-6.1729488257752864E-5</v>
      </c>
    </row>
    <row r="38" spans="13:25" x14ac:dyDescent="0.3">
      <c r="M38">
        <v>36</v>
      </c>
      <c r="N38" t="str">
        <f>DEC2HEX(M38)</f>
        <v>24</v>
      </c>
      <c r="O38" t="str">
        <f>HEX2BIN(N38,7)</f>
        <v>0100100</v>
      </c>
      <c r="P38" t="s">
        <v>98</v>
      </c>
      <c r="Q38">
        <v>65.41</v>
      </c>
      <c r="R38">
        <f>Q38/fs</f>
        <v>1.4832199546485261E-3</v>
      </c>
      <c r="S38">
        <f>_xlfn.FLOOR.MATH(0.5/R38)</f>
        <v>337</v>
      </c>
      <c r="T38">
        <f>MIN(_xlfn.FLOOR.MATH(LOG(2*S38)/LOG(2)),9)</f>
        <v>9</v>
      </c>
      <c r="U38">
        <f>R38*POWER(2,T38)</f>
        <v>0.75940861678004534</v>
      </c>
      <c r="V38">
        <f>U38*POWER(2,Blut-T38)</f>
        <v>6370381.1979900226</v>
      </c>
      <c r="W38">
        <f>ROUND(V38,0)</f>
        <v>6370381</v>
      </c>
      <c r="X38">
        <f>(W38 / POWER(2,Blut-T38)-U38) / POWER(2,T38) * fs</f>
        <v>-2.0329281679928868E-6</v>
      </c>
      <c r="Y38">
        <f>1200 * LOG((Q38+X38)/Q38,2)</f>
        <v>-5.3806367818137655E-5</v>
      </c>
    </row>
    <row r="39" spans="13:25" x14ac:dyDescent="0.3">
      <c r="M39">
        <v>37</v>
      </c>
      <c r="N39" t="str">
        <f>DEC2HEX(M39)</f>
        <v>25</v>
      </c>
      <c r="O39" t="str">
        <f>HEX2BIN(N39,7)</f>
        <v>0100101</v>
      </c>
      <c r="P39" t="s">
        <v>97</v>
      </c>
      <c r="Q39">
        <v>69.3</v>
      </c>
      <c r="R39">
        <f>Q39/fs</f>
        <v>1.5714285714285713E-3</v>
      </c>
      <c r="S39">
        <f>_xlfn.FLOOR.MATH(0.5/R39)</f>
        <v>318</v>
      </c>
      <c r="T39">
        <f>MIN(_xlfn.FLOOR.MATH(LOG(2*S39)/LOG(2)),9)</f>
        <v>9</v>
      </c>
      <c r="U39">
        <f>R39*POWER(2,T39)</f>
        <v>0.80457142857142849</v>
      </c>
      <c r="V39">
        <f>U39*POWER(2,Blut-T39)</f>
        <v>6749234.3222857136</v>
      </c>
      <c r="W39">
        <f>ROUND(V39,0)</f>
        <v>6749234</v>
      </c>
      <c r="X39">
        <f>(W39 / POWER(2,Blut-T39)-U39) / POWER(2,T39) * fs</f>
        <v>-3.3091753653697459E-6</v>
      </c>
      <c r="Y39">
        <f>1200 * LOG((Q39+X39)/Q39,2)</f>
        <v>-8.2668935251297945E-5</v>
      </c>
    </row>
    <row r="40" spans="13:25" x14ac:dyDescent="0.3">
      <c r="M40">
        <v>38</v>
      </c>
      <c r="N40" t="str">
        <f>DEC2HEX(M40)</f>
        <v>26</v>
      </c>
      <c r="O40" t="str">
        <f>HEX2BIN(N40,7)</f>
        <v>0100110</v>
      </c>
      <c r="P40" t="s">
        <v>96</v>
      </c>
      <c r="Q40">
        <v>73.42</v>
      </c>
      <c r="R40">
        <f>Q40/fs</f>
        <v>1.6648526077097507E-3</v>
      </c>
      <c r="S40">
        <f>_xlfn.FLOOR.MATH(0.5/R40)</f>
        <v>300</v>
      </c>
      <c r="T40">
        <f>MIN(_xlfn.FLOOR.MATH(LOG(2*S40)/LOG(2)),9)</f>
        <v>9</v>
      </c>
      <c r="U40">
        <f>R40*POWER(2,T40)</f>
        <v>0.85240453514739234</v>
      </c>
      <c r="V40">
        <f>U40*POWER(2,Blut-T40)</f>
        <v>7150487.5027736966</v>
      </c>
      <c r="W40">
        <f>ROUND(V40,0)</f>
        <v>7150488</v>
      </c>
      <c r="X40">
        <f>(W40 / POWER(2,Blut-T40)-U40) / POWER(2,T40) * fs</f>
        <v>5.1054358440102282E-6</v>
      </c>
      <c r="Y40">
        <f>1200 * LOG((Q40+X40)/Q40,2)</f>
        <v>1.2038550894472185E-4</v>
      </c>
    </row>
    <row r="41" spans="13:25" x14ac:dyDescent="0.3">
      <c r="M41">
        <v>39</v>
      </c>
      <c r="N41" t="str">
        <f>DEC2HEX(M41)</f>
        <v>27</v>
      </c>
      <c r="O41" t="str">
        <f>HEX2BIN(N41,7)</f>
        <v>0100111</v>
      </c>
      <c r="P41" t="s">
        <v>95</v>
      </c>
      <c r="Q41">
        <v>77.78</v>
      </c>
      <c r="R41">
        <f>Q41/fs</f>
        <v>1.7637188208616779E-3</v>
      </c>
      <c r="S41">
        <f>_xlfn.FLOOR.MATH(0.5/R41)</f>
        <v>283</v>
      </c>
      <c r="T41">
        <f>MIN(_xlfn.FLOOR.MATH(LOG(2*S41)/LOG(2)),9)</f>
        <v>9</v>
      </c>
      <c r="U41">
        <f>R41*POWER(2,T41)</f>
        <v>0.90302403628117911</v>
      </c>
      <c r="V41">
        <f>U41*POWER(2,Blut-T41)</f>
        <v>7575114.6549405893</v>
      </c>
      <c r="W41">
        <f>ROUND(V41,0)</f>
        <v>7575115</v>
      </c>
      <c r="X41">
        <f>(W41 / POWER(2,Blut-T41)-U41) / POWER(2,T41) * fs</f>
        <v>3.5430118466026408E-6</v>
      </c>
      <c r="Y41">
        <f>1200 * LOG((Q41+X41)/Q41,2)</f>
        <v>7.8860666019398012E-5</v>
      </c>
    </row>
    <row r="42" spans="13:25" x14ac:dyDescent="0.3">
      <c r="M42">
        <v>40</v>
      </c>
      <c r="N42" t="str">
        <f>DEC2HEX(M42)</f>
        <v>28</v>
      </c>
      <c r="O42" t="str">
        <f>HEX2BIN(N42,7)</f>
        <v>0101000</v>
      </c>
      <c r="P42" t="s">
        <v>94</v>
      </c>
      <c r="Q42">
        <v>82.41</v>
      </c>
      <c r="R42">
        <f>Q42/fs</f>
        <v>1.8687074829931971E-3</v>
      </c>
      <c r="S42">
        <f>_xlfn.FLOOR.MATH(0.5/R42)</f>
        <v>267</v>
      </c>
      <c r="T42">
        <f>MIN(_xlfn.FLOOR.MATH(LOG(2*S42)/LOG(2)),9)</f>
        <v>9</v>
      </c>
      <c r="U42">
        <f>R42*POWER(2,T42)</f>
        <v>0.95677823129251693</v>
      </c>
      <c r="V42">
        <f>U42*POWER(2,Blut-T42)</f>
        <v>8026037.5252462579</v>
      </c>
      <c r="W42">
        <f>ROUND(V42,0)</f>
        <v>8026038</v>
      </c>
      <c r="X42">
        <f>(W42 / POWER(2,Blut-T42)-U42) / POWER(2,T42) * fs</f>
        <v>4.8746913734092415E-6</v>
      </c>
      <c r="Y42">
        <f>1200 * LOG((Q42+X42)/Q42,2)</f>
        <v>1.0240542942840898E-4</v>
      </c>
    </row>
    <row r="43" spans="13:25" x14ac:dyDescent="0.3">
      <c r="M43">
        <v>41</v>
      </c>
      <c r="N43" t="str">
        <f>DEC2HEX(M43)</f>
        <v>29</v>
      </c>
      <c r="O43" t="str">
        <f>HEX2BIN(N43,7)</f>
        <v>0101001</v>
      </c>
      <c r="P43" t="s">
        <v>93</v>
      </c>
      <c r="Q43">
        <v>87.31</v>
      </c>
      <c r="R43">
        <f>Q43/fs</f>
        <v>1.9798185941043082E-3</v>
      </c>
      <c r="S43">
        <f>_xlfn.FLOOR.MATH(0.5/R43)</f>
        <v>252</v>
      </c>
      <c r="T43">
        <f>MIN(_xlfn.FLOOR.MATH(LOG(2*S43)/LOG(2)),9)</f>
        <v>8</v>
      </c>
      <c r="U43">
        <f>R43*POWER(2,T43)</f>
        <v>0.50683356009070291</v>
      </c>
      <c r="V43">
        <f>U43*POWER(2,Blut-T43)</f>
        <v>8503256.1136907022</v>
      </c>
      <c r="W43">
        <f>ROUND(V43,0)</f>
        <v>8503256</v>
      </c>
      <c r="X43">
        <f>(W43 / POWER(2,Blut-T43)-U43) / POWER(2,T43) * fs</f>
        <v>-1.1673569607056206E-6</v>
      </c>
      <c r="Y43">
        <f>1200 * LOG((Q43+X43)/Q43,2)</f>
        <v>-2.3147040687900918E-5</v>
      </c>
    </row>
    <row r="44" spans="13:25" x14ac:dyDescent="0.3">
      <c r="M44">
        <v>42</v>
      </c>
      <c r="N44" t="str">
        <f>DEC2HEX(M44)</f>
        <v>2A</v>
      </c>
      <c r="O44" t="str">
        <f>HEX2BIN(N44,7)</f>
        <v>0101010</v>
      </c>
      <c r="P44" t="s">
        <v>92</v>
      </c>
      <c r="Q44">
        <v>92.5</v>
      </c>
      <c r="R44">
        <f>Q44/fs</f>
        <v>2.0975056689342404E-3</v>
      </c>
      <c r="S44">
        <f>_xlfn.FLOOR.MATH(0.5/R44)</f>
        <v>238</v>
      </c>
      <c r="T44">
        <f>MIN(_xlfn.FLOOR.MATH(LOG(2*S44)/LOG(2)),9)</f>
        <v>8</v>
      </c>
      <c r="U44">
        <f>R44*POWER(2,T44)</f>
        <v>0.53696145124716554</v>
      </c>
      <c r="V44">
        <f>U44*POWER(2,Blut-T44)</f>
        <v>9008718.2512471657</v>
      </c>
      <c r="W44">
        <f>ROUND(V44,0)</f>
        <v>9008718</v>
      </c>
      <c r="X44">
        <f>(W44 / POWER(2,Blut-T44)-U44) / POWER(2,T44) * fs</f>
        <v>-2.5797635336537866E-6</v>
      </c>
      <c r="Y44">
        <f>1200 * LOG((Q44+X44)/Q44,2)</f>
        <v>-4.8282967910032664E-5</v>
      </c>
    </row>
    <row r="45" spans="13:25" x14ac:dyDescent="0.3">
      <c r="M45">
        <v>43</v>
      </c>
      <c r="N45" t="str">
        <f>DEC2HEX(M45)</f>
        <v>2B</v>
      </c>
      <c r="O45" t="str">
        <f>HEX2BIN(N45,7)</f>
        <v>0101011</v>
      </c>
      <c r="P45" t="s">
        <v>91</v>
      </c>
      <c r="Q45">
        <v>98</v>
      </c>
      <c r="R45">
        <f>Q45/fs</f>
        <v>2.2222222222222222E-3</v>
      </c>
      <c r="S45">
        <f>_xlfn.FLOOR.MATH(0.5/R45)</f>
        <v>225</v>
      </c>
      <c r="T45">
        <f>MIN(_xlfn.FLOOR.MATH(LOG(2*S45)/LOG(2)),9)</f>
        <v>8</v>
      </c>
      <c r="U45">
        <f>R45*POWER(2,T45)</f>
        <v>0.56888888888888889</v>
      </c>
      <c r="V45">
        <f>U45*POWER(2,Blut-T45)</f>
        <v>9544371.7688888889</v>
      </c>
      <c r="W45">
        <f>ROUND(V45,0)</f>
        <v>9544372</v>
      </c>
      <c r="X45">
        <f>(W45 / POWER(2,Blut-T45)-U45) / POWER(2,T45) * fs</f>
        <v>2.3730099202052407E-6</v>
      </c>
      <c r="Y45">
        <f>1200 * LOG((Q45+X45)/Q45,2)</f>
        <v>4.1920770640266728E-5</v>
      </c>
    </row>
    <row r="46" spans="13:25" x14ac:dyDescent="0.3">
      <c r="M46">
        <v>44</v>
      </c>
      <c r="N46" t="str">
        <f>DEC2HEX(M46)</f>
        <v>2C</v>
      </c>
      <c r="O46" t="str">
        <f>HEX2BIN(N46,7)</f>
        <v>0101100</v>
      </c>
      <c r="P46" t="s">
        <v>90</v>
      </c>
      <c r="Q46">
        <v>103.83</v>
      </c>
      <c r="R46">
        <f>Q46/fs</f>
        <v>2.3544217687074829E-3</v>
      </c>
      <c r="S46">
        <f>_xlfn.FLOOR.MATH(0.5/R46)</f>
        <v>212</v>
      </c>
      <c r="T46">
        <f>MIN(_xlfn.FLOOR.MATH(LOG(2*S46)/LOG(2)),9)</f>
        <v>8</v>
      </c>
      <c r="U46">
        <f>R46*POWER(2,T46)</f>
        <v>0.60273197278911561</v>
      </c>
      <c r="V46">
        <f>U46*POWER(2,Blut-T46)</f>
        <v>10112164.497589115</v>
      </c>
      <c r="W46">
        <f>ROUND(V46,0)</f>
        <v>10112164</v>
      </c>
      <c r="X46">
        <f>(W46 / POWER(2,Blut-T46)-U46) / POWER(2,T46) * fs</f>
        <v>-5.1091611324473318E-6</v>
      </c>
      <c r="Y46">
        <f>1200 * LOG((Q46+X46)/Q46,2)</f>
        <v>-8.5188808130831701E-5</v>
      </c>
    </row>
    <row r="47" spans="13:25" x14ac:dyDescent="0.3">
      <c r="M47">
        <v>45</v>
      </c>
      <c r="N47" t="str">
        <f>DEC2HEX(M47)</f>
        <v>2D</v>
      </c>
      <c r="O47" t="str">
        <f>HEX2BIN(N47,7)</f>
        <v>0101101</v>
      </c>
      <c r="P47" t="s">
        <v>89</v>
      </c>
      <c r="Q47">
        <v>110</v>
      </c>
      <c r="R47">
        <f>Q47/fs</f>
        <v>2.4943310657596371E-3</v>
      </c>
      <c r="S47">
        <f>_xlfn.FLOOR.MATH(0.5/R47)</f>
        <v>200</v>
      </c>
      <c r="T47">
        <f>MIN(_xlfn.FLOOR.MATH(LOG(2*S47)/LOG(2)),9)</f>
        <v>8</v>
      </c>
      <c r="U47">
        <f>R47*POWER(2,T47)</f>
        <v>0.6385487528344671</v>
      </c>
      <c r="V47">
        <f>U47*POWER(2,Blut-T47)</f>
        <v>10713070.352834467</v>
      </c>
      <c r="W47">
        <f>ROUND(V47,0)</f>
        <v>10713070</v>
      </c>
      <c r="X47">
        <f>(W47 / POWER(2,Blut-T47)-U47) / POWER(2,T47) * fs</f>
        <v>-3.6228448124266122E-6</v>
      </c>
      <c r="Y47">
        <f>1200 * LOG((Q47+X47)/Q47,2)</f>
        <v>-5.7018112762354516E-5</v>
      </c>
    </row>
    <row r="48" spans="13:25" x14ac:dyDescent="0.3">
      <c r="M48">
        <v>46</v>
      </c>
      <c r="N48" t="str">
        <f>DEC2HEX(M48)</f>
        <v>2E</v>
      </c>
      <c r="O48" t="str">
        <f>HEX2BIN(N48,7)</f>
        <v>0101110</v>
      </c>
      <c r="P48" t="s">
        <v>88</v>
      </c>
      <c r="Q48">
        <v>116.54</v>
      </c>
      <c r="R48">
        <f>Q48/fs</f>
        <v>2.6426303854875286E-3</v>
      </c>
      <c r="S48">
        <f>_xlfn.FLOOR.MATH(0.5/R48)</f>
        <v>189</v>
      </c>
      <c r="T48">
        <f>MIN(_xlfn.FLOOR.MATH(LOG(2*S48)/LOG(2)),9)</f>
        <v>8</v>
      </c>
      <c r="U48">
        <f>R48*POWER(2,T48)</f>
        <v>0.67651337868480732</v>
      </c>
      <c r="V48">
        <f>U48*POWER(2,Blut-T48)</f>
        <v>11350011.081084808</v>
      </c>
      <c r="W48">
        <f>ROUND(V48,0)</f>
        <v>11350011</v>
      </c>
      <c r="X48">
        <f>(W48 / POWER(2,Blut-T48)-U48) / POWER(2,T48) * fs</f>
        <v>-8.3256513987682579E-7</v>
      </c>
      <c r="Y48">
        <f>1200 * LOG((Q48+X48)/Q48,2)</f>
        <v>-1.2367986164905774E-5</v>
      </c>
    </row>
    <row r="49" spans="13:25" x14ac:dyDescent="0.3">
      <c r="M49">
        <v>47</v>
      </c>
      <c r="N49" t="str">
        <f>DEC2HEX(M49)</f>
        <v>2F</v>
      </c>
      <c r="O49" t="str">
        <f>HEX2BIN(N49,7)</f>
        <v>0101111</v>
      </c>
      <c r="P49" t="s">
        <v>87</v>
      </c>
      <c r="Q49">
        <v>123.47</v>
      </c>
      <c r="R49">
        <f>Q49/fs</f>
        <v>2.7997732426303856E-3</v>
      </c>
      <c r="S49">
        <f>_xlfn.FLOOR.MATH(0.5/R49)</f>
        <v>178</v>
      </c>
      <c r="T49">
        <f>MIN(_xlfn.FLOOR.MATH(LOG(2*S49)/LOG(2)),9)</f>
        <v>8</v>
      </c>
      <c r="U49">
        <f>R49*POWER(2,T49)</f>
        <v>0.71674195011337871</v>
      </c>
      <c r="V49">
        <f>U49*POWER(2,Blut-T49)</f>
        <v>12024934.513313379</v>
      </c>
      <c r="W49">
        <f>ROUND(V49,0)</f>
        <v>12024935</v>
      </c>
      <c r="X49">
        <f>(W49 / POWER(2,Blut-T49)-U49) / POWER(2,T49) * fs</f>
        <v>4.9972161604051879E-6</v>
      </c>
      <c r="Y49">
        <f>1200 * LOG((Q49+X49)/Q49,2)</f>
        <v>7.0068442708980729E-5</v>
      </c>
    </row>
    <row r="50" spans="13:25" x14ac:dyDescent="0.3">
      <c r="M50">
        <v>48</v>
      </c>
      <c r="N50" t="str">
        <f>DEC2HEX(M50)</f>
        <v>30</v>
      </c>
      <c r="O50" t="str">
        <f>HEX2BIN(N50,7)</f>
        <v>0110000</v>
      </c>
      <c r="P50" t="s">
        <v>86</v>
      </c>
      <c r="Q50">
        <v>130.81</v>
      </c>
      <c r="R50">
        <f>Q50/fs</f>
        <v>2.9662131519274377E-3</v>
      </c>
      <c r="S50">
        <f>_xlfn.FLOOR.MATH(0.5/R50)</f>
        <v>168</v>
      </c>
      <c r="T50">
        <f>MIN(_xlfn.FLOOR.MATH(LOG(2*S50)/LOG(2)),9)</f>
        <v>8</v>
      </c>
      <c r="U50">
        <f>R50*POWER(2,T50)</f>
        <v>0.75935056689342406</v>
      </c>
      <c r="V50">
        <f>U50*POWER(2,Blut-T50)</f>
        <v>12739788.480493424</v>
      </c>
      <c r="W50">
        <f>ROUND(V50,0)</f>
        <v>12739788</v>
      </c>
      <c r="X50">
        <f>(W50 / POWER(2,Blut-T50)-U50) / POWER(2,T50) * fs</f>
        <v>-4.9336254640246907E-6</v>
      </c>
      <c r="Y50">
        <f>1200 * LOG((Q50+X50)/Q50,2)</f>
        <v>-6.5295165024557269E-5</v>
      </c>
    </row>
    <row r="51" spans="13:25" x14ac:dyDescent="0.3">
      <c r="M51">
        <v>49</v>
      </c>
      <c r="N51" t="str">
        <f>DEC2HEX(M51)</f>
        <v>31</v>
      </c>
      <c r="O51" t="str">
        <f>HEX2BIN(N51,7)</f>
        <v>0110001</v>
      </c>
      <c r="P51" t="s">
        <v>85</v>
      </c>
      <c r="Q51">
        <v>138.59</v>
      </c>
      <c r="R51">
        <f>Q51/fs</f>
        <v>3.1426303854875286E-3</v>
      </c>
      <c r="S51">
        <f>_xlfn.FLOOR.MATH(0.5/R51)</f>
        <v>159</v>
      </c>
      <c r="T51">
        <f>MIN(_xlfn.FLOOR.MATH(LOG(2*S51)/LOG(2)),9)</f>
        <v>8</v>
      </c>
      <c r="U51">
        <f>R51*POWER(2,T51)</f>
        <v>0.80451337868480732</v>
      </c>
      <c r="V51">
        <f>U51*POWER(2,Blut-T51)</f>
        <v>13497494.729084808</v>
      </c>
      <c r="W51">
        <f>ROUND(V51,0)</f>
        <v>13497495</v>
      </c>
      <c r="X51">
        <f>(W51 / POWER(2,Blut-T51)-U51) / POWER(2,T51) * fs</f>
        <v>2.7817115072319154E-6</v>
      </c>
      <c r="Y51">
        <f>1200 * LOG((Q51+X51)/Q51,2)</f>
        <v>3.4748493112823713E-5</v>
      </c>
    </row>
    <row r="52" spans="13:25" x14ac:dyDescent="0.3">
      <c r="M52">
        <v>50</v>
      </c>
      <c r="N52" t="str">
        <f>DEC2HEX(M52)</f>
        <v>32</v>
      </c>
      <c r="O52" t="str">
        <f>HEX2BIN(N52,7)</f>
        <v>0110010</v>
      </c>
      <c r="P52" t="s">
        <v>84</v>
      </c>
      <c r="Q52">
        <v>146.83000000000001</v>
      </c>
      <c r="R52">
        <f>Q52/fs</f>
        <v>3.3294784580498869E-3</v>
      </c>
      <c r="S52">
        <f>_xlfn.FLOOR.MATH(0.5/R52)</f>
        <v>150</v>
      </c>
      <c r="T52">
        <f>MIN(_xlfn.FLOOR.MATH(LOG(2*S52)/LOG(2)),9)</f>
        <v>8</v>
      </c>
      <c r="U52">
        <f>R52*POWER(2,T52)</f>
        <v>0.85234648526077106</v>
      </c>
      <c r="V52">
        <f>U52*POWER(2,Blut-T52)</f>
        <v>14300001.090060772</v>
      </c>
      <c r="W52">
        <f>ROUND(V52,0)</f>
        <v>14300001</v>
      </c>
      <c r="X52">
        <f>(W52 / POWER(2,Blut-T52)-U52) / POWER(2,T52) * fs</f>
        <v>-9.2472882515411137E-7</v>
      </c>
      <c r="Y52">
        <f>1200 * LOG((Q52+X52)/Q52,2)</f>
        <v>-1.0903235211118752E-5</v>
      </c>
    </row>
    <row r="53" spans="13:25" x14ac:dyDescent="0.3">
      <c r="M53">
        <v>51</v>
      </c>
      <c r="N53" t="str">
        <f>DEC2HEX(M53)</f>
        <v>33</v>
      </c>
      <c r="O53" t="str">
        <f>HEX2BIN(N53,7)</f>
        <v>0110011</v>
      </c>
      <c r="P53" t="s">
        <v>83</v>
      </c>
      <c r="Q53">
        <v>155.56</v>
      </c>
      <c r="R53">
        <f>Q53/fs</f>
        <v>3.5274376417233559E-3</v>
      </c>
      <c r="S53">
        <f>_xlfn.FLOOR.MATH(0.5/R53)</f>
        <v>141</v>
      </c>
      <c r="T53">
        <f>MIN(_xlfn.FLOOR.MATH(LOG(2*S53)/LOG(2)),9)</f>
        <v>8</v>
      </c>
      <c r="U53">
        <f>R53*POWER(2,T53)</f>
        <v>0.90302403628117911</v>
      </c>
      <c r="V53">
        <f>U53*POWER(2,Blut-T53)</f>
        <v>15150229.309881179</v>
      </c>
      <c r="W53">
        <f>ROUND(V53,0)</f>
        <v>15150229</v>
      </c>
      <c r="X53">
        <f>(W53 / POWER(2,Blut-T53)-U53) / POWER(2,T53) * fs</f>
        <v>-3.1818076919303689E-6</v>
      </c>
      <c r="Y53">
        <f>1200 * LOG((Q53+X53)/Q53,2)</f>
        <v>-3.5410477554045579E-5</v>
      </c>
    </row>
    <row r="54" spans="13:25" x14ac:dyDescent="0.3">
      <c r="M54">
        <v>52</v>
      </c>
      <c r="N54" t="str">
        <f>DEC2HEX(M54)</f>
        <v>34</v>
      </c>
      <c r="O54" t="str">
        <f>HEX2BIN(N54,7)</f>
        <v>0110100</v>
      </c>
      <c r="P54" t="s">
        <v>82</v>
      </c>
      <c r="Q54">
        <v>164.81</v>
      </c>
      <c r="R54">
        <f>Q54/fs</f>
        <v>3.7371882086167799E-3</v>
      </c>
      <c r="S54">
        <f>_xlfn.FLOOR.MATH(0.5/R54)</f>
        <v>133</v>
      </c>
      <c r="T54">
        <f>MIN(_xlfn.FLOOR.MATH(LOG(2*S54)/LOG(2)),9)</f>
        <v>8</v>
      </c>
      <c r="U54">
        <f>R54*POWER(2,T54)</f>
        <v>0.95672018140589565</v>
      </c>
      <c r="V54">
        <f>U54*POWER(2,Blut-T54)</f>
        <v>16051101.135005895</v>
      </c>
      <c r="W54">
        <f>ROUND(V54,0)</f>
        <v>16051101</v>
      </c>
      <c r="X54">
        <f>(W54 / POWER(2,Blut-T54)-U54) / POWER(2,T54) * fs</f>
        <v>-1.3862177663560848E-6</v>
      </c>
      <c r="Y54">
        <f>1200 * LOG((Q54+X54)/Q54,2)</f>
        <v>-1.4561418694743085E-5</v>
      </c>
    </row>
    <row r="55" spans="13:25" x14ac:dyDescent="0.3">
      <c r="M55">
        <v>53</v>
      </c>
      <c r="N55" t="str">
        <f>DEC2HEX(M55)</f>
        <v>35</v>
      </c>
      <c r="O55" t="str">
        <f>HEX2BIN(N55,7)</f>
        <v>0110101</v>
      </c>
      <c r="P55" t="s">
        <v>81</v>
      </c>
      <c r="Q55">
        <v>174.61</v>
      </c>
      <c r="R55">
        <f>Q55/fs</f>
        <v>3.9594104308390025E-3</v>
      </c>
      <c r="S55">
        <f>_xlfn.FLOOR.MATH(0.5/R55)</f>
        <v>126</v>
      </c>
      <c r="T55">
        <f>MIN(_xlfn.FLOOR.MATH(LOG(2*S55)/LOG(2)),9)</f>
        <v>7</v>
      </c>
      <c r="U55">
        <f>R55*POWER(2,T55)</f>
        <v>0.50680453514739232</v>
      </c>
      <c r="V55">
        <f>U55*POWER(2,Blut-T55)</f>
        <v>17005538.311894786</v>
      </c>
      <c r="W55">
        <f>ROUND(V55,0)</f>
        <v>17005538</v>
      </c>
      <c r="X55">
        <f>(W55 / POWER(2,Blut-T55)-U55) / POWER(2,T55) * fs</f>
        <v>-3.2024830685754846E-6</v>
      </c>
      <c r="Y55">
        <f>1200 * LOG((Q55+X55)/Q55,2)</f>
        <v>-3.1752177934187523E-5</v>
      </c>
    </row>
    <row r="56" spans="13:25" x14ac:dyDescent="0.3">
      <c r="M56">
        <v>54</v>
      </c>
      <c r="N56" t="str">
        <f>DEC2HEX(M56)</f>
        <v>36</v>
      </c>
      <c r="O56" t="str">
        <f>HEX2BIN(N56,7)</f>
        <v>0110110</v>
      </c>
      <c r="P56" t="s">
        <v>80</v>
      </c>
      <c r="Q56">
        <v>185</v>
      </c>
      <c r="R56">
        <f>Q56/fs</f>
        <v>4.1950113378684808E-3</v>
      </c>
      <c r="S56">
        <f>_xlfn.FLOOR.MATH(0.5/R56)</f>
        <v>119</v>
      </c>
      <c r="T56">
        <f>MIN(_xlfn.FLOOR.MATH(LOG(2*S56)/LOG(2)),9)</f>
        <v>7</v>
      </c>
      <c r="U56">
        <f>R56*POWER(2,T56)</f>
        <v>0.53696145124716554</v>
      </c>
      <c r="V56">
        <f>U56*POWER(2,Blut-T56)</f>
        <v>18017436.502494331</v>
      </c>
      <c r="W56">
        <f>ROUND(V56,0)</f>
        <v>18017437</v>
      </c>
      <c r="X56">
        <f>(W56 / POWER(2,Blut-T56)-U56) / POWER(2,T56) * fs</f>
        <v>5.1083043178280774E-6</v>
      </c>
      <c r="Y56">
        <f>1200 * LOG((Q56+X56)/Q56,2)</f>
        <v>4.7803623133227258E-5</v>
      </c>
    </row>
    <row r="57" spans="13:25" x14ac:dyDescent="0.3">
      <c r="M57">
        <v>55</v>
      </c>
      <c r="N57" t="str">
        <f>DEC2HEX(M57)</f>
        <v>37</v>
      </c>
      <c r="O57" t="str">
        <f>HEX2BIN(N57,7)</f>
        <v>0110111</v>
      </c>
      <c r="P57" t="s">
        <v>79</v>
      </c>
      <c r="Q57">
        <v>196</v>
      </c>
      <c r="R57">
        <f>Q57/fs</f>
        <v>4.4444444444444444E-3</v>
      </c>
      <c r="S57">
        <f>_xlfn.FLOOR.MATH(0.5/R57)</f>
        <v>112</v>
      </c>
      <c r="T57">
        <f>MIN(_xlfn.FLOOR.MATH(LOG(2*S57)/LOG(2)),9)</f>
        <v>7</v>
      </c>
      <c r="U57">
        <f>R57*POWER(2,T57)</f>
        <v>0.56888888888888889</v>
      </c>
      <c r="V57">
        <f>U57*POWER(2,Blut-T57)</f>
        <v>19088743.537777778</v>
      </c>
      <c r="W57">
        <f>ROUND(V57,0)</f>
        <v>19088744</v>
      </c>
      <c r="X57">
        <f>(W57 / POWER(2,Blut-T57)-U57) / POWER(2,T57) * fs</f>
        <v>4.7460198404104814E-6</v>
      </c>
      <c r="Y57">
        <f>1200 * LOG((Q57+X57)/Q57,2)</f>
        <v>4.1920770640266728E-5</v>
      </c>
    </row>
    <row r="58" spans="13:25" x14ac:dyDescent="0.3">
      <c r="M58">
        <v>56</v>
      </c>
      <c r="N58" t="str">
        <f>DEC2HEX(M58)</f>
        <v>38</v>
      </c>
      <c r="O58" t="str">
        <f>HEX2BIN(N58,7)</f>
        <v>0111000</v>
      </c>
      <c r="P58" t="s">
        <v>78</v>
      </c>
      <c r="Q58">
        <v>207.65</v>
      </c>
      <c r="R58">
        <f>Q58/fs</f>
        <v>4.7086167800453518E-3</v>
      </c>
      <c r="S58">
        <f>_xlfn.FLOOR.MATH(0.5/R58)</f>
        <v>106</v>
      </c>
      <c r="T58">
        <f>MIN(_xlfn.FLOOR.MATH(LOG(2*S58)/LOG(2)),9)</f>
        <v>7</v>
      </c>
      <c r="U58">
        <f>R58*POWER(2,T58)</f>
        <v>0.60270294784580503</v>
      </c>
      <c r="V58">
        <f>U58*POWER(2,Blut-T58)</f>
        <v>20223355.079691611</v>
      </c>
      <c r="W58">
        <f>ROUND(V58,0)</f>
        <v>20223355</v>
      </c>
      <c r="X58">
        <f>(W58 / POWER(2,Blut-T58)-U58) / POWER(2,T58) * fs</f>
        <v>-8.182600269232565E-7</v>
      </c>
      <c r="Y58">
        <f>1200 * LOG((Q58+X58)/Q58,2)</f>
        <v>-6.8220545119872162E-6</v>
      </c>
    </row>
    <row r="59" spans="13:25" x14ac:dyDescent="0.3">
      <c r="M59">
        <v>57</v>
      </c>
      <c r="N59" t="str">
        <f>DEC2HEX(M59)</f>
        <v>39</v>
      </c>
      <c r="O59" t="str">
        <f>HEX2BIN(N59,7)</f>
        <v>0111001</v>
      </c>
      <c r="P59" t="s">
        <v>76</v>
      </c>
      <c r="Q59">
        <v>220</v>
      </c>
      <c r="R59">
        <f>Q59/fs</f>
        <v>4.9886621315192742E-3</v>
      </c>
      <c r="S59">
        <f>_xlfn.FLOOR.MATH(0.5/R59)</f>
        <v>100</v>
      </c>
      <c r="T59">
        <f>MIN(_xlfn.FLOOR.MATH(LOG(2*S59)/LOG(2)),9)</f>
        <v>7</v>
      </c>
      <c r="U59">
        <f>R59*POWER(2,T59)</f>
        <v>0.6385487528344671</v>
      </c>
      <c r="V59">
        <f>U59*POWER(2,Blut-T59)</f>
        <v>21426140.705668934</v>
      </c>
      <c r="W59">
        <f>ROUND(V59,0)</f>
        <v>21426141</v>
      </c>
      <c r="X59">
        <f>(W59 / POWER(2,Blut-T59)-U59) / POWER(2,T59) * fs</f>
        <v>3.0221417602824263E-6</v>
      </c>
      <c r="Y59">
        <f>1200 * LOG((Q59+X59)/Q59,2)</f>
        <v>2.3781975776276164E-5</v>
      </c>
    </row>
    <row r="60" spans="13:25" x14ac:dyDescent="0.3">
      <c r="M60">
        <v>58</v>
      </c>
      <c r="N60" t="str">
        <f>DEC2HEX(M60)</f>
        <v>3A</v>
      </c>
      <c r="O60" t="str">
        <f>HEX2BIN(N60,7)</f>
        <v>0111010</v>
      </c>
      <c r="P60" t="s">
        <v>75</v>
      </c>
      <c r="Q60">
        <v>233.08</v>
      </c>
      <c r="R60">
        <f>Q60/fs</f>
        <v>5.2852607709750572E-3</v>
      </c>
      <c r="S60">
        <f>_xlfn.FLOOR.MATH(0.5/R60)</f>
        <v>94</v>
      </c>
      <c r="T60">
        <f>MIN(_xlfn.FLOOR.MATH(LOG(2*S60)/LOG(2)),9)</f>
        <v>7</v>
      </c>
      <c r="U60">
        <f>R60*POWER(2,T60)</f>
        <v>0.67651337868480732</v>
      </c>
      <c r="V60">
        <f>U60*POWER(2,Blut-T60)</f>
        <v>22700022.162169617</v>
      </c>
      <c r="W60">
        <f>ROUND(V60,0)</f>
        <v>22700022</v>
      </c>
      <c r="X60">
        <f>(W60 / POWER(2,Blut-T60)-U60) / POWER(2,T60) * fs</f>
        <v>-1.6651302797536516E-6</v>
      </c>
      <c r="Y60">
        <f>1200 * LOG((Q60+X60)/Q60,2)</f>
        <v>-1.2367986164905774E-5</v>
      </c>
    </row>
    <row r="61" spans="13:25" x14ac:dyDescent="0.3">
      <c r="M61">
        <v>59</v>
      </c>
      <c r="N61" t="str">
        <f>DEC2HEX(M61)</f>
        <v>3B</v>
      </c>
      <c r="O61" t="str">
        <f>HEX2BIN(N61,7)</f>
        <v>0111011</v>
      </c>
      <c r="P61" t="s">
        <v>74</v>
      </c>
      <c r="Q61">
        <v>246.94</v>
      </c>
      <c r="R61">
        <f>Q61/fs</f>
        <v>5.5995464852607712E-3</v>
      </c>
      <c r="S61">
        <f>_xlfn.FLOOR.MATH(0.5/R61)</f>
        <v>89</v>
      </c>
      <c r="T61">
        <f>MIN(_xlfn.FLOOR.MATH(LOG(2*S61)/LOG(2)),9)</f>
        <v>7</v>
      </c>
      <c r="U61">
        <f>R61*POWER(2,T61)</f>
        <v>0.71674195011337871</v>
      </c>
      <c r="V61">
        <f>U61*POWER(2,Blut-T61)</f>
        <v>24049869.026626758</v>
      </c>
      <c r="W61">
        <f>ROUND(V61,0)</f>
        <v>24049869</v>
      </c>
      <c r="X61">
        <f>(W61 / POWER(2,Blut-T61)-U61) / POWER(2,T61) * fs</f>
        <v>-2.7339906432527483E-7</v>
      </c>
      <c r="Y61">
        <f>1200 * LOG((Q61+X61)/Q61,2)</f>
        <v>-1.9167318085006629E-6</v>
      </c>
    </row>
    <row r="62" spans="13:25" x14ac:dyDescent="0.3">
      <c r="M62">
        <v>60</v>
      </c>
      <c r="N62" t="str">
        <f>DEC2HEX(M62)</f>
        <v>3C</v>
      </c>
      <c r="O62" t="str">
        <f>HEX2BIN(N62,7)</f>
        <v>0111100</v>
      </c>
      <c r="P62" t="s">
        <v>73</v>
      </c>
      <c r="Q62">
        <v>261.63</v>
      </c>
      <c r="R62">
        <f>Q62/fs</f>
        <v>5.9326530612244894E-3</v>
      </c>
      <c r="S62">
        <f>_xlfn.FLOOR.MATH(0.5/R62)</f>
        <v>84</v>
      </c>
      <c r="T62">
        <f>MIN(_xlfn.FLOOR.MATH(LOG(2*S62)/LOG(2)),9)</f>
        <v>7</v>
      </c>
      <c r="U62">
        <f>R62*POWER(2,T62)</f>
        <v>0.75937959183673465</v>
      </c>
      <c r="V62">
        <f>U62*POWER(2,Blut-T62)</f>
        <v>25480550.876473468</v>
      </c>
      <c r="W62">
        <f>ROUND(V62,0)</f>
        <v>25480551</v>
      </c>
      <c r="X62">
        <f>(W62 / POWER(2,Blut-T62)-U62) / POWER(2,T62) * fs</f>
        <v>1.2683496042505127E-6</v>
      </c>
      <c r="Y62">
        <f>1200 * LOG((Q62+X62)/Q62,2)</f>
        <v>8.3928066129502627E-6</v>
      </c>
    </row>
    <row r="63" spans="13:25" x14ac:dyDescent="0.3">
      <c r="M63">
        <v>61</v>
      </c>
      <c r="N63" t="str">
        <f>DEC2HEX(M63)</f>
        <v>3D</v>
      </c>
      <c r="O63" t="str">
        <f>HEX2BIN(N63,7)</f>
        <v>0111101</v>
      </c>
      <c r="P63" t="s">
        <v>72</v>
      </c>
      <c r="Q63">
        <v>277.18</v>
      </c>
      <c r="R63">
        <f>Q63/fs</f>
        <v>6.2852607709750572E-3</v>
      </c>
      <c r="S63">
        <f>_xlfn.FLOOR.MATH(0.5/R63)</f>
        <v>79</v>
      </c>
      <c r="T63">
        <f>MIN(_xlfn.FLOOR.MATH(LOG(2*S63)/LOG(2)),9)</f>
        <v>7</v>
      </c>
      <c r="U63">
        <f>R63*POWER(2,T63)</f>
        <v>0.80451337868480732</v>
      </c>
      <c r="V63">
        <f>U63*POWER(2,Blut-T63)</f>
        <v>26994989.458169617</v>
      </c>
      <c r="W63">
        <f>ROUND(V63,0)</f>
        <v>26994989</v>
      </c>
      <c r="X63">
        <f>(W63 / POWER(2,Blut-T63)-U63) / POWER(2,T63) * fs</f>
        <v>-4.7044083706718198E-6</v>
      </c>
      <c r="Y63">
        <f>1200 * LOG((Q63+X63)/Q63,2)</f>
        <v>-2.9383187868755769E-5</v>
      </c>
    </row>
    <row r="64" spans="13:25" x14ac:dyDescent="0.3">
      <c r="M64">
        <v>62</v>
      </c>
      <c r="N64" t="str">
        <f>DEC2HEX(M64)</f>
        <v>3E</v>
      </c>
      <c r="O64" t="str">
        <f>HEX2BIN(N64,7)</f>
        <v>0111110</v>
      </c>
      <c r="P64" t="s">
        <v>71</v>
      </c>
      <c r="Q64">
        <v>293.66000000000003</v>
      </c>
      <c r="R64">
        <f>Q64/fs</f>
        <v>6.6589569160997739E-3</v>
      </c>
      <c r="S64">
        <f>_xlfn.FLOOR.MATH(0.5/R64)</f>
        <v>75</v>
      </c>
      <c r="T64">
        <f>MIN(_xlfn.FLOOR.MATH(LOG(2*S64)/LOG(2)),9)</f>
        <v>7</v>
      </c>
      <c r="U64">
        <f>R64*POWER(2,T64)</f>
        <v>0.85234648526077106</v>
      </c>
      <c r="V64">
        <f>U64*POWER(2,Blut-T64)</f>
        <v>28600002.180121545</v>
      </c>
      <c r="W64">
        <f>ROUND(V64,0)</f>
        <v>28600002</v>
      </c>
      <c r="X64">
        <f>(W64 / POWER(2,Blut-T64)-U64) / POWER(2,T64) * fs</f>
        <v>-1.8494576503082227E-6</v>
      </c>
      <c r="Y64">
        <f>1200 * LOG((Q64+X64)/Q64,2)</f>
        <v>-1.0903235211118752E-5</v>
      </c>
    </row>
    <row r="65" spans="13:25" x14ac:dyDescent="0.3">
      <c r="M65">
        <v>63</v>
      </c>
      <c r="N65" t="str">
        <f>DEC2HEX(M65)</f>
        <v>3F</v>
      </c>
      <c r="O65" t="str">
        <f>HEX2BIN(N65,7)</f>
        <v>0111111</v>
      </c>
      <c r="P65" t="s">
        <v>70</v>
      </c>
      <c r="Q65">
        <v>311.13</v>
      </c>
      <c r="R65">
        <f>Q65/fs</f>
        <v>7.0551020408163266E-3</v>
      </c>
      <c r="S65">
        <f>_xlfn.FLOOR.MATH(0.5/R65)</f>
        <v>70</v>
      </c>
      <c r="T65">
        <f>MIN(_xlfn.FLOOR.MATH(LOG(2*S65)/LOG(2)),9)</f>
        <v>7</v>
      </c>
      <c r="U65">
        <f>R65*POWER(2,T65)</f>
        <v>0.90305306122448981</v>
      </c>
      <c r="V65">
        <f>U65*POWER(2,Blut-T65)</f>
        <v>30301432.53524898</v>
      </c>
      <c r="W65">
        <f>ROUND(V65,0)</f>
        <v>30301433</v>
      </c>
      <c r="X65">
        <f>(W65 / POWER(2,Blut-T65)-U65) / POWER(2,T65) * fs</f>
        <v>4.7719851101885036E-6</v>
      </c>
      <c r="Y65">
        <f>1200 * LOG((Q65+X65)/Q65,2)</f>
        <v>2.6552961829504818E-5</v>
      </c>
    </row>
    <row r="66" spans="13:25" x14ac:dyDescent="0.3">
      <c r="M66">
        <v>64</v>
      </c>
      <c r="N66" t="str">
        <f>DEC2HEX(M66)</f>
        <v>40</v>
      </c>
      <c r="O66" t="str">
        <f>HEX2BIN(N66,7)</f>
        <v>1000000</v>
      </c>
      <c r="P66" t="s">
        <v>69</v>
      </c>
      <c r="Q66">
        <v>329.63</v>
      </c>
      <c r="R66">
        <f>Q66/fs</f>
        <v>7.4746031746031746E-3</v>
      </c>
      <c r="S66">
        <f>_xlfn.FLOOR.MATH(0.5/R66)</f>
        <v>66</v>
      </c>
      <c r="T66">
        <f>MIN(_xlfn.FLOOR.MATH(LOG(2*S66)/LOG(2)),9)</f>
        <v>7</v>
      </c>
      <c r="U66">
        <f>R66*POWER(2,T66)</f>
        <v>0.95674920634920635</v>
      </c>
      <c r="V66">
        <f>U66*POWER(2,Blut-T66)</f>
        <v>32103176.185498413</v>
      </c>
      <c r="W66">
        <f>ROUND(V66,0)</f>
        <v>32103176</v>
      </c>
      <c r="X66">
        <f>(W66 / POWER(2,Blut-T66)-U66) / POWER(2,T66) * fs</f>
        <v>-1.9046664237985789E-6</v>
      </c>
      <c r="Y66">
        <f>1200 * LOG((Q66+X66)/Q66,2)</f>
        <v>-1.0003408013142606E-5</v>
      </c>
    </row>
    <row r="67" spans="13:25" x14ac:dyDescent="0.3">
      <c r="M67">
        <v>65</v>
      </c>
      <c r="N67" t="str">
        <f>DEC2HEX(M67)</f>
        <v>41</v>
      </c>
      <c r="O67" t="str">
        <f>HEX2BIN(N67,7)</f>
        <v>1000001</v>
      </c>
      <c r="P67" t="s">
        <v>68</v>
      </c>
      <c r="Q67">
        <v>349.23</v>
      </c>
      <c r="R67">
        <f>Q67/fs</f>
        <v>7.919047619047619E-3</v>
      </c>
      <c r="S67">
        <f>_xlfn.FLOOR.MATH(0.5/R67)</f>
        <v>63</v>
      </c>
      <c r="T67">
        <f>MIN(_xlfn.FLOOR.MATH(LOG(2*S67)/LOG(2)),9)</f>
        <v>6</v>
      </c>
      <c r="U67">
        <f>R67*POWER(2,T67)</f>
        <v>0.50681904761904761</v>
      </c>
      <c r="V67">
        <f>U67*POWER(2,Blut-T67)</f>
        <v>34012050.53927619</v>
      </c>
      <c r="W67">
        <f>ROUND(V67,0)</f>
        <v>34012051</v>
      </c>
      <c r="X67">
        <f>(W67 / POWER(2,Blut-T67)-U67) / POWER(2,T67) * fs</f>
        <v>4.7306343951489249E-6</v>
      </c>
      <c r="Y67">
        <f>1200 * LOG((Q67+X67)/Q67,2)</f>
        <v>2.3451121919226616E-5</v>
      </c>
    </row>
    <row r="68" spans="13:25" x14ac:dyDescent="0.3">
      <c r="M68">
        <v>66</v>
      </c>
      <c r="N68" t="str">
        <f>DEC2HEX(M68)</f>
        <v>42</v>
      </c>
      <c r="O68" t="str">
        <f>HEX2BIN(N68,7)</f>
        <v>1000010</v>
      </c>
      <c r="P68" t="s">
        <v>67</v>
      </c>
      <c r="Q68">
        <v>369.99</v>
      </c>
      <c r="R68">
        <f>Q68/fs</f>
        <v>8.3897959183673477E-3</v>
      </c>
      <c r="S68">
        <f>_xlfn.FLOOR.MATH(0.5/R68)</f>
        <v>59</v>
      </c>
      <c r="T68">
        <f>MIN(_xlfn.FLOOR.MATH(LOG(2*S68)/LOG(2)),9)</f>
        <v>6</v>
      </c>
      <c r="U68">
        <f>R68*POWER(2,T68)</f>
        <v>0.53694693877551025</v>
      </c>
      <c r="V68">
        <f>U68*POWER(2,Blut-T68)</f>
        <v>36033899.089502044</v>
      </c>
      <c r="W68">
        <f>ROUND(V68,0)</f>
        <v>36033899</v>
      </c>
      <c r="X68">
        <f>(W68 / POWER(2,Blut-T68)-U68) / POWER(2,T68) * fs</f>
        <v>-9.1899189664373937E-7</v>
      </c>
      <c r="Y68">
        <f>1200 * LOG((Q68+X68)/Q68,2)</f>
        <v>-4.3000892042530409E-6</v>
      </c>
    </row>
    <row r="69" spans="13:25" x14ac:dyDescent="0.3">
      <c r="M69">
        <v>67</v>
      </c>
      <c r="N69" t="str">
        <f>DEC2HEX(M69)</f>
        <v>43</v>
      </c>
      <c r="O69" t="str">
        <f>HEX2BIN(N69,7)</f>
        <v>1000011</v>
      </c>
      <c r="P69" t="s">
        <v>66</v>
      </c>
      <c r="Q69">
        <v>392</v>
      </c>
      <c r="R69">
        <f>Q69/fs</f>
        <v>8.8888888888888889E-3</v>
      </c>
      <c r="S69">
        <f>_xlfn.FLOOR.MATH(0.5/R69)</f>
        <v>56</v>
      </c>
      <c r="T69">
        <f>MIN(_xlfn.FLOOR.MATH(LOG(2*S69)/LOG(2)),9)</f>
        <v>6</v>
      </c>
      <c r="U69">
        <f>R69*POWER(2,T69)</f>
        <v>0.56888888888888889</v>
      </c>
      <c r="V69">
        <f>U69*POWER(2,Blut-T69)</f>
        <v>38177487.075555556</v>
      </c>
      <c r="W69">
        <f>ROUND(V69,0)</f>
        <v>38177487</v>
      </c>
      <c r="X69">
        <f>(W69 / POWER(2,Blut-T69)-U69) / POWER(2,T69) * fs</f>
        <v>-7.757917043146878E-7</v>
      </c>
      <c r="Y69">
        <f>1200 * LOG((Q69+X69)/Q69,2)</f>
        <v>-3.4262168760478613E-6</v>
      </c>
    </row>
    <row r="70" spans="13:25" x14ac:dyDescent="0.3">
      <c r="M70">
        <v>68</v>
      </c>
      <c r="N70" t="str">
        <f>DEC2HEX(M70)</f>
        <v>44</v>
      </c>
      <c r="O70" t="str">
        <f>HEX2BIN(N70,7)</f>
        <v>1000100</v>
      </c>
      <c r="P70" t="s">
        <v>65</v>
      </c>
      <c r="Q70">
        <v>415.3</v>
      </c>
      <c r="R70">
        <f>Q70/fs</f>
        <v>9.4172335600907035E-3</v>
      </c>
      <c r="S70">
        <f>_xlfn.FLOOR.MATH(0.5/R70)</f>
        <v>53</v>
      </c>
      <c r="T70">
        <f>MIN(_xlfn.FLOOR.MATH(LOG(2*S70)/LOG(2)),9)</f>
        <v>6</v>
      </c>
      <c r="U70">
        <f>R70*POWER(2,T70)</f>
        <v>0.60270294784580503</v>
      </c>
      <c r="V70">
        <f>U70*POWER(2,Blut-T70)</f>
        <v>40446710.159383222</v>
      </c>
      <c r="W70">
        <f>ROUND(V70,0)</f>
        <v>40446710</v>
      </c>
      <c r="X70">
        <f>(W70 / POWER(2,Blut-T70)-U70) / POWER(2,T70) * fs</f>
        <v>-1.636520053846513E-6</v>
      </c>
      <c r="Y70">
        <f>1200 * LOG((Q70+X70)/Q70,2)</f>
        <v>-6.8220545119872162E-6</v>
      </c>
    </row>
    <row r="71" spans="13:25" x14ac:dyDescent="0.3">
      <c r="M71">
        <v>69</v>
      </c>
      <c r="N71" t="str">
        <f>DEC2HEX(M71)</f>
        <v>45</v>
      </c>
      <c r="O71" t="str">
        <f>HEX2BIN(N71,7)</f>
        <v>1000101</v>
      </c>
      <c r="P71" t="s">
        <v>64</v>
      </c>
      <c r="Q71">
        <v>440</v>
      </c>
      <c r="R71">
        <f>Q71/fs</f>
        <v>9.9773242630385485E-3</v>
      </c>
      <c r="S71">
        <f>_xlfn.FLOOR.MATH(0.5/R71)</f>
        <v>50</v>
      </c>
      <c r="T71">
        <f>MIN(_xlfn.FLOOR.MATH(LOG(2*S71)/LOG(2)),9)</f>
        <v>6</v>
      </c>
      <c r="U71">
        <f>R71*POWER(2,T71)</f>
        <v>0.6385487528344671</v>
      </c>
      <c r="V71">
        <f>U71*POWER(2,Blut-T71)</f>
        <v>42852281.411337867</v>
      </c>
      <c r="W71">
        <f>ROUND(V71,0)</f>
        <v>42852281</v>
      </c>
      <c r="X71">
        <f>(W71 / POWER(2,Blut-T71)-U71) / POWER(2,T71) * fs</f>
        <v>-4.223547864570798E-6</v>
      </c>
      <c r="Y71">
        <f>1200 * LOG((Q71+X71)/Q71,2)</f>
        <v>-1.6618067925549052E-5</v>
      </c>
    </row>
    <row r="72" spans="13:25" x14ac:dyDescent="0.3">
      <c r="M72">
        <v>70</v>
      </c>
      <c r="N72" t="str">
        <f>DEC2HEX(M72)</f>
        <v>46</v>
      </c>
      <c r="O72" t="str">
        <f>HEX2BIN(N72,7)</f>
        <v>1000110</v>
      </c>
      <c r="P72" t="s">
        <v>63</v>
      </c>
      <c r="Q72">
        <v>466.16</v>
      </c>
      <c r="R72">
        <f>Q72/fs</f>
        <v>1.0570521541950114E-2</v>
      </c>
      <c r="S72">
        <f>_xlfn.FLOOR.MATH(0.5/R72)</f>
        <v>47</v>
      </c>
      <c r="T72">
        <f>MIN(_xlfn.FLOOR.MATH(LOG(2*S72)/LOG(2)),9)</f>
        <v>6</v>
      </c>
      <c r="U72">
        <f>R72*POWER(2,T72)</f>
        <v>0.67651337868480732</v>
      </c>
      <c r="V72">
        <f>U72*POWER(2,Blut-T72)</f>
        <v>45400044.324339233</v>
      </c>
      <c r="W72">
        <f>ROUND(V72,0)</f>
        <v>45400044</v>
      </c>
      <c r="X72">
        <f>(W72 / POWER(2,Blut-T72)-U72) / POWER(2,T72) * fs</f>
        <v>-3.3302605595073032E-6</v>
      </c>
      <c r="Y72">
        <f>1200 * LOG((Q72+X72)/Q72,2)</f>
        <v>-1.2367986164905774E-5</v>
      </c>
    </row>
    <row r="73" spans="13:25" x14ac:dyDescent="0.3">
      <c r="M73">
        <v>71</v>
      </c>
      <c r="N73" t="str">
        <f>DEC2HEX(M73)</f>
        <v>47</v>
      </c>
      <c r="O73" t="str">
        <f>HEX2BIN(N73,7)</f>
        <v>1000111</v>
      </c>
      <c r="P73" t="s">
        <v>62</v>
      </c>
      <c r="Q73">
        <v>493.88</v>
      </c>
      <c r="R73">
        <f>Q73/fs</f>
        <v>1.1199092970521542E-2</v>
      </c>
      <c r="S73">
        <f>_xlfn.FLOOR.MATH(0.5/R73)</f>
        <v>44</v>
      </c>
      <c r="T73">
        <f>MIN(_xlfn.FLOOR.MATH(LOG(2*S73)/LOG(2)),9)</f>
        <v>6</v>
      </c>
      <c r="U73">
        <f>R73*POWER(2,T73)</f>
        <v>0.71674195011337871</v>
      </c>
      <c r="V73">
        <f>U73*POWER(2,Blut-T73)</f>
        <v>48099738.053253517</v>
      </c>
      <c r="W73">
        <f>ROUND(V73,0)</f>
        <v>48099738</v>
      </c>
      <c r="X73">
        <f>(W73 / POWER(2,Blut-T73)-U73) / POWER(2,T73) * fs</f>
        <v>-5.4679812865054966E-7</v>
      </c>
      <c r="Y73">
        <f>1200 * LOG((Q73+X73)/Q73,2)</f>
        <v>-1.9167318085006629E-6</v>
      </c>
    </row>
    <row r="74" spans="13:25" x14ac:dyDescent="0.3">
      <c r="M74">
        <v>72</v>
      </c>
      <c r="N74" t="str">
        <f>DEC2HEX(M74)</f>
        <v>48</v>
      </c>
      <c r="O74" t="str">
        <f>HEX2BIN(N74,7)</f>
        <v>1001000</v>
      </c>
      <c r="P74" t="s">
        <v>61</v>
      </c>
      <c r="Q74">
        <v>523.25</v>
      </c>
      <c r="R74">
        <f>Q74/fs</f>
        <v>1.1865079365079365E-2</v>
      </c>
      <c r="S74">
        <f>_xlfn.FLOOR.MATH(0.5/R74)</f>
        <v>42</v>
      </c>
      <c r="T74">
        <f>MIN(_xlfn.FLOOR.MATH(LOG(2*S74)/LOG(2)),9)</f>
        <v>6</v>
      </c>
      <c r="U74">
        <f>R74*POWER(2,T74)</f>
        <v>0.75936507936507935</v>
      </c>
      <c r="V74">
        <f>U74*POWER(2,Blut-T74)</f>
        <v>50960127.837460317</v>
      </c>
      <c r="W74">
        <f>ROUND(V74,0)</f>
        <v>50960128</v>
      </c>
      <c r="X74">
        <f>(W74 / POWER(2,Blut-T74)-U74) / POWER(2,T74) * fs</f>
        <v>1.6689300613367819E-6</v>
      </c>
      <c r="Y74">
        <f>1200 * LOG((Q74+X74)/Q74,2)</f>
        <v>5.5218509437978195E-6</v>
      </c>
    </row>
    <row r="75" spans="13:25" x14ac:dyDescent="0.3">
      <c r="M75">
        <v>73</v>
      </c>
      <c r="N75" t="str">
        <f>DEC2HEX(M75)</f>
        <v>49</v>
      </c>
      <c r="O75" t="str">
        <f>HEX2BIN(N75,7)</f>
        <v>1001001</v>
      </c>
      <c r="P75" t="s">
        <v>60</v>
      </c>
      <c r="Q75">
        <v>554.37</v>
      </c>
      <c r="R75">
        <f>Q75/fs</f>
        <v>1.2570748299319728E-2</v>
      </c>
      <c r="S75">
        <f>_xlfn.FLOOR.MATH(0.5/R75)</f>
        <v>39</v>
      </c>
      <c r="T75">
        <f>MIN(_xlfn.FLOOR.MATH(LOG(2*S75)/LOG(2)),9)</f>
        <v>6</v>
      </c>
      <c r="U75">
        <f>R75*POWER(2,T75)</f>
        <v>0.80452789115646262</v>
      </c>
      <c r="V75">
        <f>U75*POWER(2,Blut-T75)</f>
        <v>53990952.831825852</v>
      </c>
      <c r="W75">
        <f>ROUND(V75,0)</f>
        <v>53990953</v>
      </c>
      <c r="X75">
        <f>(W75 / POWER(2,Blut-T75)-U75) / POWER(2,T75) * fs</f>
        <v>1.7267837909562544E-6</v>
      </c>
      <c r="Y75">
        <f>1200 * LOG((Q75+X75)/Q75,2)</f>
        <v>5.3925480930795426E-6</v>
      </c>
    </row>
    <row r="76" spans="13:25" x14ac:dyDescent="0.3">
      <c r="M76">
        <v>74</v>
      </c>
      <c r="N76" t="str">
        <f>DEC2HEX(M76)</f>
        <v>4A</v>
      </c>
      <c r="O76" t="str">
        <f>HEX2BIN(N76,7)</f>
        <v>1001010</v>
      </c>
      <c r="P76" t="s">
        <v>59</v>
      </c>
      <c r="Q76">
        <v>587.33000000000004</v>
      </c>
      <c r="R76">
        <f>Q76/fs</f>
        <v>1.3318140589569162E-2</v>
      </c>
      <c r="S76">
        <f>_xlfn.FLOOR.MATH(0.5/R76)</f>
        <v>37</v>
      </c>
      <c r="T76">
        <f>MIN(_xlfn.FLOOR.MATH(LOG(2*S76)/LOG(2)),9)</f>
        <v>6</v>
      </c>
      <c r="U76">
        <f>R76*POWER(2,T76)</f>
        <v>0.85236099773242635</v>
      </c>
      <c r="V76">
        <f>U76*POWER(2,Blut-T76)</f>
        <v>57200978.275729708</v>
      </c>
      <c r="W76">
        <f>ROUND(V76,0)</f>
        <v>57200978</v>
      </c>
      <c r="X76">
        <f>(W76 / POWER(2,Blut-T76)-U76) / POWER(2,T76) * fs</f>
        <v>-2.831146153452202E-6</v>
      </c>
      <c r="Y76">
        <f>1200 * LOG((Q76+X76)/Q76,2)</f>
        <v>-8.3451834899051317E-6</v>
      </c>
    </row>
    <row r="77" spans="13:25" x14ac:dyDescent="0.3">
      <c r="M77">
        <v>75</v>
      </c>
      <c r="N77" t="str">
        <f>DEC2HEX(M77)</f>
        <v>4B</v>
      </c>
      <c r="O77" t="str">
        <f>HEX2BIN(N77,7)</f>
        <v>1001011</v>
      </c>
      <c r="P77" t="s">
        <v>58</v>
      </c>
      <c r="Q77">
        <v>622.25</v>
      </c>
      <c r="R77">
        <f>Q77/fs</f>
        <v>1.4109977324263039E-2</v>
      </c>
      <c r="S77">
        <f>_xlfn.FLOOR.MATH(0.5/R77)</f>
        <v>35</v>
      </c>
      <c r="T77">
        <f>MIN(_xlfn.FLOOR.MATH(LOG(2*S77)/LOG(2)),9)</f>
        <v>6</v>
      </c>
      <c r="U77">
        <f>R77*POWER(2,T77)</f>
        <v>0.90303854875283451</v>
      </c>
      <c r="V77">
        <f>U77*POWER(2,Blut-T77)</f>
        <v>60601891.155011341</v>
      </c>
      <c r="W77">
        <f>ROUND(V77,0)</f>
        <v>60601891</v>
      </c>
      <c r="X77">
        <f>(W77 / POWER(2,Blut-T77)-U77) / POWER(2,T77) * fs</f>
        <v>-1.591630311922887E-6</v>
      </c>
      <c r="Y77">
        <f>1200 * LOG((Q77+X77)/Q77,2)</f>
        <v>-4.4282595803643766E-6</v>
      </c>
    </row>
    <row r="78" spans="13:25" x14ac:dyDescent="0.3">
      <c r="M78">
        <v>76</v>
      </c>
      <c r="N78" t="str">
        <f>DEC2HEX(M78)</f>
        <v>4C</v>
      </c>
      <c r="O78" t="str">
        <f>HEX2BIN(N78,7)</f>
        <v>1001100</v>
      </c>
      <c r="P78" t="s">
        <v>57</v>
      </c>
      <c r="Q78">
        <v>659.26</v>
      </c>
      <c r="R78">
        <f>Q78/fs</f>
        <v>1.4949206349206349E-2</v>
      </c>
      <c r="S78">
        <f>_xlfn.FLOOR.MATH(0.5/R78)</f>
        <v>33</v>
      </c>
      <c r="T78">
        <f>MIN(_xlfn.FLOOR.MATH(LOG(2*S78)/LOG(2)),9)</f>
        <v>6</v>
      </c>
      <c r="U78">
        <f>R78*POWER(2,T78)</f>
        <v>0.95674920634920635</v>
      </c>
      <c r="V78">
        <f>U78*POWER(2,Blut-T78)</f>
        <v>64206352.370996825</v>
      </c>
      <c r="W78">
        <f>ROUND(V78,0)</f>
        <v>64206352</v>
      </c>
      <c r="X78">
        <f>(W78 / POWER(2,Blut-T78)-U78) / POWER(2,T78) * fs</f>
        <v>-3.8093328475971577E-6</v>
      </c>
      <c r="Y78">
        <f>1200 * LOG((Q78+X78)/Q78,2)</f>
        <v>-1.0003408013142606E-5</v>
      </c>
    </row>
    <row r="79" spans="13:25" x14ac:dyDescent="0.3">
      <c r="M79">
        <v>77</v>
      </c>
      <c r="N79" t="str">
        <f>DEC2HEX(M79)</f>
        <v>4D</v>
      </c>
      <c r="O79" t="str">
        <f>HEX2BIN(N79,7)</f>
        <v>1001101</v>
      </c>
      <c r="P79" t="s">
        <v>56</v>
      </c>
      <c r="Q79">
        <v>698.46</v>
      </c>
      <c r="R79">
        <f>Q79/fs</f>
        <v>1.5838095238095238E-2</v>
      </c>
      <c r="S79">
        <f>_xlfn.FLOOR.MATH(0.5/R79)</f>
        <v>31</v>
      </c>
      <c r="T79">
        <f>MIN(_xlfn.FLOOR.MATH(LOG(2*S79)/LOG(2)),9)</f>
        <v>5</v>
      </c>
      <c r="U79">
        <f>R79*POWER(2,T79)</f>
        <v>0.50681904761904761</v>
      </c>
      <c r="V79">
        <f>U79*POWER(2,Blut-T79)</f>
        <v>68024101.07855238</v>
      </c>
      <c r="W79">
        <f>ROUND(V79,0)</f>
        <v>68024101</v>
      </c>
      <c r="X79">
        <f>(W79 / POWER(2,Blut-T79)-U79) / POWER(2,T79) * fs</f>
        <v>-8.0656259483780079E-7</v>
      </c>
      <c r="Y79">
        <f>1200 * LOG((Q79+X79)/Q79,2)</f>
        <v>-1.9991820484288095E-6</v>
      </c>
    </row>
    <row r="80" spans="13:25" x14ac:dyDescent="0.3">
      <c r="M80">
        <v>78</v>
      </c>
      <c r="N80" t="str">
        <f>DEC2HEX(M80)</f>
        <v>4E</v>
      </c>
      <c r="O80" t="str">
        <f>HEX2BIN(N80,7)</f>
        <v>1001110</v>
      </c>
      <c r="P80" t="s">
        <v>55</v>
      </c>
      <c r="Q80">
        <v>739.99</v>
      </c>
      <c r="R80">
        <f>Q80/fs</f>
        <v>1.6779818594104309E-2</v>
      </c>
      <c r="S80">
        <f>_xlfn.FLOOR.MATH(0.5/R80)</f>
        <v>29</v>
      </c>
      <c r="T80">
        <f>MIN(_xlfn.FLOOR.MATH(LOG(2*S80)/LOG(2)),9)</f>
        <v>5</v>
      </c>
      <c r="U80">
        <f>R80*POWER(2,T80)</f>
        <v>0.5369541950113379</v>
      </c>
      <c r="V80">
        <f>U80*POWER(2,Blut-T80)</f>
        <v>72068772.094490707</v>
      </c>
      <c r="W80">
        <f>ROUND(V80,0)</f>
        <v>72068772</v>
      </c>
      <c r="X80">
        <f>(W80 / POWER(2,Blut-T80)-U80) / POWER(2,T80) * fs</f>
        <v>-9.7021464612323527E-7</v>
      </c>
      <c r="Y80">
        <f>1200 * LOG((Q80+X80)/Q80,2)</f>
        <v>-2.269853072529701E-6</v>
      </c>
    </row>
    <row r="81" spans="13:25" x14ac:dyDescent="0.3">
      <c r="M81">
        <v>79</v>
      </c>
      <c r="N81" t="str">
        <f>DEC2HEX(M81)</f>
        <v>4F</v>
      </c>
      <c r="O81" t="str">
        <f>HEX2BIN(N81,7)</f>
        <v>1001111</v>
      </c>
      <c r="P81" t="s">
        <v>54</v>
      </c>
      <c r="Q81">
        <v>783.99</v>
      </c>
      <c r="R81">
        <f>Q81/fs</f>
        <v>1.7777551020408164E-2</v>
      </c>
      <c r="S81">
        <f>_xlfn.FLOOR.MATH(0.5/R81)</f>
        <v>28</v>
      </c>
      <c r="T81">
        <f>MIN(_xlfn.FLOOR.MATH(LOG(2*S81)/LOG(2)),9)</f>
        <v>5</v>
      </c>
      <c r="U81">
        <f>R81*POWER(2,T81)</f>
        <v>0.56888163265306124</v>
      </c>
      <c r="V81">
        <f>U81*POWER(2,Blut-T81)</f>
        <v>76354000.235624492</v>
      </c>
      <c r="W81">
        <f>ROUND(V81,0)</f>
        <v>76354000</v>
      </c>
      <c r="X81">
        <f>(W81 / POWER(2,Blut-T81)-U81) / POWER(2,T81) * fs</f>
        <v>-2.4193525557936191E-6</v>
      </c>
      <c r="Y81">
        <f>1200 * LOG((Q81+X81)/Q81,2)</f>
        <v>-5.3424985428481469E-6</v>
      </c>
    </row>
    <row r="82" spans="13:25" x14ac:dyDescent="0.3">
      <c r="M82">
        <v>80</v>
      </c>
      <c r="N82" t="str">
        <f>DEC2HEX(M82)</f>
        <v>50</v>
      </c>
      <c r="O82" t="str">
        <f>HEX2BIN(N82,7)</f>
        <v>1010000</v>
      </c>
      <c r="P82" t="s">
        <v>53</v>
      </c>
      <c r="Q82">
        <v>830.61</v>
      </c>
      <c r="R82">
        <f>Q82/fs</f>
        <v>1.8834693877551021E-2</v>
      </c>
      <c r="S82">
        <f>_xlfn.FLOOR.MATH(0.5/R82)</f>
        <v>26</v>
      </c>
      <c r="T82">
        <f>MIN(_xlfn.FLOOR.MATH(LOG(2*S82)/LOG(2)),9)</f>
        <v>5</v>
      </c>
      <c r="U82">
        <f>R82*POWER(2,T82)</f>
        <v>0.60271020408163267</v>
      </c>
      <c r="V82">
        <f>U82*POWER(2,Blut-T82)</f>
        <v>80894394.234253064</v>
      </c>
      <c r="W82">
        <f>ROUND(V82,0)</f>
        <v>80894394</v>
      </c>
      <c r="X82">
        <f>(W82 / POWER(2,Blut-T82)-U82) / POWER(2,T82) * fs</f>
        <v>-2.4052709605287825E-6</v>
      </c>
      <c r="Y82">
        <f>1200 * LOG((Q82+X82)/Q82,2)</f>
        <v>-5.013287845891518E-6</v>
      </c>
    </row>
    <row r="83" spans="13:25" x14ac:dyDescent="0.3">
      <c r="M83">
        <v>81</v>
      </c>
      <c r="N83" t="str">
        <f>DEC2HEX(M83)</f>
        <v>51</v>
      </c>
      <c r="O83" t="str">
        <f>HEX2BIN(N83,7)</f>
        <v>1010001</v>
      </c>
      <c r="P83" t="s">
        <v>52</v>
      </c>
      <c r="Q83">
        <v>880</v>
      </c>
      <c r="R83">
        <f>Q83/fs</f>
        <v>1.9954648526077097E-2</v>
      </c>
      <c r="S83">
        <f>_xlfn.FLOOR.MATH(0.5/R83)</f>
        <v>25</v>
      </c>
      <c r="T83">
        <f>MIN(_xlfn.FLOOR.MATH(LOG(2*S83)/LOG(2)),9)</f>
        <v>5</v>
      </c>
      <c r="U83">
        <f>R83*POWER(2,T83)</f>
        <v>0.6385487528344671</v>
      </c>
      <c r="V83">
        <f>U83*POWER(2,Blut-T83)</f>
        <v>85704562.822675735</v>
      </c>
      <c r="W83">
        <f>ROUND(V83,0)</f>
        <v>85704563</v>
      </c>
      <c r="X83">
        <f>(W83 / POWER(2,Blut-T83)-U83) / POWER(2,T83) * fs</f>
        <v>1.8207356559940546E-6</v>
      </c>
      <c r="Y83">
        <f>1200 * LOG((Q83+X83)/Q83,2)</f>
        <v>3.5819541393131777E-6</v>
      </c>
    </row>
    <row r="84" spans="13:25" x14ac:dyDescent="0.3">
      <c r="M84">
        <v>82</v>
      </c>
      <c r="N84" t="str">
        <f>DEC2HEX(M84)</f>
        <v>52</v>
      </c>
      <c r="O84" t="str">
        <f>HEX2BIN(N84,7)</f>
        <v>1010010</v>
      </c>
      <c r="P84" t="s">
        <v>51</v>
      </c>
      <c r="Q84">
        <v>932.33</v>
      </c>
      <c r="R84">
        <f>Q84/fs</f>
        <v>2.1141269841269843E-2</v>
      </c>
      <c r="S84">
        <f>_xlfn.FLOOR.MATH(0.5/R84)</f>
        <v>23</v>
      </c>
      <c r="T84">
        <f>MIN(_xlfn.FLOOR.MATH(LOG(2*S84)/LOG(2)),9)</f>
        <v>5</v>
      </c>
      <c r="U84">
        <f>R84*POWER(2,T84)</f>
        <v>0.67652063492063497</v>
      </c>
      <c r="V84">
        <f>U84*POWER(2,Blut-T84)</f>
        <v>90801062.564165086</v>
      </c>
      <c r="W84">
        <f>ROUND(V84,0)</f>
        <v>90801063</v>
      </c>
      <c r="X84">
        <f>(W84 / POWER(2,Blut-T84)-U84) / POWER(2,T84) * fs</f>
        <v>4.4750794132852878E-6</v>
      </c>
      <c r="Y84">
        <f>1200 * LOG((Q84+X84)/Q84,2)</f>
        <v>8.3097292066752027E-6</v>
      </c>
    </row>
    <row r="85" spans="13:25" x14ac:dyDescent="0.3">
      <c r="M85">
        <v>83</v>
      </c>
      <c r="N85" t="str">
        <f>DEC2HEX(M85)</f>
        <v>53</v>
      </c>
      <c r="O85" t="str">
        <f>HEX2BIN(N85,7)</f>
        <v>1010011</v>
      </c>
      <c r="P85" t="s">
        <v>50</v>
      </c>
      <c r="Q85">
        <v>987.77</v>
      </c>
      <c r="R85">
        <f>Q85/fs</f>
        <v>2.2398412698412699E-2</v>
      </c>
      <c r="S85">
        <f>_xlfn.FLOOR.MATH(0.5/R85)</f>
        <v>22</v>
      </c>
      <c r="T85">
        <f>MIN(_xlfn.FLOOR.MATH(LOG(2*S85)/LOG(2)),9)</f>
        <v>5</v>
      </c>
      <c r="U85">
        <f>R85*POWER(2,T85)</f>
        <v>0.71674920634920636</v>
      </c>
      <c r="V85">
        <f>U85*POWER(2,Blut-T85)</f>
        <v>96200450.021993652</v>
      </c>
      <c r="W85">
        <f>ROUND(V85,0)</f>
        <v>96200450</v>
      </c>
      <c r="X85">
        <f>(W85 / POWER(2,Blut-T85)-U85) / POWER(2,T85) * fs</f>
        <v>-2.2582711013685586E-7</v>
      </c>
      <c r="Y85">
        <f>1200 * LOG((Q85+X85)/Q85,2)</f>
        <v>-3.9580013054645762E-7</v>
      </c>
    </row>
    <row r="86" spans="13:25" x14ac:dyDescent="0.3">
      <c r="M86">
        <v>84</v>
      </c>
      <c r="N86" t="str">
        <f>DEC2HEX(M86)</f>
        <v>54</v>
      </c>
      <c r="O86" t="str">
        <f>HEX2BIN(N86,7)</f>
        <v>1010100</v>
      </c>
      <c r="P86" t="s">
        <v>49</v>
      </c>
      <c r="Q86">
        <v>1046.5</v>
      </c>
      <c r="R86">
        <f>Q86/fs</f>
        <v>2.373015873015873E-2</v>
      </c>
      <c r="S86">
        <f>_xlfn.FLOOR.MATH(0.5/R86)</f>
        <v>21</v>
      </c>
      <c r="T86">
        <f>MIN(_xlfn.FLOOR.MATH(LOG(2*S86)/LOG(2)),9)</f>
        <v>5</v>
      </c>
      <c r="U86">
        <f>R86*POWER(2,T86)</f>
        <v>0.75936507936507935</v>
      </c>
      <c r="V86">
        <f>U86*POWER(2,Blut-T86)</f>
        <v>101920255.67492063</v>
      </c>
      <c r="W86">
        <f>ROUND(V86,0)</f>
        <v>101920256</v>
      </c>
      <c r="X86">
        <f>(W86 / POWER(2,Blut-T86)-U86) / POWER(2,T86) * fs</f>
        <v>3.3378601226735638E-6</v>
      </c>
      <c r="Y86">
        <f>1200 * LOG((Q86+X86)/Q86,2)</f>
        <v>5.5218509437978195E-6</v>
      </c>
    </row>
    <row r="87" spans="13:25" x14ac:dyDescent="0.3">
      <c r="M87">
        <v>85</v>
      </c>
      <c r="N87" t="str">
        <f>DEC2HEX(M87)</f>
        <v>55</v>
      </c>
      <c r="O87" t="str">
        <f>HEX2BIN(N87,7)</f>
        <v>1010101</v>
      </c>
      <c r="P87" t="s">
        <v>48</v>
      </c>
      <c r="Q87">
        <v>1108.73</v>
      </c>
      <c r="R87">
        <f>Q87/fs</f>
        <v>2.5141269841269843E-2</v>
      </c>
      <c r="S87">
        <f>_xlfn.FLOOR.MATH(0.5/R87)</f>
        <v>19</v>
      </c>
      <c r="T87">
        <f>MIN(_xlfn.FLOOR.MATH(LOG(2*S87)/LOG(2)),9)</f>
        <v>5</v>
      </c>
      <c r="U87">
        <f>R87*POWER(2,T87)</f>
        <v>0.80452063492063497</v>
      </c>
      <c r="V87">
        <f>U87*POWER(2,Blut-T87)</f>
        <v>107980931.74816509</v>
      </c>
      <c r="W87">
        <f>ROUND(V87,0)</f>
        <v>107980932</v>
      </c>
      <c r="X87">
        <f>(W87 / POWER(2,Blut-T87)-U87) / POWER(2,T87) * fs</f>
        <v>2.5857984347482654E-6</v>
      </c>
      <c r="Y87">
        <f>1200 * LOG((Q87+X87)/Q87,2)</f>
        <v>4.0376128557766452E-6</v>
      </c>
    </row>
    <row r="88" spans="13:25" x14ac:dyDescent="0.3">
      <c r="M88">
        <v>86</v>
      </c>
      <c r="N88" t="str">
        <f>DEC2HEX(M88)</f>
        <v>56</v>
      </c>
      <c r="O88" t="str">
        <f>HEX2BIN(N88,7)</f>
        <v>1010110</v>
      </c>
      <c r="P88" t="s">
        <v>47</v>
      </c>
      <c r="Q88">
        <v>1174.6600000000001</v>
      </c>
      <c r="R88">
        <f>Q88/fs</f>
        <v>2.6636281179138323E-2</v>
      </c>
      <c r="S88">
        <f>_xlfn.FLOOR.MATH(0.5/R88)</f>
        <v>18</v>
      </c>
      <c r="T88">
        <f>MIN(_xlfn.FLOOR.MATH(LOG(2*S88)/LOG(2)),9)</f>
        <v>5</v>
      </c>
      <c r="U88">
        <f>R88*POWER(2,T88)</f>
        <v>0.85236099773242635</v>
      </c>
      <c r="V88">
        <f>U88*POWER(2,Blut-T88)</f>
        <v>114401956.55145942</v>
      </c>
      <c r="W88">
        <f>ROUND(V88,0)</f>
        <v>114401957</v>
      </c>
      <c r="X88">
        <f>(W88 / POWER(2,Blut-T88)-U88) / POWER(2,T88) * fs</f>
        <v>4.6055390782312466E-6</v>
      </c>
      <c r="Y88">
        <f>1200 * LOG((Q88+X88)/Q88,2)</f>
        <v>6.7877223383014935E-6</v>
      </c>
    </row>
    <row r="89" spans="13:25" x14ac:dyDescent="0.3">
      <c r="M89">
        <v>87</v>
      </c>
      <c r="N89" t="str">
        <f>DEC2HEX(M89)</f>
        <v>57</v>
      </c>
      <c r="O89" t="str">
        <f>HEX2BIN(N89,7)</f>
        <v>1010111</v>
      </c>
      <c r="P89" t="s">
        <v>46</v>
      </c>
      <c r="Q89">
        <v>1244.51</v>
      </c>
      <c r="R89">
        <f>Q89/fs</f>
        <v>2.8220181405895692E-2</v>
      </c>
      <c r="S89">
        <f>_xlfn.FLOOR.MATH(0.5/R89)</f>
        <v>17</v>
      </c>
      <c r="T89">
        <f>MIN(_xlfn.FLOOR.MATH(LOG(2*S89)/LOG(2)),9)</f>
        <v>5</v>
      </c>
      <c r="U89">
        <f>R89*POWER(2,T89)</f>
        <v>0.90304580498866216</v>
      </c>
      <c r="V89">
        <f>U89*POWER(2,Blut-T89)</f>
        <v>121204756.2255093</v>
      </c>
      <c r="W89">
        <f>ROUND(V89,0)</f>
        <v>121204756</v>
      </c>
      <c r="X89">
        <f>(W89 / POWER(2,Blut-T89)-U89) / POWER(2,T89) * fs</f>
        <v>-2.3154914766815304E-6</v>
      </c>
      <c r="Y89">
        <f>1200 * LOG((Q89+X89)/Q89,2)</f>
        <v>-3.22107296611887E-6</v>
      </c>
    </row>
    <row r="90" spans="13:25" x14ac:dyDescent="0.3">
      <c r="M90">
        <v>88</v>
      </c>
      <c r="N90" t="str">
        <f>DEC2HEX(M90)</f>
        <v>58</v>
      </c>
      <c r="O90" t="str">
        <f>HEX2BIN(N90,7)</f>
        <v>1011000</v>
      </c>
      <c r="P90" t="s">
        <v>45</v>
      </c>
      <c r="Q90">
        <v>1318.51</v>
      </c>
      <c r="R90">
        <f>Q90/fs</f>
        <v>2.9898185941043084E-2</v>
      </c>
      <c r="S90">
        <f>_xlfn.FLOOR.MATH(0.5/R90)</f>
        <v>16</v>
      </c>
      <c r="T90">
        <f>MIN(_xlfn.FLOOR.MATH(LOG(2*S90)/LOG(2)),9)</f>
        <v>5</v>
      </c>
      <c r="U90">
        <f>R90*POWER(2,T90)</f>
        <v>0.9567419501133787</v>
      </c>
      <c r="V90">
        <f>U90*POWER(2,Blut-T90)</f>
        <v>128411730.82650703</v>
      </c>
      <c r="W90">
        <f>ROUND(V90,0)</f>
        <v>128411731</v>
      </c>
      <c r="X90">
        <f>(W90 / POWER(2,Blut-T90)-U90) / POWER(2,T90) * fs</f>
        <v>1.7813965427770917E-6</v>
      </c>
      <c r="Y90">
        <f>1200 * LOG((Q90+X90)/Q90,2)</f>
        <v>2.3390147914048376E-6</v>
      </c>
    </row>
    <row r="91" spans="13:25" x14ac:dyDescent="0.3">
      <c r="M91">
        <v>89</v>
      </c>
      <c r="N91" t="str">
        <f>DEC2HEX(M91)</f>
        <v>59</v>
      </c>
      <c r="O91" t="str">
        <f>HEX2BIN(N91,7)</f>
        <v>1011001</v>
      </c>
      <c r="P91" t="s">
        <v>44</v>
      </c>
      <c r="Q91">
        <v>1396.91</v>
      </c>
      <c r="R91">
        <f>Q91/fs</f>
        <v>3.1675963718820865E-2</v>
      </c>
      <c r="S91">
        <f>_xlfn.FLOOR.MATH(0.5/R91)</f>
        <v>15</v>
      </c>
      <c r="T91">
        <f>MIN(_xlfn.FLOOR.MATH(LOG(2*S91)/LOG(2)),9)</f>
        <v>4</v>
      </c>
      <c r="U91">
        <f>R91*POWER(2,T91)</f>
        <v>0.50681541950113385</v>
      </c>
      <c r="V91">
        <f>U91*POWER(2,Blut-T91)</f>
        <v>136047228.24161816</v>
      </c>
      <c r="W91">
        <f>ROUND(V91,0)</f>
        <v>136047228</v>
      </c>
      <c r="X91">
        <f>(W91 / POWER(2,Blut-T91)-U91) / POWER(2,T91) * fs</f>
        <v>-2.4808944898424556E-6</v>
      </c>
      <c r="Y91">
        <f>1200 * LOG((Q91+X91)/Q91,2)</f>
        <v>-3.0746495939827183E-6</v>
      </c>
    </row>
    <row r="92" spans="13:25" x14ac:dyDescent="0.3">
      <c r="M92">
        <v>90</v>
      </c>
      <c r="N92" t="str">
        <f>DEC2HEX(M92)</f>
        <v>5A</v>
      </c>
      <c r="O92" t="str">
        <f>HEX2BIN(N92,7)</f>
        <v>1011010</v>
      </c>
      <c r="P92" t="s">
        <v>43</v>
      </c>
      <c r="Q92">
        <v>1479.98</v>
      </c>
      <c r="R92">
        <f>Q92/fs</f>
        <v>3.3559637188208619E-2</v>
      </c>
      <c r="S92">
        <f>_xlfn.FLOOR.MATH(0.5/R92)</f>
        <v>14</v>
      </c>
      <c r="T92">
        <f>MIN(_xlfn.FLOOR.MATH(LOG(2*S92)/LOG(2)),9)</f>
        <v>4</v>
      </c>
      <c r="U92">
        <f>R92*POWER(2,T92)</f>
        <v>0.5369541950113379</v>
      </c>
      <c r="V92">
        <f>U92*POWER(2,Blut-T92)</f>
        <v>144137544.18898141</v>
      </c>
      <c r="W92">
        <f>ROUND(V92,0)</f>
        <v>144137544</v>
      </c>
      <c r="X92">
        <f>(W92 / POWER(2,Blut-T92)-U92) / POWER(2,T92) * fs</f>
        <v>-1.9404292922464705E-6</v>
      </c>
      <c r="Y92">
        <f>1200 * LOG((Q92+X92)/Q92,2)</f>
        <v>-2.269853072529701E-6</v>
      </c>
    </row>
    <row r="93" spans="13:25" x14ac:dyDescent="0.3">
      <c r="M93">
        <v>91</v>
      </c>
      <c r="N93" t="str">
        <f>DEC2HEX(M93)</f>
        <v>5B</v>
      </c>
      <c r="O93" t="str">
        <f>HEX2BIN(N93,7)</f>
        <v>1011011</v>
      </c>
      <c r="P93" t="s">
        <v>42</v>
      </c>
      <c r="Q93">
        <v>1567.98</v>
      </c>
      <c r="R93">
        <f>Q93/fs</f>
        <v>3.5555102040816328E-2</v>
      </c>
      <c r="S93">
        <f>_xlfn.FLOOR.MATH(0.5/R93)</f>
        <v>14</v>
      </c>
      <c r="T93">
        <f>MIN(_xlfn.FLOOR.MATH(LOG(2*S93)/LOG(2)),9)</f>
        <v>4</v>
      </c>
      <c r="U93">
        <f>R93*POWER(2,T93)</f>
        <v>0.56888163265306124</v>
      </c>
      <c r="V93">
        <f>U93*POWER(2,Blut-T93)</f>
        <v>152708000.47124898</v>
      </c>
      <c r="W93">
        <f>ROUND(V93,0)</f>
        <v>152708000</v>
      </c>
      <c r="X93">
        <f>(W93 / POWER(2,Blut-T93)-U93) / POWER(2,T93) * fs</f>
        <v>-4.8387051115872382E-6</v>
      </c>
      <c r="Y93">
        <f>1200 * LOG((Q93+X93)/Q93,2)</f>
        <v>-5.3424985428481469E-6</v>
      </c>
    </row>
    <row r="94" spans="13:25" x14ac:dyDescent="0.3">
      <c r="M94">
        <v>92</v>
      </c>
      <c r="N94" t="str">
        <f>DEC2HEX(M94)</f>
        <v>5C</v>
      </c>
      <c r="O94" t="str">
        <f>HEX2BIN(N94,7)</f>
        <v>1011100</v>
      </c>
      <c r="P94" t="s">
        <v>41</v>
      </c>
      <c r="Q94">
        <v>1661.22</v>
      </c>
      <c r="R94">
        <f>Q94/fs</f>
        <v>3.7669387755102042E-2</v>
      </c>
      <c r="S94">
        <f>_xlfn.FLOOR.MATH(0.5/R94)</f>
        <v>13</v>
      </c>
      <c r="T94">
        <f>MIN(_xlfn.FLOOR.MATH(LOG(2*S94)/LOG(2)),9)</f>
        <v>4</v>
      </c>
      <c r="U94">
        <f>R94*POWER(2,T94)</f>
        <v>0.60271020408163267</v>
      </c>
      <c r="V94">
        <f>U94*POWER(2,Blut-T94)</f>
        <v>161788788.46850613</v>
      </c>
      <c r="W94">
        <f>ROUND(V94,0)</f>
        <v>161788788</v>
      </c>
      <c r="X94">
        <f>(W94 / POWER(2,Blut-T94)-U94) / POWER(2,T94) * fs</f>
        <v>-4.8105419210575651E-6</v>
      </c>
      <c r="Y94">
        <f>1200 * LOG((Q94+X94)/Q94,2)</f>
        <v>-5.013287845891518E-6</v>
      </c>
    </row>
    <row r="95" spans="13:25" x14ac:dyDescent="0.3">
      <c r="M95">
        <v>93</v>
      </c>
      <c r="N95" t="str">
        <f>DEC2HEX(M95)</f>
        <v>5D</v>
      </c>
      <c r="O95" t="str">
        <f>HEX2BIN(N95,7)</f>
        <v>1011101</v>
      </c>
      <c r="P95" t="s">
        <v>40</v>
      </c>
      <c r="Q95">
        <v>1760</v>
      </c>
      <c r="R95">
        <f>Q95/fs</f>
        <v>3.9909297052154194E-2</v>
      </c>
      <c r="S95">
        <f>_xlfn.FLOOR.MATH(0.5/R95)</f>
        <v>12</v>
      </c>
      <c r="T95">
        <f>MIN(_xlfn.FLOOR.MATH(LOG(2*S95)/LOG(2)),9)</f>
        <v>4</v>
      </c>
      <c r="U95">
        <f>R95*POWER(2,T95)</f>
        <v>0.6385487528344671</v>
      </c>
      <c r="V95">
        <f>U95*POWER(2,Blut-T95)</f>
        <v>171409125.64535147</v>
      </c>
      <c r="W95">
        <f>ROUND(V95,0)</f>
        <v>171409126</v>
      </c>
      <c r="X95">
        <f>(W95 / POWER(2,Blut-T95)-U95) / POWER(2,T95) * fs</f>
        <v>3.6414713119881092E-6</v>
      </c>
      <c r="Y95">
        <f>1200 * LOG((Q95+X95)/Q95,2)</f>
        <v>3.5819541393131777E-6</v>
      </c>
    </row>
    <row r="96" spans="13:25" x14ac:dyDescent="0.3">
      <c r="M96">
        <v>94</v>
      </c>
      <c r="N96" t="str">
        <f>DEC2HEX(M96)</f>
        <v>5E</v>
      </c>
      <c r="O96" t="str">
        <f>HEX2BIN(N96,7)</f>
        <v>1011110</v>
      </c>
      <c r="P96" t="s">
        <v>39</v>
      </c>
      <c r="Q96">
        <v>1864.66</v>
      </c>
      <c r="R96">
        <f>Q96/fs</f>
        <v>4.2282539682539685E-2</v>
      </c>
      <c r="S96">
        <f>_xlfn.FLOOR.MATH(0.5/R96)</f>
        <v>11</v>
      </c>
      <c r="T96">
        <f>MIN(_xlfn.FLOOR.MATH(LOG(2*S96)/LOG(2)),9)</f>
        <v>4</v>
      </c>
      <c r="U96">
        <f>R96*POWER(2,T96)</f>
        <v>0.67652063492063497</v>
      </c>
      <c r="V96">
        <f>U96*POWER(2,Blut-T96)</f>
        <v>181602125.12833017</v>
      </c>
      <c r="W96">
        <f>ROUND(V96,0)</f>
        <v>181602125</v>
      </c>
      <c r="X96">
        <f>(W96 / POWER(2,Blut-T96)-U96) / POWER(2,T96) * fs</f>
        <v>-1.317672558565075E-6</v>
      </c>
      <c r="Y96">
        <f>1200 * LOG((Q96+X96)/Q96,2)</f>
        <v>-1.2233862757720907E-6</v>
      </c>
    </row>
    <row r="97" spans="13:25" x14ac:dyDescent="0.3">
      <c r="M97">
        <v>95</v>
      </c>
      <c r="N97" t="str">
        <f>DEC2HEX(M97)</f>
        <v>5F</v>
      </c>
      <c r="O97" t="str">
        <f>HEX2BIN(N97,7)</f>
        <v>1011111</v>
      </c>
      <c r="P97" t="s">
        <v>38</v>
      </c>
      <c r="Q97">
        <v>1975.53</v>
      </c>
      <c r="R97">
        <f>Q97/fs</f>
        <v>4.479659863945578E-2</v>
      </c>
      <c r="S97">
        <f>_xlfn.FLOOR.MATH(0.5/R97)</f>
        <v>11</v>
      </c>
      <c r="T97">
        <f>MIN(_xlfn.FLOOR.MATH(LOG(2*S97)/LOG(2)),9)</f>
        <v>4</v>
      </c>
      <c r="U97">
        <f>R97*POWER(2,T97)</f>
        <v>0.71674557823129248</v>
      </c>
      <c r="V97">
        <f>U97*POWER(2,Blut-T97)</f>
        <v>192399926.12850067</v>
      </c>
      <c r="W97">
        <f>ROUND(V97,0)</f>
        <v>192399926</v>
      </c>
      <c r="X97">
        <f>(W97 / POWER(2,Blut-T97)-U97) / POWER(2,T97) * fs</f>
        <v>-1.3194232144353446E-6</v>
      </c>
      <c r="Y97">
        <f>1200 * LOG((Q97+X97)/Q97,2)</f>
        <v>-1.1562621252447311E-6</v>
      </c>
    </row>
    <row r="98" spans="13:25" x14ac:dyDescent="0.3">
      <c r="M98">
        <v>96</v>
      </c>
      <c r="N98" t="str">
        <f>DEC2HEX(M98)</f>
        <v>60</v>
      </c>
      <c r="O98" t="str">
        <f>HEX2BIN(N98,7)</f>
        <v>1100000</v>
      </c>
      <c r="P98" t="s">
        <v>37</v>
      </c>
      <c r="Q98">
        <v>2093</v>
      </c>
      <c r="R98">
        <f>Q98/fs</f>
        <v>4.746031746031746E-2</v>
      </c>
      <c r="S98">
        <f>_xlfn.FLOOR.MATH(0.5/R98)</f>
        <v>10</v>
      </c>
      <c r="T98">
        <f>MIN(_xlfn.FLOOR.MATH(LOG(2*S98)/LOG(2)),9)</f>
        <v>4</v>
      </c>
      <c r="U98">
        <f>R98*POWER(2,T98)</f>
        <v>0.75936507936507935</v>
      </c>
      <c r="V98">
        <f>U98*POWER(2,Blut-T98)</f>
        <v>203840511.34984127</v>
      </c>
      <c r="W98">
        <f>ROUND(V98,0)</f>
        <v>203840511</v>
      </c>
      <c r="X98">
        <f>(W98 / POWER(2,Blut-T98)-U98) / POWER(2,T98) * fs</f>
        <v>-3.592111139788523E-6</v>
      </c>
      <c r="Y98">
        <f>1200 * LOG((Q98+X98)/Q98,2)</f>
        <v>-2.9712303006900352E-6</v>
      </c>
    </row>
    <row r="99" spans="13:25" x14ac:dyDescent="0.3">
      <c r="M99">
        <v>97</v>
      </c>
      <c r="N99" t="str">
        <f>DEC2HEX(M99)</f>
        <v>61</v>
      </c>
      <c r="O99" t="str">
        <f>HEX2BIN(N99,7)</f>
        <v>1100001</v>
      </c>
      <c r="P99" t="s">
        <v>36</v>
      </c>
      <c r="Q99">
        <v>2217.46</v>
      </c>
      <c r="R99">
        <f>Q99/fs</f>
        <v>5.0282539682539686E-2</v>
      </c>
      <c r="S99">
        <f>_xlfn.FLOOR.MATH(0.5/R99)</f>
        <v>9</v>
      </c>
      <c r="T99">
        <f>MIN(_xlfn.FLOOR.MATH(LOG(2*S99)/LOG(2)),9)</f>
        <v>4</v>
      </c>
      <c r="U99">
        <f>R99*POWER(2,T99)</f>
        <v>0.80452063492063497</v>
      </c>
      <c r="V99">
        <f>U99*POWER(2,Blut-T99)</f>
        <v>215961863.49633017</v>
      </c>
      <c r="W99">
        <f>ROUND(V99,0)</f>
        <v>215961863</v>
      </c>
      <c r="X99">
        <f>(W99 / POWER(2,Blut-T99)-U99) / POWER(2,T99) * fs</f>
        <v>-5.0962345156391198E-6</v>
      </c>
      <c r="Y99">
        <f>1200 * LOG((Q99+X99)/Q99,2)</f>
        <v>-3.978775081981732E-6</v>
      </c>
    </row>
    <row r="100" spans="13:25" x14ac:dyDescent="0.3">
      <c r="M100">
        <v>98</v>
      </c>
      <c r="N100" t="str">
        <f>DEC2HEX(M100)</f>
        <v>62</v>
      </c>
      <c r="O100" t="str">
        <f>HEX2BIN(N100,7)</f>
        <v>1100010</v>
      </c>
      <c r="P100" t="s">
        <v>35</v>
      </c>
      <c r="Q100">
        <v>2349.3200000000002</v>
      </c>
      <c r="R100">
        <f>Q100/fs</f>
        <v>5.3272562358276647E-2</v>
      </c>
      <c r="S100">
        <f>_xlfn.FLOOR.MATH(0.5/R100)</f>
        <v>9</v>
      </c>
      <c r="T100">
        <f>MIN(_xlfn.FLOOR.MATH(LOG(2*S100)/LOG(2)),9)</f>
        <v>4</v>
      </c>
      <c r="U100">
        <f>R100*POWER(2,T100)</f>
        <v>0.85236099773242635</v>
      </c>
      <c r="V100">
        <f>U100*POWER(2,Blut-T100)</f>
        <v>228803913.10291883</v>
      </c>
      <c r="W100">
        <f>ROUND(V100,0)</f>
        <v>228803913</v>
      </c>
      <c r="X100">
        <f>(W100 / POWER(2,Blut-T100)-U100) / POWER(2,T100) * fs</f>
        <v>-1.0567532286731574E-6</v>
      </c>
      <c r="Y100">
        <f>1200 * LOG((Q100+X100)/Q100,2)</f>
        <v>-7.7873055926702105E-7</v>
      </c>
    </row>
    <row r="101" spans="13:25" x14ac:dyDescent="0.3">
      <c r="M101">
        <v>99</v>
      </c>
      <c r="N101" t="str">
        <f>DEC2HEX(M101)</f>
        <v>63</v>
      </c>
      <c r="O101" t="str">
        <f>HEX2BIN(N101,7)</f>
        <v>1100011</v>
      </c>
      <c r="P101" t="s">
        <v>34</v>
      </c>
      <c r="Q101">
        <v>2489.02</v>
      </c>
      <c r="R101">
        <f>Q101/fs</f>
        <v>5.6440362811791385E-2</v>
      </c>
      <c r="S101">
        <f>_xlfn.FLOOR.MATH(0.5/R101)</f>
        <v>8</v>
      </c>
      <c r="T101">
        <f>MIN(_xlfn.FLOOR.MATH(LOG(2*S101)/LOG(2)),9)</f>
        <v>4</v>
      </c>
      <c r="U101">
        <f>R101*POWER(2,T101)</f>
        <v>0.90304580498866216</v>
      </c>
      <c r="V101">
        <f>U101*POWER(2,Blut-T101)</f>
        <v>242409512.4510186</v>
      </c>
      <c r="W101">
        <f>ROUND(V101,0)</f>
        <v>242409512</v>
      </c>
      <c r="X101">
        <f>(W101 / POWER(2,Blut-T101)-U101) / POWER(2,T101) * fs</f>
        <v>-4.6309829533630609E-6</v>
      </c>
      <c r="Y101">
        <f>1200 * LOG((Q101+X101)/Q101,2)</f>
        <v>-3.22107296611887E-6</v>
      </c>
    </row>
    <row r="102" spans="13:25" x14ac:dyDescent="0.3">
      <c r="M102">
        <v>100</v>
      </c>
      <c r="N102" t="str">
        <f>DEC2HEX(M102)</f>
        <v>64</v>
      </c>
      <c r="O102" t="str">
        <f>HEX2BIN(N102,7)</f>
        <v>1100100</v>
      </c>
      <c r="P102" t="s">
        <v>33</v>
      </c>
      <c r="Q102">
        <v>2637.02</v>
      </c>
      <c r="R102">
        <f>Q102/fs</f>
        <v>5.9796371882086169E-2</v>
      </c>
      <c r="S102">
        <f>_xlfn.FLOOR.MATH(0.5/R102)</f>
        <v>8</v>
      </c>
      <c r="T102">
        <f>MIN(_xlfn.FLOOR.MATH(LOG(2*S102)/LOG(2)),9)</f>
        <v>4</v>
      </c>
      <c r="U102">
        <f>R102*POWER(2,T102)</f>
        <v>0.9567419501133787</v>
      </c>
      <c r="V102">
        <f>U102*POWER(2,Blut-T102)</f>
        <v>256823461.65301406</v>
      </c>
      <c r="W102">
        <f>ROUND(V102,0)</f>
        <v>256823462</v>
      </c>
      <c r="X102">
        <f>(W102 / POWER(2,Blut-T102)-U102) / POWER(2,T102) * fs</f>
        <v>3.5627930855541834E-6</v>
      </c>
      <c r="Y102">
        <f>1200 * LOG((Q102+X102)/Q102,2)</f>
        <v>2.3390147914048376E-6</v>
      </c>
    </row>
    <row r="103" spans="13:25" x14ac:dyDescent="0.3">
      <c r="M103">
        <v>101</v>
      </c>
      <c r="N103" t="str">
        <f>DEC2HEX(M103)</f>
        <v>65</v>
      </c>
      <c r="O103" t="str">
        <f>HEX2BIN(N103,7)</f>
        <v>1100101</v>
      </c>
      <c r="P103" t="s">
        <v>32</v>
      </c>
      <c r="Q103">
        <v>2793.83</v>
      </c>
      <c r="R103">
        <f>Q103/fs</f>
        <v>6.3352154195011334E-2</v>
      </c>
      <c r="S103">
        <f>_xlfn.FLOOR.MATH(0.5/R103)</f>
        <v>7</v>
      </c>
      <c r="T103">
        <f>MIN(_xlfn.FLOOR.MATH(LOG(2*S103)/LOG(2)),9)</f>
        <v>3</v>
      </c>
      <c r="U103">
        <f>R103*POWER(2,T103)</f>
        <v>0.50681723356009067</v>
      </c>
      <c r="V103">
        <f>U103*POWER(2,Blut-T103)</f>
        <v>272095430.39872289</v>
      </c>
      <c r="W103">
        <f>ROUND(V103,0)</f>
        <v>272095430</v>
      </c>
      <c r="X103">
        <f>(W103 / POWER(2,Blut-T103)-U103) / POWER(2,T103) * fs</f>
        <v>-4.0940193735128361E-6</v>
      </c>
      <c r="Y103">
        <f>1200 * LOG((Q103+X103)/Q103,2)</f>
        <v>-2.5369138990663472E-6</v>
      </c>
    </row>
    <row r="104" spans="13:25" x14ac:dyDescent="0.3">
      <c r="M104">
        <v>102</v>
      </c>
      <c r="N104" t="str">
        <f>DEC2HEX(M104)</f>
        <v>66</v>
      </c>
      <c r="O104" t="str">
        <f>HEX2BIN(N104,7)</f>
        <v>1100110</v>
      </c>
      <c r="P104" t="s">
        <v>31</v>
      </c>
      <c r="Q104">
        <v>2959.96</v>
      </c>
      <c r="R104">
        <f>Q104/fs</f>
        <v>6.7119274376417237E-2</v>
      </c>
      <c r="S104">
        <f>_xlfn.FLOOR.MATH(0.5/R104)</f>
        <v>7</v>
      </c>
      <c r="T104">
        <f>MIN(_xlfn.FLOOR.MATH(LOG(2*S104)/LOG(2)),9)</f>
        <v>3</v>
      </c>
      <c r="U104">
        <f>R104*POWER(2,T104)</f>
        <v>0.5369541950113379</v>
      </c>
      <c r="V104">
        <f>U104*POWER(2,Blut-T104)</f>
        <v>288275088.37796283</v>
      </c>
      <c r="W104">
        <f>ROUND(V104,0)</f>
        <v>288275088</v>
      </c>
      <c r="X104">
        <f>(W104 / POWER(2,Blut-T104)-U104) / POWER(2,T104) * fs</f>
        <v>-3.8808585844929411E-6</v>
      </c>
      <c r="Y104">
        <f>1200 * LOG((Q104+X104)/Q104,2)</f>
        <v>-2.269853072529701E-6</v>
      </c>
    </row>
    <row r="105" spans="13:25" x14ac:dyDescent="0.3">
      <c r="M105">
        <v>103</v>
      </c>
      <c r="N105" t="str">
        <f>DEC2HEX(M105)</f>
        <v>67</v>
      </c>
      <c r="O105" t="str">
        <f>HEX2BIN(N105,7)</f>
        <v>1100111</v>
      </c>
      <c r="P105" t="s">
        <v>30</v>
      </c>
      <c r="Q105">
        <v>3135.96</v>
      </c>
      <c r="R105">
        <f>Q105/fs</f>
        <v>7.1110204081632655E-2</v>
      </c>
      <c r="S105">
        <f>_xlfn.FLOOR.MATH(0.5/R105)</f>
        <v>7</v>
      </c>
      <c r="T105">
        <f>MIN(_xlfn.FLOOR.MATH(LOG(2*S105)/LOG(2)),9)</f>
        <v>3</v>
      </c>
      <c r="U105">
        <f>R105*POWER(2,T105)</f>
        <v>0.56888163265306124</v>
      </c>
      <c r="V105">
        <f>U105*POWER(2,Blut-T105)</f>
        <v>305416000.94249797</v>
      </c>
      <c r="W105">
        <f>ROUND(V105,0)</f>
        <v>305416001</v>
      </c>
      <c r="X105">
        <f>(W105 / POWER(2,Blut-T105)-U105) / POWER(2,T105) * fs</f>
        <v>5.9042116196117433E-7</v>
      </c>
      <c r="Y105">
        <f>1200 * LOG((Q105+X105)/Q105,2)</f>
        <v>3.2594723722482241E-7</v>
      </c>
    </row>
    <row r="106" spans="13:25" x14ac:dyDescent="0.3">
      <c r="M106">
        <v>104</v>
      </c>
      <c r="N106" t="str">
        <f>DEC2HEX(M106)</f>
        <v>68</v>
      </c>
      <c r="O106" t="str">
        <f>HEX2BIN(N106,7)</f>
        <v>1101000</v>
      </c>
      <c r="P106" t="s">
        <v>29</v>
      </c>
      <c r="Q106">
        <v>3322.44</v>
      </c>
      <c r="R106">
        <f>Q106/fs</f>
        <v>7.5338775510204084E-2</v>
      </c>
      <c r="S106">
        <f>_xlfn.FLOOR.MATH(0.5/R106)</f>
        <v>6</v>
      </c>
      <c r="T106">
        <f>MIN(_xlfn.FLOOR.MATH(LOG(2*S106)/LOG(2)),9)</f>
        <v>3</v>
      </c>
      <c r="U106">
        <f>R106*POWER(2,T106)</f>
        <v>0.60271020408163267</v>
      </c>
      <c r="V106">
        <f>U106*POWER(2,Blut-T106)</f>
        <v>323577576.93701226</v>
      </c>
      <c r="W106">
        <f>ROUND(V106,0)</f>
        <v>323577577</v>
      </c>
      <c r="X106">
        <f>(W106 / POWER(2,Blut-T106)-U106) / POWER(2,T106) * fs</f>
        <v>6.4674754302052051E-7</v>
      </c>
      <c r="Y106">
        <f>1200 * LOG((Q106+X106)/Q106,2)</f>
        <v>3.3700290277267167E-7</v>
      </c>
    </row>
    <row r="107" spans="13:25" x14ac:dyDescent="0.3">
      <c r="M107">
        <v>105</v>
      </c>
      <c r="N107" t="str">
        <f>DEC2HEX(M107)</f>
        <v>69</v>
      </c>
      <c r="O107" t="str">
        <f>HEX2BIN(N107,7)</f>
        <v>1101001</v>
      </c>
      <c r="P107" t="s">
        <v>28</v>
      </c>
      <c r="Q107">
        <v>3520</v>
      </c>
      <c r="R107">
        <f>Q107/fs</f>
        <v>7.9818594104308388E-2</v>
      </c>
      <c r="S107">
        <f>_xlfn.FLOOR.MATH(0.5/R107)</f>
        <v>6</v>
      </c>
      <c r="T107">
        <f>MIN(_xlfn.FLOOR.MATH(LOG(2*S107)/LOG(2)),9)</f>
        <v>3</v>
      </c>
      <c r="U107">
        <f>R107*POWER(2,T107)</f>
        <v>0.6385487528344671</v>
      </c>
      <c r="V107">
        <f>U107*POWER(2,Blut-T107)</f>
        <v>342818251.29070294</v>
      </c>
      <c r="W107">
        <f>ROUND(V107,0)</f>
        <v>342818251</v>
      </c>
      <c r="X107">
        <f>(W107 / POWER(2,Blut-T107)-U107) / POWER(2,T107) * fs</f>
        <v>-2.9848887611594321E-6</v>
      </c>
      <c r="Y107">
        <f>1200 * LOG((Q107+X107)/Q107,2)</f>
        <v>-1.4680514989602918E-6</v>
      </c>
    </row>
    <row r="108" spans="13:25" x14ac:dyDescent="0.3">
      <c r="M108">
        <v>106</v>
      </c>
      <c r="N108" t="str">
        <f>DEC2HEX(M108)</f>
        <v>6A</v>
      </c>
      <c r="O108" t="str">
        <f>HEX2BIN(N108,7)</f>
        <v>1101010</v>
      </c>
      <c r="P108" t="s">
        <v>27</v>
      </c>
      <c r="Q108">
        <v>3729.31</v>
      </c>
      <c r="R108">
        <f>Q108/fs</f>
        <v>8.4564852607709753E-2</v>
      </c>
      <c r="S108">
        <f>_xlfn.FLOOR.MATH(0.5/R108)</f>
        <v>5</v>
      </c>
      <c r="T108">
        <f>MIN(_xlfn.FLOOR.MATH(LOG(2*S108)/LOG(2)),9)</f>
        <v>3</v>
      </c>
      <c r="U108">
        <f>R108*POWER(2,T108)</f>
        <v>0.67651882086167803</v>
      </c>
      <c r="V108">
        <f>U108*POWER(2,Blut-T108)</f>
        <v>363203276.34117371</v>
      </c>
      <c r="W108">
        <f>ROUND(V108,0)</f>
        <v>363203276</v>
      </c>
      <c r="X108">
        <f>(W108 / POWER(2,Blut-T108)-U108) / POWER(2,T108) * fs</f>
        <v>-3.503114111291783E-6</v>
      </c>
      <c r="Y108">
        <f>1200 * LOG((Q108+X108)/Q108,2)</f>
        <v>-1.6262284350196496E-6</v>
      </c>
    </row>
    <row r="109" spans="13:25" x14ac:dyDescent="0.3">
      <c r="M109">
        <v>107</v>
      </c>
      <c r="N109" t="str">
        <f>DEC2HEX(M109)</f>
        <v>6B</v>
      </c>
      <c r="O109" t="str">
        <f>HEX2BIN(N109,7)</f>
        <v>1101011</v>
      </c>
      <c r="P109" t="s">
        <v>26</v>
      </c>
      <c r="Q109">
        <v>3951.07</v>
      </c>
      <c r="R109">
        <f>Q109/fs</f>
        <v>8.9593424036281177E-2</v>
      </c>
      <c r="S109">
        <f>_xlfn.FLOOR.MATH(0.5/R109)</f>
        <v>5</v>
      </c>
      <c r="T109">
        <f>MIN(_xlfn.FLOOR.MATH(LOG(2*S109)/LOG(2)),9)</f>
        <v>3</v>
      </c>
      <c r="U109">
        <f>R109*POWER(2,T109)</f>
        <v>0.71674739229024942</v>
      </c>
      <c r="V109">
        <f>U109*POWER(2,Blut-T109)</f>
        <v>384800826.17248797</v>
      </c>
      <c r="W109">
        <f>ROUND(V109,0)</f>
        <v>384800826</v>
      </c>
      <c r="X109">
        <f>(W109 / POWER(2,Blut-T109)-U109) / POWER(2,T109) * fs</f>
        <v>-1.7710774347090563E-6</v>
      </c>
      <c r="Y109">
        <f>1200 * LOG((Q109+X109)/Q109,2)</f>
        <v>-7.7603007072309253E-7</v>
      </c>
    </row>
    <row r="110" spans="13:25" x14ac:dyDescent="0.3">
      <c r="M110">
        <v>108</v>
      </c>
      <c r="N110" t="str">
        <f>DEC2HEX(M110)</f>
        <v>6C</v>
      </c>
      <c r="O110" t="str">
        <f>HEX2BIN(N110,7)</f>
        <v>1101100</v>
      </c>
      <c r="P110" t="s">
        <v>25</v>
      </c>
      <c r="Q110">
        <v>4186.01</v>
      </c>
      <c r="R110">
        <f>Q110/fs</f>
        <v>9.4920861678004537E-2</v>
      </c>
      <c r="S110">
        <f>_xlfn.FLOOR.MATH(0.5/R110)</f>
        <v>5</v>
      </c>
      <c r="T110">
        <f>MIN(_xlfn.FLOOR.MATH(LOG(2*S110)/LOG(2)),9)</f>
        <v>3</v>
      </c>
      <c r="U110">
        <f>R110*POWER(2,T110)</f>
        <v>0.75936689342403629</v>
      </c>
      <c r="V110">
        <f>U110*POWER(2,Blut-T110)</f>
        <v>407681996.61516917</v>
      </c>
      <c r="W110">
        <f>ROUND(V110,0)</f>
        <v>407681997</v>
      </c>
      <c r="X110">
        <f>(W110 / POWER(2,Blut-T110)-U110) / POWER(2,T110) * fs</f>
        <v>3.9513780997202375E-6</v>
      </c>
      <c r="Y110">
        <f>1200 * LOG((Q110+X110)/Q110,2)</f>
        <v>1.6341957396107237E-6</v>
      </c>
    </row>
    <row r="111" spans="13:25" x14ac:dyDescent="0.3">
      <c r="M111">
        <v>109</v>
      </c>
      <c r="N111" t="str">
        <f>DEC2HEX(M111)</f>
        <v>6D</v>
      </c>
      <c r="O111" t="str">
        <f>HEX2BIN(N111,7)</f>
        <v>1101101</v>
      </c>
      <c r="P111" t="s">
        <v>24</v>
      </c>
      <c r="Q111">
        <v>4434.92</v>
      </c>
      <c r="R111">
        <f>Q111/fs</f>
        <v>0.10056507936507937</v>
      </c>
      <c r="S111">
        <f>_xlfn.FLOOR.MATH(0.5/R111)</f>
        <v>4</v>
      </c>
      <c r="T111">
        <f>MIN(_xlfn.FLOOR.MATH(LOG(2*S111)/LOG(2)),9)</f>
        <v>3</v>
      </c>
      <c r="U111">
        <f>R111*POWER(2,T111)</f>
        <v>0.80452063492063497</v>
      </c>
      <c r="V111">
        <f>U111*POWER(2,Blut-T111)</f>
        <v>431923726.99266034</v>
      </c>
      <c r="W111">
        <f>ROUND(V111,0)</f>
        <v>431923727</v>
      </c>
      <c r="X111">
        <f>(W111 / POWER(2,Blut-T111)-U111) / POWER(2,T111) * fs</f>
        <v>7.536235385741108E-8</v>
      </c>
      <c r="Y111">
        <f>1200 * LOG((Q111+X111)/Q111,2)</f>
        <v>2.9418987640184718E-8</v>
      </c>
    </row>
    <row r="112" spans="13:25" x14ac:dyDescent="0.3">
      <c r="M112">
        <v>110</v>
      </c>
      <c r="N112" t="str">
        <f>DEC2HEX(M112)</f>
        <v>6E</v>
      </c>
      <c r="O112" t="str">
        <f>HEX2BIN(N112,7)</f>
        <v>1101110</v>
      </c>
      <c r="P112" t="s">
        <v>23</v>
      </c>
      <c r="Q112">
        <v>4698.6400000000003</v>
      </c>
      <c r="R112">
        <f>Q112/fs</f>
        <v>0.10654512471655329</v>
      </c>
      <c r="S112">
        <f>_xlfn.FLOOR.MATH(0.5/R112)</f>
        <v>4</v>
      </c>
      <c r="T112">
        <f>MIN(_xlfn.FLOOR.MATH(LOG(2*S112)/LOG(2)),9)</f>
        <v>3</v>
      </c>
      <c r="U112">
        <f>R112*POWER(2,T112)</f>
        <v>0.85236099773242635</v>
      </c>
      <c r="V112">
        <f>U112*POWER(2,Blut-T112)</f>
        <v>457607826.20583767</v>
      </c>
      <c r="W112">
        <f>ROUND(V112,0)</f>
        <v>457607826</v>
      </c>
      <c r="X112">
        <f>(W112 / POWER(2,Blut-T112)-U112) / POWER(2,T112) * fs</f>
        <v>-2.1135064573463147E-6</v>
      </c>
      <c r="Y112">
        <f>1200 * LOG((Q112+X112)/Q112,2)</f>
        <v>-7.7873055926702105E-7</v>
      </c>
    </row>
    <row r="113" spans="13:25" x14ac:dyDescent="0.3">
      <c r="M113">
        <v>111</v>
      </c>
      <c r="N113" t="str">
        <f>DEC2HEX(M113)</f>
        <v>6F</v>
      </c>
      <c r="O113" t="str">
        <f>HEX2BIN(N113,7)</f>
        <v>1101111</v>
      </c>
      <c r="P113" t="s">
        <v>22</v>
      </c>
      <c r="Q113">
        <v>4978.03</v>
      </c>
      <c r="R113">
        <f>Q113/fs</f>
        <v>0.11288049886621315</v>
      </c>
      <c r="S113">
        <f>_xlfn.FLOOR.MATH(0.5/R113)</f>
        <v>4</v>
      </c>
      <c r="T113">
        <f>MIN(_xlfn.FLOOR.MATH(LOG(2*S113)/LOG(2)),9)</f>
        <v>3</v>
      </c>
      <c r="U113">
        <f>R113*POWER(2,T113)</f>
        <v>0.90304399092970522</v>
      </c>
      <c r="V113">
        <f>U113*POWER(2,Blut-T113)</f>
        <v>484818050.98655057</v>
      </c>
      <c r="W113">
        <f>ROUND(V113,0)</f>
        <v>484818051</v>
      </c>
      <c r="X113">
        <f>(W113 / POWER(2,Blut-T113)-U113) / POWER(2,T113) * fs</f>
        <v>1.38096484247896E-7</v>
      </c>
      <c r="Y113">
        <f>1200 * LOG((Q113+X113)/Q113,2)</f>
        <v>4.8026410829827856E-8</v>
      </c>
    </row>
    <row r="114" spans="13:25" x14ac:dyDescent="0.3">
      <c r="M114">
        <v>112</v>
      </c>
      <c r="N114" t="str">
        <f>DEC2HEX(M114)</f>
        <v>70</v>
      </c>
      <c r="O114" t="str">
        <f>HEX2BIN(N114,7)</f>
        <v>1110000</v>
      </c>
      <c r="P114" t="s">
        <v>21</v>
      </c>
      <c r="Q114">
        <v>5274.04</v>
      </c>
      <c r="R114">
        <f>Q114/fs</f>
        <v>0.11959274376417234</v>
      </c>
      <c r="S114">
        <f>_xlfn.FLOOR.MATH(0.5/R114)</f>
        <v>4</v>
      </c>
      <c r="T114">
        <f>MIN(_xlfn.FLOOR.MATH(LOG(2*S114)/LOG(2)),9)</f>
        <v>3</v>
      </c>
      <c r="U114">
        <f>R114*POWER(2,T114)</f>
        <v>0.9567419501133787</v>
      </c>
      <c r="V114">
        <f>U114*POWER(2,Blut-T114)</f>
        <v>513646923.30602813</v>
      </c>
      <c r="W114">
        <f>ROUND(V114,0)</f>
        <v>513646923</v>
      </c>
      <c r="X114">
        <f>(W114 / POWER(2,Blut-T114)-U114) / POWER(2,T114) * fs</f>
        <v>-3.1422452140272839E-6</v>
      </c>
      <c r="Y114">
        <f>1200 * LOG((Q114+X114)/Q114,2)</f>
        <v>-1.0314601523464014E-6</v>
      </c>
    </row>
    <row r="115" spans="13:25" x14ac:dyDescent="0.3">
      <c r="M115">
        <v>113</v>
      </c>
      <c r="N115" t="str">
        <f>DEC2HEX(M115)</f>
        <v>71</v>
      </c>
      <c r="O115" t="str">
        <f>HEX2BIN(N115,7)</f>
        <v>1110001</v>
      </c>
      <c r="P115" t="s">
        <v>20</v>
      </c>
      <c r="Q115">
        <v>5587.65</v>
      </c>
      <c r="R115">
        <f>Q115/fs</f>
        <v>0.12670408163265307</v>
      </c>
      <c r="S115">
        <f>_xlfn.FLOOR.MATH(0.5/R115)</f>
        <v>3</v>
      </c>
      <c r="T115">
        <f>MIN(_xlfn.FLOOR.MATH(LOG(2*S115)/LOG(2)),9)</f>
        <v>2</v>
      </c>
      <c r="U115">
        <f>R115*POWER(2,T115)</f>
        <v>0.50681632653061226</v>
      </c>
      <c r="V115">
        <f>U115*POWER(2,Blut-T115)</f>
        <v>544189886.8819592</v>
      </c>
      <c r="W115">
        <f>ROUND(V115,0)</f>
        <v>544189887</v>
      </c>
      <c r="X115">
        <f>(W115 / POWER(2,Blut-T115)-U115) / POWER(2,T115) * fs</f>
        <v>1.2120230319379033E-6</v>
      </c>
      <c r="Y115">
        <f>1200 * LOG((Q115+X115)/Q115,2)</f>
        <v>3.7552359392487843E-7</v>
      </c>
    </row>
    <row r="116" spans="13:25" x14ac:dyDescent="0.3">
      <c r="M116">
        <v>114</v>
      </c>
      <c r="N116" t="str">
        <f>DEC2HEX(M116)</f>
        <v>72</v>
      </c>
      <c r="O116" t="str">
        <f>HEX2BIN(N116,7)</f>
        <v>1110010</v>
      </c>
      <c r="P116" t="s">
        <v>19</v>
      </c>
      <c r="Q116">
        <v>5919.91</v>
      </c>
      <c r="R116">
        <f>Q116/fs</f>
        <v>0.13423832199546484</v>
      </c>
      <c r="S116">
        <f>_xlfn.FLOOR.MATH(0.5/R116)</f>
        <v>3</v>
      </c>
      <c r="T116">
        <f>MIN(_xlfn.FLOOR.MATH(LOG(2*S116)/LOG(2)),9)</f>
        <v>2</v>
      </c>
      <c r="U116">
        <f>R116*POWER(2,T116)</f>
        <v>0.53695328798185937</v>
      </c>
      <c r="V116">
        <f>U116*POWER(2,Blut-T116)</f>
        <v>576549202.84043896</v>
      </c>
      <c r="W116">
        <f>ROUND(V116,0)</f>
        <v>576549203</v>
      </c>
      <c r="X116">
        <f>(W116 / POWER(2,Blut-T116)-U116) / POWER(2,T116) * fs</f>
        <v>1.6383458339985779E-6</v>
      </c>
      <c r="Y116">
        <f>1200 * LOG((Q116+X116)/Q116,2)</f>
        <v>4.7912202262150105E-7</v>
      </c>
    </row>
    <row r="117" spans="13:25" x14ac:dyDescent="0.3">
      <c r="M117">
        <v>115</v>
      </c>
      <c r="N117" t="str">
        <f>DEC2HEX(M117)</f>
        <v>73</v>
      </c>
      <c r="O117" t="str">
        <f>HEX2BIN(N117,7)</f>
        <v>1110011</v>
      </c>
      <c r="P117" t="s">
        <v>18</v>
      </c>
      <c r="Q117">
        <v>6271.93</v>
      </c>
      <c r="R117">
        <f>Q117/fs</f>
        <v>0.14222063492063491</v>
      </c>
      <c r="S117">
        <f>_xlfn.FLOOR.MATH(0.5/R117)</f>
        <v>3</v>
      </c>
      <c r="T117">
        <f>MIN(_xlfn.FLOOR.MATH(LOG(2*S117)/LOG(2)),9)</f>
        <v>2</v>
      </c>
      <c r="U117">
        <f>R117*POWER(2,T117)</f>
        <v>0.56888253968253966</v>
      </c>
      <c r="V117">
        <f>U117*POWER(2,Blut-T117)</f>
        <v>610832975.80048251</v>
      </c>
      <c r="W117">
        <f>ROUND(V117,0)</f>
        <v>610832976</v>
      </c>
      <c r="X117">
        <f>(W117 / POWER(2,Blut-T117)-U117) / POWER(2,T117) * fs</f>
        <v>2.0486119300944239E-6</v>
      </c>
      <c r="Y117">
        <f>1200 * LOG((Q117+X117)/Q117,2)</f>
        <v>5.6547615017348676E-7</v>
      </c>
    </row>
    <row r="118" spans="13:25" x14ac:dyDescent="0.3">
      <c r="M118">
        <v>116</v>
      </c>
      <c r="N118" t="str">
        <f>DEC2HEX(M118)</f>
        <v>74</v>
      </c>
      <c r="O118" t="str">
        <f>HEX2BIN(N118,7)</f>
        <v>1110100</v>
      </c>
      <c r="P118" t="s">
        <v>17</v>
      </c>
      <c r="Q118">
        <v>6644.88</v>
      </c>
      <c r="R118">
        <f>Q118/fs</f>
        <v>0.15067755102040817</v>
      </c>
      <c r="S118">
        <f>_xlfn.FLOOR.MATH(0.5/R118)</f>
        <v>3</v>
      </c>
      <c r="T118">
        <f>MIN(_xlfn.FLOOR.MATH(LOG(2*S118)/LOG(2)),9)</f>
        <v>2</v>
      </c>
      <c r="U118">
        <f>R118*POWER(2,T118)</f>
        <v>0.60271020408163267</v>
      </c>
      <c r="V118">
        <f>U118*POWER(2,Blut-T118)</f>
        <v>647155153.87402451</v>
      </c>
      <c r="W118">
        <f>ROUND(V118,0)</f>
        <v>647155154</v>
      </c>
      <c r="X118">
        <f>(W118 / POWER(2,Blut-T118)-U118) / POWER(2,T118) * fs</f>
        <v>1.293495086041041E-6</v>
      </c>
      <c r="Y118">
        <f>1200 * LOG((Q118+X118)/Q118,2)</f>
        <v>3.3700290277267167E-7</v>
      </c>
    </row>
    <row r="119" spans="13:25" x14ac:dyDescent="0.3">
      <c r="M119">
        <v>117</v>
      </c>
      <c r="N119" t="str">
        <f>DEC2HEX(M119)</f>
        <v>75</v>
      </c>
      <c r="O119" t="str">
        <f>HEX2BIN(N119,7)</f>
        <v>1110101</v>
      </c>
      <c r="P119" t="s">
        <v>16</v>
      </c>
      <c r="Q119">
        <v>7040</v>
      </c>
      <c r="R119">
        <f>Q119/fs</f>
        <v>0.15963718820861678</v>
      </c>
      <c r="S119">
        <f>_xlfn.FLOOR.MATH(0.5/R119)</f>
        <v>3</v>
      </c>
      <c r="T119">
        <f>MIN(_xlfn.FLOOR.MATH(LOG(2*S119)/LOG(2)),9)</f>
        <v>2</v>
      </c>
      <c r="U119">
        <f>R119*POWER(2,T119)</f>
        <v>0.6385487528344671</v>
      </c>
      <c r="V119">
        <f>U119*POWER(2,Blut-T119)</f>
        <v>685636502.58140588</v>
      </c>
      <c r="W119">
        <f>ROUND(V119,0)</f>
        <v>685636503</v>
      </c>
      <c r="X119">
        <f>(W119 / POWER(2,Blut-T119)-U119) / POWER(2,T119) * fs</f>
        <v>4.2980538628167864E-6</v>
      </c>
      <c r="Y119">
        <f>1200 * LOG((Q119+X119)/Q119,2)</f>
        <v>1.0569512259150048E-6</v>
      </c>
    </row>
    <row r="120" spans="13:25" x14ac:dyDescent="0.3">
      <c r="M120">
        <v>118</v>
      </c>
      <c r="N120" t="str">
        <f>DEC2HEX(M120)</f>
        <v>76</v>
      </c>
      <c r="O120" t="str">
        <f>HEX2BIN(N120,7)</f>
        <v>1110110</v>
      </c>
      <c r="P120" t="s">
        <v>15</v>
      </c>
      <c r="Q120">
        <v>7458.62</v>
      </c>
      <c r="R120">
        <f>Q120/fs</f>
        <v>0.16912970521541951</v>
      </c>
      <c r="S120">
        <f>_xlfn.FLOOR.MATH(0.5/R120)</f>
        <v>2</v>
      </c>
      <c r="T120">
        <f>MIN(_xlfn.FLOOR.MATH(LOG(2*S120)/LOG(2)),9)</f>
        <v>2</v>
      </c>
      <c r="U120">
        <f>R120*POWER(2,T120)</f>
        <v>0.67651882086167803</v>
      </c>
      <c r="V120">
        <f>U120*POWER(2,Blut-T120)</f>
        <v>726406552.68234742</v>
      </c>
      <c r="W120">
        <f>ROUND(V120,0)</f>
        <v>726406553</v>
      </c>
      <c r="X120">
        <f>(W120 / POWER(2,Blut-T120)-U120) / POWER(2,T120) * fs</f>
        <v>3.2616031625520847E-6</v>
      </c>
      <c r="Y120">
        <f>1200 * LOG((Q120+X120)/Q120,2)</f>
        <v>7.5705668774978089E-7</v>
      </c>
    </row>
    <row r="121" spans="13:25" x14ac:dyDescent="0.3">
      <c r="M121">
        <v>119</v>
      </c>
      <c r="N121" t="str">
        <f>DEC2HEX(M121)</f>
        <v>77</v>
      </c>
      <c r="O121" t="str">
        <f>HEX2BIN(N121,7)</f>
        <v>1110111</v>
      </c>
      <c r="P121" t="s">
        <v>14</v>
      </c>
      <c r="Q121">
        <v>7902.13</v>
      </c>
      <c r="R121">
        <f>Q121/fs</f>
        <v>0.17918662131519275</v>
      </c>
      <c r="S121">
        <f>_xlfn.FLOOR.MATH(0.5/R121)</f>
        <v>2</v>
      </c>
      <c r="T121">
        <f>MIN(_xlfn.FLOOR.MATH(LOG(2*S121)/LOG(2)),9)</f>
        <v>2</v>
      </c>
      <c r="U121">
        <f>R121*POWER(2,T121)</f>
        <v>0.716746485260771</v>
      </c>
      <c r="V121">
        <f>U121*POWER(2,Blut-T121)</f>
        <v>769600678.42948937</v>
      </c>
      <c r="W121">
        <f>ROUND(V121,0)</f>
        <v>769600678</v>
      </c>
      <c r="X121">
        <f>(W121 / POWER(2,Blut-T121)-U121) / POWER(2,T121) * fs</f>
        <v>-4.4099244755901879E-6</v>
      </c>
      <c r="Y121">
        <f>1200 * LOG((Q121+X121)/Q121,2)</f>
        <v>-9.6614600187067793E-7</v>
      </c>
    </row>
    <row r="122" spans="13:25" x14ac:dyDescent="0.3">
      <c r="M122">
        <v>120</v>
      </c>
      <c r="N122" t="str">
        <f>DEC2HEX(M122)</f>
        <v>78</v>
      </c>
      <c r="O122" t="str">
        <f>HEX2BIN(N122,7)</f>
        <v>1111000</v>
      </c>
      <c r="P122" t="s">
        <v>13</v>
      </c>
      <c r="Q122">
        <v>8372.02</v>
      </c>
      <c r="R122">
        <f>Q122/fs</f>
        <v>0.18984172335600907</v>
      </c>
      <c r="S122">
        <f>_xlfn.FLOOR.MATH(0.5/R122)</f>
        <v>2</v>
      </c>
      <c r="T122">
        <f>MIN(_xlfn.FLOOR.MATH(LOG(2*S122)/LOG(2)),9)</f>
        <v>2</v>
      </c>
      <c r="U122">
        <f>R122*POWER(2,T122)</f>
        <v>0.75936689342403629</v>
      </c>
      <c r="V122">
        <f>U122*POWER(2,Blut-T122)</f>
        <v>815363993.23033834</v>
      </c>
      <c r="W122">
        <f>ROUND(V122,0)</f>
        <v>815363993</v>
      </c>
      <c r="X122">
        <f>(W122 / POWER(2,Blut-T122)-U122) / POWER(2,T122) * fs</f>
        <v>-2.3650751856951757E-6</v>
      </c>
      <c r="Y122">
        <f>1200 * LOG((Q122+X122)/Q122,2)</f>
        <v>-4.8906943087358666E-7</v>
      </c>
    </row>
    <row r="123" spans="13:25" x14ac:dyDescent="0.3">
      <c r="M123">
        <v>121</v>
      </c>
      <c r="N123" t="str">
        <f>DEC2HEX(M123)</f>
        <v>79</v>
      </c>
      <c r="O123" t="str">
        <f>HEX2BIN(N123,7)</f>
        <v>1111001</v>
      </c>
      <c r="P123" t="s">
        <v>12</v>
      </c>
      <c r="Q123">
        <v>8869.84</v>
      </c>
      <c r="R123">
        <f>Q123/fs</f>
        <v>0.20113015873015874</v>
      </c>
      <c r="S123">
        <f>_xlfn.FLOOR.MATH(0.5/R123)</f>
        <v>2</v>
      </c>
      <c r="T123">
        <f>MIN(_xlfn.FLOOR.MATH(LOG(2*S123)/LOG(2)),9)</f>
        <v>2</v>
      </c>
      <c r="U123">
        <f>R123*POWER(2,T123)</f>
        <v>0.80452063492063497</v>
      </c>
      <c r="V123">
        <f>U123*POWER(2,Blut-T123)</f>
        <v>863847453.98532069</v>
      </c>
      <c r="W123">
        <f>ROUND(V123,0)</f>
        <v>863847454</v>
      </c>
      <c r="X123">
        <f>(W123 / POWER(2,Blut-T123)-U123) / POWER(2,T123) * fs</f>
        <v>1.5072470771482216E-7</v>
      </c>
      <c r="Y123">
        <f>1200 * LOG((Q123+X123)/Q123,2)</f>
        <v>2.9418987640184718E-8</v>
      </c>
    </row>
    <row r="124" spans="13:25" x14ac:dyDescent="0.3">
      <c r="M124">
        <v>122</v>
      </c>
      <c r="N124" t="str">
        <f>DEC2HEX(M124)</f>
        <v>7A</v>
      </c>
      <c r="O124" t="str">
        <f>HEX2BIN(N124,7)</f>
        <v>1111010</v>
      </c>
      <c r="P124" t="s">
        <v>11</v>
      </c>
      <c r="Q124">
        <v>9397.27</v>
      </c>
      <c r="R124">
        <f>Q124/fs</f>
        <v>0.21309002267573698</v>
      </c>
      <c r="S124">
        <f>_xlfn.FLOOR.MATH(0.5/R124)</f>
        <v>2</v>
      </c>
      <c r="T124">
        <f>MIN(_xlfn.FLOOR.MATH(LOG(2*S124)/LOG(2)),9)</f>
        <v>2</v>
      </c>
      <c r="U124">
        <f>R124*POWER(2,T124)</f>
        <v>0.85236009070294794</v>
      </c>
      <c r="V124">
        <f>U124*POWER(2,Blut-T124)</f>
        <v>915214678.49618876</v>
      </c>
      <c r="W124">
        <f>ROUND(V124,0)</f>
        <v>915214678</v>
      </c>
      <c r="X124">
        <f>(W124 / POWER(2,Blut-T124)-U124) / POWER(2,T124) * fs</f>
        <v>-5.0947825208647046E-6</v>
      </c>
      <c r="Y124">
        <f>1200 * LOG((Q124+X124)/Q124,2)</f>
        <v>-9.3859813563596707E-7</v>
      </c>
    </row>
    <row r="125" spans="13:25" x14ac:dyDescent="0.3">
      <c r="M125">
        <v>123</v>
      </c>
      <c r="N125" t="str">
        <f>DEC2HEX(M125)</f>
        <v>7B</v>
      </c>
      <c r="O125" t="str">
        <f>HEX2BIN(N125,7)</f>
        <v>1111011</v>
      </c>
      <c r="P125" t="s">
        <v>10</v>
      </c>
      <c r="Q125">
        <v>9956.06</v>
      </c>
      <c r="R125">
        <f>Q125/fs</f>
        <v>0.22576099773242631</v>
      </c>
      <c r="S125">
        <f>_xlfn.FLOOR.MATH(0.5/R125)</f>
        <v>2</v>
      </c>
      <c r="T125">
        <f>MIN(_xlfn.FLOOR.MATH(LOG(2*S125)/LOG(2)),9)</f>
        <v>2</v>
      </c>
      <c r="U125">
        <f>R125*POWER(2,T125)</f>
        <v>0.90304399092970522</v>
      </c>
      <c r="V125">
        <f>U125*POWER(2,Blut-T125)</f>
        <v>969636101.97310114</v>
      </c>
      <c r="W125">
        <f>ROUND(V125,0)</f>
        <v>969636102</v>
      </c>
      <c r="X125">
        <f>(W125 / POWER(2,Blut-T125)-U125) / POWER(2,T125) * fs</f>
        <v>2.76192968495792E-7</v>
      </c>
      <c r="Y125">
        <f>1200 * LOG((Q125+X125)/Q125,2)</f>
        <v>4.8026410829827856E-8</v>
      </c>
    </row>
    <row r="126" spans="13:25" x14ac:dyDescent="0.3">
      <c r="M126">
        <v>124</v>
      </c>
      <c r="N126" t="str">
        <f>DEC2HEX(M126)</f>
        <v>7C</v>
      </c>
      <c r="O126" t="str">
        <f>HEX2BIN(N126,7)</f>
        <v>1111100</v>
      </c>
      <c r="P126" t="s">
        <v>9</v>
      </c>
      <c r="Q126">
        <v>10548.08</v>
      </c>
      <c r="R126">
        <f>Q126/fs</f>
        <v>0.23918548752834468</v>
      </c>
      <c r="S126">
        <f>_xlfn.FLOOR.MATH(0.5/R126)</f>
        <v>2</v>
      </c>
      <c r="T126">
        <f>MIN(_xlfn.FLOOR.MATH(LOG(2*S126)/LOG(2)),9)</f>
        <v>2</v>
      </c>
      <c r="U126">
        <f>R126*POWER(2,T126)</f>
        <v>0.9567419501133787</v>
      </c>
      <c r="V126">
        <f>U126*POWER(2,Blut-T126)</f>
        <v>1027293846.6120563</v>
      </c>
      <c r="W126">
        <f>ROUND(V126,0)</f>
        <v>1027293847</v>
      </c>
      <c r="X126">
        <f>(W126 / POWER(2,Blut-T126)-U126) / POWER(2,T126) * fs</f>
        <v>3.9833409570810829E-6</v>
      </c>
      <c r="Y126">
        <f>1200 * LOG((Q126+X126)/Q126,2)</f>
        <v>6.5377732034944957E-7</v>
      </c>
    </row>
    <row r="127" spans="13:25" x14ac:dyDescent="0.3">
      <c r="M127">
        <v>125</v>
      </c>
      <c r="N127" t="str">
        <f>DEC2HEX(M127)</f>
        <v>7D</v>
      </c>
      <c r="O127" t="str">
        <f>HEX2BIN(N127,7)</f>
        <v>1111101</v>
      </c>
      <c r="P127" t="s">
        <v>8</v>
      </c>
      <c r="Q127">
        <v>11175.3</v>
      </c>
      <c r="R127">
        <f>Q127/fs</f>
        <v>0.25340816326530613</v>
      </c>
      <c r="S127">
        <f>_xlfn.FLOOR.MATH(0.5/R127)</f>
        <v>1</v>
      </c>
      <c r="T127">
        <f>MIN(_xlfn.FLOOR.MATH(LOG(2*S127)/LOG(2)),9)</f>
        <v>1</v>
      </c>
      <c r="U127">
        <f>R127*POWER(2,T127)</f>
        <v>0.50681632653061226</v>
      </c>
      <c r="V127">
        <f>U127*POWER(2,Blut-T127)</f>
        <v>1088379773.7639184</v>
      </c>
      <c r="W127">
        <f>ROUND(V127,0)</f>
        <v>1088379774</v>
      </c>
      <c r="X127">
        <f>(W127 / POWER(2,Blut-T127)-U127) / POWER(2,T127) * fs</f>
        <v>2.4240460638758066E-6</v>
      </c>
      <c r="Y127">
        <f>1200 * LOG((Q127+X127)/Q127,2)</f>
        <v>3.7552359392487843E-7</v>
      </c>
    </row>
    <row r="128" spans="13:25" x14ac:dyDescent="0.3">
      <c r="M128">
        <v>126</v>
      </c>
      <c r="N128" t="str">
        <f>DEC2HEX(M128)</f>
        <v>7E</v>
      </c>
      <c r="O128" t="str">
        <f>HEX2BIN(N128,7)</f>
        <v>1111110</v>
      </c>
      <c r="P128" t="s">
        <v>7</v>
      </c>
      <c r="Q128">
        <v>11839.82</v>
      </c>
      <c r="R128">
        <f>Q128/fs</f>
        <v>0.26847664399092969</v>
      </c>
      <c r="S128">
        <f>_xlfn.FLOOR.MATH(0.5/R128)</f>
        <v>1</v>
      </c>
      <c r="T128">
        <f>MIN(_xlfn.FLOOR.MATH(LOG(2*S128)/LOG(2)),9)</f>
        <v>1</v>
      </c>
      <c r="U128">
        <f>R128*POWER(2,T128)</f>
        <v>0.53695328798185937</v>
      </c>
      <c r="V128">
        <f>U128*POWER(2,Blut-T128)</f>
        <v>1153098405.6808779</v>
      </c>
      <c r="W128">
        <f>ROUND(V128,0)</f>
        <v>1153098406</v>
      </c>
      <c r="X128">
        <f>(W128 / POWER(2,Blut-T128)-U128) / POWER(2,T128) * fs</f>
        <v>3.2766916679971558E-6</v>
      </c>
      <c r="Y128">
        <f>1200 * LOG((Q128+X128)/Q128,2)</f>
        <v>4.7912202262150105E-7</v>
      </c>
    </row>
    <row r="129" spans="13:25" x14ac:dyDescent="0.3">
      <c r="M129">
        <v>127</v>
      </c>
      <c r="N129" t="str">
        <f>DEC2HEX(M129)</f>
        <v>7F</v>
      </c>
      <c r="O129" t="str">
        <f>HEX2BIN(N129,7)</f>
        <v>1111111</v>
      </c>
      <c r="P129" t="s">
        <v>6</v>
      </c>
      <c r="Q129">
        <v>12543.85</v>
      </c>
      <c r="R129">
        <f>Q129/fs</f>
        <v>0.28444104308390022</v>
      </c>
      <c r="S129">
        <f>_xlfn.FLOOR.MATH(0.5/R129)</f>
        <v>1</v>
      </c>
      <c r="T129">
        <f>MIN(_xlfn.FLOOR.MATH(LOG(2*S129)/LOG(2)),9)</f>
        <v>1</v>
      </c>
      <c r="U129">
        <f>R129*POWER(2,T129)</f>
        <v>0.56888208616780045</v>
      </c>
      <c r="V129">
        <f>U129*POWER(2,Blut-T129)</f>
        <v>1221664977.6854784</v>
      </c>
      <c r="W129">
        <f>ROUND(V129,0)</f>
        <v>1221664978</v>
      </c>
      <c r="X129">
        <f>(W129 / POWER(2,Blut-T129)-U129) / POWER(2,T129) * fs</f>
        <v>3.2294542540167726E-6</v>
      </c>
      <c r="Y129">
        <f>1200 * LOG((Q129+X129)/Q129,2)</f>
        <v>4.4571169370329721E-7</v>
      </c>
    </row>
  </sheetData>
  <sortState xmlns:xlrd2="http://schemas.microsoft.com/office/spreadsheetml/2017/richdata2" ref="M2:Y130">
    <sortCondition ref="M1:M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tabSelected="1" topLeftCell="A25" zoomScale="55" zoomScaleNormal="55" workbookViewId="0">
      <selection activeCell="J14" sqref="J14"/>
    </sheetView>
  </sheetViews>
  <sheetFormatPr defaultRowHeight="14.4" x14ac:dyDescent="0.3"/>
  <sheetData>
    <row r="1" spans="1:7" x14ac:dyDescent="0.3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3">
      <c r="A2" t="s">
        <v>2</v>
      </c>
      <c r="B2">
        <f>POWER(2,B1)</f>
        <v>128</v>
      </c>
      <c r="E2">
        <v>0</v>
      </c>
      <c r="F2">
        <f>1.5*(1-POWER(a,E2))</f>
        <v>0</v>
      </c>
      <c r="G2">
        <f>FLOOR(F2*POWER(2,16),1)</f>
        <v>0</v>
      </c>
    </row>
    <row r="3" spans="1:7" x14ac:dyDescent="0.3">
      <c r="A3" t="s">
        <v>77</v>
      </c>
      <c r="B3">
        <f>POWER(1/3,1/N)</f>
        <v>0.99145381950116573</v>
      </c>
      <c r="E3">
        <f>E2+1</f>
        <v>1</v>
      </c>
      <c r="F3">
        <f>1.5*(1-POWER(a,E3))</f>
        <v>1.2819270748251399E-2</v>
      </c>
      <c r="G3">
        <f t="shared" ref="G3:G66" si="0">FLOOR(F3*POWER(2,16),1)</f>
        <v>840</v>
      </c>
    </row>
    <row r="4" spans="1:7" x14ac:dyDescent="0.3">
      <c r="E4">
        <f t="shared" ref="E4:E67" si="1">E3+1</f>
        <v>2</v>
      </c>
      <c r="F4">
        <f>1.5*(1-POWER(a,E4))</f>
        <v>2.5528985694824868E-2</v>
      </c>
      <c r="G4">
        <f t="shared" si="0"/>
        <v>1673</v>
      </c>
    </row>
    <row r="5" spans="1:7" x14ac:dyDescent="0.3">
      <c r="E5">
        <f t="shared" si="1"/>
        <v>3</v>
      </c>
      <c r="F5">
        <f>1.5*(1-POWER(a,E5))</f>
        <v>3.813008112337618E-2</v>
      </c>
      <c r="G5">
        <f t="shared" si="0"/>
        <v>2498</v>
      </c>
    </row>
    <row r="6" spans="1:7" x14ac:dyDescent="0.3">
      <c r="E6">
        <f t="shared" si="1"/>
        <v>4</v>
      </c>
      <c r="F6">
        <f>1.5*(1-POWER(a,E6))</f>
        <v>5.0623485315912098E-2</v>
      </c>
      <c r="G6">
        <f t="shared" si="0"/>
        <v>3317</v>
      </c>
    </row>
    <row r="7" spans="1:7" x14ac:dyDescent="0.3">
      <c r="E7">
        <f t="shared" si="1"/>
        <v>5</v>
      </c>
      <c r="F7">
        <f>1.5*(1-POWER(a,E7))</f>
        <v>6.3010118621173672E-2</v>
      </c>
      <c r="G7">
        <f t="shared" si="0"/>
        <v>4129</v>
      </c>
    </row>
    <row r="8" spans="1:7" x14ac:dyDescent="0.3">
      <c r="E8">
        <f t="shared" si="1"/>
        <v>6</v>
      </c>
      <c r="F8">
        <f>1.5*(1-POWER(a,E8))</f>
        <v>7.5290893522435509E-2</v>
      </c>
      <c r="G8">
        <f t="shared" si="0"/>
        <v>4934</v>
      </c>
    </row>
    <row r="9" spans="1:7" x14ac:dyDescent="0.3">
      <c r="E9">
        <f t="shared" si="1"/>
        <v>7</v>
      </c>
      <c r="F9">
        <f>1.5*(1-POWER(a,E9))</f>
        <v>8.7466714704725834E-2</v>
      </c>
      <c r="G9">
        <f t="shared" si="0"/>
        <v>5732</v>
      </c>
    </row>
    <row r="10" spans="1:7" x14ac:dyDescent="0.3">
      <c r="E10">
        <f t="shared" si="1"/>
        <v>8</v>
      </c>
      <c r="F10">
        <f>1.5*(1-POWER(a,E10))</f>
        <v>9.953847912147068E-2</v>
      </c>
      <c r="G10">
        <f t="shared" si="0"/>
        <v>6523</v>
      </c>
    </row>
    <row r="11" spans="1:7" x14ac:dyDescent="0.3">
      <c r="E11">
        <f t="shared" si="1"/>
        <v>9</v>
      </c>
      <c r="F11">
        <f>1.5*(1-POWER(a,E11))</f>
        <v>0.11150707606057053</v>
      </c>
      <c r="G11">
        <f t="shared" si="0"/>
        <v>7307</v>
      </c>
    </row>
    <row r="12" spans="1:7" x14ac:dyDescent="0.3">
      <c r="E12">
        <f t="shared" si="1"/>
        <v>10</v>
      </c>
      <c r="F12">
        <f>1.5*(1-POWER(a,E12))</f>
        <v>0.12337338720991109</v>
      </c>
      <c r="G12">
        <f t="shared" si="0"/>
        <v>8085</v>
      </c>
    </row>
    <row r="13" spans="1:7" x14ac:dyDescent="0.3">
      <c r="E13">
        <f t="shared" si="1"/>
        <v>11</v>
      </c>
      <c r="F13">
        <f>1.5*(1-POWER(a,E13))</f>
        <v>0.13513828672231415</v>
      </c>
      <c r="G13">
        <f t="shared" si="0"/>
        <v>8856</v>
      </c>
    </row>
    <row r="14" spans="1:7" x14ac:dyDescent="0.3">
      <c r="E14">
        <f t="shared" si="1"/>
        <v>12</v>
      </c>
      <c r="F14">
        <f>1.5*(1-POWER(a,E14))</f>
        <v>0.14680264127993342</v>
      </c>
      <c r="G14">
        <f t="shared" si="0"/>
        <v>9620</v>
      </c>
    </row>
    <row r="15" spans="1:7" x14ac:dyDescent="0.3">
      <c r="E15">
        <f t="shared" si="1"/>
        <v>13</v>
      </c>
      <c r="F15">
        <f>1.5*(1-POWER(a,E15))</f>
        <v>0.15836731015810096</v>
      </c>
      <c r="G15">
        <f t="shared" si="0"/>
        <v>10378</v>
      </c>
    </row>
    <row r="16" spans="1:7" x14ac:dyDescent="0.3">
      <c r="E16">
        <f t="shared" si="1"/>
        <v>14</v>
      </c>
      <c r="F16">
        <f>1.5*(1-POWER(a,E16))</f>
        <v>0.16983314528862636</v>
      </c>
      <c r="G16">
        <f t="shared" si="0"/>
        <v>11130</v>
      </c>
    </row>
    <row r="17" spans="5:7" x14ac:dyDescent="0.3">
      <c r="E17">
        <f t="shared" si="1"/>
        <v>15</v>
      </c>
      <c r="F17">
        <f>1.5*(1-POWER(a,E17))</f>
        <v>0.18120099132255657</v>
      </c>
      <c r="G17">
        <f t="shared" si="0"/>
        <v>11875</v>
      </c>
    </row>
    <row r="18" spans="5:7" x14ac:dyDescent="0.3">
      <c r="E18">
        <f t="shared" si="1"/>
        <v>16</v>
      </c>
      <c r="F18">
        <f>1.5*(1-POWER(a,E18))</f>
        <v>0.19247168569239775</v>
      </c>
      <c r="G18">
        <f t="shared" si="0"/>
        <v>12613</v>
      </c>
    </row>
    <row r="19" spans="5:7" x14ac:dyDescent="0.3">
      <c r="E19">
        <f t="shared" si="1"/>
        <v>17</v>
      </c>
      <c r="F19">
        <f>1.5*(1-POWER(a,E19))</f>
        <v>0.20364605867380697</v>
      </c>
      <c r="G19">
        <f t="shared" si="0"/>
        <v>13346</v>
      </c>
    </row>
    <row r="20" spans="5:7" x14ac:dyDescent="0.3">
      <c r="E20">
        <f t="shared" si="1"/>
        <v>18</v>
      </c>
      <c r="F20">
        <f>1.5*(1-POWER(a,E20))</f>
        <v>0.21472493344675592</v>
      </c>
      <c r="G20">
        <f t="shared" si="0"/>
        <v>14072</v>
      </c>
    </row>
    <row r="21" spans="5:7" x14ac:dyDescent="0.3">
      <c r="E21">
        <f t="shared" si="1"/>
        <v>19</v>
      </c>
      <c r="F21">
        <f>1.5*(1-POWER(a,E21))</f>
        <v>0.22570912615617122</v>
      </c>
      <c r="G21">
        <f t="shared" si="0"/>
        <v>14792</v>
      </c>
    </row>
    <row r="22" spans="5:7" x14ac:dyDescent="0.3">
      <c r="E22">
        <f t="shared" si="1"/>
        <v>20</v>
      </c>
      <c r="F22">
        <f>1.5*(1-POWER(a,E22))</f>
        <v>0.2365994459720579</v>
      </c>
      <c r="G22">
        <f t="shared" si="0"/>
        <v>15505</v>
      </c>
    </row>
    <row r="23" spans="5:7" x14ac:dyDescent="0.3">
      <c r="E23">
        <f t="shared" si="1"/>
        <v>21</v>
      </c>
      <c r="F23">
        <f>1.5*(1-POWER(a,E23))</f>
        <v>0.24739669514910795</v>
      </c>
      <c r="G23">
        <f t="shared" si="0"/>
        <v>16213</v>
      </c>
    </row>
    <row r="24" spans="5:7" x14ac:dyDescent="0.3">
      <c r="E24">
        <f t="shared" si="1"/>
        <v>22</v>
      </c>
      <c r="F24">
        <f>1.5*(1-POWER(a,E24))</f>
        <v>0.25810166908579996</v>
      </c>
      <c r="G24">
        <f t="shared" si="0"/>
        <v>16914</v>
      </c>
    </row>
    <row r="25" spans="5:7" x14ac:dyDescent="0.3">
      <c r="E25">
        <f t="shared" si="1"/>
        <v>23</v>
      </c>
      <c r="F25">
        <f>1.5*(1-POWER(a,E25))</f>
        <v>0.26871515638299387</v>
      </c>
      <c r="G25">
        <f t="shared" si="0"/>
        <v>17610</v>
      </c>
    </row>
    <row r="26" spans="5:7" x14ac:dyDescent="0.3">
      <c r="E26">
        <f t="shared" si="1"/>
        <v>24</v>
      </c>
      <c r="F26">
        <f>1.5*(1-POWER(a,E26))</f>
        <v>0.2792379389020237</v>
      </c>
      <c r="G26">
        <f t="shared" si="0"/>
        <v>18300</v>
      </c>
    </row>
    <row r="27" spans="5:7" x14ac:dyDescent="0.3">
      <c r="E27">
        <f t="shared" si="1"/>
        <v>25</v>
      </c>
      <c r="F27">
        <f>1.5*(1-POWER(a,E27))</f>
        <v>0.28967079182229594</v>
      </c>
      <c r="G27">
        <f t="shared" si="0"/>
        <v>18983</v>
      </c>
    </row>
    <row r="28" spans="5:7" x14ac:dyDescent="0.3">
      <c r="E28">
        <f t="shared" si="1"/>
        <v>26</v>
      </c>
      <c r="F28">
        <f>1.5*(1-POWER(a,E28))</f>
        <v>0.3000144836983939</v>
      </c>
      <c r="G28">
        <f t="shared" si="0"/>
        <v>19661</v>
      </c>
    </row>
    <row r="29" spans="5:7" x14ac:dyDescent="0.3">
      <c r="E29">
        <f t="shared" si="1"/>
        <v>27</v>
      </c>
      <c r="F29">
        <f>1.5*(1-POWER(a,E29))</f>
        <v>0.31026977651669424</v>
      </c>
      <c r="G29">
        <f t="shared" si="0"/>
        <v>20333</v>
      </c>
    </row>
    <row r="30" spans="5:7" x14ac:dyDescent="0.3">
      <c r="E30">
        <f t="shared" si="1"/>
        <v>28</v>
      </c>
      <c r="F30">
        <f>1.5*(1-POWER(a,E30))</f>
        <v>0.32043742575150108</v>
      </c>
      <c r="G30">
        <f t="shared" si="0"/>
        <v>21000</v>
      </c>
    </row>
    <row r="31" spans="5:7" x14ac:dyDescent="0.3">
      <c r="E31">
        <f t="shared" si="1"/>
        <v>29</v>
      </c>
      <c r="F31">
        <f>1.5*(1-POWER(a,E31))</f>
        <v>0.33051818042069847</v>
      </c>
      <c r="G31">
        <f t="shared" si="0"/>
        <v>21660</v>
      </c>
    </row>
    <row r="32" spans="5:7" x14ac:dyDescent="0.3">
      <c r="E32">
        <f t="shared" si="1"/>
        <v>30</v>
      </c>
      <c r="F32">
        <f>1.5*(1-POWER(a,E32))</f>
        <v>0.34051278314092825</v>
      </c>
      <c r="G32">
        <f t="shared" si="0"/>
        <v>22315</v>
      </c>
    </row>
    <row r="33" spans="5:7" x14ac:dyDescent="0.3">
      <c r="E33">
        <f t="shared" si="1"/>
        <v>31</v>
      </c>
      <c r="F33">
        <f>1.5*(1-POWER(a,E33))</f>
        <v>0.35042197018229698</v>
      </c>
      <c r="G33">
        <f t="shared" si="0"/>
        <v>22965</v>
      </c>
    </row>
    <row r="34" spans="5:7" x14ac:dyDescent="0.3">
      <c r="E34">
        <f t="shared" si="1"/>
        <v>32</v>
      </c>
      <c r="F34">
        <f>1.5*(1-POWER(a,E34))</f>
        <v>0.36024647152261335</v>
      </c>
      <c r="G34">
        <f t="shared" si="0"/>
        <v>23609</v>
      </c>
    </row>
    <row r="35" spans="5:7" x14ac:dyDescent="0.3">
      <c r="E35">
        <f t="shared" si="1"/>
        <v>33</v>
      </c>
      <c r="F35">
        <f>1.5*(1-POWER(a,E35))</f>
        <v>0.36998701090116437</v>
      </c>
      <c r="G35">
        <f t="shared" si="0"/>
        <v>24247</v>
      </c>
    </row>
    <row r="36" spans="5:7" x14ac:dyDescent="0.3">
      <c r="E36">
        <f t="shared" si="1"/>
        <v>34</v>
      </c>
      <c r="F36">
        <f>1.5*(1-POWER(a,E36))</f>
        <v>0.37964430587203019</v>
      </c>
      <c r="G36">
        <f t="shared" si="0"/>
        <v>24880</v>
      </c>
    </row>
    <row r="37" spans="5:7" x14ac:dyDescent="0.3">
      <c r="E37">
        <f t="shared" si="1"/>
        <v>35</v>
      </c>
      <c r="F37">
        <f>1.5*(1-POWER(a,E37))</f>
        <v>0.38921906785694466</v>
      </c>
      <c r="G37">
        <f t="shared" si="0"/>
        <v>25507</v>
      </c>
    </row>
    <row r="38" spans="5:7" x14ac:dyDescent="0.3">
      <c r="E38">
        <f t="shared" si="1"/>
        <v>36</v>
      </c>
      <c r="F38">
        <f>1.5*(1-POWER(a,E38))</f>
        <v>0.39871200219770275</v>
      </c>
      <c r="G38">
        <f t="shared" si="0"/>
        <v>26129</v>
      </c>
    </row>
    <row r="39" spans="5:7" x14ac:dyDescent="0.3">
      <c r="E39">
        <f t="shared" si="1"/>
        <v>37</v>
      </c>
      <c r="F39">
        <f>1.5*(1-POWER(a,E39))</f>
        <v>0.408123808208121</v>
      </c>
      <c r="G39">
        <f t="shared" si="0"/>
        <v>26746</v>
      </c>
    </row>
    <row r="40" spans="5:7" x14ac:dyDescent="0.3">
      <c r="E40">
        <f t="shared" si="1"/>
        <v>38</v>
      </c>
      <c r="F40">
        <f>1.5*(1-POWER(a,E40))</f>
        <v>0.41745517922555408</v>
      </c>
      <c r="G40">
        <f t="shared" si="0"/>
        <v>27358</v>
      </c>
    </row>
    <row r="41" spans="5:7" x14ac:dyDescent="0.3">
      <c r="E41">
        <f t="shared" si="1"/>
        <v>39</v>
      </c>
      <c r="F41">
        <f>1.5*(1-POWER(a,E41))</f>
        <v>0.42670680266197086</v>
      </c>
      <c r="G41">
        <f t="shared" si="0"/>
        <v>27964</v>
      </c>
    </row>
    <row r="42" spans="5:7" x14ac:dyDescent="0.3">
      <c r="E42">
        <f t="shared" si="1"/>
        <v>40</v>
      </c>
      <c r="F42">
        <f>1.5*(1-POWER(a,E42))</f>
        <v>0.43587936005459266</v>
      </c>
      <c r="G42">
        <f t="shared" si="0"/>
        <v>28565</v>
      </c>
    </row>
    <row r="43" spans="5:7" x14ac:dyDescent="0.3">
      <c r="E43">
        <f t="shared" si="1"/>
        <v>41</v>
      </c>
      <c r="F43">
        <f>1.5*(1-POWER(a,E43))</f>
        <v>0.44497352711610111</v>
      </c>
      <c r="G43">
        <f t="shared" si="0"/>
        <v>29161</v>
      </c>
    </row>
    <row r="44" spans="5:7" x14ac:dyDescent="0.3">
      <c r="E44">
        <f t="shared" si="1"/>
        <v>42</v>
      </c>
      <c r="F44">
        <f>1.5*(1-POWER(a,E44))</f>
        <v>0.45398997378441536</v>
      </c>
      <c r="G44">
        <f t="shared" si="0"/>
        <v>29752</v>
      </c>
    </row>
    <row r="45" spans="5:7" x14ac:dyDescent="0.3">
      <c r="E45">
        <f>E44+1</f>
        <v>43</v>
      </c>
      <c r="F45">
        <f>1.5*(1-POWER(a,E45))</f>
        <v>0.46292936427204423</v>
      </c>
      <c r="G45">
        <f t="shared" si="0"/>
        <v>30338</v>
      </c>
    </row>
    <row r="46" spans="5:7" x14ac:dyDescent="0.3">
      <c r="E46">
        <f t="shared" si="1"/>
        <v>44</v>
      </c>
      <c r="F46">
        <f>1.5*(1-POWER(a,E46))</f>
        <v>0.4717923571150161</v>
      </c>
      <c r="G46">
        <f t="shared" si="0"/>
        <v>30919</v>
      </c>
    </row>
    <row r="47" spans="5:7" x14ac:dyDescent="0.3">
      <c r="E47">
        <f t="shared" si="1"/>
        <v>45</v>
      </c>
      <c r="F47">
        <f>1.5*(1-POWER(a,E47))</f>
        <v>0.48057960522139226</v>
      </c>
      <c r="G47">
        <f t="shared" si="0"/>
        <v>31495</v>
      </c>
    </row>
    <row r="48" spans="5:7" x14ac:dyDescent="0.3">
      <c r="E48">
        <f t="shared" si="1"/>
        <v>46</v>
      </c>
      <c r="F48">
        <f>1.5*(1-POWER(a,E48))</f>
        <v>0.48929175591936308</v>
      </c>
      <c r="G48">
        <f t="shared" si="0"/>
        <v>32066</v>
      </c>
    </row>
    <row r="49" spans="5:7" x14ac:dyDescent="0.3">
      <c r="E49">
        <f t="shared" si="1"/>
        <v>47</v>
      </c>
      <c r="F49">
        <f>1.5*(1-POWER(a,E49))</f>
        <v>0.49792945100493607</v>
      </c>
      <c r="G49">
        <f t="shared" si="0"/>
        <v>32632</v>
      </c>
    </row>
    <row r="50" spans="5:7" x14ac:dyDescent="0.3">
      <c r="E50">
        <f t="shared" si="1"/>
        <v>48</v>
      </c>
      <c r="F50">
        <f>1.5*(1-POWER(a,E50))</f>
        <v>0.50649332678921388</v>
      </c>
      <c r="G50">
        <f t="shared" si="0"/>
        <v>33193</v>
      </c>
    </row>
    <row r="51" spans="5:7" x14ac:dyDescent="0.3">
      <c r="E51">
        <f t="shared" si="1"/>
        <v>49</v>
      </c>
      <c r="F51">
        <f>1.5*(1-POWER(a,E51))</f>
        <v>0.51498401414526962</v>
      </c>
      <c r="G51">
        <f t="shared" si="0"/>
        <v>33749</v>
      </c>
    </row>
    <row r="52" spans="5:7" x14ac:dyDescent="0.3">
      <c r="E52">
        <f t="shared" si="1"/>
        <v>50</v>
      </c>
      <c r="F52">
        <f>1.5*(1-POWER(a,E52))</f>
        <v>0.52340213855462137</v>
      </c>
      <c r="G52">
        <f t="shared" si="0"/>
        <v>34301</v>
      </c>
    </row>
    <row r="53" spans="5:7" x14ac:dyDescent="0.3">
      <c r="E53">
        <f t="shared" si="1"/>
        <v>51</v>
      </c>
      <c r="F53">
        <f>1.5*(1-POWER(a,E53))</f>
        <v>0.53174832015330908</v>
      </c>
      <c r="G53">
        <f t="shared" si="0"/>
        <v>34848</v>
      </c>
    </row>
    <row r="54" spans="5:7" x14ac:dyDescent="0.3">
      <c r="E54">
        <f t="shared" si="1"/>
        <v>52</v>
      </c>
      <c r="F54">
        <f>1.5*(1-POWER(a,E54))</f>
        <v>0.54002317377757847</v>
      </c>
      <c r="G54">
        <f t="shared" si="0"/>
        <v>35390</v>
      </c>
    </row>
    <row r="55" spans="5:7" x14ac:dyDescent="0.3">
      <c r="E55">
        <f t="shared" si="1"/>
        <v>53</v>
      </c>
      <c r="F55">
        <f>1.5*(1-POWER(a,E55))</f>
        <v>0.54822730900917338</v>
      </c>
      <c r="G55">
        <f t="shared" si="0"/>
        <v>35928</v>
      </c>
    </row>
    <row r="56" spans="5:7" x14ac:dyDescent="0.3">
      <c r="E56">
        <f t="shared" si="1"/>
        <v>54</v>
      </c>
      <c r="F56">
        <f>1.5*(1-POWER(a,E56))</f>
        <v>0.55636133022024215</v>
      </c>
      <c r="G56">
        <f t="shared" si="0"/>
        <v>36461</v>
      </c>
    </row>
    <row r="57" spans="5:7" x14ac:dyDescent="0.3">
      <c r="E57">
        <f t="shared" si="1"/>
        <v>55</v>
      </c>
      <c r="F57">
        <f>1.5*(1-POWER(a,E57))</f>
        <v>0.56442583661785994</v>
      </c>
      <c r="G57">
        <f t="shared" si="0"/>
        <v>36990</v>
      </c>
    </row>
    <row r="58" spans="5:7" x14ac:dyDescent="0.3">
      <c r="E58">
        <f t="shared" si="1"/>
        <v>56</v>
      </c>
      <c r="F58">
        <f>1.5*(1-POWER(a,E58))</f>
        <v>0.57242142228816961</v>
      </c>
      <c r="G58">
        <f t="shared" si="0"/>
        <v>37514</v>
      </c>
    </row>
    <row r="59" spans="5:7" x14ac:dyDescent="0.3">
      <c r="E59">
        <f t="shared" si="1"/>
        <v>57</v>
      </c>
      <c r="F59">
        <f>1.5*(1-POWER(a,E59))</f>
        <v>0.58034867624014697</v>
      </c>
      <c r="G59">
        <f t="shared" si="0"/>
        <v>38033</v>
      </c>
    </row>
    <row r="60" spans="5:7" x14ac:dyDescent="0.3">
      <c r="E60">
        <f t="shared" si="1"/>
        <v>58</v>
      </c>
      <c r="F60">
        <f>1.5*(1-POWER(a,E60))</f>
        <v>0.58820818244899054</v>
      </c>
      <c r="G60">
        <f t="shared" si="0"/>
        <v>38548</v>
      </c>
    </row>
    <row r="61" spans="5:7" x14ac:dyDescent="0.3">
      <c r="E61">
        <f t="shared" si="1"/>
        <v>59</v>
      </c>
      <c r="F61">
        <f>1.5*(1-POWER(a,E61))</f>
        <v>0.59600051989914171</v>
      </c>
      <c r="G61">
        <f t="shared" si="0"/>
        <v>39059</v>
      </c>
    </row>
    <row r="62" spans="5:7" x14ac:dyDescent="0.3">
      <c r="E62">
        <f t="shared" si="1"/>
        <v>60</v>
      </c>
      <c r="F62">
        <f>1.5*(1-POWER(a,E62))</f>
        <v>0.60372626262693596</v>
      </c>
      <c r="G62">
        <f t="shared" si="0"/>
        <v>39565</v>
      </c>
    </row>
    <row r="63" spans="5:7" x14ac:dyDescent="0.3">
      <c r="E63">
        <f t="shared" si="1"/>
        <v>61</v>
      </c>
      <c r="F63">
        <f>1.5*(1-POWER(a,E63))</f>
        <v>0.611385979762891</v>
      </c>
      <c r="G63">
        <f t="shared" si="0"/>
        <v>40067</v>
      </c>
    </row>
    <row r="64" spans="5:7" x14ac:dyDescent="0.3">
      <c r="E64">
        <f t="shared" si="1"/>
        <v>62</v>
      </c>
      <c r="F64">
        <f>1.5*(1-POWER(a,E64))</f>
        <v>0.61898023557363202</v>
      </c>
      <c r="G64">
        <f t="shared" si="0"/>
        <v>40565</v>
      </c>
    </row>
    <row r="65" spans="5:7" x14ac:dyDescent="0.3">
      <c r="E65">
        <f t="shared" si="1"/>
        <v>63</v>
      </c>
      <c r="F65">
        <f>1.5*(1-POWER(a,E65))</f>
        <v>0.62650958950346047</v>
      </c>
      <c r="G65">
        <f t="shared" si="0"/>
        <v>41058</v>
      </c>
    </row>
    <row r="66" spans="5:7" x14ac:dyDescent="0.3">
      <c r="E66">
        <f t="shared" si="1"/>
        <v>64</v>
      </c>
      <c r="F66">
        <f>1.5*(1-POWER(a,E66))</f>
        <v>0.63397459621556473</v>
      </c>
      <c r="G66">
        <f t="shared" si="0"/>
        <v>41548</v>
      </c>
    </row>
    <row r="67" spans="5:7" x14ac:dyDescent="0.3">
      <c r="E67">
        <f t="shared" si="1"/>
        <v>65</v>
      </c>
      <c r="F67">
        <f>1.5*(1-POWER(a,E67))</f>
        <v>0.64137580563288243</v>
      </c>
      <c r="G67">
        <f t="shared" ref="G67:G130" si="2">FLOOR(F67*POWER(2,16),1)</f>
        <v>42033</v>
      </c>
    </row>
    <row r="68" spans="5:7" x14ac:dyDescent="0.3">
      <c r="E68">
        <f t="shared" ref="E68:E131" si="3">E67+1</f>
        <v>66</v>
      </c>
      <c r="F68">
        <f>1.5*(1-POWER(a,E68))</f>
        <v>0.64871376297860994</v>
      </c>
      <c r="G68">
        <f t="shared" si="2"/>
        <v>42514</v>
      </c>
    </row>
    <row r="69" spans="5:7" x14ac:dyDescent="0.3">
      <c r="E69">
        <f t="shared" si="3"/>
        <v>67</v>
      </c>
      <c r="F69">
        <f>1.5*(1-POWER(a,E69))</f>
        <v>0.65598900881636812</v>
      </c>
      <c r="G69">
        <f t="shared" si="2"/>
        <v>42990</v>
      </c>
    </row>
    <row r="70" spans="5:7" x14ac:dyDescent="0.3">
      <c r="E70">
        <f t="shared" si="3"/>
        <v>68</v>
      </c>
      <c r="F70">
        <f>1.5*(1-POWER(a,E70))</f>
        <v>0.66320207909002349</v>
      </c>
      <c r="G70">
        <f t="shared" si="2"/>
        <v>43463</v>
      </c>
    </row>
    <row r="71" spans="5:7" x14ac:dyDescent="0.3">
      <c r="E71">
        <f t="shared" si="3"/>
        <v>69</v>
      </c>
      <c r="F71">
        <f>1.5*(1-POWER(a,E71))</f>
        <v>0.67035350516316949</v>
      </c>
      <c r="G71">
        <f t="shared" si="2"/>
        <v>43932</v>
      </c>
    </row>
    <row r="72" spans="5:7" x14ac:dyDescent="0.3">
      <c r="E72">
        <f t="shared" si="3"/>
        <v>70</v>
      </c>
      <c r="F72">
        <f>1.5*(1-POWER(a,E72))</f>
        <v>0.67744381385827013</v>
      </c>
      <c r="G72">
        <f t="shared" si="2"/>
        <v>44396</v>
      </c>
    </row>
    <row r="73" spans="5:7" x14ac:dyDescent="0.3">
      <c r="E73">
        <f t="shared" si="3"/>
        <v>71</v>
      </c>
      <c r="F73">
        <f>1.5*(1-POWER(a,E73))</f>
        <v>0.6844735274954703</v>
      </c>
      <c r="G73">
        <f t="shared" si="2"/>
        <v>44857</v>
      </c>
    </row>
    <row r="74" spans="5:7" x14ac:dyDescent="0.3">
      <c r="E74">
        <f t="shared" si="3"/>
        <v>72</v>
      </c>
      <c r="F74">
        <f>1.5*(1-POWER(a,E74))</f>
        <v>0.69144316393107152</v>
      </c>
      <c r="G74">
        <f t="shared" si="2"/>
        <v>45314</v>
      </c>
    </row>
    <row r="75" spans="5:7" x14ac:dyDescent="0.3">
      <c r="E75">
        <f t="shared" si="3"/>
        <v>73</v>
      </c>
      <c r="F75">
        <f>1.5*(1-POWER(a,E75))</f>
        <v>0.69835323659568305</v>
      </c>
      <c r="G75">
        <f t="shared" si="2"/>
        <v>45767</v>
      </c>
    </row>
    <row r="76" spans="5:7" x14ac:dyDescent="0.3">
      <c r="E76">
        <f t="shared" si="3"/>
        <v>74</v>
      </c>
      <c r="F76">
        <f>1.5*(1-POWER(a,E76))</f>
        <v>0.70520425453204261</v>
      </c>
      <c r="G76">
        <f t="shared" si="2"/>
        <v>46216</v>
      </c>
    </row>
    <row r="77" spans="5:7" x14ac:dyDescent="0.3">
      <c r="E77">
        <f t="shared" si="3"/>
        <v>75</v>
      </c>
      <c r="F77">
        <f>1.5*(1-POWER(a,E77))</f>
        <v>0.71199672243251722</v>
      </c>
      <c r="G77">
        <f t="shared" si="2"/>
        <v>46661</v>
      </c>
    </row>
    <row r="78" spans="5:7" x14ac:dyDescent="0.3">
      <c r="E78">
        <f t="shared" si="3"/>
        <v>76</v>
      </c>
      <c r="F78">
        <f>1.5*(1-POWER(a,E78))</f>
        <v>0.71873114067628208</v>
      </c>
      <c r="G78">
        <f t="shared" si="2"/>
        <v>47102</v>
      </c>
    </row>
    <row r="79" spans="5:7" x14ac:dyDescent="0.3">
      <c r="E79">
        <f t="shared" si="3"/>
        <v>77</v>
      </c>
      <c r="F79">
        <f>1.5*(1-POWER(a,E79))</f>
        <v>0.725408005366181</v>
      </c>
      <c r="G79">
        <f t="shared" si="2"/>
        <v>47540</v>
      </c>
    </row>
    <row r="80" spans="5:7" x14ac:dyDescent="0.3">
      <c r="E80">
        <f t="shared" si="3"/>
        <v>78</v>
      </c>
      <c r="F80">
        <f>1.5*(1-POWER(a,E80))</f>
        <v>0.73202780836527359</v>
      </c>
      <c r="G80">
        <f t="shared" si="2"/>
        <v>47974</v>
      </c>
    </row>
    <row r="81" spans="5:7" x14ac:dyDescent="0.3">
      <c r="E81">
        <f t="shared" si="3"/>
        <v>79</v>
      </c>
      <c r="F81">
        <f>1.5*(1-POWER(a,E81))</f>
        <v>0.73859103733306952</v>
      </c>
      <c r="G81">
        <f t="shared" si="2"/>
        <v>48404</v>
      </c>
    </row>
    <row r="82" spans="5:7" x14ac:dyDescent="0.3">
      <c r="E82">
        <f t="shared" si="3"/>
        <v>80</v>
      </c>
      <c r="F82">
        <f>1.5*(1-POWER(a,E82))</f>
        <v>0.74509817576145121</v>
      </c>
      <c r="G82">
        <f t="shared" si="2"/>
        <v>48830</v>
      </c>
    </row>
    <row r="83" spans="5:7" x14ac:dyDescent="0.3">
      <c r="E83">
        <f t="shared" si="3"/>
        <v>81</v>
      </c>
      <c r="F83">
        <f>1.5*(1-POWER(a,E83))</f>
        <v>0.751549703010293</v>
      </c>
      <c r="G83">
        <f t="shared" si="2"/>
        <v>49253</v>
      </c>
    </row>
    <row r="84" spans="5:7" x14ac:dyDescent="0.3">
      <c r="E84">
        <f t="shared" si="3"/>
        <v>82</v>
      </c>
      <c r="F84">
        <f>1.5*(1-POWER(a,E84))</f>
        <v>0.75794609434277316</v>
      </c>
      <c r="G84">
        <f t="shared" si="2"/>
        <v>49672</v>
      </c>
    </row>
    <row r="85" spans="5:7" x14ac:dyDescent="0.3">
      <c r="E85">
        <f t="shared" si="3"/>
        <v>83</v>
      </c>
      <c r="F85">
        <f>1.5*(1-POWER(a,E85))</f>
        <v>0.76428782096038494</v>
      </c>
      <c r="G85">
        <f t="shared" si="2"/>
        <v>50088</v>
      </c>
    </row>
    <row r="86" spans="5:7" x14ac:dyDescent="0.3">
      <c r="E86">
        <f t="shared" si="3"/>
        <v>84</v>
      </c>
      <c r="F86">
        <f>1.5*(1-POWER(a,E86))</f>
        <v>0.7705753500376481</v>
      </c>
      <c r="G86">
        <f t="shared" si="2"/>
        <v>50500</v>
      </c>
    </row>
    <row r="87" spans="5:7" x14ac:dyDescent="0.3">
      <c r="E87">
        <f t="shared" si="3"/>
        <v>85</v>
      </c>
      <c r="F87">
        <f>1.5*(1-POWER(a,E87))</f>
        <v>0.7768091447565254</v>
      </c>
      <c r="G87">
        <f t="shared" si="2"/>
        <v>50908</v>
      </c>
    </row>
    <row r="88" spans="5:7" x14ac:dyDescent="0.3">
      <c r="E88">
        <f t="shared" si="3"/>
        <v>86</v>
      </c>
      <c r="F88">
        <f>1.5*(1-POWER(a,E88))</f>
        <v>0.7829896643405424</v>
      </c>
      <c r="G88">
        <f t="shared" si="2"/>
        <v>51314</v>
      </c>
    </row>
    <row r="89" spans="5:7" x14ac:dyDescent="0.3">
      <c r="E89">
        <f t="shared" si="3"/>
        <v>87</v>
      </c>
      <c r="F89">
        <f>1.5*(1-POWER(a,E89))</f>
        <v>0.78911736408861799</v>
      </c>
      <c r="G89">
        <f t="shared" si="2"/>
        <v>51715</v>
      </c>
    </row>
    <row r="90" spans="5:7" x14ac:dyDescent="0.3">
      <c r="E90">
        <f t="shared" si="3"/>
        <v>88</v>
      </c>
      <c r="F90">
        <f>1.5*(1-POWER(a,E90))</f>
        <v>0.79519269540860371</v>
      </c>
      <c r="G90">
        <f t="shared" si="2"/>
        <v>52113</v>
      </c>
    </row>
    <row r="91" spans="5:7" x14ac:dyDescent="0.3">
      <c r="E91">
        <f t="shared" si="3"/>
        <v>89</v>
      </c>
      <c r="F91">
        <f>1.5*(1-POWER(a,E91))</f>
        <v>0.8012161058505386</v>
      </c>
      <c r="G91">
        <f t="shared" si="2"/>
        <v>52508</v>
      </c>
    </row>
    <row r="92" spans="5:7" x14ac:dyDescent="0.3">
      <c r="E92">
        <f t="shared" si="3"/>
        <v>90</v>
      </c>
      <c r="F92">
        <f>1.5*(1-POWER(a,E92))</f>
        <v>0.80718803913961845</v>
      </c>
      <c r="G92">
        <f t="shared" si="2"/>
        <v>52899</v>
      </c>
    </row>
    <row r="93" spans="5:7" x14ac:dyDescent="0.3">
      <c r="E93">
        <f t="shared" si="3"/>
        <v>91</v>
      </c>
      <c r="F93">
        <f>1.5*(1-POWER(a,E93))</f>
        <v>0.8131089352088825</v>
      </c>
      <c r="G93">
        <f t="shared" si="2"/>
        <v>53287</v>
      </c>
    </row>
    <row r="94" spans="5:7" x14ac:dyDescent="0.3">
      <c r="E94">
        <f t="shared" si="3"/>
        <v>92</v>
      </c>
      <c r="F94">
        <f>1.5*(1-POWER(a,E94))</f>
        <v>0.81897923023162389</v>
      </c>
      <c r="G94">
        <f t="shared" si="2"/>
        <v>53672</v>
      </c>
    </row>
    <row r="95" spans="5:7" x14ac:dyDescent="0.3">
      <c r="E95">
        <f t="shared" si="3"/>
        <v>93</v>
      </c>
      <c r="F95">
        <f>1.5*(1-POWER(a,E95))</f>
        <v>0.82479935665351967</v>
      </c>
      <c r="G95">
        <f t="shared" si="2"/>
        <v>54054</v>
      </c>
    </row>
    <row r="96" spans="5:7" x14ac:dyDescent="0.3">
      <c r="E96">
        <f t="shared" si="3"/>
        <v>94</v>
      </c>
      <c r="F96">
        <f>1.5*(1-POWER(a,E96))</f>
        <v>0.83056974322448762</v>
      </c>
      <c r="G96">
        <f t="shared" si="2"/>
        <v>54432</v>
      </c>
    </row>
    <row r="97" spans="5:7" x14ac:dyDescent="0.3">
      <c r="E97">
        <f t="shared" si="3"/>
        <v>95</v>
      </c>
      <c r="F97">
        <f>1.5*(1-POWER(a,E97))</f>
        <v>0.83629081503027203</v>
      </c>
      <c r="G97">
        <f t="shared" si="2"/>
        <v>54807</v>
      </c>
    </row>
    <row r="98" spans="5:7" x14ac:dyDescent="0.3">
      <c r="E98">
        <f t="shared" si="3"/>
        <v>96</v>
      </c>
      <c r="F98">
        <f>1.5*(1-POWER(a,E98))</f>
        <v>0.84196299352375747</v>
      </c>
      <c r="G98">
        <f t="shared" si="2"/>
        <v>55178</v>
      </c>
    </row>
    <row r="99" spans="5:7" x14ac:dyDescent="0.3">
      <c r="E99">
        <f t="shared" si="3"/>
        <v>97</v>
      </c>
      <c r="F99">
        <f>1.5*(1-POWER(a,E99))</f>
        <v>0.84758669655601615</v>
      </c>
      <c r="G99">
        <f t="shared" si="2"/>
        <v>55547</v>
      </c>
    </row>
    <row r="100" spans="5:7" x14ac:dyDescent="0.3">
      <c r="E100">
        <f t="shared" si="3"/>
        <v>98</v>
      </c>
      <c r="F100">
        <f>1.5*(1-POWER(a,E100))</f>
        <v>0.85316233840708922</v>
      </c>
      <c r="G100">
        <f t="shared" si="2"/>
        <v>55912</v>
      </c>
    </row>
    <row r="101" spans="5:7" x14ac:dyDescent="0.3">
      <c r="E101">
        <f t="shared" si="3"/>
        <v>99</v>
      </c>
      <c r="F101">
        <f>1.5*(1-POWER(a,E101))</f>
        <v>0.85869032981650606</v>
      </c>
      <c r="G101">
        <f t="shared" si="2"/>
        <v>56275</v>
      </c>
    </row>
    <row r="102" spans="5:7" x14ac:dyDescent="0.3">
      <c r="E102">
        <f t="shared" si="3"/>
        <v>100</v>
      </c>
      <c r="F102">
        <f>1.5*(1-POWER(a,E102))</f>
        <v>0.86417107801354209</v>
      </c>
      <c r="G102">
        <f t="shared" si="2"/>
        <v>56634</v>
      </c>
    </row>
    <row r="103" spans="5:7" x14ac:dyDescent="0.3">
      <c r="E103">
        <f t="shared" si="3"/>
        <v>101</v>
      </c>
      <c r="F103">
        <f>1.5*(1-POWER(a,E103))</f>
        <v>0.86960498674721765</v>
      </c>
      <c r="G103">
        <f t="shared" si="2"/>
        <v>56990</v>
      </c>
    </row>
    <row r="104" spans="5:7" x14ac:dyDescent="0.3">
      <c r="E104">
        <f t="shared" si="3"/>
        <v>102</v>
      </c>
      <c r="F104">
        <f>1.5*(1-POWER(a,E104))</f>
        <v>0.87499245631604095</v>
      </c>
      <c r="G104">
        <f t="shared" si="2"/>
        <v>57343</v>
      </c>
    </row>
    <row r="105" spans="5:7" x14ac:dyDescent="0.3">
      <c r="E105">
        <f t="shared" si="3"/>
        <v>103</v>
      </c>
      <c r="F105">
        <f>1.5*(1-POWER(a,E105))</f>
        <v>0.88033388359749709</v>
      </c>
      <c r="G105">
        <f t="shared" si="2"/>
        <v>57693</v>
      </c>
    </row>
    <row r="106" spans="5:7" x14ac:dyDescent="0.3">
      <c r="E106">
        <f t="shared" si="3"/>
        <v>104</v>
      </c>
      <c r="F106">
        <f>1.5*(1-POWER(a,E106))</f>
        <v>0.88562966207728455</v>
      </c>
      <c r="G106">
        <f t="shared" si="2"/>
        <v>58040</v>
      </c>
    </row>
    <row r="107" spans="5:7" x14ac:dyDescent="0.3">
      <c r="E107">
        <f t="shared" si="3"/>
        <v>105</v>
      </c>
      <c r="F107">
        <f>1.5*(1-POWER(a,E107))</f>
        <v>0.89088018187830187</v>
      </c>
      <c r="G107">
        <f t="shared" si="2"/>
        <v>58384</v>
      </c>
    </row>
    <row r="108" spans="5:7" x14ac:dyDescent="0.3">
      <c r="E108">
        <f t="shared" si="3"/>
        <v>106</v>
      </c>
      <c r="F108">
        <f>1.5*(1-POWER(a,E108))</f>
        <v>0.896085829789387</v>
      </c>
      <c r="G108">
        <f t="shared" si="2"/>
        <v>58725</v>
      </c>
    </row>
    <row r="109" spans="5:7" x14ac:dyDescent="0.3">
      <c r="E109">
        <f t="shared" si="3"/>
        <v>107</v>
      </c>
      <c r="F109">
        <f>1.5*(1-POWER(a,E109))</f>
        <v>0.90124698929381064</v>
      </c>
      <c r="G109">
        <f t="shared" si="2"/>
        <v>59064</v>
      </c>
    </row>
    <row r="110" spans="5:7" x14ac:dyDescent="0.3">
      <c r="E110">
        <f t="shared" si="3"/>
        <v>108</v>
      </c>
      <c r="F110">
        <f>1.5*(1-POWER(a,E110))</f>
        <v>0.90636404059752618</v>
      </c>
      <c r="G110">
        <f t="shared" si="2"/>
        <v>59399</v>
      </c>
    </row>
    <row r="111" spans="5:7" x14ac:dyDescent="0.3">
      <c r="E111">
        <f t="shared" si="3"/>
        <v>109</v>
      </c>
      <c r="F111">
        <f>1.5*(1-POWER(a,E111))</f>
        <v>0.91143736065717851</v>
      </c>
      <c r="G111">
        <f t="shared" si="2"/>
        <v>59731</v>
      </c>
    </row>
    <row r="112" spans="5:7" x14ac:dyDescent="0.3">
      <c r="E112">
        <f t="shared" si="3"/>
        <v>110</v>
      </c>
      <c r="F112">
        <f>1.5*(1-POWER(a,E112))</f>
        <v>0.9164673232078725</v>
      </c>
      <c r="G112">
        <f t="shared" si="2"/>
        <v>60061</v>
      </c>
    </row>
    <row r="113" spans="5:7" x14ac:dyDescent="0.3">
      <c r="E113">
        <f t="shared" si="3"/>
        <v>111</v>
      </c>
      <c r="F113">
        <f>1.5*(1-POWER(a,E113))</f>
        <v>0.92145429879070595</v>
      </c>
      <c r="G113">
        <f t="shared" si="2"/>
        <v>60388</v>
      </c>
    </row>
    <row r="114" spans="5:7" x14ac:dyDescent="0.3">
      <c r="E114">
        <f t="shared" si="3"/>
        <v>112</v>
      </c>
      <c r="F114">
        <f>1.5*(1-POWER(a,E114))</f>
        <v>0.92639865478006533</v>
      </c>
      <c r="G114">
        <f t="shared" si="2"/>
        <v>60712</v>
      </c>
    </row>
    <row r="115" spans="5:7" x14ac:dyDescent="0.3">
      <c r="E115">
        <f t="shared" si="3"/>
        <v>113</v>
      </c>
      <c r="F115">
        <f>1.5*(1-POWER(a,E115))</f>
        <v>0.93130075541068902</v>
      </c>
      <c r="G115">
        <f t="shared" si="2"/>
        <v>61033</v>
      </c>
    </row>
    <row r="116" spans="5:7" x14ac:dyDescent="0.3">
      <c r="E116">
        <f t="shared" si="3"/>
        <v>114</v>
      </c>
      <c r="F116">
        <f>1.5*(1-POWER(a,E116))</f>
        <v>0.93616096180449992</v>
      </c>
      <c r="G116">
        <f t="shared" si="2"/>
        <v>61352</v>
      </c>
    </row>
    <row r="117" spans="5:7" x14ac:dyDescent="0.3">
      <c r="E117">
        <f t="shared" si="3"/>
        <v>115</v>
      </c>
      <c r="F117">
        <f>1.5*(1-POWER(a,E117))</f>
        <v>0.94097963199720791</v>
      </c>
      <c r="G117">
        <f t="shared" si="2"/>
        <v>61668</v>
      </c>
    </row>
    <row r="118" spans="5:7" x14ac:dyDescent="0.3">
      <c r="E118">
        <f t="shared" si="3"/>
        <v>116</v>
      </c>
      <c r="F118">
        <f>1.5*(1-POWER(a,E118))</f>
        <v>0.94575712096468445</v>
      </c>
      <c r="G118">
        <f t="shared" si="2"/>
        <v>61981</v>
      </c>
    </row>
    <row r="119" spans="5:7" x14ac:dyDescent="0.3">
      <c r="E119">
        <f t="shared" si="3"/>
        <v>117</v>
      </c>
      <c r="F119">
        <f>1.5*(1-POWER(a,E119))</f>
        <v>0.95049378064911394</v>
      </c>
      <c r="G119">
        <f t="shared" si="2"/>
        <v>62291</v>
      </c>
    </row>
    <row r="120" spans="5:7" x14ac:dyDescent="0.3">
      <c r="E120">
        <f t="shared" si="3"/>
        <v>118</v>
      </c>
      <c r="F120">
        <f>1.5*(1-POWER(a,E120))</f>
        <v>0.95518995998491851</v>
      </c>
      <c r="G120">
        <f t="shared" si="2"/>
        <v>62599</v>
      </c>
    </row>
    <row r="121" spans="5:7" x14ac:dyDescent="0.3">
      <c r="E121">
        <f t="shared" si="3"/>
        <v>119</v>
      </c>
      <c r="F121">
        <f>1.5*(1-POWER(a,E121))</f>
        <v>0.95984600492446459</v>
      </c>
      <c r="G121">
        <f t="shared" si="2"/>
        <v>62904</v>
      </c>
    </row>
    <row r="122" spans="5:7" x14ac:dyDescent="0.3">
      <c r="E122">
        <f t="shared" si="3"/>
        <v>120</v>
      </c>
      <c r="F122">
        <f>1.5*(1-POWER(a,E122))</f>
        <v>0.96446225846354661</v>
      </c>
      <c r="G122">
        <f t="shared" si="2"/>
        <v>63206</v>
      </c>
    </row>
    <row r="123" spans="5:7" x14ac:dyDescent="0.3">
      <c r="E123">
        <f t="shared" si="3"/>
        <v>121</v>
      </c>
      <c r="F123">
        <f>1.5*(1-POWER(a,E123))</f>
        <v>0.96903906066665535</v>
      </c>
      <c r="G123">
        <f t="shared" si="2"/>
        <v>63506</v>
      </c>
    </row>
    <row r="124" spans="5:7" x14ac:dyDescent="0.3">
      <c r="E124">
        <f t="shared" si="3"/>
        <v>122</v>
      </c>
      <c r="F124">
        <f>1.5*(1-POWER(a,E124))</f>
        <v>0.9735767486920287</v>
      </c>
      <c r="G124">
        <f t="shared" si="2"/>
        <v>63804</v>
      </c>
    </row>
    <row r="125" spans="5:7" x14ac:dyDescent="0.3">
      <c r="E125">
        <f t="shared" si="3"/>
        <v>123</v>
      </c>
      <c r="F125">
        <f>1.5*(1-POWER(a,E125))</f>
        <v>0.97807565681648967</v>
      </c>
      <c r="G125">
        <f t="shared" si="2"/>
        <v>64099</v>
      </c>
    </row>
    <row r="126" spans="5:7" x14ac:dyDescent="0.3">
      <c r="E126">
        <f t="shared" si="3"/>
        <v>124</v>
      </c>
      <c r="F126">
        <f>1.5*(1-POWER(a,E126))</f>
        <v>0.98253611646007166</v>
      </c>
      <c r="G126">
        <f t="shared" si="2"/>
        <v>64391</v>
      </c>
    </row>
    <row r="127" spans="5:7" x14ac:dyDescent="0.3">
      <c r="E127">
        <f t="shared" si="3"/>
        <v>125</v>
      </c>
      <c r="F127">
        <f>1.5*(1-POWER(a,E127))</f>
        <v>0.98695845621043166</v>
      </c>
      <c r="G127">
        <f t="shared" si="2"/>
        <v>64681</v>
      </c>
    </row>
    <row r="128" spans="5:7" x14ac:dyDescent="0.3">
      <c r="E128">
        <f t="shared" si="3"/>
        <v>126</v>
      </c>
      <c r="F128">
        <f>1.5*(1-POWER(a,E128))</f>
        <v>0.9913430018470577</v>
      </c>
      <c r="G128">
        <f t="shared" si="2"/>
        <v>64968</v>
      </c>
    </row>
    <row r="129" spans="5:7" x14ac:dyDescent="0.3">
      <c r="E129">
        <f t="shared" si="3"/>
        <v>127</v>
      </c>
      <c r="F129">
        <f>1.5*(1-POWER(a,E129))</f>
        <v>0.99569007636526807</v>
      </c>
      <c r="G129">
        <f t="shared" si="2"/>
        <v>65253</v>
      </c>
    </row>
    <row r="130" spans="5:7" x14ac:dyDescent="0.3">
      <c r="E130">
        <f t="shared" si="3"/>
        <v>128</v>
      </c>
      <c r="F130">
        <f>1.5*(1-POWER(a,E130))</f>
        <v>1.000000000000004</v>
      </c>
      <c r="G130">
        <f t="shared" si="2"/>
        <v>65536</v>
      </c>
    </row>
    <row r="131" spans="5:7" x14ac:dyDescent="0.3">
      <c r="E131">
        <f t="shared" si="3"/>
        <v>129</v>
      </c>
      <c r="F131">
        <f>1.5*(1-POWER(a,E131))</f>
        <v>1.0042730902494212</v>
      </c>
      <c r="G131">
        <f t="shared" ref="G131:G194" si="4">FLOOR(F131*POWER(2,16),1)</f>
        <v>65816</v>
      </c>
    </row>
    <row r="132" spans="5:7" x14ac:dyDescent="0.3">
      <c r="E132">
        <f t="shared" ref="E132:E177" si="5">E131+1</f>
        <v>130</v>
      </c>
      <c r="F132">
        <f>1.5*(1-POWER(a,E132))</f>
        <v>1.008509661898279</v>
      </c>
      <c r="G132">
        <f t="shared" si="4"/>
        <v>66093</v>
      </c>
    </row>
    <row r="133" spans="5:7" x14ac:dyDescent="0.3">
      <c r="E133">
        <f t="shared" si="5"/>
        <v>131</v>
      </c>
      <c r="F133">
        <f>1.5*(1-POWER(a,E133))</f>
        <v>1.0127100270411291</v>
      </c>
      <c r="G133">
        <f t="shared" si="4"/>
        <v>66368</v>
      </c>
    </row>
    <row r="134" spans="5:7" x14ac:dyDescent="0.3">
      <c r="E134">
        <f t="shared" si="5"/>
        <v>132</v>
      </c>
      <c r="F134">
        <f>1.5*(1-POWER(a,E134))</f>
        <v>1.0168744951053079</v>
      </c>
      <c r="G134">
        <f t="shared" si="4"/>
        <v>66641</v>
      </c>
    </row>
    <row r="135" spans="5:7" x14ac:dyDescent="0.3">
      <c r="E135">
        <f t="shared" si="5"/>
        <v>133</v>
      </c>
      <c r="F135">
        <f>1.5*(1-POWER(a,E135))</f>
        <v>1.0210033728737284</v>
      </c>
      <c r="G135">
        <f t="shared" si="4"/>
        <v>66912</v>
      </c>
    </row>
    <row r="136" spans="5:7" x14ac:dyDescent="0.3">
      <c r="E136">
        <f t="shared" si="5"/>
        <v>134</v>
      </c>
      <c r="F136">
        <f>1.5*(1-POWER(a,E136))</f>
        <v>1.0250969645074823</v>
      </c>
      <c r="G136">
        <f t="shared" si="4"/>
        <v>67180</v>
      </c>
    </row>
    <row r="137" spans="5:7" x14ac:dyDescent="0.3">
      <c r="E137">
        <f t="shared" si="5"/>
        <v>135</v>
      </c>
      <c r="F137">
        <f>1.5*(1-POWER(a,E137))</f>
        <v>1.0291555715682457</v>
      </c>
      <c r="G137">
        <f t="shared" si="4"/>
        <v>67446</v>
      </c>
    </row>
    <row r="138" spans="5:7" x14ac:dyDescent="0.3">
      <c r="E138">
        <f t="shared" si="5"/>
        <v>136</v>
      </c>
      <c r="F138">
        <f>1.5*(1-POWER(a,E138))</f>
        <v>1.0331794930404938</v>
      </c>
      <c r="G138">
        <f t="shared" si="4"/>
        <v>67710</v>
      </c>
    </row>
    <row r="139" spans="5:7" x14ac:dyDescent="0.3">
      <c r="E139">
        <f t="shared" si="5"/>
        <v>137</v>
      </c>
      <c r="F139">
        <f>1.5*(1-POWER(a,E139))</f>
        <v>1.0371690253535271</v>
      </c>
      <c r="G139">
        <f t="shared" si="4"/>
        <v>67971</v>
      </c>
    </row>
    <row r="140" spans="5:7" x14ac:dyDescent="0.3">
      <c r="E140">
        <f t="shared" si="5"/>
        <v>138</v>
      </c>
      <c r="F140">
        <f>1.5*(1-POWER(a,E140))</f>
        <v>1.0411244624033071</v>
      </c>
      <c r="G140">
        <f t="shared" si="4"/>
        <v>68231</v>
      </c>
    </row>
    <row r="141" spans="5:7" x14ac:dyDescent="0.3">
      <c r="E141">
        <f t="shared" si="5"/>
        <v>139</v>
      </c>
      <c r="F141">
        <f>1.5*(1-POWER(a,E141))</f>
        <v>1.0450460955741083</v>
      </c>
      <c r="G141">
        <f t="shared" si="4"/>
        <v>68488</v>
      </c>
    </row>
    <row r="142" spans="5:7" x14ac:dyDescent="0.3">
      <c r="E142">
        <f t="shared" si="5"/>
        <v>140</v>
      </c>
      <c r="F142">
        <f>1.5*(1-POWER(a,E142))</f>
        <v>1.0489342137599813</v>
      </c>
      <c r="G142">
        <f t="shared" si="4"/>
        <v>68742</v>
      </c>
    </row>
    <row r="143" spans="5:7" x14ac:dyDescent="0.3">
      <c r="E143">
        <f t="shared" si="5"/>
        <v>141</v>
      </c>
      <c r="F143">
        <f>1.5*(1-POWER(a,E143))</f>
        <v>1.0527891033860373</v>
      </c>
      <c r="G143">
        <f t="shared" si="4"/>
        <v>68995</v>
      </c>
    </row>
    <row r="144" spans="5:7" x14ac:dyDescent="0.3">
      <c r="E144">
        <f t="shared" si="5"/>
        <v>142</v>
      </c>
      <c r="F144">
        <f>1.5*(1-POWER(a,E144))</f>
        <v>1.0566110484295457</v>
      </c>
      <c r="G144">
        <f t="shared" si="4"/>
        <v>69246</v>
      </c>
    </row>
    <row r="145" spans="5:7" x14ac:dyDescent="0.3">
      <c r="E145">
        <f t="shared" si="5"/>
        <v>143</v>
      </c>
      <c r="F145">
        <f>1.5*(1-POWER(a,E145))</f>
        <v>1.0604003304408556</v>
      </c>
      <c r="G145">
        <f t="shared" si="4"/>
        <v>69494</v>
      </c>
    </row>
    <row r="146" spans="5:7" x14ac:dyDescent="0.3">
      <c r="E146">
        <f t="shared" si="5"/>
        <v>144</v>
      </c>
      <c r="F146">
        <f>1.5*(1-POWER(a,E146))</f>
        <v>1.0641572285641359</v>
      </c>
      <c r="G146">
        <f t="shared" si="4"/>
        <v>69740</v>
      </c>
    </row>
    <row r="147" spans="5:7" x14ac:dyDescent="0.3">
      <c r="E147">
        <f t="shared" si="5"/>
        <v>145</v>
      </c>
      <c r="F147">
        <f>1.5*(1-POWER(a,E147))</f>
        <v>1.067882019557939</v>
      </c>
      <c r="G147">
        <f t="shared" si="4"/>
        <v>69984</v>
      </c>
    </row>
    <row r="148" spans="5:7" x14ac:dyDescent="0.3">
      <c r="E148">
        <f t="shared" si="5"/>
        <v>146</v>
      </c>
      <c r="F148">
        <f>1.5*(1-POWER(a,E148))</f>
        <v>1.0715749778155887</v>
      </c>
      <c r="G148">
        <f t="shared" si="4"/>
        <v>70226</v>
      </c>
    </row>
    <row r="149" spans="5:7" x14ac:dyDescent="0.3">
      <c r="E149">
        <f t="shared" si="5"/>
        <v>147</v>
      </c>
      <c r="F149">
        <f>1.5*(1-POWER(a,E149))</f>
        <v>1.0752363753853937</v>
      </c>
      <c r="G149">
        <f t="shared" si="4"/>
        <v>70466</v>
      </c>
    </row>
    <row r="150" spans="5:7" x14ac:dyDescent="0.3">
      <c r="E150">
        <f t="shared" si="5"/>
        <v>148</v>
      </c>
      <c r="F150">
        <f>1.5*(1-POWER(a,E150))</f>
        <v>1.0788664819906892</v>
      </c>
      <c r="G150">
        <f t="shared" si="4"/>
        <v>70704</v>
      </c>
    </row>
    <row r="151" spans="5:7" x14ac:dyDescent="0.3">
      <c r="E151">
        <f t="shared" si="5"/>
        <v>149</v>
      </c>
      <c r="F151">
        <f>1.5*(1-POWER(a,E151))</f>
        <v>1.0824655650497059</v>
      </c>
      <c r="G151">
        <f t="shared" si="4"/>
        <v>70940</v>
      </c>
    </row>
    <row r="152" spans="5:7" x14ac:dyDescent="0.3">
      <c r="E152">
        <f t="shared" si="5"/>
        <v>150</v>
      </c>
      <c r="F152">
        <f>1.5*(1-POWER(a,E152))</f>
        <v>1.0860338896952699</v>
      </c>
      <c r="G152">
        <f t="shared" si="4"/>
        <v>71174</v>
      </c>
    </row>
    <row r="153" spans="5:7" x14ac:dyDescent="0.3">
      <c r="E153">
        <f t="shared" si="5"/>
        <v>151</v>
      </c>
      <c r="F153">
        <f>1.5*(1-POWER(a,E153))</f>
        <v>1.0895717187943346</v>
      </c>
      <c r="G153">
        <f t="shared" si="4"/>
        <v>71406</v>
      </c>
    </row>
    <row r="154" spans="5:7" x14ac:dyDescent="0.3">
      <c r="E154">
        <f t="shared" si="5"/>
        <v>152</v>
      </c>
      <c r="F154">
        <f>1.5*(1-POWER(a,E154))</f>
        <v>1.0930793129673444</v>
      </c>
      <c r="G154">
        <f t="shared" si="4"/>
        <v>71636</v>
      </c>
    </row>
    <row r="155" spans="5:7" x14ac:dyDescent="0.3">
      <c r="E155">
        <f t="shared" si="5"/>
        <v>153</v>
      </c>
      <c r="F155">
        <f>1.5*(1-POWER(a,E155))</f>
        <v>1.0965569306074352</v>
      </c>
      <c r="G155">
        <f t="shared" si="4"/>
        <v>71863</v>
      </c>
    </row>
    <row r="156" spans="5:7" x14ac:dyDescent="0.3">
      <c r="E156">
        <f t="shared" si="5"/>
        <v>154</v>
      </c>
      <c r="F156">
        <f>1.5*(1-POWER(a,E156))</f>
        <v>1.1000048278994679</v>
      </c>
      <c r="G156">
        <f t="shared" si="4"/>
        <v>72089</v>
      </c>
    </row>
    <row r="157" spans="5:7" x14ac:dyDescent="0.3">
      <c r="E157">
        <f t="shared" si="5"/>
        <v>155</v>
      </c>
      <c r="F157">
        <f>1.5*(1-POWER(a,E157))</f>
        <v>1.1034232588389012</v>
      </c>
      <c r="G157">
        <f t="shared" si="4"/>
        <v>72313</v>
      </c>
    </row>
    <row r="158" spans="5:7" x14ac:dyDescent="0.3">
      <c r="E158">
        <f t="shared" si="5"/>
        <v>156</v>
      </c>
      <c r="F158">
        <f>1.5*(1-POWER(a,E158))</f>
        <v>1.1068124752505035</v>
      </c>
      <c r="G158">
        <f t="shared" si="4"/>
        <v>72536</v>
      </c>
    </row>
    <row r="159" spans="5:7" x14ac:dyDescent="0.3">
      <c r="E159">
        <f t="shared" si="5"/>
        <v>157</v>
      </c>
      <c r="F159">
        <f>1.5*(1-POWER(a,E159))</f>
        <v>1.1101727268069026</v>
      </c>
      <c r="G159">
        <f t="shared" si="4"/>
        <v>72756</v>
      </c>
    </row>
    <row r="160" spans="5:7" x14ac:dyDescent="0.3">
      <c r="E160">
        <f t="shared" si="5"/>
        <v>158</v>
      </c>
      <c r="F160">
        <f>1.5*(1-POWER(a,E160))</f>
        <v>1.1135042610469792</v>
      </c>
      <c r="G160">
        <f t="shared" si="4"/>
        <v>72974</v>
      </c>
    </row>
    <row r="161" spans="5:7" x14ac:dyDescent="0.3">
      <c r="E161">
        <f t="shared" si="5"/>
        <v>159</v>
      </c>
      <c r="F161">
        <f>1.5*(1-POWER(a,E161))</f>
        <v>1.116807323394102</v>
      </c>
      <c r="G161">
        <f t="shared" si="4"/>
        <v>73191</v>
      </c>
    </row>
    <row r="162" spans="5:7" x14ac:dyDescent="0.3">
      <c r="E162">
        <f t="shared" si="5"/>
        <v>160</v>
      </c>
      <c r="F162">
        <f>1.5*(1-POWER(a,E162))</f>
        <v>1.1200821571742074</v>
      </c>
      <c r="G162">
        <f t="shared" si="4"/>
        <v>73405</v>
      </c>
    </row>
    <row r="163" spans="5:7" x14ac:dyDescent="0.3">
      <c r="E163">
        <f t="shared" si="5"/>
        <v>161</v>
      </c>
      <c r="F163">
        <f>1.5*(1-POWER(a,E163))</f>
        <v>1.1233290036337245</v>
      </c>
      <c r="G163">
        <f t="shared" si="4"/>
        <v>73618</v>
      </c>
    </row>
    <row r="164" spans="5:7" x14ac:dyDescent="0.3">
      <c r="E164">
        <f t="shared" si="5"/>
        <v>162</v>
      </c>
      <c r="F164">
        <f>1.5*(1-POWER(a,E164))</f>
        <v>1.1265481019573462</v>
      </c>
      <c r="G164">
        <f t="shared" si="4"/>
        <v>73829</v>
      </c>
    </row>
    <row r="165" spans="5:7" x14ac:dyDescent="0.3">
      <c r="E165">
        <f t="shared" si="5"/>
        <v>163</v>
      </c>
      <c r="F165">
        <f>1.5*(1-POWER(a,E165))</f>
        <v>1.129739689285651</v>
      </c>
      <c r="G165">
        <f t="shared" si="4"/>
        <v>74038</v>
      </c>
    </row>
    <row r="166" spans="5:7" x14ac:dyDescent="0.3">
      <c r="E166">
        <f t="shared" si="5"/>
        <v>164</v>
      </c>
      <c r="F166">
        <f>1.5*(1-POWER(a,E166))</f>
        <v>1.1329040007325706</v>
      </c>
      <c r="G166">
        <f t="shared" si="4"/>
        <v>74245</v>
      </c>
    </row>
    <row r="167" spans="5:7" x14ac:dyDescent="0.3">
      <c r="E167">
        <f t="shared" si="5"/>
        <v>165</v>
      </c>
      <c r="F167">
        <f>1.5*(1-POWER(a,E167))</f>
        <v>1.1360412694027098</v>
      </c>
      <c r="G167">
        <f t="shared" si="4"/>
        <v>74451</v>
      </c>
    </row>
    <row r="168" spans="5:7" x14ac:dyDescent="0.3">
      <c r="E168">
        <f t="shared" si="5"/>
        <v>166</v>
      </c>
      <c r="F168">
        <f>1.5*(1-POWER(a,E168))</f>
        <v>1.1391517264085209</v>
      </c>
      <c r="G168">
        <f t="shared" si="4"/>
        <v>74655</v>
      </c>
    </row>
    <row r="169" spans="5:7" x14ac:dyDescent="0.3">
      <c r="E169">
        <f t="shared" si="5"/>
        <v>167</v>
      </c>
      <c r="F169">
        <f>1.5*(1-POWER(a,E169))</f>
        <v>1.1422356008873265</v>
      </c>
      <c r="G169">
        <f t="shared" si="4"/>
        <v>74857</v>
      </c>
    </row>
    <row r="170" spans="5:7" x14ac:dyDescent="0.3">
      <c r="E170">
        <f t="shared" si="5"/>
        <v>168</v>
      </c>
      <c r="F170">
        <f>1.5*(1-POWER(a,E170))</f>
        <v>1.1452931200182004</v>
      </c>
      <c r="G170">
        <f t="shared" si="4"/>
        <v>75057</v>
      </c>
    </row>
    <row r="171" spans="5:7" x14ac:dyDescent="0.3">
      <c r="E171">
        <f t="shared" si="5"/>
        <v>169</v>
      </c>
      <c r="F171">
        <f>1.5*(1-POWER(a,E171))</f>
        <v>1.1483245090387031</v>
      </c>
      <c r="G171">
        <f t="shared" si="4"/>
        <v>75256</v>
      </c>
    </row>
    <row r="172" spans="5:7" x14ac:dyDescent="0.3">
      <c r="E172">
        <f t="shared" si="5"/>
        <v>170</v>
      </c>
      <c r="F172">
        <f>1.5*(1-POWER(a,E172))</f>
        <v>1.1513299912614745</v>
      </c>
      <c r="G172">
        <f t="shared" si="4"/>
        <v>75453</v>
      </c>
    </row>
    <row r="173" spans="5:7" x14ac:dyDescent="0.3">
      <c r="E173">
        <f t="shared" si="5"/>
        <v>171</v>
      </c>
      <c r="F173">
        <f>1.5*(1-POWER(a,E173))</f>
        <v>1.1543097880906841</v>
      </c>
      <c r="G173">
        <f t="shared" si="4"/>
        <v>75648</v>
      </c>
    </row>
    <row r="174" spans="5:7" x14ac:dyDescent="0.3">
      <c r="E174">
        <f t="shared" si="5"/>
        <v>172</v>
      </c>
      <c r="F174">
        <f>1.5*(1-POWER(a,E174))</f>
        <v>1.1572641190383415</v>
      </c>
      <c r="G174">
        <f t="shared" si="4"/>
        <v>75842</v>
      </c>
    </row>
    <row r="175" spans="5:7" x14ac:dyDescent="0.3">
      <c r="E175">
        <f t="shared" si="5"/>
        <v>173</v>
      </c>
      <c r="F175">
        <f>1.5*(1-POWER(a,E175))</f>
        <v>1.1601932017404668</v>
      </c>
      <c r="G175">
        <f t="shared" si="4"/>
        <v>76034</v>
      </c>
    </row>
    <row r="176" spans="5:7" x14ac:dyDescent="0.3">
      <c r="E176">
        <f t="shared" si="5"/>
        <v>174</v>
      </c>
      <c r="F176">
        <f>1.5*(1-POWER(a,E176))</f>
        <v>1.1630972519731237</v>
      </c>
      <c r="G176">
        <f t="shared" si="4"/>
        <v>76224</v>
      </c>
    </row>
    <row r="177" spans="5:7" x14ac:dyDescent="0.3">
      <c r="E177">
        <f t="shared" si="5"/>
        <v>175</v>
      </c>
      <c r="F177">
        <f>1.5*(1-POWER(a,E177))</f>
        <v>1.1659764836683146</v>
      </c>
      <c r="G177">
        <f t="shared" si="4"/>
        <v>76413</v>
      </c>
    </row>
    <row r="178" spans="5:7" x14ac:dyDescent="0.3">
      <c r="E178">
        <f>E177+1</f>
        <v>176</v>
      </c>
      <c r="F178">
        <f>1.5*(1-POWER(a,E178))</f>
        <v>1.1688311089297405</v>
      </c>
      <c r="G178">
        <f t="shared" si="4"/>
        <v>76600</v>
      </c>
    </row>
    <row r="179" spans="5:7" x14ac:dyDescent="0.3">
      <c r="E179">
        <f t="shared" ref="E179:E198" si="6">E178+1</f>
        <v>177</v>
      </c>
      <c r="F179">
        <f>1.5*(1-POWER(a,E179))</f>
        <v>1.1716613380484258</v>
      </c>
      <c r="G179">
        <f t="shared" si="4"/>
        <v>76785</v>
      </c>
    </row>
    <row r="180" spans="5:7" x14ac:dyDescent="0.3">
      <c r="E180">
        <f t="shared" si="6"/>
        <v>178</v>
      </c>
      <c r="F180">
        <f>1.5*(1-POWER(a,E180))</f>
        <v>1.1744673795182097</v>
      </c>
      <c r="G180">
        <f t="shared" si="4"/>
        <v>76969</v>
      </c>
    </row>
    <row r="181" spans="5:7" x14ac:dyDescent="0.3">
      <c r="E181">
        <f t="shared" si="6"/>
        <v>179</v>
      </c>
      <c r="F181">
        <f>1.5*(1-POWER(a,E181))</f>
        <v>1.1772494400511055</v>
      </c>
      <c r="G181">
        <f t="shared" si="4"/>
        <v>77152</v>
      </c>
    </row>
    <row r="182" spans="5:7" x14ac:dyDescent="0.3">
      <c r="E182">
        <f t="shared" si="6"/>
        <v>180</v>
      </c>
      <c r="F182">
        <f>1.5*(1-POWER(a,E182))</f>
        <v>1.1800077245925287</v>
      </c>
      <c r="G182">
        <f t="shared" si="4"/>
        <v>77332</v>
      </c>
    </row>
    <row r="183" spans="5:7" x14ac:dyDescent="0.3">
      <c r="E183">
        <f t="shared" si="6"/>
        <v>181</v>
      </c>
      <c r="F183">
        <f>1.5*(1-POWER(a,E183))</f>
        <v>1.1827424363363936</v>
      </c>
      <c r="G183">
        <f t="shared" si="4"/>
        <v>77512</v>
      </c>
    </row>
    <row r="184" spans="5:7" x14ac:dyDescent="0.3">
      <c r="E184">
        <f t="shared" si="6"/>
        <v>182</v>
      </c>
      <c r="F184">
        <f>1.5*(1-POWER(a,E184))</f>
        <v>1.1854537767400832</v>
      </c>
      <c r="G184">
        <f t="shared" si="4"/>
        <v>77689</v>
      </c>
    </row>
    <row r="185" spans="5:7" x14ac:dyDescent="0.3">
      <c r="E185">
        <f t="shared" si="6"/>
        <v>183</v>
      </c>
      <c r="F185">
        <f>1.5*(1-POWER(a,E185))</f>
        <v>1.1881419455392892</v>
      </c>
      <c r="G185">
        <f t="shared" si="4"/>
        <v>77866</v>
      </c>
    </row>
    <row r="186" spans="5:7" x14ac:dyDescent="0.3">
      <c r="E186">
        <f t="shared" si="6"/>
        <v>184</v>
      </c>
      <c r="F186">
        <f>1.5*(1-POWER(a,E186))</f>
        <v>1.1908071407627256</v>
      </c>
      <c r="G186">
        <f t="shared" si="4"/>
        <v>78040</v>
      </c>
    </row>
    <row r="187" spans="5:7" x14ac:dyDescent="0.3">
      <c r="E187">
        <f t="shared" si="6"/>
        <v>185</v>
      </c>
      <c r="F187">
        <f>1.5*(1-POWER(a,E187))</f>
        <v>1.193449558746718</v>
      </c>
      <c r="G187">
        <f t="shared" si="4"/>
        <v>78213</v>
      </c>
    </row>
    <row r="188" spans="5:7" x14ac:dyDescent="0.3">
      <c r="E188">
        <f t="shared" si="6"/>
        <v>186</v>
      </c>
      <c r="F188">
        <f>1.5*(1-POWER(a,E188))</f>
        <v>1.1960693941496658</v>
      </c>
      <c r="G188">
        <f t="shared" si="4"/>
        <v>78385</v>
      </c>
    </row>
    <row r="189" spans="5:7" x14ac:dyDescent="0.3">
      <c r="E189">
        <f t="shared" si="6"/>
        <v>187</v>
      </c>
      <c r="F189">
        <f>1.5*(1-POWER(a,E189))</f>
        <v>1.1986668399663829</v>
      </c>
      <c r="G189">
        <f t="shared" si="4"/>
        <v>78555</v>
      </c>
    </row>
    <row r="190" spans="5:7" x14ac:dyDescent="0.3">
      <c r="E190">
        <f t="shared" si="6"/>
        <v>188</v>
      </c>
      <c r="F190">
        <f>1.5*(1-POWER(a,E190))</f>
        <v>1.2012420875423144</v>
      </c>
      <c r="G190">
        <f t="shared" si="4"/>
        <v>78724</v>
      </c>
    </row>
    <row r="191" spans="5:7" x14ac:dyDescent="0.3">
      <c r="E191">
        <f t="shared" si="6"/>
        <v>189</v>
      </c>
      <c r="F191">
        <f>1.5*(1-POWER(a,E191))</f>
        <v>1.2037953265876327</v>
      </c>
      <c r="G191">
        <f t="shared" si="4"/>
        <v>78891</v>
      </c>
    </row>
    <row r="192" spans="5:7" x14ac:dyDescent="0.3">
      <c r="E192">
        <f t="shared" si="6"/>
        <v>190</v>
      </c>
      <c r="F192">
        <f>1.5*(1-POWER(a,E192))</f>
        <v>1.206326745191213</v>
      </c>
      <c r="G192">
        <f t="shared" si="4"/>
        <v>79057</v>
      </c>
    </row>
    <row r="193" spans="5:7" x14ac:dyDescent="0.3">
      <c r="E193">
        <f t="shared" si="6"/>
        <v>191</v>
      </c>
      <c r="F193">
        <f>1.5*(1-POWER(a,E193))</f>
        <v>1.208836529834489</v>
      </c>
      <c r="G193">
        <f t="shared" si="4"/>
        <v>79222</v>
      </c>
    </row>
    <row r="194" spans="5:7" x14ac:dyDescent="0.3">
      <c r="E194">
        <f t="shared" si="6"/>
        <v>192</v>
      </c>
      <c r="F194">
        <f>1.5*(1-POWER(a,E194))</f>
        <v>1.2113248654051905</v>
      </c>
      <c r="G194">
        <f t="shared" si="4"/>
        <v>79385</v>
      </c>
    </row>
    <row r="195" spans="5:7" x14ac:dyDescent="0.3">
      <c r="E195">
        <f t="shared" si="6"/>
        <v>193</v>
      </c>
      <c r="F195">
        <f>1.5*(1-POWER(a,E195))</f>
        <v>1.213791935210963</v>
      </c>
      <c r="G195">
        <f t="shared" ref="G195:G257" si="7">FLOOR(F195*POWER(2,16),1)</f>
        <v>79547</v>
      </c>
    </row>
    <row r="196" spans="5:7" x14ac:dyDescent="0.3">
      <c r="E196">
        <f t="shared" si="6"/>
        <v>194</v>
      </c>
      <c r="F196">
        <f>1.5*(1-POWER(a,E196))</f>
        <v>1.2162379209928722</v>
      </c>
      <c r="G196">
        <f t="shared" si="7"/>
        <v>79707</v>
      </c>
    </row>
    <row r="197" spans="5:7" x14ac:dyDescent="0.3">
      <c r="E197">
        <f t="shared" si="6"/>
        <v>195</v>
      </c>
      <c r="F197">
        <f>1.5*(1-POWER(a,E197))</f>
        <v>1.2186630029387915</v>
      </c>
      <c r="G197">
        <f t="shared" si="7"/>
        <v>79866</v>
      </c>
    </row>
    <row r="198" spans="5:7" x14ac:dyDescent="0.3">
      <c r="E198">
        <f t="shared" si="6"/>
        <v>196</v>
      </c>
      <c r="F198">
        <f>1.5*(1-POWER(a,E198))</f>
        <v>1.2210673596966768</v>
      </c>
      <c r="G198">
        <f t="shared" si="7"/>
        <v>80023</v>
      </c>
    </row>
    <row r="199" spans="5:7" x14ac:dyDescent="0.3">
      <c r="E199">
        <f>E198+1</f>
        <v>197</v>
      </c>
      <c r="F199">
        <f>1.5*(1-POWER(a,E199))</f>
        <v>1.2234511683877254</v>
      </c>
      <c r="G199">
        <f t="shared" si="7"/>
        <v>80180</v>
      </c>
    </row>
    <row r="200" spans="5:7" x14ac:dyDescent="0.3">
      <c r="E200">
        <f t="shared" ref="E200:E216" si="8">E199+1</f>
        <v>198</v>
      </c>
      <c r="F200">
        <f>1.5*(1-POWER(a,E200))</f>
        <v>1.2258146046194256</v>
      </c>
      <c r="G200">
        <f t="shared" si="7"/>
        <v>80334</v>
      </c>
    </row>
    <row r="201" spans="5:7" x14ac:dyDescent="0.3">
      <c r="E201">
        <f t="shared" si="8"/>
        <v>199</v>
      </c>
      <c r="F201">
        <f>1.5*(1-POWER(a,E201))</f>
        <v>1.2281578424984922</v>
      </c>
      <c r="G201">
        <f t="shared" si="7"/>
        <v>80488</v>
      </c>
    </row>
    <row r="202" spans="5:7" x14ac:dyDescent="0.3">
      <c r="E202">
        <f t="shared" si="8"/>
        <v>200</v>
      </c>
      <c r="F202">
        <f>1.5*(1-POWER(a,E202))</f>
        <v>1.2304810546436926</v>
      </c>
      <c r="G202">
        <f t="shared" si="7"/>
        <v>80640</v>
      </c>
    </row>
    <row r="203" spans="5:7" x14ac:dyDescent="0.3">
      <c r="E203">
        <f t="shared" si="8"/>
        <v>201</v>
      </c>
      <c r="F203">
        <f>1.5*(1-POWER(a,E203))</f>
        <v>1.2327844121985632</v>
      </c>
      <c r="G203">
        <f t="shared" si="7"/>
        <v>80791</v>
      </c>
    </row>
    <row r="204" spans="5:7" x14ac:dyDescent="0.3">
      <c r="E204">
        <f t="shared" si="8"/>
        <v>202</v>
      </c>
      <c r="F204">
        <f>1.5*(1-POWER(a,E204))</f>
        <v>1.2350680848440163</v>
      </c>
      <c r="G204">
        <f t="shared" si="7"/>
        <v>80941</v>
      </c>
    </row>
    <row r="205" spans="5:7" x14ac:dyDescent="0.3">
      <c r="E205">
        <f t="shared" si="8"/>
        <v>203</v>
      </c>
      <c r="F205">
        <f>1.5*(1-POWER(a,E205))</f>
        <v>1.2373322408108411</v>
      </c>
      <c r="G205">
        <f t="shared" si="7"/>
        <v>81089</v>
      </c>
    </row>
    <row r="206" spans="5:7" x14ac:dyDescent="0.3">
      <c r="E206">
        <f t="shared" si="8"/>
        <v>204</v>
      </c>
      <c r="F206">
        <f>1.5*(1-POWER(a,E206))</f>
        <v>1.2395770468920961</v>
      </c>
      <c r="G206">
        <f t="shared" si="7"/>
        <v>81236</v>
      </c>
    </row>
    <row r="207" spans="5:7" x14ac:dyDescent="0.3">
      <c r="E207">
        <f t="shared" si="8"/>
        <v>205</v>
      </c>
      <c r="F207">
        <f>1.5*(1-POWER(a,E207))</f>
        <v>1.2418026684553958</v>
      </c>
      <c r="G207">
        <f t="shared" si="7"/>
        <v>81382</v>
      </c>
    </row>
    <row r="208" spans="5:7" x14ac:dyDescent="0.3">
      <c r="E208">
        <f t="shared" si="8"/>
        <v>206</v>
      </c>
      <c r="F208">
        <f>1.5*(1-POWER(a,E208))</f>
        <v>1.2440092694550933</v>
      </c>
      <c r="G208">
        <f t="shared" si="7"/>
        <v>81527</v>
      </c>
    </row>
    <row r="209" spans="5:7" x14ac:dyDescent="0.3">
      <c r="E209">
        <f t="shared" si="8"/>
        <v>207</v>
      </c>
      <c r="F209">
        <f>1.5*(1-POWER(a,E209))</f>
        <v>1.2461970124443584</v>
      </c>
      <c r="G209">
        <f t="shared" si="7"/>
        <v>81670</v>
      </c>
    </row>
    <row r="210" spans="5:7" x14ac:dyDescent="0.3">
      <c r="E210">
        <f t="shared" si="8"/>
        <v>208</v>
      </c>
      <c r="F210">
        <f>1.5*(1-POWER(a,E210))</f>
        <v>1.2483660585871523</v>
      </c>
      <c r="G210">
        <f t="shared" si="7"/>
        <v>81812</v>
      </c>
    </row>
    <row r="211" spans="5:7" x14ac:dyDescent="0.3">
      <c r="E211">
        <f t="shared" si="8"/>
        <v>209</v>
      </c>
      <c r="F211">
        <f>1.5*(1-POWER(a,E211))</f>
        <v>1.2505165676700996</v>
      </c>
      <c r="G211">
        <f t="shared" si="7"/>
        <v>81953</v>
      </c>
    </row>
    <row r="212" spans="5:7" x14ac:dyDescent="0.3">
      <c r="E212">
        <f t="shared" si="8"/>
        <v>210</v>
      </c>
      <c r="F212">
        <f>1.5*(1-POWER(a,E212))</f>
        <v>1.2526486981142597</v>
      </c>
      <c r="G212">
        <f t="shared" si="7"/>
        <v>82093</v>
      </c>
    </row>
    <row r="213" spans="5:7" x14ac:dyDescent="0.3">
      <c r="E213">
        <f t="shared" si="8"/>
        <v>211</v>
      </c>
      <c r="F213">
        <f>1.5*(1-POWER(a,E213))</f>
        <v>1.2547626069867968</v>
      </c>
      <c r="G213">
        <f t="shared" si="7"/>
        <v>82232</v>
      </c>
    </row>
    <row r="214" spans="5:7" x14ac:dyDescent="0.3">
      <c r="E214">
        <f t="shared" si="8"/>
        <v>212</v>
      </c>
      <c r="F214">
        <f>1.5*(1-POWER(a,E214))</f>
        <v>1.2568584500125513</v>
      </c>
      <c r="G214">
        <f t="shared" si="7"/>
        <v>82369</v>
      </c>
    </row>
    <row r="215" spans="5:7" x14ac:dyDescent="0.3">
      <c r="E215">
        <f t="shared" si="8"/>
        <v>213</v>
      </c>
      <c r="F215">
        <f>1.5*(1-POWER(a,E215))</f>
        <v>1.2589363815855106</v>
      </c>
      <c r="G215">
        <f t="shared" si="7"/>
        <v>82505</v>
      </c>
    </row>
    <row r="216" spans="5:7" x14ac:dyDescent="0.3">
      <c r="E216">
        <f t="shared" si="8"/>
        <v>214</v>
      </c>
      <c r="F216">
        <f>1.5*(1-POWER(a,E216))</f>
        <v>1.2609965547801827</v>
      </c>
      <c r="G216">
        <f t="shared" si="7"/>
        <v>82640</v>
      </c>
    </row>
    <row r="217" spans="5:7" x14ac:dyDescent="0.3">
      <c r="E217">
        <f>E216+1</f>
        <v>215</v>
      </c>
      <c r="F217">
        <f>1.5*(1-POWER(a,E217))</f>
        <v>1.2630391213628744</v>
      </c>
      <c r="G217">
        <f t="shared" si="7"/>
        <v>82774</v>
      </c>
    </row>
    <row r="218" spans="5:7" x14ac:dyDescent="0.3">
      <c r="E218">
        <f t="shared" ref="E218:E227" si="9">E217+1</f>
        <v>216</v>
      </c>
      <c r="F218">
        <f>1.5*(1-POWER(a,E218))</f>
        <v>1.2650642318028698</v>
      </c>
      <c r="G218">
        <f t="shared" si="7"/>
        <v>82907</v>
      </c>
    </row>
    <row r="219" spans="5:7" x14ac:dyDescent="0.3">
      <c r="E219">
        <f t="shared" si="9"/>
        <v>217</v>
      </c>
      <c r="F219">
        <f>1.5*(1-POWER(a,E219))</f>
        <v>1.2670720352835148</v>
      </c>
      <c r="G219">
        <f t="shared" si="7"/>
        <v>83038</v>
      </c>
    </row>
    <row r="220" spans="5:7" x14ac:dyDescent="0.3">
      <c r="E220">
        <f t="shared" si="9"/>
        <v>218</v>
      </c>
      <c r="F220">
        <f>1.5*(1-POWER(a,E220))</f>
        <v>1.2690626797132079</v>
      </c>
      <c r="G220">
        <f t="shared" si="7"/>
        <v>83169</v>
      </c>
    </row>
    <row r="221" spans="5:7" x14ac:dyDescent="0.3">
      <c r="E221">
        <f t="shared" si="9"/>
        <v>219</v>
      </c>
      <c r="F221">
        <f>1.5*(1-POWER(a,E221))</f>
        <v>1.2710363117362959</v>
      </c>
      <c r="G221">
        <f t="shared" si="7"/>
        <v>83298</v>
      </c>
    </row>
    <row r="222" spans="5:7" x14ac:dyDescent="0.3">
      <c r="E222">
        <f t="shared" si="9"/>
        <v>220</v>
      </c>
      <c r="F222">
        <f>1.5*(1-POWER(a,E222))</f>
        <v>1.2729930767438764</v>
      </c>
      <c r="G222">
        <f t="shared" si="7"/>
        <v>83426</v>
      </c>
    </row>
    <row r="223" spans="5:7" x14ac:dyDescent="0.3">
      <c r="E223">
        <f t="shared" si="9"/>
        <v>221</v>
      </c>
      <c r="F223">
        <f>1.5*(1-POWER(a,E223))</f>
        <v>1.2749331188845083</v>
      </c>
      <c r="G223">
        <f t="shared" si="7"/>
        <v>83554</v>
      </c>
    </row>
    <row r="224" spans="5:7" x14ac:dyDescent="0.3">
      <c r="E224">
        <f t="shared" si="9"/>
        <v>222</v>
      </c>
      <c r="F224">
        <f>1.5*(1-POWER(a,E224))</f>
        <v>1.2768565810748309</v>
      </c>
      <c r="G224">
        <f t="shared" si="7"/>
        <v>83680</v>
      </c>
    </row>
    <row r="225" spans="5:7" x14ac:dyDescent="0.3">
      <c r="E225">
        <f t="shared" si="9"/>
        <v>223</v>
      </c>
      <c r="F225">
        <f>1.5*(1-POWER(a,E225))</f>
        <v>1.2787636050100923</v>
      </c>
      <c r="G225">
        <f t="shared" si="7"/>
        <v>83805</v>
      </c>
    </row>
    <row r="226" spans="5:7" x14ac:dyDescent="0.3">
      <c r="E226">
        <f t="shared" si="9"/>
        <v>224</v>
      </c>
      <c r="F226">
        <f>1.5*(1-POWER(a,E226))</f>
        <v>1.2806543311745875</v>
      </c>
      <c r="G226">
        <f t="shared" si="7"/>
        <v>83928</v>
      </c>
    </row>
    <row r="227" spans="5:7" x14ac:dyDescent="0.3">
      <c r="E227">
        <f t="shared" si="9"/>
        <v>225</v>
      </c>
      <c r="F227">
        <f>1.5*(1-POWER(a,E227))</f>
        <v>1.2825288988520072</v>
      </c>
      <c r="G227">
        <f t="shared" si="7"/>
        <v>84051</v>
      </c>
    </row>
    <row r="228" spans="5:7" x14ac:dyDescent="0.3">
      <c r="E228">
        <f>E227+1</f>
        <v>226</v>
      </c>
      <c r="F228">
        <f>1.5*(1-POWER(a,E228))</f>
        <v>1.2843874461356979</v>
      </c>
      <c r="G228">
        <f t="shared" si="7"/>
        <v>84173</v>
      </c>
    </row>
    <row r="229" spans="5:7" x14ac:dyDescent="0.3">
      <c r="E229">
        <f t="shared" ref="E229:E252" si="10">E228+1</f>
        <v>227</v>
      </c>
      <c r="F229">
        <f>1.5*(1-POWER(a,E229))</f>
        <v>1.2862301099388371</v>
      </c>
      <c r="G229">
        <f t="shared" si="7"/>
        <v>84294</v>
      </c>
    </row>
    <row r="230" spans="5:7" x14ac:dyDescent="0.3">
      <c r="E230">
        <f t="shared" si="10"/>
        <v>228</v>
      </c>
      <c r="F230">
        <f>1.5*(1-POWER(a,E230))</f>
        <v>1.2880570260045157</v>
      </c>
      <c r="G230">
        <f t="shared" si="7"/>
        <v>84414</v>
      </c>
    </row>
    <row r="231" spans="5:7" x14ac:dyDescent="0.3">
      <c r="E231">
        <f t="shared" si="10"/>
        <v>229</v>
      </c>
      <c r="F231">
        <f>1.5*(1-POWER(a,E231))</f>
        <v>1.2898683289157409</v>
      </c>
      <c r="G231">
        <f t="shared" si="7"/>
        <v>84532</v>
      </c>
    </row>
    <row r="232" spans="5:7" x14ac:dyDescent="0.3">
      <c r="E232">
        <f t="shared" si="10"/>
        <v>230</v>
      </c>
      <c r="F232">
        <f>1.5*(1-POWER(a,E232))</f>
        <v>1.2916641521053487</v>
      </c>
      <c r="G232">
        <f t="shared" si="7"/>
        <v>84650</v>
      </c>
    </row>
    <row r="233" spans="5:7" x14ac:dyDescent="0.3">
      <c r="E233">
        <f t="shared" si="10"/>
        <v>231</v>
      </c>
      <c r="F233">
        <f>1.5*(1-POWER(a,E233))</f>
        <v>1.293444627865834</v>
      </c>
      <c r="G233">
        <f t="shared" si="7"/>
        <v>84767</v>
      </c>
    </row>
    <row r="234" spans="5:7" x14ac:dyDescent="0.3">
      <c r="E234">
        <f t="shared" si="10"/>
        <v>232</v>
      </c>
      <c r="F234">
        <f>1.5*(1-POWER(a,E234))</f>
        <v>1.2952098873590965</v>
      </c>
      <c r="G234">
        <f t="shared" si="7"/>
        <v>84882</v>
      </c>
    </row>
    <row r="235" spans="5:7" x14ac:dyDescent="0.3">
      <c r="E235">
        <f t="shared" si="10"/>
        <v>233</v>
      </c>
      <c r="F235">
        <f>1.5*(1-POWER(a,E235))</f>
        <v>1.2969600606261023</v>
      </c>
      <c r="G235">
        <f t="shared" si="7"/>
        <v>84997</v>
      </c>
    </row>
    <row r="236" spans="5:7" x14ac:dyDescent="0.3">
      <c r="E236">
        <f t="shared" si="10"/>
        <v>234</v>
      </c>
      <c r="F236">
        <f>1.5*(1-POWER(a,E236))</f>
        <v>1.2986952765964639</v>
      </c>
      <c r="G236">
        <f t="shared" si="7"/>
        <v>85111</v>
      </c>
    </row>
    <row r="237" spans="5:7" x14ac:dyDescent="0.3">
      <c r="E237">
        <f t="shared" si="10"/>
        <v>235</v>
      </c>
      <c r="F237">
        <f>1.5*(1-POWER(a,E237))</f>
        <v>1.3004156630979384</v>
      </c>
      <c r="G237">
        <f t="shared" si="7"/>
        <v>85224</v>
      </c>
    </row>
    <row r="238" spans="5:7" x14ac:dyDescent="0.3">
      <c r="E238">
        <f t="shared" si="10"/>
        <v>236</v>
      </c>
      <c r="F238">
        <f>1.5*(1-POWER(a,E238))</f>
        <v>1.3021213468658437</v>
      </c>
      <c r="G238">
        <f t="shared" si="7"/>
        <v>85335</v>
      </c>
    </row>
    <row r="239" spans="5:7" x14ac:dyDescent="0.3">
      <c r="E239">
        <f t="shared" si="10"/>
        <v>237</v>
      </c>
      <c r="F239">
        <f>1.5*(1-POWER(a,E239))</f>
        <v>1.3038124535523945</v>
      </c>
      <c r="G239">
        <f t="shared" si="7"/>
        <v>85446</v>
      </c>
    </row>
    <row r="240" spans="5:7" x14ac:dyDescent="0.3">
      <c r="E240">
        <f t="shared" si="10"/>
        <v>238</v>
      </c>
      <c r="F240">
        <f>1.5*(1-POWER(a,E240))</f>
        <v>1.3054891077359589</v>
      </c>
      <c r="G240">
        <f t="shared" si="7"/>
        <v>85556</v>
      </c>
    </row>
    <row r="241" spans="5:7" x14ac:dyDescent="0.3">
      <c r="E241">
        <f t="shared" si="10"/>
        <v>239</v>
      </c>
      <c r="F241">
        <f>1.5*(1-POWER(a,E241))</f>
        <v>1.3071514329302369</v>
      </c>
      <c r="G241">
        <f t="shared" si="7"/>
        <v>85665</v>
      </c>
    </row>
    <row r="242" spans="5:7" x14ac:dyDescent="0.3">
      <c r="E242">
        <f t="shared" si="10"/>
        <v>240</v>
      </c>
      <c r="F242">
        <f>1.5*(1-POWER(a,E242))</f>
        <v>1.3087995515933566</v>
      </c>
      <c r="G242">
        <f t="shared" si="7"/>
        <v>85773</v>
      </c>
    </row>
    <row r="243" spans="5:7" x14ac:dyDescent="0.3">
      <c r="E243">
        <f t="shared" si="10"/>
        <v>241</v>
      </c>
      <c r="F243">
        <f>1.5*(1-POWER(a,E243))</f>
        <v>1.3104335851368978</v>
      </c>
      <c r="G243">
        <f t="shared" si="7"/>
        <v>85880</v>
      </c>
    </row>
    <row r="244" spans="5:7" x14ac:dyDescent="0.3">
      <c r="E244">
        <f t="shared" si="10"/>
        <v>242</v>
      </c>
      <c r="F244">
        <f>1.5*(1-POWER(a,E244))</f>
        <v>1.3120536539348349</v>
      </c>
      <c r="G244">
        <f t="shared" si="7"/>
        <v>85986</v>
      </c>
    </row>
    <row r="245" spans="5:7" x14ac:dyDescent="0.3">
      <c r="E245">
        <f t="shared" si="10"/>
        <v>243</v>
      </c>
      <c r="F245">
        <f>1.5*(1-POWER(a,E245))</f>
        <v>1.3136598773324042</v>
      </c>
      <c r="G245">
        <f t="shared" si="7"/>
        <v>86092</v>
      </c>
    </row>
    <row r="246" spans="5:7" x14ac:dyDescent="0.3">
      <c r="E246">
        <f t="shared" si="10"/>
        <v>244</v>
      </c>
      <c r="F246">
        <f>1.5*(1-POWER(a,E246))</f>
        <v>1.3152523736548964</v>
      </c>
      <c r="G246">
        <f t="shared" si="7"/>
        <v>86196</v>
      </c>
    </row>
    <row r="247" spans="5:7" x14ac:dyDescent="0.3">
      <c r="E247">
        <f t="shared" si="10"/>
        <v>245</v>
      </c>
      <c r="F247">
        <f>1.5*(1-POWER(a,E247))</f>
        <v>1.3168312602163728</v>
      </c>
      <c r="G247">
        <f t="shared" si="7"/>
        <v>86299</v>
      </c>
    </row>
    <row r="248" spans="5:7" x14ac:dyDescent="0.3">
      <c r="E248">
        <f t="shared" si="10"/>
        <v>246</v>
      </c>
      <c r="F248">
        <f>1.5*(1-POWER(a,E248))</f>
        <v>1.3183966533283076</v>
      </c>
      <c r="G248">
        <f t="shared" si="7"/>
        <v>86402</v>
      </c>
    </row>
    <row r="249" spans="5:7" x14ac:dyDescent="0.3">
      <c r="E249">
        <f t="shared" si="10"/>
        <v>247</v>
      </c>
      <c r="F249">
        <f>1.5*(1-POWER(a,E249))</f>
        <v>1.3199486683081565</v>
      </c>
      <c r="G249">
        <f t="shared" si="7"/>
        <v>86504</v>
      </c>
    </row>
    <row r="250" spans="5:7" x14ac:dyDescent="0.3">
      <c r="E250">
        <f t="shared" si="10"/>
        <v>248</v>
      </c>
      <c r="F250">
        <f>1.5*(1-POWER(a,E250))</f>
        <v>1.3214874194878503</v>
      </c>
      <c r="G250">
        <f t="shared" si="7"/>
        <v>86604</v>
      </c>
    </row>
    <row r="251" spans="5:7" x14ac:dyDescent="0.3">
      <c r="E251">
        <f t="shared" si="10"/>
        <v>249</v>
      </c>
      <c r="F251">
        <f>1.5*(1-POWER(a,E251))</f>
        <v>1.3230130202222199</v>
      </c>
      <c r="G251">
        <f t="shared" si="7"/>
        <v>86704</v>
      </c>
    </row>
    <row r="252" spans="5:7" x14ac:dyDescent="0.3">
      <c r="E252">
        <f t="shared" si="10"/>
        <v>250</v>
      </c>
      <c r="F252">
        <f>1.5*(1-POWER(a,E252))</f>
        <v>1.3245255828973441</v>
      </c>
      <c r="G252">
        <f t="shared" si="7"/>
        <v>86804</v>
      </c>
    </row>
    <row r="253" spans="5:7" x14ac:dyDescent="0.3">
      <c r="E253">
        <f>E252+1</f>
        <v>251</v>
      </c>
      <c r="F253">
        <f>1.5*(1-POWER(a,E253))</f>
        <v>1.3260252189388313</v>
      </c>
      <c r="G253">
        <f t="shared" si="7"/>
        <v>86902</v>
      </c>
    </row>
    <row r="254" spans="5:7" x14ac:dyDescent="0.3">
      <c r="E254">
        <f t="shared" ref="E254:E255" si="11">E253+1</f>
        <v>252</v>
      </c>
      <c r="F254">
        <f>1.5*(1-POWER(a,E254))</f>
        <v>1.3275120388200252</v>
      </c>
      <c r="G254">
        <f t="shared" si="7"/>
        <v>86999</v>
      </c>
    </row>
    <row r="255" spans="5:7" x14ac:dyDescent="0.3">
      <c r="E255">
        <f t="shared" si="11"/>
        <v>253</v>
      </c>
      <c r="F255">
        <f>1.5*(1-POWER(a,E255))</f>
        <v>1.3289861520701451</v>
      </c>
      <c r="G255">
        <f t="shared" si="7"/>
        <v>87096</v>
      </c>
    </row>
    <row r="256" spans="5:7" x14ac:dyDescent="0.3">
      <c r="E256">
        <f>E255+1</f>
        <v>254</v>
      </c>
      <c r="F256">
        <f>1.5*(1-POWER(a,E256))</f>
        <v>1.330447667282354</v>
      </c>
      <c r="G256">
        <f t="shared" si="7"/>
        <v>87192</v>
      </c>
    </row>
    <row r="257" spans="5:7" x14ac:dyDescent="0.3">
      <c r="E257">
        <f t="shared" ref="E257" si="12">E256+1</f>
        <v>255</v>
      </c>
      <c r="F257">
        <f>1.5*(1-POWER(a,E257))</f>
        <v>1.3318966921217574</v>
      </c>
      <c r="G257">
        <f t="shared" si="7"/>
        <v>87287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ADSR</vt:lpstr>
      <vt:lpstr>a</vt:lpstr>
      <vt:lpstr>b</vt:lpstr>
      <vt:lpstr>Blut</vt:lpstr>
      <vt:lpstr>fs</vt:lpstr>
      <vt:lpstr>N</vt:lpstr>
      <vt:lpstr>Q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2021-07-01T09:34:04Z</dcterms:modified>
</cp:coreProperties>
</file>