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849\Documents\Stellenbosch\4\Skripsie\repo\docs\"/>
    </mc:Choice>
  </mc:AlternateContent>
  <xr:revisionPtr revIDLastSave="0" documentId="13_ncr:1_{64C3BE31-54D8-4F37-AFD8-D321CD347DD1}" xr6:coauthVersionLast="47" xr6:coauthVersionMax="47" xr10:uidLastSave="{00000000-0000-0000-0000-000000000000}"/>
  <bookViews>
    <workbookView xWindow="-108" yWindow="-108" windowWidth="23256" windowHeight="12576" firstSheet="2" activeTab="6" xr2:uid="{13F9E6EA-CA08-4F40-B16C-1DEBF82AB9A5}"/>
  </bookViews>
  <sheets>
    <sheet name="notes" sheetId="1" r:id="rId1"/>
    <sheet name="quick harmonics" sheetId="11" r:id="rId2"/>
    <sheet name="notes float" sheetId="9" r:id="rId3"/>
    <sheet name="tanh" sheetId="8" r:id="rId4"/>
    <sheet name="fpu instr set" sheetId="10" r:id="rId5"/>
    <sheet name="trig buffer" sheetId="6" r:id="rId6"/>
    <sheet name="cycles" sheetId="5" r:id="rId7"/>
    <sheet name="lpf" sheetId="7" r:id="rId8"/>
    <sheet name="Notes def" sheetId="4" r:id="rId9"/>
    <sheet name="Sheet2" sheetId="3" r:id="rId10"/>
    <sheet name="ADSR" sheetId="2" r:id="rId11"/>
  </sheets>
  <definedNames>
    <definedName name="a">ADSR!$B$3</definedName>
    <definedName name="adsrp">cycles!$B$9</definedName>
    <definedName name="b">ADSR!$B$1</definedName>
    <definedName name="block">cycles!$B$3</definedName>
    <definedName name="Blut">notes!$B$5</definedName>
    <definedName name="filterp">cycles!$B$10</definedName>
    <definedName name="fs">notes!$B$1</definedName>
    <definedName name="k1_">tanh!$M$3</definedName>
    <definedName name="k2_">tanh!$M$4</definedName>
    <definedName name="N">ADSR!$B$2</definedName>
    <definedName name="Q">notes!$B$6</definedName>
    <definedName name="samplep">cycles!$B$2</definedName>
    <definedName name="sf">ADSR!#REF!</definedName>
    <definedName name="Ts">notes!$B$2</definedName>
    <definedName name="voices">cycles!$B$5</definedName>
    <definedName name="wtp">cycles!$B$8</definedName>
    <definedName name="wtpervoice">cycles!$B$6</definedName>
    <definedName name="wttotal">cycles!$B$7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5" l="1"/>
  <c r="H3" i="5"/>
  <c r="H4" i="5"/>
  <c r="H5" i="5"/>
  <c r="H6" i="5"/>
  <c r="H7" i="5"/>
  <c r="H8" i="5"/>
  <c r="H9" i="5"/>
  <c r="H10" i="5"/>
  <c r="H11" i="5"/>
  <c r="H12" i="5"/>
  <c r="H2" i="5"/>
  <c r="B4" i="5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2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5" i="11"/>
  <c r="B3" i="11"/>
  <c r="B4" i="11"/>
  <c r="B5" i="11"/>
  <c r="B6" i="11"/>
  <c r="B7" i="11"/>
  <c r="B8" i="11"/>
  <c r="B9" i="11"/>
  <c r="B10" i="11"/>
  <c r="B11" i="11"/>
  <c r="E11" i="11" s="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E59" i="11" s="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E72" i="11" s="1"/>
  <c r="B73" i="11"/>
  <c r="B74" i="11"/>
  <c r="B75" i="11"/>
  <c r="B76" i="11"/>
  <c r="B77" i="11"/>
  <c r="B78" i="11"/>
  <c r="B79" i="11"/>
  <c r="B80" i="11"/>
  <c r="B81" i="11"/>
  <c r="B82" i="11"/>
  <c r="B83" i="11"/>
  <c r="E83" i="11" s="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E107" i="11" s="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E119" i="11" s="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E138" i="11" s="1"/>
  <c r="B139" i="11"/>
  <c r="B140" i="11"/>
  <c r="B141" i="11"/>
  <c r="B142" i="11"/>
  <c r="B143" i="11"/>
  <c r="B144" i="11"/>
  <c r="E144" i="11" s="1"/>
  <c r="B145" i="11"/>
  <c r="B146" i="11"/>
  <c r="B147" i="11"/>
  <c r="B148" i="11"/>
  <c r="B149" i="11"/>
  <c r="B150" i="11"/>
  <c r="E150" i="11" s="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E167" i="11" s="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E186" i="11" s="1"/>
  <c r="B187" i="11"/>
  <c r="B188" i="11"/>
  <c r="B189" i="11"/>
  <c r="B190" i="11"/>
  <c r="B191" i="11"/>
  <c r="E191" i="11" s="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E215" i="11" s="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E239" i="11" s="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" i="11"/>
  <c r="H4" i="1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3" i="11"/>
  <c r="C2" i="11"/>
  <c r="D3" i="11"/>
  <c r="D4" i="11"/>
  <c r="E12" i="11"/>
  <c r="E24" i="11"/>
  <c r="E36" i="11"/>
  <c r="E48" i="11"/>
  <c r="E60" i="11"/>
  <c r="E96" i="11"/>
  <c r="E108" i="11"/>
  <c r="E120" i="11"/>
  <c r="E132" i="11"/>
  <c r="D2" i="11"/>
  <c r="C3" i="11"/>
  <c r="E3" i="11" s="1"/>
  <c r="C4" i="11"/>
  <c r="C5" i="11"/>
  <c r="C6" i="11"/>
  <c r="C7" i="11"/>
  <c r="C8" i="11"/>
  <c r="C9" i="11"/>
  <c r="C10" i="11"/>
  <c r="E10" i="11" s="1"/>
  <c r="C11" i="11"/>
  <c r="C12" i="11"/>
  <c r="C13" i="11"/>
  <c r="C14" i="11"/>
  <c r="C15" i="11"/>
  <c r="C16" i="11"/>
  <c r="C17" i="11"/>
  <c r="C18" i="11"/>
  <c r="C19" i="11"/>
  <c r="C20" i="11"/>
  <c r="C21" i="11"/>
  <c r="C22" i="11"/>
  <c r="E22" i="11" s="1"/>
  <c r="C23" i="11"/>
  <c r="C24" i="11"/>
  <c r="C25" i="11"/>
  <c r="C26" i="11"/>
  <c r="C27" i="11"/>
  <c r="C28" i="11"/>
  <c r="C29" i="11"/>
  <c r="C30" i="11"/>
  <c r="C31" i="11"/>
  <c r="C32" i="11"/>
  <c r="C33" i="11"/>
  <c r="C34" i="11"/>
  <c r="E34" i="11" s="1"/>
  <c r="C35" i="11"/>
  <c r="C36" i="11"/>
  <c r="C37" i="11"/>
  <c r="C38" i="11"/>
  <c r="C39" i="11"/>
  <c r="C40" i="11"/>
  <c r="C41" i="11"/>
  <c r="C42" i="11"/>
  <c r="C43" i="11"/>
  <c r="C44" i="11"/>
  <c r="C45" i="11"/>
  <c r="C46" i="11"/>
  <c r="E46" i="11" s="1"/>
  <c r="C47" i="11"/>
  <c r="C48" i="11"/>
  <c r="C49" i="11"/>
  <c r="C50" i="11"/>
  <c r="C51" i="11"/>
  <c r="C52" i="11"/>
  <c r="C53" i="11"/>
  <c r="C54" i="11"/>
  <c r="C55" i="11"/>
  <c r="C56" i="11"/>
  <c r="C57" i="11"/>
  <c r="C58" i="11"/>
  <c r="E58" i="11" s="1"/>
  <c r="C59" i="11"/>
  <c r="C60" i="11"/>
  <c r="C61" i="11"/>
  <c r="C62" i="11"/>
  <c r="C63" i="11"/>
  <c r="C64" i="11"/>
  <c r="C65" i="11"/>
  <c r="C66" i="11"/>
  <c r="C67" i="11"/>
  <c r="C68" i="11"/>
  <c r="C69" i="11"/>
  <c r="C70" i="11"/>
  <c r="E70" i="11" s="1"/>
  <c r="C71" i="11"/>
  <c r="C72" i="11"/>
  <c r="C73" i="11"/>
  <c r="C74" i="11"/>
  <c r="C75" i="11"/>
  <c r="C76" i="11"/>
  <c r="C77" i="11"/>
  <c r="C78" i="11"/>
  <c r="C79" i="11"/>
  <c r="C80" i="11"/>
  <c r="C81" i="11"/>
  <c r="C82" i="11"/>
  <c r="E82" i="11" s="1"/>
  <c r="C83" i="11"/>
  <c r="C84" i="11"/>
  <c r="C85" i="11"/>
  <c r="C86" i="11"/>
  <c r="C87" i="11"/>
  <c r="C88" i="11"/>
  <c r="C89" i="11"/>
  <c r="C90" i="11"/>
  <c r="C91" i="11"/>
  <c r="C92" i="11"/>
  <c r="C93" i="11"/>
  <c r="C94" i="11"/>
  <c r="E94" i="11" s="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E106" i="11" s="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E118" i="11" s="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E130" i="11" s="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E142" i="11" s="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E154" i="11" s="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E166" i="11" s="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E178" i="11" s="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E190" i="11" s="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E202" i="11" s="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E214" i="11" s="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E226" i="11" s="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E238" i="11" s="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E250" i="11" s="1"/>
  <c r="C251" i="11"/>
  <c r="C252" i="11"/>
  <c r="C253" i="11"/>
  <c r="C254" i="11"/>
  <c r="C255" i="11"/>
  <c r="C256" i="11"/>
  <c r="C257" i="11"/>
  <c r="E18" i="11"/>
  <c r="E21" i="11"/>
  <c r="E26" i="11"/>
  <c r="E31" i="11"/>
  <c r="E33" i="11"/>
  <c r="E42" i="11"/>
  <c r="E43" i="11"/>
  <c r="E45" i="11"/>
  <c r="E47" i="11"/>
  <c r="E54" i="11"/>
  <c r="E55" i="11"/>
  <c r="E57" i="11"/>
  <c r="E71" i="11"/>
  <c r="E79" i="11"/>
  <c r="E80" i="11"/>
  <c r="E81" i="11"/>
  <c r="E91" i="11"/>
  <c r="E93" i="11"/>
  <c r="E95" i="11"/>
  <c r="E102" i="11"/>
  <c r="E103" i="11"/>
  <c r="E105" i="11"/>
  <c r="E116" i="11"/>
  <c r="E117" i="11"/>
  <c r="E122" i="11"/>
  <c r="E128" i="11"/>
  <c r="E129" i="11"/>
  <c r="E139" i="11"/>
  <c r="E140" i="11"/>
  <c r="E141" i="11"/>
  <c r="E143" i="11"/>
  <c r="E152" i="11"/>
  <c r="E153" i="11"/>
  <c r="E155" i="11"/>
  <c r="E158" i="11"/>
  <c r="E162" i="11"/>
  <c r="E165" i="11"/>
  <c r="E170" i="11"/>
  <c r="E177" i="11"/>
  <c r="E179" i="11"/>
  <c r="E182" i="11"/>
  <c r="E189" i="11"/>
  <c r="E198" i="11"/>
  <c r="E199" i="11"/>
  <c r="E201" i="11"/>
  <c r="E206" i="11"/>
  <c r="E222" i="11"/>
  <c r="E224" i="11"/>
  <c r="E225" i="11"/>
  <c r="E227" i="11"/>
  <c r="E230" i="11"/>
  <c r="E235" i="11"/>
  <c r="E242" i="11"/>
  <c r="E247" i="11"/>
  <c r="E249" i="11"/>
  <c r="E251" i="11"/>
  <c r="E254" i="11"/>
  <c r="E84" i="11"/>
  <c r="E23" i="11"/>
  <c r="E35" i="11"/>
  <c r="E131" i="11"/>
  <c r="E203" i="11"/>
  <c r="E38" i="11"/>
  <c r="E44" i="11"/>
  <c r="E163" i="11"/>
  <c r="E6" i="11"/>
  <c r="E7" i="11"/>
  <c r="E8" i="11"/>
  <c r="E9" i="11"/>
  <c r="E14" i="11"/>
  <c r="E19" i="11"/>
  <c r="E20" i="11"/>
  <c r="E30" i="11"/>
  <c r="E32" i="11"/>
  <c r="E50" i="11"/>
  <c r="E56" i="11"/>
  <c r="E62" i="11"/>
  <c r="E66" i="11"/>
  <c r="E67" i="11"/>
  <c r="E68" i="11"/>
  <c r="E69" i="11"/>
  <c r="E74" i="11"/>
  <c r="E78" i="11"/>
  <c r="E86" i="11"/>
  <c r="E90" i="11"/>
  <c r="E92" i="11"/>
  <c r="E98" i="11"/>
  <c r="E104" i="11"/>
  <c r="E110" i="11"/>
  <c r="E114" i="11"/>
  <c r="E115" i="11"/>
  <c r="E126" i="11"/>
  <c r="E127" i="11"/>
  <c r="E134" i="11"/>
  <c r="E146" i="11"/>
  <c r="E151" i="11"/>
  <c r="E164" i="11"/>
  <c r="E174" i="11"/>
  <c r="E175" i="11"/>
  <c r="E176" i="11"/>
  <c r="E187" i="11"/>
  <c r="E188" i="11"/>
  <c r="E194" i="11"/>
  <c r="E200" i="11"/>
  <c r="E210" i="11"/>
  <c r="E211" i="11"/>
  <c r="E212" i="11"/>
  <c r="E213" i="11"/>
  <c r="E218" i="11"/>
  <c r="E223" i="11"/>
  <c r="E234" i="11"/>
  <c r="E236" i="11"/>
  <c r="E237" i="11"/>
  <c r="E246" i="11"/>
  <c r="E248" i="11"/>
  <c r="A3" i="11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S37" i="9"/>
  <c r="S38" i="9"/>
  <c r="S39" i="9"/>
  <c r="S40" i="9"/>
  <c r="S41" i="9"/>
  <c r="S42" i="9"/>
  <c r="S43" i="9"/>
  <c r="S44" i="9"/>
  <c r="S45" i="9"/>
  <c r="S46" i="9"/>
  <c r="S47" i="9"/>
  <c r="S48" i="9"/>
  <c r="S49" i="9"/>
  <c r="S50" i="9"/>
  <c r="S51" i="9"/>
  <c r="S52" i="9"/>
  <c r="S53" i="9"/>
  <c r="S54" i="9"/>
  <c r="S55" i="9"/>
  <c r="S56" i="9"/>
  <c r="S57" i="9"/>
  <c r="S58" i="9"/>
  <c r="S59" i="9"/>
  <c r="S60" i="9"/>
  <c r="S61" i="9"/>
  <c r="S62" i="9"/>
  <c r="S63" i="9"/>
  <c r="S64" i="9"/>
  <c r="S65" i="9"/>
  <c r="S66" i="9"/>
  <c r="S67" i="9"/>
  <c r="S68" i="9"/>
  <c r="S69" i="9"/>
  <c r="S70" i="9"/>
  <c r="S71" i="9"/>
  <c r="S72" i="9"/>
  <c r="S73" i="9"/>
  <c r="S74" i="9"/>
  <c r="S75" i="9"/>
  <c r="S76" i="9"/>
  <c r="S77" i="9"/>
  <c r="S78" i="9"/>
  <c r="S79" i="9"/>
  <c r="S80" i="9"/>
  <c r="S81" i="9"/>
  <c r="S82" i="9"/>
  <c r="S83" i="9"/>
  <c r="S84" i="9"/>
  <c r="S85" i="9"/>
  <c r="S86" i="9"/>
  <c r="S87" i="9"/>
  <c r="S88" i="9"/>
  <c r="S89" i="9"/>
  <c r="S90" i="9"/>
  <c r="S91" i="9"/>
  <c r="S92" i="9"/>
  <c r="S93" i="9"/>
  <c r="S94" i="9"/>
  <c r="S95" i="9"/>
  <c r="S96" i="9"/>
  <c r="S97" i="9"/>
  <c r="S98" i="9"/>
  <c r="S99" i="9"/>
  <c r="S100" i="9"/>
  <c r="S101" i="9"/>
  <c r="S102" i="9"/>
  <c r="S103" i="9"/>
  <c r="S104" i="9"/>
  <c r="S105" i="9"/>
  <c r="S106" i="9"/>
  <c r="S107" i="9"/>
  <c r="S108" i="9"/>
  <c r="S109" i="9"/>
  <c r="S110" i="9"/>
  <c r="S111" i="9"/>
  <c r="S112" i="9"/>
  <c r="S113" i="9"/>
  <c r="S114" i="9"/>
  <c r="S115" i="9"/>
  <c r="S116" i="9"/>
  <c r="S117" i="9"/>
  <c r="S118" i="9"/>
  <c r="S119" i="9"/>
  <c r="S120" i="9"/>
  <c r="S121" i="9"/>
  <c r="S122" i="9"/>
  <c r="S123" i="9"/>
  <c r="S124" i="9"/>
  <c r="S125" i="9"/>
  <c r="S126" i="9"/>
  <c r="S127" i="9"/>
  <c r="S128" i="9"/>
  <c r="S129" i="9"/>
  <c r="S2" i="9"/>
  <c r="B3" i="2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2" i="9"/>
  <c r="R9" i="9"/>
  <c r="R10" i="9"/>
  <c r="R12" i="9"/>
  <c r="R13" i="9"/>
  <c r="R21" i="9"/>
  <c r="R22" i="9"/>
  <c r="R24" i="9"/>
  <c r="R25" i="9"/>
  <c r="R33" i="9"/>
  <c r="R34" i="9"/>
  <c r="R36" i="9"/>
  <c r="R37" i="9"/>
  <c r="R45" i="9"/>
  <c r="R46" i="9"/>
  <c r="R48" i="9"/>
  <c r="R49" i="9"/>
  <c r="R57" i="9"/>
  <c r="R58" i="9"/>
  <c r="R60" i="9"/>
  <c r="R61" i="9"/>
  <c r="R69" i="9"/>
  <c r="R70" i="9"/>
  <c r="R72" i="9"/>
  <c r="R73" i="9"/>
  <c r="R81" i="9"/>
  <c r="R82" i="9"/>
  <c r="R84" i="9"/>
  <c r="R85" i="9"/>
  <c r="R93" i="9"/>
  <c r="R94" i="9"/>
  <c r="R96" i="9"/>
  <c r="R97" i="9"/>
  <c r="R105" i="9"/>
  <c r="R106" i="9"/>
  <c r="R108" i="9"/>
  <c r="R109" i="9"/>
  <c r="R117" i="9"/>
  <c r="R118" i="9"/>
  <c r="R120" i="9"/>
  <c r="R121" i="9"/>
  <c r="R126" i="9"/>
  <c r="R129" i="9"/>
  <c r="R2" i="9"/>
  <c r="Q129" i="9"/>
  <c r="Q128" i="9"/>
  <c r="R128" i="9" s="1"/>
  <c r="Q127" i="9"/>
  <c r="R127" i="9" s="1"/>
  <c r="Q126" i="9"/>
  <c r="Q125" i="9"/>
  <c r="R125" i="9" s="1"/>
  <c r="Q124" i="9"/>
  <c r="R124" i="9" s="1"/>
  <c r="Q123" i="9"/>
  <c r="R123" i="9" s="1"/>
  <c r="Q122" i="9"/>
  <c r="R122" i="9" s="1"/>
  <c r="Q121" i="9"/>
  <c r="Q120" i="9"/>
  <c r="Q119" i="9"/>
  <c r="R119" i="9" s="1"/>
  <c r="Q118" i="9"/>
  <c r="Q117" i="9"/>
  <c r="Q116" i="9"/>
  <c r="R116" i="9" s="1"/>
  <c r="Q115" i="9"/>
  <c r="R115" i="9" s="1"/>
  <c r="Q114" i="9"/>
  <c r="R114" i="9" s="1"/>
  <c r="Q113" i="9"/>
  <c r="R113" i="9" s="1"/>
  <c r="Q112" i="9"/>
  <c r="R112" i="9" s="1"/>
  <c r="Q111" i="9"/>
  <c r="R111" i="9" s="1"/>
  <c r="Q110" i="9"/>
  <c r="R110" i="9" s="1"/>
  <c r="Q109" i="9"/>
  <c r="Q108" i="9"/>
  <c r="Q107" i="9"/>
  <c r="R107" i="9" s="1"/>
  <c r="Q106" i="9"/>
  <c r="Q105" i="9"/>
  <c r="Q104" i="9"/>
  <c r="R104" i="9" s="1"/>
  <c r="Q103" i="9"/>
  <c r="R103" i="9" s="1"/>
  <c r="Q102" i="9"/>
  <c r="R102" i="9" s="1"/>
  <c r="Q101" i="9"/>
  <c r="R101" i="9" s="1"/>
  <c r="Q100" i="9"/>
  <c r="R100" i="9" s="1"/>
  <c r="Q99" i="9"/>
  <c r="R99" i="9" s="1"/>
  <c r="Q98" i="9"/>
  <c r="R98" i="9" s="1"/>
  <c r="Q97" i="9"/>
  <c r="Q96" i="9"/>
  <c r="Q95" i="9"/>
  <c r="R95" i="9" s="1"/>
  <c r="Q94" i="9"/>
  <c r="Q93" i="9"/>
  <c r="Q92" i="9"/>
  <c r="R92" i="9" s="1"/>
  <c r="Q91" i="9"/>
  <c r="R91" i="9" s="1"/>
  <c r="Q90" i="9"/>
  <c r="R90" i="9" s="1"/>
  <c r="Q89" i="9"/>
  <c r="R89" i="9" s="1"/>
  <c r="Q88" i="9"/>
  <c r="R88" i="9" s="1"/>
  <c r="Q87" i="9"/>
  <c r="R87" i="9" s="1"/>
  <c r="Q86" i="9"/>
  <c r="R86" i="9" s="1"/>
  <c r="Q85" i="9"/>
  <c r="Q84" i="9"/>
  <c r="Q83" i="9"/>
  <c r="R83" i="9" s="1"/>
  <c r="Q82" i="9"/>
  <c r="Q81" i="9"/>
  <c r="Q80" i="9"/>
  <c r="R80" i="9" s="1"/>
  <c r="Q79" i="9"/>
  <c r="R79" i="9" s="1"/>
  <c r="Q78" i="9"/>
  <c r="R78" i="9" s="1"/>
  <c r="Q77" i="9"/>
  <c r="R77" i="9" s="1"/>
  <c r="Q76" i="9"/>
  <c r="R76" i="9" s="1"/>
  <c r="Q75" i="9"/>
  <c r="R75" i="9" s="1"/>
  <c r="Q74" i="9"/>
  <c r="R74" i="9" s="1"/>
  <c r="Q73" i="9"/>
  <c r="Q72" i="9"/>
  <c r="Q71" i="9"/>
  <c r="R71" i="9" s="1"/>
  <c r="Q70" i="9"/>
  <c r="Q69" i="9"/>
  <c r="Q68" i="9"/>
  <c r="R68" i="9" s="1"/>
  <c r="Q67" i="9"/>
  <c r="R67" i="9" s="1"/>
  <c r="Q66" i="9"/>
  <c r="R66" i="9" s="1"/>
  <c r="Q65" i="9"/>
  <c r="R65" i="9" s="1"/>
  <c r="Q64" i="9"/>
  <c r="R64" i="9" s="1"/>
  <c r="Q63" i="9"/>
  <c r="R63" i="9" s="1"/>
  <c r="Q62" i="9"/>
  <c r="R62" i="9" s="1"/>
  <c r="Q61" i="9"/>
  <c r="Q60" i="9"/>
  <c r="Q59" i="9"/>
  <c r="R59" i="9" s="1"/>
  <c r="Q58" i="9"/>
  <c r="Q57" i="9"/>
  <c r="Q56" i="9"/>
  <c r="R56" i="9" s="1"/>
  <c r="Q55" i="9"/>
  <c r="R55" i="9" s="1"/>
  <c r="Q54" i="9"/>
  <c r="R54" i="9" s="1"/>
  <c r="Q53" i="9"/>
  <c r="R53" i="9" s="1"/>
  <c r="Q52" i="9"/>
  <c r="R52" i="9" s="1"/>
  <c r="Q51" i="9"/>
  <c r="R51" i="9" s="1"/>
  <c r="Q50" i="9"/>
  <c r="R50" i="9" s="1"/>
  <c r="Q49" i="9"/>
  <c r="Q48" i="9"/>
  <c r="Q47" i="9"/>
  <c r="R47" i="9" s="1"/>
  <c r="Q46" i="9"/>
  <c r="Q45" i="9"/>
  <c r="Q44" i="9"/>
  <c r="R44" i="9" s="1"/>
  <c r="Q43" i="9"/>
  <c r="R43" i="9" s="1"/>
  <c r="Q42" i="9"/>
  <c r="R42" i="9" s="1"/>
  <c r="Q41" i="9"/>
  <c r="R41" i="9" s="1"/>
  <c r="Q40" i="9"/>
  <c r="R40" i="9" s="1"/>
  <c r="Q39" i="9"/>
  <c r="R39" i="9" s="1"/>
  <c r="Q38" i="9"/>
  <c r="R38" i="9" s="1"/>
  <c r="Q37" i="9"/>
  <c r="Q36" i="9"/>
  <c r="Q35" i="9"/>
  <c r="R35" i="9" s="1"/>
  <c r="Q34" i="9"/>
  <c r="Q33" i="9"/>
  <c r="Q32" i="9"/>
  <c r="R32" i="9" s="1"/>
  <c r="Q31" i="9"/>
  <c r="R31" i="9" s="1"/>
  <c r="Q30" i="9"/>
  <c r="R30" i="9" s="1"/>
  <c r="Q29" i="9"/>
  <c r="R29" i="9" s="1"/>
  <c r="Q28" i="9"/>
  <c r="R28" i="9" s="1"/>
  <c r="Q27" i="9"/>
  <c r="R27" i="9" s="1"/>
  <c r="Q26" i="9"/>
  <c r="R26" i="9" s="1"/>
  <c r="Q25" i="9"/>
  <c r="Q24" i="9"/>
  <c r="Q23" i="9"/>
  <c r="R23" i="9" s="1"/>
  <c r="Q22" i="9"/>
  <c r="Q21" i="9"/>
  <c r="Q20" i="9"/>
  <c r="R20" i="9" s="1"/>
  <c r="Q19" i="9"/>
  <c r="R19" i="9" s="1"/>
  <c r="Q18" i="9"/>
  <c r="R18" i="9" s="1"/>
  <c r="Q17" i="9"/>
  <c r="R17" i="9" s="1"/>
  <c r="Q16" i="9"/>
  <c r="R16" i="9" s="1"/>
  <c r="Q15" i="9"/>
  <c r="R15" i="9" s="1"/>
  <c r="Q14" i="9"/>
  <c r="R14" i="9" s="1"/>
  <c r="Q13" i="9"/>
  <c r="Q12" i="9"/>
  <c r="Q11" i="9"/>
  <c r="R11" i="9" s="1"/>
  <c r="Q10" i="9"/>
  <c r="Q9" i="9"/>
  <c r="Q8" i="9"/>
  <c r="R8" i="9" s="1"/>
  <c r="Q7" i="9"/>
  <c r="R7" i="9" s="1"/>
  <c r="Q6" i="9"/>
  <c r="R6" i="9" s="1"/>
  <c r="Q5" i="9"/>
  <c r="R5" i="9" s="1"/>
  <c r="Q4" i="9"/>
  <c r="R4" i="9" s="1"/>
  <c r="Q3" i="9"/>
  <c r="R3" i="9" s="1"/>
  <c r="E3" i="9"/>
  <c r="F3" i="9" s="1"/>
  <c r="B3" i="9"/>
  <c r="B4" i="9" s="1"/>
  <c r="Q2" i="9"/>
  <c r="G2" i="9"/>
  <c r="F2" i="9"/>
  <c r="I2" i="9" s="1"/>
  <c r="B2" i="9"/>
  <c r="M4" i="8"/>
  <c r="C14" i="8" s="1"/>
  <c r="E14" i="8" s="1"/>
  <c r="M3" i="8"/>
  <c r="B12" i="8" s="1"/>
  <c r="D12" i="8" s="1"/>
  <c r="C11" i="8"/>
  <c r="E11" i="8" s="1"/>
  <c r="C13" i="8"/>
  <c r="E13" i="8" s="1"/>
  <c r="C23" i="8"/>
  <c r="E23" i="8" s="1"/>
  <c r="C25" i="8"/>
  <c r="E25" i="8" s="1"/>
  <c r="C35" i="8"/>
  <c r="E35" i="8" s="1"/>
  <c r="C37" i="8"/>
  <c r="E37" i="8" s="1"/>
  <c r="C47" i="8"/>
  <c r="E47" i="8" s="1"/>
  <c r="C49" i="8"/>
  <c r="E49" i="8" s="1"/>
  <c r="C59" i="8"/>
  <c r="E59" i="8" s="1"/>
  <c r="C61" i="8"/>
  <c r="E61" i="8" s="1"/>
  <c r="C71" i="8"/>
  <c r="E71" i="8" s="1"/>
  <c r="C73" i="8"/>
  <c r="E73" i="8" s="1"/>
  <c r="C83" i="8"/>
  <c r="E83" i="8" s="1"/>
  <c r="C85" i="8"/>
  <c r="E85" i="8" s="1"/>
  <c r="C95" i="8"/>
  <c r="E95" i="8" s="1"/>
  <c r="C97" i="8"/>
  <c r="E97" i="8" s="1"/>
  <c r="C107" i="8"/>
  <c r="E107" i="8" s="1"/>
  <c r="C109" i="8"/>
  <c r="E109" i="8" s="1"/>
  <c r="C119" i="8"/>
  <c r="E119" i="8" s="1"/>
  <c r="C121" i="8"/>
  <c r="E121" i="8" s="1"/>
  <c r="C131" i="8"/>
  <c r="E131" i="8" s="1"/>
  <c r="C133" i="8"/>
  <c r="E133" i="8" s="1"/>
  <c r="C143" i="8"/>
  <c r="E143" i="8" s="1"/>
  <c r="C145" i="8"/>
  <c r="E145" i="8" s="1"/>
  <c r="C155" i="8"/>
  <c r="E155" i="8" s="1"/>
  <c r="C157" i="8"/>
  <c r="E157" i="8" s="1"/>
  <c r="C167" i="8"/>
  <c r="E167" i="8" s="1"/>
  <c r="C169" i="8"/>
  <c r="E169" i="8" s="1"/>
  <c r="C179" i="8"/>
  <c r="E179" i="8" s="1"/>
  <c r="C181" i="8"/>
  <c r="E181" i="8" s="1"/>
  <c r="C190" i="8"/>
  <c r="C191" i="8"/>
  <c r="E191" i="8" s="1"/>
  <c r="C193" i="8"/>
  <c r="E193" i="8" s="1"/>
  <c r="C201" i="8"/>
  <c r="E201" i="8" s="1"/>
  <c r="C202" i="8"/>
  <c r="E202" i="8" s="1"/>
  <c r="C203" i="8"/>
  <c r="E203" i="8" s="1"/>
  <c r="C205" i="8"/>
  <c r="E205" i="8" s="1"/>
  <c r="C206" i="8"/>
  <c r="C207" i="8"/>
  <c r="C210" i="8"/>
  <c r="C213" i="8"/>
  <c r="E213" i="8" s="1"/>
  <c r="C214" i="8"/>
  <c r="E214" i="8" s="1"/>
  <c r="C215" i="8"/>
  <c r="E215" i="8" s="1"/>
  <c r="C217" i="8"/>
  <c r="E217" i="8" s="1"/>
  <c r="C218" i="8"/>
  <c r="E218" i="8" s="1"/>
  <c r="C219" i="8"/>
  <c r="E219" i="8" s="1"/>
  <c r="C222" i="8"/>
  <c r="C225" i="8"/>
  <c r="C226" i="8"/>
  <c r="C227" i="8"/>
  <c r="E227" i="8" s="1"/>
  <c r="C229" i="8"/>
  <c r="E229" i="8" s="1"/>
  <c r="C230" i="8"/>
  <c r="E230" i="8" s="1"/>
  <c r="C231" i="8"/>
  <c r="E231" i="8" s="1"/>
  <c r="C234" i="8"/>
  <c r="E234" i="8" s="1"/>
  <c r="C237" i="8"/>
  <c r="C238" i="8"/>
  <c r="C239" i="8"/>
  <c r="E239" i="8" s="1"/>
  <c r="C241" i="8"/>
  <c r="E241" i="8" s="1"/>
  <c r="C242" i="8"/>
  <c r="C243" i="8"/>
  <c r="C246" i="8"/>
  <c r="E246" i="8" s="1"/>
  <c r="C249" i="8"/>
  <c r="E249" i="8" s="1"/>
  <c r="C250" i="8"/>
  <c r="E250" i="8" s="1"/>
  <c r="C251" i="8"/>
  <c r="E251" i="8" s="1"/>
  <c r="C253" i="8"/>
  <c r="E253" i="8" s="1"/>
  <c r="C254" i="8"/>
  <c r="C255" i="8"/>
  <c r="B3" i="8"/>
  <c r="D3" i="8" s="1"/>
  <c r="B4" i="8"/>
  <c r="D4" i="8" s="1"/>
  <c r="B5" i="8"/>
  <c r="B6" i="8"/>
  <c r="D6" i="8" s="1"/>
  <c r="B7" i="8"/>
  <c r="D7" i="8" s="1"/>
  <c r="B8" i="8"/>
  <c r="D8" i="8" s="1"/>
  <c r="B11" i="8"/>
  <c r="B15" i="8"/>
  <c r="D15" i="8" s="1"/>
  <c r="B16" i="8"/>
  <c r="D16" i="8" s="1"/>
  <c r="B17" i="8"/>
  <c r="D17" i="8" s="1"/>
  <c r="B18" i="8"/>
  <c r="D18" i="8" s="1"/>
  <c r="B19" i="8"/>
  <c r="B20" i="8"/>
  <c r="B21" i="8"/>
  <c r="B22" i="8"/>
  <c r="D22" i="8" s="1"/>
  <c r="B23" i="8"/>
  <c r="D23" i="8" s="1"/>
  <c r="B24" i="8"/>
  <c r="D24" i="8" s="1"/>
  <c r="B27" i="8"/>
  <c r="D27" i="8" s="1"/>
  <c r="B28" i="8"/>
  <c r="B29" i="8"/>
  <c r="B30" i="8"/>
  <c r="D30" i="8" s="1"/>
  <c r="B31" i="8"/>
  <c r="B32" i="8"/>
  <c r="B33" i="8"/>
  <c r="B34" i="8"/>
  <c r="B35" i="8"/>
  <c r="B36" i="8"/>
  <c r="D36" i="8" s="1"/>
  <c r="B39" i="8"/>
  <c r="D39" i="8" s="1"/>
  <c r="B40" i="8"/>
  <c r="D40" i="8" s="1"/>
  <c r="B41" i="8"/>
  <c r="B42" i="8"/>
  <c r="D42" i="8" s="1"/>
  <c r="B43" i="8"/>
  <c r="B44" i="8"/>
  <c r="B45" i="8"/>
  <c r="B46" i="8"/>
  <c r="B47" i="8"/>
  <c r="B48" i="8"/>
  <c r="D48" i="8" s="1"/>
  <c r="B51" i="8"/>
  <c r="D51" i="8" s="1"/>
  <c r="B52" i="8"/>
  <c r="D52" i="8" s="1"/>
  <c r="B53" i="8"/>
  <c r="B54" i="8"/>
  <c r="D54" i="8" s="1"/>
  <c r="B55" i="8"/>
  <c r="D55" i="8" s="1"/>
  <c r="B56" i="8"/>
  <c r="D56" i="8" s="1"/>
  <c r="B57" i="8"/>
  <c r="B58" i="8"/>
  <c r="B59" i="8"/>
  <c r="B60" i="8"/>
  <c r="D60" i="8" s="1"/>
  <c r="B63" i="8"/>
  <c r="D63" i="8" s="1"/>
  <c r="B64" i="8"/>
  <c r="D64" i="8" s="1"/>
  <c r="B65" i="8"/>
  <c r="D65" i="8" s="1"/>
  <c r="B66" i="8"/>
  <c r="D66" i="8" s="1"/>
  <c r="B67" i="8"/>
  <c r="B68" i="8"/>
  <c r="B69" i="8"/>
  <c r="B70" i="8"/>
  <c r="D70" i="8" s="1"/>
  <c r="B71" i="8"/>
  <c r="D71" i="8" s="1"/>
  <c r="B72" i="8"/>
  <c r="D72" i="8" s="1"/>
  <c r="B75" i="8"/>
  <c r="B76" i="8"/>
  <c r="B77" i="8"/>
  <c r="B78" i="8"/>
  <c r="D78" i="8" s="1"/>
  <c r="B79" i="8"/>
  <c r="B80" i="8"/>
  <c r="B81" i="8"/>
  <c r="B82" i="8"/>
  <c r="B83" i="8"/>
  <c r="B84" i="8"/>
  <c r="D84" i="8" s="1"/>
  <c r="B87" i="8"/>
  <c r="D87" i="8" s="1"/>
  <c r="B88" i="8"/>
  <c r="D88" i="8" s="1"/>
  <c r="B89" i="8"/>
  <c r="B90" i="8"/>
  <c r="D90" i="8" s="1"/>
  <c r="B91" i="8"/>
  <c r="B92" i="8"/>
  <c r="B93" i="8"/>
  <c r="B94" i="8"/>
  <c r="B95" i="8"/>
  <c r="B96" i="8"/>
  <c r="D96" i="8" s="1"/>
  <c r="B99" i="8"/>
  <c r="D99" i="8" s="1"/>
  <c r="B100" i="8"/>
  <c r="D100" i="8" s="1"/>
  <c r="B101" i="8"/>
  <c r="B102" i="8"/>
  <c r="D102" i="8" s="1"/>
  <c r="B103" i="8"/>
  <c r="D103" i="8" s="1"/>
  <c r="B104" i="8"/>
  <c r="D104" i="8" s="1"/>
  <c r="B105" i="8"/>
  <c r="B106" i="8"/>
  <c r="B107" i="8"/>
  <c r="B108" i="8"/>
  <c r="D108" i="8" s="1"/>
  <c r="B111" i="8"/>
  <c r="D111" i="8" s="1"/>
  <c r="B112" i="8"/>
  <c r="D112" i="8" s="1"/>
  <c r="B113" i="8"/>
  <c r="D113" i="8" s="1"/>
  <c r="B114" i="8"/>
  <c r="D114" i="8" s="1"/>
  <c r="B115" i="8"/>
  <c r="B116" i="8"/>
  <c r="B117" i="8"/>
  <c r="B118" i="8"/>
  <c r="D118" i="8" s="1"/>
  <c r="B119" i="8"/>
  <c r="D119" i="8" s="1"/>
  <c r="B120" i="8"/>
  <c r="D120" i="8" s="1"/>
  <c r="B123" i="8"/>
  <c r="B124" i="8"/>
  <c r="B125" i="8"/>
  <c r="B126" i="8"/>
  <c r="D126" i="8" s="1"/>
  <c r="B127" i="8"/>
  <c r="B128" i="8"/>
  <c r="B129" i="8"/>
  <c r="B130" i="8"/>
  <c r="B131" i="8"/>
  <c r="B132" i="8"/>
  <c r="D132" i="8" s="1"/>
  <c r="B135" i="8"/>
  <c r="D135" i="8" s="1"/>
  <c r="B136" i="8"/>
  <c r="D136" i="8" s="1"/>
  <c r="B137" i="8"/>
  <c r="B138" i="8"/>
  <c r="D138" i="8" s="1"/>
  <c r="B139" i="8"/>
  <c r="B140" i="8"/>
  <c r="B141" i="8"/>
  <c r="B142" i="8"/>
  <c r="B143" i="8"/>
  <c r="B144" i="8"/>
  <c r="D144" i="8" s="1"/>
  <c r="B147" i="8"/>
  <c r="D147" i="8" s="1"/>
  <c r="B148" i="8"/>
  <c r="D148" i="8" s="1"/>
  <c r="B149" i="8"/>
  <c r="D149" i="8" s="1"/>
  <c r="B150" i="8"/>
  <c r="D150" i="8" s="1"/>
  <c r="B151" i="8"/>
  <c r="D151" i="8" s="1"/>
  <c r="B152" i="8"/>
  <c r="D152" i="8" s="1"/>
  <c r="B153" i="8"/>
  <c r="B154" i="8"/>
  <c r="B155" i="8"/>
  <c r="B156" i="8"/>
  <c r="D156" i="8" s="1"/>
  <c r="B159" i="8"/>
  <c r="D159" i="8" s="1"/>
  <c r="B160" i="8"/>
  <c r="D160" i="8" s="1"/>
  <c r="B161" i="8"/>
  <c r="D161" i="8" s="1"/>
  <c r="B162" i="8"/>
  <c r="D162" i="8" s="1"/>
  <c r="B163" i="8"/>
  <c r="B164" i="8"/>
  <c r="B165" i="8"/>
  <c r="B166" i="8"/>
  <c r="D166" i="8" s="1"/>
  <c r="B167" i="8"/>
  <c r="D167" i="8" s="1"/>
  <c r="B168" i="8"/>
  <c r="D168" i="8" s="1"/>
  <c r="B171" i="8"/>
  <c r="D171" i="8" s="1"/>
  <c r="B172" i="8"/>
  <c r="B173" i="8"/>
  <c r="B174" i="8"/>
  <c r="D174" i="8" s="1"/>
  <c r="B175" i="8"/>
  <c r="B176" i="8"/>
  <c r="B177" i="8"/>
  <c r="B178" i="8"/>
  <c r="B179" i="8"/>
  <c r="B180" i="8"/>
  <c r="D180" i="8" s="1"/>
  <c r="B183" i="8"/>
  <c r="D183" i="8" s="1"/>
  <c r="B184" i="8"/>
  <c r="D184" i="8" s="1"/>
  <c r="B185" i="8"/>
  <c r="B186" i="8"/>
  <c r="D186" i="8" s="1"/>
  <c r="B187" i="8"/>
  <c r="B188" i="8"/>
  <c r="B189" i="8"/>
  <c r="B190" i="8"/>
  <c r="B191" i="8"/>
  <c r="B192" i="8"/>
  <c r="D192" i="8" s="1"/>
  <c r="B195" i="8"/>
  <c r="D195" i="8" s="1"/>
  <c r="B196" i="8"/>
  <c r="D196" i="8" s="1"/>
  <c r="B197" i="8"/>
  <c r="D197" i="8" s="1"/>
  <c r="B198" i="8"/>
  <c r="D198" i="8" s="1"/>
  <c r="B199" i="8"/>
  <c r="D199" i="8" s="1"/>
  <c r="B200" i="8"/>
  <c r="D200" i="8" s="1"/>
  <c r="B201" i="8"/>
  <c r="B202" i="8"/>
  <c r="B203" i="8"/>
  <c r="B204" i="8"/>
  <c r="D204" i="8" s="1"/>
  <c r="B207" i="8"/>
  <c r="D207" i="8" s="1"/>
  <c r="B208" i="8"/>
  <c r="D208" i="8" s="1"/>
  <c r="B209" i="8"/>
  <c r="D209" i="8" s="1"/>
  <c r="B210" i="8"/>
  <c r="D210" i="8" s="1"/>
  <c r="B211" i="8"/>
  <c r="B212" i="8"/>
  <c r="B213" i="8"/>
  <c r="B214" i="8"/>
  <c r="D214" i="8" s="1"/>
  <c r="B215" i="8"/>
  <c r="D215" i="8" s="1"/>
  <c r="B216" i="8"/>
  <c r="D216" i="8" s="1"/>
  <c r="B219" i="8"/>
  <c r="B220" i="8"/>
  <c r="B221" i="8"/>
  <c r="B222" i="8"/>
  <c r="D222" i="8" s="1"/>
  <c r="B223" i="8"/>
  <c r="B224" i="8"/>
  <c r="B225" i="8"/>
  <c r="B226" i="8"/>
  <c r="B227" i="8"/>
  <c r="B228" i="8"/>
  <c r="D228" i="8" s="1"/>
  <c r="B231" i="8"/>
  <c r="D231" i="8" s="1"/>
  <c r="B232" i="8"/>
  <c r="D232" i="8" s="1"/>
  <c r="B233" i="8"/>
  <c r="B234" i="8"/>
  <c r="D234" i="8" s="1"/>
  <c r="B235" i="8"/>
  <c r="B236" i="8"/>
  <c r="B237" i="8"/>
  <c r="B238" i="8"/>
  <c r="B239" i="8"/>
  <c r="B240" i="8"/>
  <c r="D240" i="8" s="1"/>
  <c r="B243" i="8"/>
  <c r="D243" i="8" s="1"/>
  <c r="B244" i="8"/>
  <c r="D244" i="8" s="1"/>
  <c r="B245" i="8"/>
  <c r="D245" i="8" s="1"/>
  <c r="B246" i="8"/>
  <c r="D246" i="8" s="1"/>
  <c r="B247" i="8"/>
  <c r="D247" i="8" s="1"/>
  <c r="B248" i="8"/>
  <c r="D248" i="8" s="1"/>
  <c r="B249" i="8"/>
  <c r="B250" i="8"/>
  <c r="B251" i="8"/>
  <c r="B252" i="8"/>
  <c r="D252" i="8" s="1"/>
  <c r="B255" i="8"/>
  <c r="D255" i="8" s="1"/>
  <c r="B256" i="8"/>
  <c r="D256" i="8" s="1"/>
  <c r="B257" i="8"/>
  <c r="D257" i="8" s="1"/>
  <c r="B2" i="8"/>
  <c r="D2" i="8" s="1"/>
  <c r="E190" i="8"/>
  <c r="E206" i="8"/>
  <c r="E207" i="8"/>
  <c r="E210" i="8"/>
  <c r="E222" i="8"/>
  <c r="E225" i="8"/>
  <c r="E226" i="8"/>
  <c r="E237" i="8"/>
  <c r="E238" i="8"/>
  <c r="E242" i="8"/>
  <c r="E243" i="8"/>
  <c r="E254" i="8"/>
  <c r="E255" i="8"/>
  <c r="D5" i="8"/>
  <c r="D11" i="8"/>
  <c r="D19" i="8"/>
  <c r="D20" i="8"/>
  <c r="D21" i="8"/>
  <c r="D28" i="8"/>
  <c r="D29" i="8"/>
  <c r="D31" i="8"/>
  <c r="D32" i="8"/>
  <c r="D33" i="8"/>
  <c r="D34" i="8"/>
  <c r="D35" i="8"/>
  <c r="D41" i="8"/>
  <c r="D43" i="8"/>
  <c r="D44" i="8"/>
  <c r="D45" i="8"/>
  <c r="D46" i="8"/>
  <c r="D47" i="8"/>
  <c r="D53" i="8"/>
  <c r="D57" i="8"/>
  <c r="D58" i="8"/>
  <c r="D59" i="8"/>
  <c r="D67" i="8"/>
  <c r="D68" i="8"/>
  <c r="D69" i="8"/>
  <c r="D75" i="8"/>
  <c r="D76" i="8"/>
  <c r="D77" i="8"/>
  <c r="D79" i="8"/>
  <c r="D80" i="8"/>
  <c r="D81" i="8"/>
  <c r="D82" i="8"/>
  <c r="D83" i="8"/>
  <c r="D89" i="8"/>
  <c r="D91" i="8"/>
  <c r="D92" i="8"/>
  <c r="D93" i="8"/>
  <c r="D94" i="8"/>
  <c r="D95" i="8"/>
  <c r="D101" i="8"/>
  <c r="D105" i="8"/>
  <c r="D106" i="8"/>
  <c r="D107" i="8"/>
  <c r="D115" i="8"/>
  <c r="D116" i="8"/>
  <c r="D117" i="8"/>
  <c r="D123" i="8"/>
  <c r="D124" i="8"/>
  <c r="D125" i="8"/>
  <c r="D127" i="8"/>
  <c r="D128" i="8"/>
  <c r="D129" i="8"/>
  <c r="D130" i="8"/>
  <c r="D131" i="8"/>
  <c r="D137" i="8"/>
  <c r="D139" i="8"/>
  <c r="D140" i="8"/>
  <c r="D141" i="8"/>
  <c r="D142" i="8"/>
  <c r="D143" i="8"/>
  <c r="D153" i="8"/>
  <c r="D154" i="8"/>
  <c r="D155" i="8"/>
  <c r="D163" i="8"/>
  <c r="D164" i="8"/>
  <c r="D165" i="8"/>
  <c r="D172" i="8"/>
  <c r="D173" i="8"/>
  <c r="D175" i="8"/>
  <c r="D176" i="8"/>
  <c r="D177" i="8"/>
  <c r="D178" i="8"/>
  <c r="D179" i="8"/>
  <c r="D185" i="8"/>
  <c r="D187" i="8"/>
  <c r="D188" i="8"/>
  <c r="D189" i="8"/>
  <c r="D190" i="8"/>
  <c r="D191" i="8"/>
  <c r="D201" i="8"/>
  <c r="D202" i="8"/>
  <c r="D203" i="8"/>
  <c r="D211" i="8"/>
  <c r="D212" i="8"/>
  <c r="D213" i="8"/>
  <c r="D219" i="8"/>
  <c r="D220" i="8"/>
  <c r="D221" i="8"/>
  <c r="D223" i="8"/>
  <c r="D224" i="8"/>
  <c r="D225" i="8"/>
  <c r="D226" i="8"/>
  <c r="D227" i="8"/>
  <c r="D233" i="8"/>
  <c r="D235" i="8"/>
  <c r="D236" i="8"/>
  <c r="D237" i="8"/>
  <c r="D238" i="8"/>
  <c r="D239" i="8"/>
  <c r="D249" i="8"/>
  <c r="D250" i="8"/>
  <c r="D251" i="8"/>
  <c r="A257" i="8"/>
  <c r="A168" i="8"/>
  <c r="A169" i="8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158" i="8"/>
  <c r="A159" i="8" s="1"/>
  <c r="A160" i="8" s="1"/>
  <c r="A161" i="8" s="1"/>
  <c r="A162" i="8" s="1"/>
  <c r="A163" i="8" s="1"/>
  <c r="A164" i="8" s="1"/>
  <c r="A165" i="8" s="1"/>
  <c r="A166" i="8" s="1"/>
  <c r="A167" i="8" s="1"/>
  <c r="A137" i="8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3" i="8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2" i="1"/>
  <c r="G4" i="5"/>
  <c r="I4" i="5" s="1"/>
  <c r="G2" i="5"/>
  <c r="I2" i="5" s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" i="6"/>
  <c r="C3" i="6"/>
  <c r="C4" i="6"/>
  <c r="C5" i="6"/>
  <c r="C6" i="6"/>
  <c r="C7" i="6"/>
  <c r="C8" i="6"/>
  <c r="C9" i="6"/>
  <c r="C10" i="6"/>
  <c r="C11" i="6"/>
  <c r="C12" i="6"/>
  <c r="H13" i="6" s="1"/>
  <c r="C13" i="6"/>
  <c r="C14" i="6"/>
  <c r="C15" i="6"/>
  <c r="C16" i="6"/>
  <c r="C17" i="6"/>
  <c r="C18" i="6"/>
  <c r="C19" i="6"/>
  <c r="C20" i="6"/>
  <c r="C21" i="6"/>
  <c r="C22" i="6"/>
  <c r="C23" i="6"/>
  <c r="C24" i="6"/>
  <c r="H25" i="6" s="1"/>
  <c r="C25" i="6"/>
  <c r="H26" i="6" s="1"/>
  <c r="C26" i="6"/>
  <c r="C27" i="6"/>
  <c r="C28" i="6"/>
  <c r="C29" i="6"/>
  <c r="C30" i="6"/>
  <c r="C31" i="6"/>
  <c r="C32" i="6"/>
  <c r="C33" i="6"/>
  <c r="C34" i="6"/>
  <c r="C35" i="6"/>
  <c r="C36" i="6"/>
  <c r="H37" i="6" s="1"/>
  <c r="C37" i="6"/>
  <c r="H38" i="6" s="1"/>
  <c r="C38" i="6"/>
  <c r="C39" i="6"/>
  <c r="C40" i="6"/>
  <c r="C41" i="6"/>
  <c r="C42" i="6"/>
  <c r="C43" i="6"/>
  <c r="C44" i="6"/>
  <c r="C45" i="6"/>
  <c r="C46" i="6"/>
  <c r="H47" i="6" s="1"/>
  <c r="C47" i="6"/>
  <c r="C48" i="6"/>
  <c r="H49" i="6" s="1"/>
  <c r="C49" i="6"/>
  <c r="H50" i="6" s="1"/>
  <c r="C50" i="6"/>
  <c r="C51" i="6"/>
  <c r="C52" i="6"/>
  <c r="C53" i="6"/>
  <c r="C54" i="6"/>
  <c r="C55" i="6"/>
  <c r="C56" i="6"/>
  <c r="C57" i="6"/>
  <c r="C58" i="6"/>
  <c r="H59" i="6" s="1"/>
  <c r="C59" i="6"/>
  <c r="C60" i="6"/>
  <c r="H61" i="6" s="1"/>
  <c r="C61" i="6"/>
  <c r="C62" i="6"/>
  <c r="C63" i="6"/>
  <c r="C64" i="6"/>
  <c r="H65" i="6" s="1"/>
  <c r="C65" i="6"/>
  <c r="C66" i="6"/>
  <c r="C67" i="6"/>
  <c r="C68" i="6"/>
  <c r="C69" i="6"/>
  <c r="C70" i="6"/>
  <c r="C71" i="6"/>
  <c r="C72" i="6"/>
  <c r="C73" i="6"/>
  <c r="H73" i="6" s="1"/>
  <c r="C74" i="6"/>
  <c r="C75" i="6"/>
  <c r="C76" i="6"/>
  <c r="H76" i="6" s="1"/>
  <c r="C77" i="6"/>
  <c r="C78" i="6"/>
  <c r="C79" i="6"/>
  <c r="C80" i="6"/>
  <c r="C81" i="6"/>
  <c r="C82" i="6"/>
  <c r="C83" i="6"/>
  <c r="C84" i="6"/>
  <c r="H85" i="6" s="1"/>
  <c r="C85" i="6"/>
  <c r="H86" i="6" s="1"/>
  <c r="C86" i="6"/>
  <c r="C87" i="6"/>
  <c r="C88" i="6"/>
  <c r="H88" i="6" s="1"/>
  <c r="C89" i="6"/>
  <c r="C90" i="6"/>
  <c r="C91" i="6"/>
  <c r="C92" i="6"/>
  <c r="C93" i="6"/>
  <c r="C94" i="6"/>
  <c r="H95" i="6" s="1"/>
  <c r="C95" i="6"/>
  <c r="C96" i="6"/>
  <c r="H97" i="6" s="1"/>
  <c r="C97" i="6"/>
  <c r="H98" i="6" s="1"/>
  <c r="C98" i="6"/>
  <c r="C99" i="6"/>
  <c r="C100" i="6"/>
  <c r="H100" i="6" s="1"/>
  <c r="C101" i="6"/>
  <c r="C102" i="6"/>
  <c r="C103" i="6"/>
  <c r="C104" i="6"/>
  <c r="C105" i="6"/>
  <c r="C106" i="6"/>
  <c r="H107" i="6" s="1"/>
  <c r="C107" i="6"/>
  <c r="C108" i="6"/>
  <c r="H109" i="6" s="1"/>
  <c r="C109" i="6"/>
  <c r="C110" i="6"/>
  <c r="C111" i="6"/>
  <c r="C112" i="6"/>
  <c r="C113" i="6"/>
  <c r="C114" i="6"/>
  <c r="C115" i="6"/>
  <c r="C116" i="6"/>
  <c r="C117" i="6"/>
  <c r="C118" i="6"/>
  <c r="H118" i="6" s="1"/>
  <c r="C119" i="6"/>
  <c r="C120" i="6"/>
  <c r="H121" i="6" s="1"/>
  <c r="C121" i="6"/>
  <c r="H122" i="6" s="1"/>
  <c r="C122" i="6"/>
  <c r="C123" i="6"/>
  <c r="C124" i="6"/>
  <c r="H124" i="6" s="1"/>
  <c r="C125" i="6"/>
  <c r="C126" i="6"/>
  <c r="C127" i="6"/>
  <c r="C128" i="6"/>
  <c r="C129" i="6"/>
  <c r="C130" i="6"/>
  <c r="H131" i="6" s="1"/>
  <c r="C131" i="6"/>
  <c r="C132" i="6"/>
  <c r="H133" i="6" s="1"/>
  <c r="C133" i="6"/>
  <c r="H134" i="6" s="1"/>
  <c r="C134" i="6"/>
  <c r="C135" i="6"/>
  <c r="C136" i="6"/>
  <c r="C137" i="6"/>
  <c r="C138" i="6"/>
  <c r="C139" i="6"/>
  <c r="C140" i="6"/>
  <c r="C141" i="6"/>
  <c r="C142" i="6"/>
  <c r="H142" i="6" s="1"/>
  <c r="C143" i="6"/>
  <c r="C144" i="6"/>
  <c r="H145" i="6" s="1"/>
  <c r="C145" i="6"/>
  <c r="H146" i="6" s="1"/>
  <c r="C146" i="6"/>
  <c r="C147" i="6"/>
  <c r="H147" i="6" s="1"/>
  <c r="C148" i="6"/>
  <c r="H149" i="6" s="1"/>
  <c r="C149" i="6"/>
  <c r="C150" i="6"/>
  <c r="C151" i="6"/>
  <c r="C152" i="6"/>
  <c r="C153" i="6"/>
  <c r="C154" i="6"/>
  <c r="C155" i="6"/>
  <c r="C156" i="6"/>
  <c r="C157" i="6"/>
  <c r="H158" i="6" s="1"/>
  <c r="C158" i="6"/>
  <c r="C159" i="6"/>
  <c r="C160" i="6"/>
  <c r="H161" i="6" s="1"/>
  <c r="C161" i="6"/>
  <c r="C162" i="6"/>
  <c r="C163" i="6"/>
  <c r="C164" i="6"/>
  <c r="C165" i="6"/>
  <c r="C166" i="6"/>
  <c r="H167" i="6" s="1"/>
  <c r="C167" i="6"/>
  <c r="C168" i="6"/>
  <c r="H169" i="6" s="1"/>
  <c r="C169" i="6"/>
  <c r="H170" i="6" s="1"/>
  <c r="C170" i="6"/>
  <c r="C171" i="6"/>
  <c r="C172" i="6"/>
  <c r="H173" i="6" s="1"/>
  <c r="C173" i="6"/>
  <c r="C174" i="6"/>
  <c r="H175" i="6" s="1"/>
  <c r="C175" i="6"/>
  <c r="C176" i="6"/>
  <c r="C177" i="6"/>
  <c r="C178" i="6"/>
  <c r="C179" i="6"/>
  <c r="C180" i="6"/>
  <c r="H181" i="6" s="1"/>
  <c r="C181" i="6"/>
  <c r="H182" i="6" s="1"/>
  <c r="C182" i="6"/>
  <c r="C183" i="6"/>
  <c r="H183" i="6" s="1"/>
  <c r="C184" i="6"/>
  <c r="H184" i="6" s="1"/>
  <c r="C185" i="6"/>
  <c r="C186" i="6"/>
  <c r="C187" i="6"/>
  <c r="C188" i="6"/>
  <c r="C189" i="6"/>
  <c r="C190" i="6"/>
  <c r="C191" i="6"/>
  <c r="C192" i="6"/>
  <c r="H193" i="6" s="1"/>
  <c r="C193" i="6"/>
  <c r="H194" i="6" s="1"/>
  <c r="C194" i="6"/>
  <c r="C195" i="6"/>
  <c r="C196" i="6"/>
  <c r="H196" i="6" s="1"/>
  <c r="C197" i="6"/>
  <c r="C198" i="6"/>
  <c r="C199" i="6"/>
  <c r="C200" i="6"/>
  <c r="C201" i="6"/>
  <c r="C202" i="6"/>
  <c r="H203" i="6" s="1"/>
  <c r="C203" i="6"/>
  <c r="C204" i="6"/>
  <c r="H205" i="6" s="1"/>
  <c r="C205" i="6"/>
  <c r="C206" i="6"/>
  <c r="C207" i="6"/>
  <c r="C208" i="6"/>
  <c r="H208" i="6" s="1"/>
  <c r="C209" i="6"/>
  <c r="C210" i="6"/>
  <c r="H211" i="6" s="1"/>
  <c r="C211" i="6"/>
  <c r="C212" i="6"/>
  <c r="C213" i="6"/>
  <c r="C214" i="6"/>
  <c r="H215" i="6" s="1"/>
  <c r="C215" i="6"/>
  <c r="C216" i="6"/>
  <c r="H217" i="6" s="1"/>
  <c r="C217" i="6"/>
  <c r="H218" i="6" s="1"/>
  <c r="C218" i="6"/>
  <c r="C219" i="6"/>
  <c r="H219" i="6" s="1"/>
  <c r="C220" i="6"/>
  <c r="H221" i="6" s="1"/>
  <c r="C221" i="6"/>
  <c r="C222" i="6"/>
  <c r="C223" i="6"/>
  <c r="C224" i="6"/>
  <c r="C225" i="6"/>
  <c r="C226" i="6"/>
  <c r="H227" i="6" s="1"/>
  <c r="C227" i="6"/>
  <c r="C228" i="6"/>
  <c r="H229" i="6" s="1"/>
  <c r="C229" i="6"/>
  <c r="H230" i="6" s="1"/>
  <c r="C230" i="6"/>
  <c r="C231" i="6"/>
  <c r="H232" i="6" s="1"/>
  <c r="C232" i="6"/>
  <c r="H233" i="6" s="1"/>
  <c r="C233" i="6"/>
  <c r="C234" i="6"/>
  <c r="H235" i="6" s="1"/>
  <c r="C235" i="6"/>
  <c r="C236" i="6"/>
  <c r="C237" i="6"/>
  <c r="C238" i="6"/>
  <c r="H239" i="6" s="1"/>
  <c r="C239" i="6"/>
  <c r="C240" i="6"/>
  <c r="H241" i="6" s="1"/>
  <c r="C241" i="6"/>
  <c r="C242" i="6"/>
  <c r="C243" i="6"/>
  <c r="H243" i="6" s="1"/>
  <c r="C244" i="6"/>
  <c r="C245" i="6"/>
  <c r="C246" i="6"/>
  <c r="H246" i="6" s="1"/>
  <c r="C247" i="6"/>
  <c r="C248" i="6"/>
  <c r="C249" i="6"/>
  <c r="C250" i="6"/>
  <c r="H251" i="6" s="1"/>
  <c r="C251" i="6"/>
  <c r="C252" i="6"/>
  <c r="H253" i="6" s="1"/>
  <c r="C253" i="6"/>
  <c r="H254" i="6" s="1"/>
  <c r="C254" i="6"/>
  <c r="C255" i="6"/>
  <c r="C256" i="6"/>
  <c r="H256" i="6" s="1"/>
  <c r="C257" i="6"/>
  <c r="C2" i="6"/>
  <c r="H3" i="6" s="1"/>
  <c r="H11" i="6"/>
  <c r="H15" i="6"/>
  <c r="H23" i="6"/>
  <c r="H27" i="6"/>
  <c r="H39" i="6"/>
  <c r="H51" i="6"/>
  <c r="H63" i="6"/>
  <c r="H74" i="6"/>
  <c r="H75" i="6"/>
  <c r="H83" i="6"/>
  <c r="H87" i="6"/>
  <c r="H99" i="6"/>
  <c r="H111" i="6"/>
  <c r="H119" i="6"/>
  <c r="H123" i="6"/>
  <c r="H135" i="6"/>
  <c r="H155" i="6"/>
  <c r="H157" i="6"/>
  <c r="H171" i="6"/>
  <c r="H191" i="6"/>
  <c r="H195" i="6"/>
  <c r="H207" i="6"/>
  <c r="H242" i="6"/>
  <c r="H255" i="6"/>
  <c r="H6" i="6"/>
  <c r="H19" i="6"/>
  <c r="H31" i="6"/>
  <c r="H43" i="6"/>
  <c r="H55" i="6"/>
  <c r="H67" i="6"/>
  <c r="H79" i="6"/>
  <c r="H91" i="6"/>
  <c r="H103" i="6"/>
  <c r="H115" i="6"/>
  <c r="H127" i="6"/>
  <c r="H139" i="6"/>
  <c r="H151" i="6"/>
  <c r="H163" i="6"/>
  <c r="H187" i="6"/>
  <c r="H199" i="6"/>
  <c r="H223" i="6"/>
  <c r="H247" i="6"/>
  <c r="H4" i="6"/>
  <c r="H5" i="6"/>
  <c r="H8" i="6"/>
  <c r="H9" i="6"/>
  <c r="H10" i="6"/>
  <c r="H16" i="6"/>
  <c r="H17" i="6"/>
  <c r="H18" i="6"/>
  <c r="H20" i="6"/>
  <c r="H21" i="6"/>
  <c r="H22" i="6"/>
  <c r="H28" i="6"/>
  <c r="H29" i="6"/>
  <c r="H30" i="6"/>
  <c r="H32" i="6"/>
  <c r="H33" i="6"/>
  <c r="H34" i="6"/>
  <c r="H35" i="6"/>
  <c r="H40" i="6"/>
  <c r="H41" i="6"/>
  <c r="H42" i="6"/>
  <c r="H44" i="6"/>
  <c r="H45" i="6"/>
  <c r="H46" i="6"/>
  <c r="H52" i="6"/>
  <c r="H53" i="6"/>
  <c r="H54" i="6"/>
  <c r="H56" i="6"/>
  <c r="H57" i="6"/>
  <c r="H58" i="6"/>
  <c r="H64" i="6"/>
  <c r="H66" i="6"/>
  <c r="H68" i="6"/>
  <c r="H69" i="6"/>
  <c r="H70" i="6"/>
  <c r="H71" i="6"/>
  <c r="H78" i="6"/>
  <c r="H80" i="6"/>
  <c r="H81" i="6"/>
  <c r="H82" i="6"/>
  <c r="H89" i="6"/>
  <c r="H90" i="6"/>
  <c r="H92" i="6"/>
  <c r="H93" i="6"/>
  <c r="H94" i="6"/>
  <c r="H102" i="6"/>
  <c r="H104" i="6"/>
  <c r="H105" i="6"/>
  <c r="H106" i="6"/>
  <c r="H112" i="6"/>
  <c r="H113" i="6"/>
  <c r="H114" i="6"/>
  <c r="H116" i="6"/>
  <c r="H117" i="6"/>
  <c r="H125" i="6"/>
  <c r="H126" i="6"/>
  <c r="H128" i="6"/>
  <c r="I128" i="6" s="1"/>
  <c r="H129" i="6"/>
  <c r="H136" i="6"/>
  <c r="H137" i="6"/>
  <c r="H138" i="6"/>
  <c r="H140" i="6"/>
  <c r="H141" i="6"/>
  <c r="H148" i="6"/>
  <c r="H150" i="6"/>
  <c r="H152" i="6"/>
  <c r="H153" i="6"/>
  <c r="H154" i="6"/>
  <c r="H160" i="6"/>
  <c r="H162" i="6"/>
  <c r="H164" i="6"/>
  <c r="H165" i="6"/>
  <c r="H172" i="6"/>
  <c r="H174" i="6"/>
  <c r="H176" i="6"/>
  <c r="H177" i="6"/>
  <c r="H178" i="6"/>
  <c r="H179" i="6"/>
  <c r="H185" i="6"/>
  <c r="H186" i="6"/>
  <c r="H188" i="6"/>
  <c r="H189" i="6"/>
  <c r="H190" i="6"/>
  <c r="H197" i="6"/>
  <c r="H198" i="6"/>
  <c r="H200" i="6"/>
  <c r="H201" i="6"/>
  <c r="H202" i="6"/>
  <c r="H210" i="6"/>
  <c r="H212" i="6"/>
  <c r="H213" i="6"/>
  <c r="H214" i="6"/>
  <c r="H220" i="6"/>
  <c r="H222" i="6"/>
  <c r="H224" i="6"/>
  <c r="H225" i="6"/>
  <c r="H226" i="6"/>
  <c r="H234" i="6"/>
  <c r="H236" i="6"/>
  <c r="H237" i="6"/>
  <c r="H238" i="6"/>
  <c r="H244" i="6"/>
  <c r="H245" i="6"/>
  <c r="H248" i="6"/>
  <c r="H24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" i="6"/>
  <c r="B2" i="6"/>
  <c r="A3" i="6"/>
  <c r="B3" i="6" s="1"/>
  <c r="G263" i="6"/>
  <c r="B7" i="5"/>
  <c r="F3" i="5"/>
  <c r="F4" i="5" s="1"/>
  <c r="F5" i="5" s="1"/>
  <c r="F6" i="5" s="1"/>
  <c r="F7" i="5" s="1"/>
  <c r="F8" i="5" s="1"/>
  <c r="G8" i="5" s="1"/>
  <c r="I8" i="5" s="1"/>
  <c r="K8" i="5" s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23" i="4"/>
  <c r="B3" i="3"/>
  <c r="B4" i="3"/>
  <c r="B5" i="3"/>
  <c r="B6" i="3"/>
  <c r="B7" i="3"/>
  <c r="B2" i="3"/>
  <c r="E66" i="2"/>
  <c r="E67" i="2" s="1"/>
  <c r="E45" i="2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23" i="2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3" i="2"/>
  <c r="F66" i="2"/>
  <c r="G66" i="2" s="1"/>
  <c r="B3" i="1"/>
  <c r="B4" i="1" s="1"/>
  <c r="R128" i="1"/>
  <c r="U128" i="1" s="1"/>
  <c r="V128" i="1" s="1"/>
  <c r="W128" i="1" s="1"/>
  <c r="R127" i="1"/>
  <c r="U127" i="1" s="1"/>
  <c r="V127" i="1" s="1"/>
  <c r="W127" i="1" s="1"/>
  <c r="R126" i="1"/>
  <c r="U126" i="1" s="1"/>
  <c r="V126" i="1" s="1"/>
  <c r="W126" i="1" s="1"/>
  <c r="R125" i="1"/>
  <c r="U125" i="1" s="1"/>
  <c r="V125" i="1" s="1"/>
  <c r="W125" i="1" s="1"/>
  <c r="R124" i="1"/>
  <c r="U124" i="1" s="1"/>
  <c r="V124" i="1" s="1"/>
  <c r="W124" i="1" s="1"/>
  <c r="R123" i="1"/>
  <c r="U123" i="1" s="1"/>
  <c r="V123" i="1" s="1"/>
  <c r="W123" i="1" s="1"/>
  <c r="R122" i="1"/>
  <c r="U122" i="1" s="1"/>
  <c r="V122" i="1" s="1"/>
  <c r="W122" i="1" s="1"/>
  <c r="R121" i="1"/>
  <c r="U121" i="1" s="1"/>
  <c r="V121" i="1" s="1"/>
  <c r="W121" i="1" s="1"/>
  <c r="R120" i="1"/>
  <c r="U120" i="1" s="1"/>
  <c r="V120" i="1" s="1"/>
  <c r="W120" i="1" s="1"/>
  <c r="R119" i="1"/>
  <c r="U119" i="1" s="1"/>
  <c r="V119" i="1" s="1"/>
  <c r="W119" i="1" s="1"/>
  <c r="R118" i="1"/>
  <c r="U118" i="1" s="1"/>
  <c r="V118" i="1" s="1"/>
  <c r="W118" i="1" s="1"/>
  <c r="R117" i="1"/>
  <c r="U117" i="1" s="1"/>
  <c r="V117" i="1" s="1"/>
  <c r="W117" i="1" s="1"/>
  <c r="R116" i="1"/>
  <c r="U116" i="1" s="1"/>
  <c r="V116" i="1" s="1"/>
  <c r="W116" i="1" s="1"/>
  <c r="R115" i="1"/>
  <c r="U115" i="1" s="1"/>
  <c r="V115" i="1" s="1"/>
  <c r="W115" i="1" s="1"/>
  <c r="R114" i="1"/>
  <c r="U114" i="1" s="1"/>
  <c r="V114" i="1" s="1"/>
  <c r="W114" i="1" s="1"/>
  <c r="R113" i="1"/>
  <c r="U113" i="1" s="1"/>
  <c r="V113" i="1" s="1"/>
  <c r="W113" i="1" s="1"/>
  <c r="R112" i="1"/>
  <c r="U112" i="1" s="1"/>
  <c r="V112" i="1" s="1"/>
  <c r="W112" i="1" s="1"/>
  <c r="R111" i="1"/>
  <c r="U111" i="1" s="1"/>
  <c r="V111" i="1" s="1"/>
  <c r="W111" i="1" s="1"/>
  <c r="R110" i="1"/>
  <c r="U110" i="1" s="1"/>
  <c r="V110" i="1" s="1"/>
  <c r="W110" i="1" s="1"/>
  <c r="R109" i="1"/>
  <c r="U109" i="1" s="1"/>
  <c r="V109" i="1" s="1"/>
  <c r="W109" i="1" s="1"/>
  <c r="R108" i="1"/>
  <c r="U108" i="1" s="1"/>
  <c r="V108" i="1" s="1"/>
  <c r="W108" i="1" s="1"/>
  <c r="R107" i="1"/>
  <c r="U107" i="1" s="1"/>
  <c r="V107" i="1" s="1"/>
  <c r="W107" i="1" s="1"/>
  <c r="R106" i="1"/>
  <c r="U106" i="1" s="1"/>
  <c r="V106" i="1" s="1"/>
  <c r="W106" i="1" s="1"/>
  <c r="R105" i="1"/>
  <c r="U105" i="1" s="1"/>
  <c r="V105" i="1" s="1"/>
  <c r="W105" i="1" s="1"/>
  <c r="R104" i="1"/>
  <c r="U104" i="1" s="1"/>
  <c r="V104" i="1" s="1"/>
  <c r="W104" i="1" s="1"/>
  <c r="R103" i="1"/>
  <c r="X103" i="1" s="1"/>
  <c r="Y103" i="1" s="1"/>
  <c r="R102" i="1"/>
  <c r="U102" i="1" s="1"/>
  <c r="V102" i="1" s="1"/>
  <c r="W102" i="1" s="1"/>
  <c r="R101" i="1"/>
  <c r="U101" i="1" s="1"/>
  <c r="V101" i="1" s="1"/>
  <c r="W101" i="1" s="1"/>
  <c r="R100" i="1"/>
  <c r="U100" i="1" s="1"/>
  <c r="V100" i="1" s="1"/>
  <c r="W100" i="1" s="1"/>
  <c r="R99" i="1"/>
  <c r="U99" i="1" s="1"/>
  <c r="V99" i="1" s="1"/>
  <c r="W99" i="1" s="1"/>
  <c r="R98" i="1"/>
  <c r="U98" i="1" s="1"/>
  <c r="V98" i="1" s="1"/>
  <c r="W98" i="1" s="1"/>
  <c r="R97" i="1"/>
  <c r="U97" i="1" s="1"/>
  <c r="V97" i="1" s="1"/>
  <c r="W97" i="1" s="1"/>
  <c r="R96" i="1"/>
  <c r="U96" i="1" s="1"/>
  <c r="V96" i="1" s="1"/>
  <c r="W96" i="1" s="1"/>
  <c r="R95" i="1"/>
  <c r="U95" i="1" s="1"/>
  <c r="V95" i="1" s="1"/>
  <c r="W95" i="1" s="1"/>
  <c r="R94" i="1"/>
  <c r="U94" i="1" s="1"/>
  <c r="V94" i="1" s="1"/>
  <c r="W94" i="1" s="1"/>
  <c r="R93" i="1"/>
  <c r="U93" i="1" s="1"/>
  <c r="V93" i="1" s="1"/>
  <c r="W93" i="1" s="1"/>
  <c r="R92" i="1"/>
  <c r="U92" i="1" s="1"/>
  <c r="V92" i="1" s="1"/>
  <c r="W92" i="1" s="1"/>
  <c r="R91" i="1"/>
  <c r="U91" i="1" s="1"/>
  <c r="V91" i="1" s="1"/>
  <c r="W91" i="1" s="1"/>
  <c r="R90" i="1"/>
  <c r="U90" i="1" s="1"/>
  <c r="V90" i="1" s="1"/>
  <c r="W90" i="1" s="1"/>
  <c r="R89" i="1"/>
  <c r="U89" i="1" s="1"/>
  <c r="V89" i="1" s="1"/>
  <c r="W89" i="1" s="1"/>
  <c r="R88" i="1"/>
  <c r="U88" i="1" s="1"/>
  <c r="V88" i="1" s="1"/>
  <c r="W88" i="1" s="1"/>
  <c r="R87" i="1"/>
  <c r="U87" i="1" s="1"/>
  <c r="V87" i="1" s="1"/>
  <c r="W87" i="1" s="1"/>
  <c r="R86" i="1"/>
  <c r="U86" i="1" s="1"/>
  <c r="V86" i="1" s="1"/>
  <c r="W86" i="1" s="1"/>
  <c r="R85" i="1"/>
  <c r="U85" i="1" s="1"/>
  <c r="V85" i="1" s="1"/>
  <c r="W85" i="1" s="1"/>
  <c r="R84" i="1"/>
  <c r="U84" i="1" s="1"/>
  <c r="V84" i="1" s="1"/>
  <c r="W84" i="1" s="1"/>
  <c r="R83" i="1"/>
  <c r="U83" i="1" s="1"/>
  <c r="V83" i="1" s="1"/>
  <c r="W83" i="1" s="1"/>
  <c r="R82" i="1"/>
  <c r="U82" i="1" s="1"/>
  <c r="V82" i="1" s="1"/>
  <c r="W82" i="1" s="1"/>
  <c r="R81" i="1"/>
  <c r="U81" i="1" s="1"/>
  <c r="V81" i="1" s="1"/>
  <c r="W81" i="1" s="1"/>
  <c r="R80" i="1"/>
  <c r="U80" i="1" s="1"/>
  <c r="V80" i="1" s="1"/>
  <c r="W80" i="1" s="1"/>
  <c r="R79" i="1"/>
  <c r="U79" i="1" s="1"/>
  <c r="V79" i="1" s="1"/>
  <c r="W79" i="1" s="1"/>
  <c r="R78" i="1"/>
  <c r="U78" i="1" s="1"/>
  <c r="V78" i="1" s="1"/>
  <c r="W78" i="1" s="1"/>
  <c r="R77" i="1"/>
  <c r="U77" i="1" s="1"/>
  <c r="V77" i="1" s="1"/>
  <c r="W77" i="1" s="1"/>
  <c r="R76" i="1"/>
  <c r="U76" i="1" s="1"/>
  <c r="V76" i="1" s="1"/>
  <c r="W76" i="1" s="1"/>
  <c r="R75" i="1"/>
  <c r="U75" i="1" s="1"/>
  <c r="V75" i="1" s="1"/>
  <c r="W75" i="1" s="1"/>
  <c r="R74" i="1"/>
  <c r="U74" i="1" s="1"/>
  <c r="V74" i="1" s="1"/>
  <c r="W74" i="1" s="1"/>
  <c r="R73" i="1"/>
  <c r="U73" i="1" s="1"/>
  <c r="V73" i="1" s="1"/>
  <c r="W73" i="1" s="1"/>
  <c r="R72" i="1"/>
  <c r="U72" i="1" s="1"/>
  <c r="V72" i="1" s="1"/>
  <c r="W72" i="1" s="1"/>
  <c r="R71" i="1"/>
  <c r="U71" i="1" s="1"/>
  <c r="V71" i="1" s="1"/>
  <c r="W71" i="1" s="1"/>
  <c r="R70" i="1"/>
  <c r="U70" i="1" s="1"/>
  <c r="V70" i="1" s="1"/>
  <c r="W70" i="1" s="1"/>
  <c r="R69" i="1"/>
  <c r="U69" i="1" s="1"/>
  <c r="V69" i="1" s="1"/>
  <c r="W69" i="1" s="1"/>
  <c r="R68" i="1"/>
  <c r="U68" i="1" s="1"/>
  <c r="V68" i="1" s="1"/>
  <c r="W68" i="1" s="1"/>
  <c r="R67" i="1"/>
  <c r="U67" i="1" s="1"/>
  <c r="V67" i="1" s="1"/>
  <c r="W67" i="1" s="1"/>
  <c r="R66" i="1"/>
  <c r="U66" i="1" s="1"/>
  <c r="V66" i="1" s="1"/>
  <c r="W66" i="1" s="1"/>
  <c r="R65" i="1"/>
  <c r="U65" i="1" s="1"/>
  <c r="V65" i="1" s="1"/>
  <c r="W65" i="1" s="1"/>
  <c r="R64" i="1"/>
  <c r="U64" i="1" s="1"/>
  <c r="V64" i="1" s="1"/>
  <c r="W64" i="1" s="1"/>
  <c r="R63" i="1"/>
  <c r="U63" i="1" s="1"/>
  <c r="V63" i="1" s="1"/>
  <c r="W63" i="1" s="1"/>
  <c r="R62" i="1"/>
  <c r="U62" i="1" s="1"/>
  <c r="V62" i="1" s="1"/>
  <c r="W62" i="1" s="1"/>
  <c r="R61" i="1"/>
  <c r="U61" i="1" s="1"/>
  <c r="V61" i="1" s="1"/>
  <c r="W61" i="1" s="1"/>
  <c r="R60" i="1"/>
  <c r="U60" i="1" s="1"/>
  <c r="V60" i="1" s="1"/>
  <c r="W60" i="1" s="1"/>
  <c r="R59" i="1"/>
  <c r="U59" i="1" s="1"/>
  <c r="V59" i="1" s="1"/>
  <c r="W59" i="1" s="1"/>
  <c r="R58" i="1"/>
  <c r="U58" i="1" s="1"/>
  <c r="V58" i="1" s="1"/>
  <c r="W58" i="1" s="1"/>
  <c r="R57" i="1"/>
  <c r="U57" i="1" s="1"/>
  <c r="V57" i="1" s="1"/>
  <c r="W57" i="1" s="1"/>
  <c r="R56" i="1"/>
  <c r="U56" i="1" s="1"/>
  <c r="V56" i="1" s="1"/>
  <c r="W56" i="1" s="1"/>
  <c r="R55" i="1"/>
  <c r="U55" i="1" s="1"/>
  <c r="V55" i="1" s="1"/>
  <c r="W55" i="1" s="1"/>
  <c r="R54" i="1"/>
  <c r="U54" i="1" s="1"/>
  <c r="V54" i="1" s="1"/>
  <c r="W54" i="1" s="1"/>
  <c r="R53" i="1"/>
  <c r="U53" i="1" s="1"/>
  <c r="V53" i="1" s="1"/>
  <c r="W53" i="1" s="1"/>
  <c r="R52" i="1"/>
  <c r="X52" i="1" s="1"/>
  <c r="Y52" i="1" s="1"/>
  <c r="R51" i="1"/>
  <c r="U51" i="1" s="1"/>
  <c r="V51" i="1" s="1"/>
  <c r="W51" i="1" s="1"/>
  <c r="R50" i="1"/>
  <c r="U50" i="1" s="1"/>
  <c r="V50" i="1" s="1"/>
  <c r="W50" i="1" s="1"/>
  <c r="R49" i="1"/>
  <c r="X49" i="1" s="1"/>
  <c r="Y49" i="1" s="1"/>
  <c r="R48" i="1"/>
  <c r="U48" i="1" s="1"/>
  <c r="V48" i="1" s="1"/>
  <c r="W48" i="1" s="1"/>
  <c r="R47" i="1"/>
  <c r="U47" i="1" s="1"/>
  <c r="V47" i="1" s="1"/>
  <c r="W47" i="1" s="1"/>
  <c r="R46" i="1"/>
  <c r="U46" i="1" s="1"/>
  <c r="V46" i="1" s="1"/>
  <c r="W46" i="1" s="1"/>
  <c r="R45" i="1"/>
  <c r="U45" i="1" s="1"/>
  <c r="V45" i="1" s="1"/>
  <c r="W45" i="1" s="1"/>
  <c r="R44" i="1"/>
  <c r="U44" i="1" s="1"/>
  <c r="V44" i="1" s="1"/>
  <c r="W44" i="1" s="1"/>
  <c r="R43" i="1"/>
  <c r="X43" i="1" s="1"/>
  <c r="Y43" i="1" s="1"/>
  <c r="R42" i="1"/>
  <c r="U42" i="1" s="1"/>
  <c r="V42" i="1" s="1"/>
  <c r="W42" i="1" s="1"/>
  <c r="R41" i="1"/>
  <c r="U41" i="1" s="1"/>
  <c r="V41" i="1" s="1"/>
  <c r="W41" i="1" s="1"/>
  <c r="R40" i="1"/>
  <c r="U40" i="1" s="1"/>
  <c r="V40" i="1" s="1"/>
  <c r="W40" i="1" s="1"/>
  <c r="R39" i="1"/>
  <c r="U39" i="1" s="1"/>
  <c r="V39" i="1" s="1"/>
  <c r="W39" i="1" s="1"/>
  <c r="R38" i="1"/>
  <c r="U38" i="1" s="1"/>
  <c r="V38" i="1" s="1"/>
  <c r="W38" i="1" s="1"/>
  <c r="R37" i="1"/>
  <c r="U37" i="1" s="1"/>
  <c r="V37" i="1" s="1"/>
  <c r="W37" i="1" s="1"/>
  <c r="R36" i="1"/>
  <c r="U36" i="1" s="1"/>
  <c r="V36" i="1" s="1"/>
  <c r="W36" i="1" s="1"/>
  <c r="R35" i="1"/>
  <c r="U35" i="1" s="1"/>
  <c r="V35" i="1" s="1"/>
  <c r="W35" i="1" s="1"/>
  <c r="R34" i="1"/>
  <c r="U34" i="1" s="1"/>
  <c r="V34" i="1" s="1"/>
  <c r="W34" i="1" s="1"/>
  <c r="R33" i="1"/>
  <c r="U33" i="1" s="1"/>
  <c r="V33" i="1" s="1"/>
  <c r="W33" i="1" s="1"/>
  <c r="R32" i="1"/>
  <c r="U32" i="1" s="1"/>
  <c r="V32" i="1" s="1"/>
  <c r="W32" i="1" s="1"/>
  <c r="R31" i="1"/>
  <c r="U31" i="1" s="1"/>
  <c r="V31" i="1" s="1"/>
  <c r="W31" i="1" s="1"/>
  <c r="R30" i="1"/>
  <c r="U30" i="1" s="1"/>
  <c r="V30" i="1" s="1"/>
  <c r="W30" i="1" s="1"/>
  <c r="R29" i="1"/>
  <c r="U29" i="1" s="1"/>
  <c r="V29" i="1" s="1"/>
  <c r="W29" i="1" s="1"/>
  <c r="R28" i="1"/>
  <c r="U28" i="1" s="1"/>
  <c r="V28" i="1" s="1"/>
  <c r="W28" i="1" s="1"/>
  <c r="R27" i="1"/>
  <c r="U27" i="1" s="1"/>
  <c r="V27" i="1" s="1"/>
  <c r="W27" i="1" s="1"/>
  <c r="R26" i="1"/>
  <c r="U26" i="1" s="1"/>
  <c r="V26" i="1" s="1"/>
  <c r="W26" i="1" s="1"/>
  <c r="R25" i="1"/>
  <c r="U25" i="1" s="1"/>
  <c r="V25" i="1" s="1"/>
  <c r="W25" i="1" s="1"/>
  <c r="R24" i="1"/>
  <c r="U24" i="1" s="1"/>
  <c r="V24" i="1" s="1"/>
  <c r="W24" i="1" s="1"/>
  <c r="R23" i="1"/>
  <c r="U23" i="1" s="1"/>
  <c r="V23" i="1" s="1"/>
  <c r="W23" i="1" s="1"/>
  <c r="R22" i="1"/>
  <c r="U22" i="1" s="1"/>
  <c r="V22" i="1" s="1"/>
  <c r="W22" i="1" s="1"/>
  <c r="R21" i="1"/>
  <c r="U21" i="1" s="1"/>
  <c r="V21" i="1" s="1"/>
  <c r="W21" i="1" s="1"/>
  <c r="R20" i="1"/>
  <c r="U20" i="1" s="1"/>
  <c r="V20" i="1" s="1"/>
  <c r="W20" i="1" s="1"/>
  <c r="R19" i="1"/>
  <c r="X19" i="1" s="1"/>
  <c r="Y19" i="1" s="1"/>
  <c r="R18" i="1"/>
  <c r="U18" i="1" s="1"/>
  <c r="V18" i="1" s="1"/>
  <c r="W18" i="1" s="1"/>
  <c r="R17" i="1"/>
  <c r="U17" i="1" s="1"/>
  <c r="V17" i="1" s="1"/>
  <c r="W17" i="1" s="1"/>
  <c r="R16" i="1"/>
  <c r="U16" i="1" s="1"/>
  <c r="V16" i="1" s="1"/>
  <c r="W16" i="1" s="1"/>
  <c r="R15" i="1"/>
  <c r="U15" i="1" s="1"/>
  <c r="V15" i="1" s="1"/>
  <c r="W15" i="1" s="1"/>
  <c r="R14" i="1"/>
  <c r="U14" i="1" s="1"/>
  <c r="V14" i="1" s="1"/>
  <c r="W14" i="1" s="1"/>
  <c r="R13" i="1"/>
  <c r="U13" i="1" s="1"/>
  <c r="V13" i="1" s="1"/>
  <c r="W13" i="1" s="1"/>
  <c r="R12" i="1"/>
  <c r="U12" i="1" s="1"/>
  <c r="V12" i="1" s="1"/>
  <c r="W12" i="1" s="1"/>
  <c r="R11" i="1"/>
  <c r="U11" i="1" s="1"/>
  <c r="V11" i="1" s="1"/>
  <c r="W11" i="1" s="1"/>
  <c r="R10" i="1"/>
  <c r="U10" i="1" s="1"/>
  <c r="V10" i="1" s="1"/>
  <c r="W10" i="1" s="1"/>
  <c r="R9" i="1"/>
  <c r="U9" i="1" s="1"/>
  <c r="V9" i="1" s="1"/>
  <c r="W9" i="1" s="1"/>
  <c r="R8" i="1"/>
  <c r="U8" i="1" s="1"/>
  <c r="V8" i="1" s="1"/>
  <c r="W8" i="1" s="1"/>
  <c r="R7" i="1"/>
  <c r="U7" i="1" s="1"/>
  <c r="V7" i="1" s="1"/>
  <c r="W7" i="1" s="1"/>
  <c r="R6" i="1"/>
  <c r="U6" i="1" s="1"/>
  <c r="V6" i="1" s="1"/>
  <c r="W6" i="1" s="1"/>
  <c r="R5" i="1"/>
  <c r="U5" i="1" s="1"/>
  <c r="V5" i="1" s="1"/>
  <c r="W5" i="1" s="1"/>
  <c r="R4" i="1"/>
  <c r="U4" i="1" s="1"/>
  <c r="V4" i="1" s="1"/>
  <c r="W4" i="1" s="1"/>
  <c r="R3" i="1"/>
  <c r="U3" i="1" s="1"/>
  <c r="V3" i="1" s="1"/>
  <c r="W3" i="1" s="1"/>
  <c r="R2" i="1"/>
  <c r="U2" i="1" s="1"/>
  <c r="V2" i="1" s="1"/>
  <c r="W2" i="1" s="1"/>
  <c r="R129" i="1"/>
  <c r="U129" i="1" s="1"/>
  <c r="V129" i="1" s="1"/>
  <c r="W129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21" i="1"/>
  <c r="O121" i="1" s="1"/>
  <c r="N120" i="1"/>
  <c r="O120" i="1" s="1"/>
  <c r="N119" i="1"/>
  <c r="O119" i="1" s="1"/>
  <c r="N118" i="1"/>
  <c r="O118" i="1" s="1"/>
  <c r="N117" i="1"/>
  <c r="O117" i="1" s="1"/>
  <c r="N116" i="1"/>
  <c r="O116" i="1" s="1"/>
  <c r="N115" i="1"/>
  <c r="O115" i="1" s="1"/>
  <c r="N114" i="1"/>
  <c r="O114" i="1" s="1"/>
  <c r="N113" i="1"/>
  <c r="O113" i="1" s="1"/>
  <c r="N112" i="1"/>
  <c r="O112" i="1" s="1"/>
  <c r="N111" i="1"/>
  <c r="O111" i="1" s="1"/>
  <c r="N110" i="1"/>
  <c r="O110" i="1" s="1"/>
  <c r="N109" i="1"/>
  <c r="O109" i="1" s="1"/>
  <c r="N108" i="1"/>
  <c r="O108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N4" i="1"/>
  <c r="O4" i="1" s="1"/>
  <c r="N3" i="1"/>
  <c r="O3" i="1" s="1"/>
  <c r="N2" i="1"/>
  <c r="O2" i="1" s="1"/>
  <c r="N129" i="1"/>
  <c r="O129" i="1" s="1"/>
  <c r="F2" i="1"/>
  <c r="G2" i="1" s="1"/>
  <c r="E3" i="1"/>
  <c r="F3" i="1" s="1"/>
  <c r="I3" i="1" s="1"/>
  <c r="B2" i="1"/>
  <c r="G6" i="5" l="1"/>
  <c r="I6" i="5" s="1"/>
  <c r="G5" i="5"/>
  <c r="I5" i="5" s="1"/>
  <c r="G3" i="5"/>
  <c r="I3" i="5" s="1"/>
  <c r="F9" i="5"/>
  <c r="G7" i="5"/>
  <c r="I7" i="5" s="1"/>
  <c r="E255" i="11"/>
  <c r="E243" i="11"/>
  <c r="E231" i="11"/>
  <c r="E219" i="11"/>
  <c r="E207" i="11"/>
  <c r="E195" i="11"/>
  <c r="E183" i="11"/>
  <c r="E171" i="11"/>
  <c r="E159" i="11"/>
  <c r="E147" i="11"/>
  <c r="E135" i="11"/>
  <c r="E123" i="11"/>
  <c r="E111" i="11"/>
  <c r="E99" i="11"/>
  <c r="E87" i="11"/>
  <c r="E75" i="11"/>
  <c r="E63" i="11"/>
  <c r="E51" i="11"/>
  <c r="E39" i="11"/>
  <c r="E27" i="11"/>
  <c r="E15" i="11"/>
  <c r="E257" i="11"/>
  <c r="E245" i="11"/>
  <c r="E233" i="11"/>
  <c r="E221" i="11"/>
  <c r="E209" i="11"/>
  <c r="E197" i="11"/>
  <c r="E185" i="11"/>
  <c r="E173" i="11"/>
  <c r="E161" i="11"/>
  <c r="E149" i="11"/>
  <c r="E137" i="11"/>
  <c r="E125" i="11"/>
  <c r="E113" i="11"/>
  <c r="E101" i="11"/>
  <c r="E89" i="11"/>
  <c r="E77" i="11"/>
  <c r="E65" i="11"/>
  <c r="E53" i="11"/>
  <c r="E41" i="11"/>
  <c r="E29" i="11"/>
  <c r="E17" i="11"/>
  <c r="E5" i="11"/>
  <c r="E256" i="11"/>
  <c r="E244" i="11"/>
  <c r="E232" i="11"/>
  <c r="E220" i="11"/>
  <c r="E208" i="11"/>
  <c r="E196" i="11"/>
  <c r="E184" i="11"/>
  <c r="E172" i="11"/>
  <c r="E160" i="11"/>
  <c r="E148" i="11"/>
  <c r="E136" i="11"/>
  <c r="E124" i="11"/>
  <c r="E112" i="11"/>
  <c r="E100" i="11"/>
  <c r="E88" i="11"/>
  <c r="E76" i="11"/>
  <c r="E64" i="11"/>
  <c r="E52" i="11"/>
  <c r="E40" i="11"/>
  <c r="E28" i="11"/>
  <c r="E16" i="11"/>
  <c r="E4" i="11"/>
  <c r="E2" i="11"/>
  <c r="E253" i="11"/>
  <c r="E241" i="11"/>
  <c r="E229" i="11"/>
  <c r="E217" i="11"/>
  <c r="E205" i="11"/>
  <c r="E193" i="11"/>
  <c r="E181" i="11"/>
  <c r="E169" i="11"/>
  <c r="E157" i="11"/>
  <c r="E145" i="11"/>
  <c r="E133" i="11"/>
  <c r="E121" i="11"/>
  <c r="E109" i="11"/>
  <c r="E97" i="11"/>
  <c r="E85" i="11"/>
  <c r="E73" i="11"/>
  <c r="E61" i="11"/>
  <c r="E49" i="11"/>
  <c r="E37" i="11"/>
  <c r="E25" i="11"/>
  <c r="E13" i="11"/>
  <c r="E252" i="11"/>
  <c r="E240" i="11"/>
  <c r="E228" i="11"/>
  <c r="E216" i="11"/>
  <c r="E204" i="11"/>
  <c r="E192" i="11"/>
  <c r="E180" i="11"/>
  <c r="E168" i="11"/>
  <c r="E156" i="11"/>
  <c r="A4" i="11"/>
  <c r="F3" i="2"/>
  <c r="G3" i="2" s="1"/>
  <c r="G3" i="9"/>
  <c r="I3" i="9"/>
  <c r="H3" i="9"/>
  <c r="H2" i="9"/>
  <c r="E4" i="9"/>
  <c r="C2" i="8"/>
  <c r="E2" i="8" s="1"/>
  <c r="C252" i="8"/>
  <c r="E252" i="8" s="1"/>
  <c r="C240" i="8"/>
  <c r="E240" i="8" s="1"/>
  <c r="C228" i="8"/>
  <c r="E228" i="8" s="1"/>
  <c r="C216" i="8"/>
  <c r="E216" i="8" s="1"/>
  <c r="C204" i="8"/>
  <c r="E204" i="8" s="1"/>
  <c r="C192" i="8"/>
  <c r="E192" i="8" s="1"/>
  <c r="C180" i="8"/>
  <c r="E180" i="8" s="1"/>
  <c r="C168" i="8"/>
  <c r="E168" i="8" s="1"/>
  <c r="C156" i="8"/>
  <c r="E156" i="8" s="1"/>
  <c r="C144" i="8"/>
  <c r="E144" i="8" s="1"/>
  <c r="C132" i="8"/>
  <c r="E132" i="8" s="1"/>
  <c r="C120" i="8"/>
  <c r="E120" i="8" s="1"/>
  <c r="C108" i="8"/>
  <c r="E108" i="8" s="1"/>
  <c r="C96" i="8"/>
  <c r="E96" i="8" s="1"/>
  <c r="C84" i="8"/>
  <c r="E84" i="8" s="1"/>
  <c r="C72" i="8"/>
  <c r="E72" i="8" s="1"/>
  <c r="C60" i="8"/>
  <c r="E60" i="8" s="1"/>
  <c r="C48" i="8"/>
  <c r="E48" i="8" s="1"/>
  <c r="C36" i="8"/>
  <c r="E36" i="8" s="1"/>
  <c r="C24" i="8"/>
  <c r="E24" i="8" s="1"/>
  <c r="C12" i="8"/>
  <c r="E12" i="8" s="1"/>
  <c r="C178" i="8"/>
  <c r="E178" i="8" s="1"/>
  <c r="C166" i="8"/>
  <c r="E166" i="8" s="1"/>
  <c r="C154" i="8"/>
  <c r="E154" i="8" s="1"/>
  <c r="C142" i="8"/>
  <c r="E142" i="8" s="1"/>
  <c r="C130" i="8"/>
  <c r="E130" i="8" s="1"/>
  <c r="C118" i="8"/>
  <c r="E118" i="8" s="1"/>
  <c r="C106" i="8"/>
  <c r="E106" i="8" s="1"/>
  <c r="C94" i="8"/>
  <c r="E94" i="8" s="1"/>
  <c r="C82" i="8"/>
  <c r="E82" i="8" s="1"/>
  <c r="C70" i="8"/>
  <c r="E70" i="8" s="1"/>
  <c r="C58" i="8"/>
  <c r="E58" i="8" s="1"/>
  <c r="C46" i="8"/>
  <c r="E46" i="8" s="1"/>
  <c r="C34" i="8"/>
  <c r="E34" i="8" s="1"/>
  <c r="C22" i="8"/>
  <c r="E22" i="8" s="1"/>
  <c r="C10" i="8"/>
  <c r="E10" i="8" s="1"/>
  <c r="C189" i="8"/>
  <c r="E189" i="8" s="1"/>
  <c r="C177" i="8"/>
  <c r="E177" i="8" s="1"/>
  <c r="C165" i="8"/>
  <c r="E165" i="8" s="1"/>
  <c r="C153" i="8"/>
  <c r="E153" i="8" s="1"/>
  <c r="C141" i="8"/>
  <c r="E141" i="8" s="1"/>
  <c r="C129" i="8"/>
  <c r="E129" i="8" s="1"/>
  <c r="C117" i="8"/>
  <c r="E117" i="8" s="1"/>
  <c r="C105" i="8"/>
  <c r="E105" i="8" s="1"/>
  <c r="C93" i="8"/>
  <c r="E93" i="8" s="1"/>
  <c r="C81" i="8"/>
  <c r="E81" i="8" s="1"/>
  <c r="C69" i="8"/>
  <c r="E69" i="8" s="1"/>
  <c r="C57" i="8"/>
  <c r="E57" i="8" s="1"/>
  <c r="C45" i="8"/>
  <c r="E45" i="8" s="1"/>
  <c r="C33" i="8"/>
  <c r="E33" i="8" s="1"/>
  <c r="C21" i="8"/>
  <c r="E21" i="8" s="1"/>
  <c r="C9" i="8"/>
  <c r="E9" i="8" s="1"/>
  <c r="C248" i="8"/>
  <c r="E248" i="8" s="1"/>
  <c r="C236" i="8"/>
  <c r="E236" i="8" s="1"/>
  <c r="C224" i="8"/>
  <c r="E224" i="8" s="1"/>
  <c r="C212" i="8"/>
  <c r="E212" i="8" s="1"/>
  <c r="C200" i="8"/>
  <c r="E200" i="8" s="1"/>
  <c r="C188" i="8"/>
  <c r="E188" i="8" s="1"/>
  <c r="C176" i="8"/>
  <c r="E176" i="8" s="1"/>
  <c r="C164" i="8"/>
  <c r="E164" i="8" s="1"/>
  <c r="C152" i="8"/>
  <c r="E152" i="8" s="1"/>
  <c r="C140" i="8"/>
  <c r="E140" i="8" s="1"/>
  <c r="C128" i="8"/>
  <c r="E128" i="8" s="1"/>
  <c r="C116" i="8"/>
  <c r="E116" i="8" s="1"/>
  <c r="C104" i="8"/>
  <c r="E104" i="8" s="1"/>
  <c r="C92" i="8"/>
  <c r="E92" i="8" s="1"/>
  <c r="C80" i="8"/>
  <c r="E80" i="8" s="1"/>
  <c r="C68" i="8"/>
  <c r="E68" i="8" s="1"/>
  <c r="C56" i="8"/>
  <c r="E56" i="8" s="1"/>
  <c r="C44" i="8"/>
  <c r="E44" i="8" s="1"/>
  <c r="C32" i="8"/>
  <c r="E32" i="8" s="1"/>
  <c r="C20" i="8"/>
  <c r="E20" i="8" s="1"/>
  <c r="C8" i="8"/>
  <c r="E8" i="8" s="1"/>
  <c r="C247" i="8"/>
  <c r="E247" i="8" s="1"/>
  <c r="C235" i="8"/>
  <c r="E235" i="8" s="1"/>
  <c r="C223" i="8"/>
  <c r="E223" i="8" s="1"/>
  <c r="C211" i="8"/>
  <c r="E211" i="8" s="1"/>
  <c r="C199" i="8"/>
  <c r="E199" i="8" s="1"/>
  <c r="C187" i="8"/>
  <c r="E187" i="8" s="1"/>
  <c r="C175" i="8"/>
  <c r="E175" i="8" s="1"/>
  <c r="C163" i="8"/>
  <c r="E163" i="8" s="1"/>
  <c r="C151" i="8"/>
  <c r="E151" i="8" s="1"/>
  <c r="C139" i="8"/>
  <c r="E139" i="8" s="1"/>
  <c r="C127" i="8"/>
  <c r="E127" i="8" s="1"/>
  <c r="C115" i="8"/>
  <c r="E115" i="8" s="1"/>
  <c r="C103" i="8"/>
  <c r="E103" i="8" s="1"/>
  <c r="C91" i="8"/>
  <c r="E91" i="8" s="1"/>
  <c r="C79" i="8"/>
  <c r="E79" i="8" s="1"/>
  <c r="C67" i="8"/>
  <c r="E67" i="8" s="1"/>
  <c r="C55" i="8"/>
  <c r="E55" i="8" s="1"/>
  <c r="C43" i="8"/>
  <c r="E43" i="8" s="1"/>
  <c r="C31" i="8"/>
  <c r="E31" i="8" s="1"/>
  <c r="C19" i="8"/>
  <c r="E19" i="8" s="1"/>
  <c r="C7" i="8"/>
  <c r="E7" i="8" s="1"/>
  <c r="C198" i="8"/>
  <c r="E198" i="8" s="1"/>
  <c r="C186" i="8"/>
  <c r="E186" i="8" s="1"/>
  <c r="C174" i="8"/>
  <c r="E174" i="8" s="1"/>
  <c r="C162" i="8"/>
  <c r="E162" i="8" s="1"/>
  <c r="C150" i="8"/>
  <c r="E150" i="8" s="1"/>
  <c r="C138" i="8"/>
  <c r="E138" i="8" s="1"/>
  <c r="C126" i="8"/>
  <c r="E126" i="8" s="1"/>
  <c r="C114" i="8"/>
  <c r="E114" i="8" s="1"/>
  <c r="C102" i="8"/>
  <c r="E102" i="8" s="1"/>
  <c r="C90" i="8"/>
  <c r="E90" i="8" s="1"/>
  <c r="C78" i="8"/>
  <c r="E78" i="8" s="1"/>
  <c r="C66" i="8"/>
  <c r="E66" i="8" s="1"/>
  <c r="C54" i="8"/>
  <c r="E54" i="8" s="1"/>
  <c r="C42" i="8"/>
  <c r="E42" i="8" s="1"/>
  <c r="C30" i="8"/>
  <c r="E30" i="8" s="1"/>
  <c r="C18" i="8"/>
  <c r="E18" i="8" s="1"/>
  <c r="C6" i="8"/>
  <c r="E6" i="8" s="1"/>
  <c r="C257" i="8"/>
  <c r="E257" i="8" s="1"/>
  <c r="C245" i="8"/>
  <c r="E245" i="8" s="1"/>
  <c r="C233" i="8"/>
  <c r="E233" i="8" s="1"/>
  <c r="C221" i="8"/>
  <c r="E221" i="8" s="1"/>
  <c r="C209" i="8"/>
  <c r="E209" i="8" s="1"/>
  <c r="C197" i="8"/>
  <c r="E197" i="8" s="1"/>
  <c r="C185" i="8"/>
  <c r="E185" i="8" s="1"/>
  <c r="C173" i="8"/>
  <c r="E173" i="8" s="1"/>
  <c r="C161" i="8"/>
  <c r="E161" i="8" s="1"/>
  <c r="C149" i="8"/>
  <c r="E149" i="8" s="1"/>
  <c r="C137" i="8"/>
  <c r="E137" i="8" s="1"/>
  <c r="C125" i="8"/>
  <c r="E125" i="8" s="1"/>
  <c r="C113" i="8"/>
  <c r="E113" i="8" s="1"/>
  <c r="C101" i="8"/>
  <c r="E101" i="8" s="1"/>
  <c r="C89" i="8"/>
  <c r="E89" i="8" s="1"/>
  <c r="C77" i="8"/>
  <c r="E77" i="8" s="1"/>
  <c r="C65" i="8"/>
  <c r="E65" i="8" s="1"/>
  <c r="C53" i="8"/>
  <c r="E53" i="8" s="1"/>
  <c r="C41" i="8"/>
  <c r="E41" i="8" s="1"/>
  <c r="C29" i="8"/>
  <c r="E29" i="8" s="1"/>
  <c r="C17" i="8"/>
  <c r="E17" i="8" s="1"/>
  <c r="C5" i="8"/>
  <c r="E5" i="8" s="1"/>
  <c r="C256" i="8"/>
  <c r="E256" i="8" s="1"/>
  <c r="C244" i="8"/>
  <c r="E244" i="8" s="1"/>
  <c r="C232" i="8"/>
  <c r="E232" i="8" s="1"/>
  <c r="C220" i="8"/>
  <c r="E220" i="8" s="1"/>
  <c r="C208" i="8"/>
  <c r="E208" i="8" s="1"/>
  <c r="C196" i="8"/>
  <c r="E196" i="8" s="1"/>
  <c r="C184" i="8"/>
  <c r="E184" i="8" s="1"/>
  <c r="C172" i="8"/>
  <c r="E172" i="8" s="1"/>
  <c r="C160" i="8"/>
  <c r="E160" i="8" s="1"/>
  <c r="C148" i="8"/>
  <c r="E148" i="8" s="1"/>
  <c r="C136" i="8"/>
  <c r="E136" i="8" s="1"/>
  <c r="C124" i="8"/>
  <c r="E124" i="8" s="1"/>
  <c r="C112" i="8"/>
  <c r="E112" i="8" s="1"/>
  <c r="C100" i="8"/>
  <c r="E100" i="8" s="1"/>
  <c r="C88" i="8"/>
  <c r="E88" i="8" s="1"/>
  <c r="C76" i="8"/>
  <c r="E76" i="8" s="1"/>
  <c r="C64" i="8"/>
  <c r="E64" i="8" s="1"/>
  <c r="C52" i="8"/>
  <c r="E52" i="8" s="1"/>
  <c r="C40" i="8"/>
  <c r="E40" i="8" s="1"/>
  <c r="C28" i="8"/>
  <c r="E28" i="8" s="1"/>
  <c r="C16" i="8"/>
  <c r="E16" i="8" s="1"/>
  <c r="C4" i="8"/>
  <c r="E4" i="8" s="1"/>
  <c r="C195" i="8"/>
  <c r="E195" i="8" s="1"/>
  <c r="C183" i="8"/>
  <c r="E183" i="8" s="1"/>
  <c r="C171" i="8"/>
  <c r="E171" i="8" s="1"/>
  <c r="C159" i="8"/>
  <c r="E159" i="8" s="1"/>
  <c r="C147" i="8"/>
  <c r="E147" i="8" s="1"/>
  <c r="C135" i="8"/>
  <c r="E135" i="8" s="1"/>
  <c r="C123" i="8"/>
  <c r="E123" i="8" s="1"/>
  <c r="C111" i="8"/>
  <c r="E111" i="8" s="1"/>
  <c r="C99" i="8"/>
  <c r="E99" i="8" s="1"/>
  <c r="C87" i="8"/>
  <c r="E87" i="8" s="1"/>
  <c r="C75" i="8"/>
  <c r="E75" i="8" s="1"/>
  <c r="C63" i="8"/>
  <c r="E63" i="8" s="1"/>
  <c r="C51" i="8"/>
  <c r="E51" i="8" s="1"/>
  <c r="C39" i="8"/>
  <c r="E39" i="8" s="1"/>
  <c r="C27" i="8"/>
  <c r="E27" i="8" s="1"/>
  <c r="C15" i="8"/>
  <c r="E15" i="8" s="1"/>
  <c r="C3" i="8"/>
  <c r="E3" i="8" s="1"/>
  <c r="C194" i="8"/>
  <c r="E194" i="8" s="1"/>
  <c r="C182" i="8"/>
  <c r="E182" i="8" s="1"/>
  <c r="C170" i="8"/>
  <c r="E170" i="8" s="1"/>
  <c r="C158" i="8"/>
  <c r="E158" i="8" s="1"/>
  <c r="C146" i="8"/>
  <c r="E146" i="8" s="1"/>
  <c r="C134" i="8"/>
  <c r="E134" i="8" s="1"/>
  <c r="C122" i="8"/>
  <c r="E122" i="8" s="1"/>
  <c r="C110" i="8"/>
  <c r="E110" i="8" s="1"/>
  <c r="C98" i="8"/>
  <c r="E98" i="8" s="1"/>
  <c r="C86" i="8"/>
  <c r="E86" i="8" s="1"/>
  <c r="C74" i="8"/>
  <c r="E74" i="8" s="1"/>
  <c r="C62" i="8"/>
  <c r="E62" i="8" s="1"/>
  <c r="C50" i="8"/>
  <c r="E50" i="8" s="1"/>
  <c r="C38" i="8"/>
  <c r="E38" i="8" s="1"/>
  <c r="C26" i="8"/>
  <c r="E26" i="8" s="1"/>
  <c r="B10" i="8"/>
  <c r="D10" i="8" s="1"/>
  <c r="B9" i="8"/>
  <c r="D9" i="8" s="1"/>
  <c r="B254" i="8"/>
  <c r="D254" i="8" s="1"/>
  <c r="B242" i="8"/>
  <c r="D242" i="8" s="1"/>
  <c r="B230" i="8"/>
  <c r="D230" i="8" s="1"/>
  <c r="B218" i="8"/>
  <c r="D218" i="8" s="1"/>
  <c r="B206" i="8"/>
  <c r="D206" i="8" s="1"/>
  <c r="B194" i="8"/>
  <c r="D194" i="8" s="1"/>
  <c r="B182" i="8"/>
  <c r="D182" i="8" s="1"/>
  <c r="B170" i="8"/>
  <c r="D170" i="8" s="1"/>
  <c r="B158" i="8"/>
  <c r="D158" i="8" s="1"/>
  <c r="B146" i="8"/>
  <c r="D146" i="8" s="1"/>
  <c r="B134" i="8"/>
  <c r="D134" i="8" s="1"/>
  <c r="B122" i="8"/>
  <c r="D122" i="8" s="1"/>
  <c r="B110" i="8"/>
  <c r="D110" i="8" s="1"/>
  <c r="B98" i="8"/>
  <c r="D98" i="8" s="1"/>
  <c r="B86" i="8"/>
  <c r="D86" i="8" s="1"/>
  <c r="B74" i="8"/>
  <c r="D74" i="8" s="1"/>
  <c r="B62" i="8"/>
  <c r="D62" i="8" s="1"/>
  <c r="B50" i="8"/>
  <c r="D50" i="8" s="1"/>
  <c r="B38" i="8"/>
  <c r="D38" i="8" s="1"/>
  <c r="B26" i="8"/>
  <c r="D26" i="8" s="1"/>
  <c r="B14" i="8"/>
  <c r="D14" i="8" s="1"/>
  <c r="B253" i="8"/>
  <c r="D253" i="8" s="1"/>
  <c r="B241" i="8"/>
  <c r="D241" i="8" s="1"/>
  <c r="B229" i="8"/>
  <c r="D229" i="8" s="1"/>
  <c r="B217" i="8"/>
  <c r="D217" i="8" s="1"/>
  <c r="B205" i="8"/>
  <c r="D205" i="8" s="1"/>
  <c r="B193" i="8"/>
  <c r="D193" i="8" s="1"/>
  <c r="B181" i="8"/>
  <c r="D181" i="8" s="1"/>
  <c r="B169" i="8"/>
  <c r="D169" i="8" s="1"/>
  <c r="B157" i="8"/>
  <c r="D157" i="8" s="1"/>
  <c r="B145" i="8"/>
  <c r="D145" i="8" s="1"/>
  <c r="B133" i="8"/>
  <c r="D133" i="8" s="1"/>
  <c r="B121" i="8"/>
  <c r="D121" i="8" s="1"/>
  <c r="B109" i="8"/>
  <c r="D109" i="8" s="1"/>
  <c r="B97" i="8"/>
  <c r="D97" i="8" s="1"/>
  <c r="B85" i="8"/>
  <c r="D85" i="8" s="1"/>
  <c r="B73" i="8"/>
  <c r="D73" i="8" s="1"/>
  <c r="B61" i="8"/>
  <c r="D61" i="8" s="1"/>
  <c r="B49" i="8"/>
  <c r="D49" i="8" s="1"/>
  <c r="B37" i="8"/>
  <c r="D37" i="8" s="1"/>
  <c r="B25" i="8"/>
  <c r="D25" i="8" s="1"/>
  <c r="B13" i="8"/>
  <c r="D13" i="8" s="1"/>
  <c r="S97" i="1"/>
  <c r="T97" i="1" s="1"/>
  <c r="K2" i="5"/>
  <c r="H130" i="6"/>
  <c r="H231" i="6"/>
  <c r="H166" i="6"/>
  <c r="H143" i="6"/>
  <c r="H101" i="6"/>
  <c r="H77" i="6"/>
  <c r="H257" i="6"/>
  <c r="H209" i="6"/>
  <c r="H250" i="6"/>
  <c r="H206" i="6"/>
  <c r="H14" i="6"/>
  <c r="H159" i="6"/>
  <c r="H62" i="6"/>
  <c r="H110" i="6"/>
  <c r="H252" i="6"/>
  <c r="H240" i="6"/>
  <c r="H228" i="6"/>
  <c r="H216" i="6"/>
  <c r="H204" i="6"/>
  <c r="H192" i="6"/>
  <c r="H180" i="6"/>
  <c r="H168" i="6"/>
  <c r="H156" i="6"/>
  <c r="H144" i="6"/>
  <c r="H132" i="6"/>
  <c r="H120" i="6"/>
  <c r="H108" i="6"/>
  <c r="H96" i="6"/>
  <c r="H84" i="6"/>
  <c r="H72" i="6"/>
  <c r="H60" i="6"/>
  <c r="H48" i="6"/>
  <c r="H36" i="6"/>
  <c r="H24" i="6"/>
  <c r="H12" i="6"/>
  <c r="H7" i="6"/>
  <c r="S109" i="1"/>
  <c r="T109" i="1" s="1"/>
  <c r="S85" i="1"/>
  <c r="T85" i="1" s="1"/>
  <c r="S73" i="1"/>
  <c r="T73" i="1" s="1"/>
  <c r="C4" i="3"/>
  <c r="S121" i="1"/>
  <c r="T121" i="1" s="1"/>
  <c r="C6" i="3"/>
  <c r="S122" i="1"/>
  <c r="T122" i="1" s="1"/>
  <c r="S110" i="1"/>
  <c r="T110" i="1" s="1"/>
  <c r="S98" i="1"/>
  <c r="T98" i="1" s="1"/>
  <c r="S86" i="1"/>
  <c r="T86" i="1" s="1"/>
  <c r="S74" i="1"/>
  <c r="T74" i="1" s="1"/>
  <c r="S62" i="1"/>
  <c r="T62" i="1" s="1"/>
  <c r="S50" i="1"/>
  <c r="T50" i="1" s="1"/>
  <c r="S38" i="1"/>
  <c r="T38" i="1" s="1"/>
  <c r="S26" i="1"/>
  <c r="T26" i="1" s="1"/>
  <c r="S14" i="1"/>
  <c r="T14" i="1" s="1"/>
  <c r="S61" i="1"/>
  <c r="T61" i="1" s="1"/>
  <c r="S49" i="1"/>
  <c r="T49" i="1" s="1"/>
  <c r="S37" i="1"/>
  <c r="T37" i="1" s="1"/>
  <c r="S25" i="1"/>
  <c r="T25" i="1" s="1"/>
  <c r="S13" i="1"/>
  <c r="T13" i="1" s="1"/>
  <c r="S120" i="1"/>
  <c r="T120" i="1" s="1"/>
  <c r="S108" i="1"/>
  <c r="T108" i="1" s="1"/>
  <c r="S96" i="1"/>
  <c r="T96" i="1" s="1"/>
  <c r="S84" i="1"/>
  <c r="T84" i="1" s="1"/>
  <c r="S72" i="1"/>
  <c r="T72" i="1" s="1"/>
  <c r="S60" i="1"/>
  <c r="T60" i="1" s="1"/>
  <c r="S48" i="1"/>
  <c r="T48" i="1" s="1"/>
  <c r="S36" i="1"/>
  <c r="T36" i="1" s="1"/>
  <c r="S24" i="1"/>
  <c r="T24" i="1" s="1"/>
  <c r="S12" i="1"/>
  <c r="T12" i="1" s="1"/>
  <c r="S119" i="1"/>
  <c r="T119" i="1" s="1"/>
  <c r="S107" i="1"/>
  <c r="T107" i="1" s="1"/>
  <c r="S95" i="1"/>
  <c r="T95" i="1" s="1"/>
  <c r="S83" i="1"/>
  <c r="T83" i="1" s="1"/>
  <c r="S71" i="1"/>
  <c r="T71" i="1" s="1"/>
  <c r="S59" i="1"/>
  <c r="T59" i="1" s="1"/>
  <c r="S47" i="1"/>
  <c r="T47" i="1" s="1"/>
  <c r="S35" i="1"/>
  <c r="T35" i="1" s="1"/>
  <c r="S23" i="1"/>
  <c r="T23" i="1" s="1"/>
  <c r="S11" i="1"/>
  <c r="T11" i="1" s="1"/>
  <c r="S2" i="1"/>
  <c r="T2" i="1" s="1"/>
  <c r="S118" i="1"/>
  <c r="T118" i="1" s="1"/>
  <c r="S106" i="1"/>
  <c r="T106" i="1" s="1"/>
  <c r="S94" i="1"/>
  <c r="T94" i="1" s="1"/>
  <c r="S82" i="1"/>
  <c r="T82" i="1" s="1"/>
  <c r="S70" i="1"/>
  <c r="T70" i="1" s="1"/>
  <c r="S58" i="1"/>
  <c r="T58" i="1" s="1"/>
  <c r="S46" i="1"/>
  <c r="T46" i="1" s="1"/>
  <c r="S34" i="1"/>
  <c r="T34" i="1" s="1"/>
  <c r="S22" i="1"/>
  <c r="T22" i="1" s="1"/>
  <c r="S10" i="1"/>
  <c r="T10" i="1" s="1"/>
  <c r="S129" i="1"/>
  <c r="T129" i="1" s="1"/>
  <c r="S117" i="1"/>
  <c r="T117" i="1" s="1"/>
  <c r="S105" i="1"/>
  <c r="T105" i="1" s="1"/>
  <c r="S93" i="1"/>
  <c r="T93" i="1" s="1"/>
  <c r="S81" i="1"/>
  <c r="T81" i="1" s="1"/>
  <c r="S69" i="1"/>
  <c r="T69" i="1" s="1"/>
  <c r="S57" i="1"/>
  <c r="T57" i="1" s="1"/>
  <c r="S45" i="1"/>
  <c r="T45" i="1" s="1"/>
  <c r="S33" i="1"/>
  <c r="T33" i="1" s="1"/>
  <c r="S21" i="1"/>
  <c r="T21" i="1" s="1"/>
  <c r="S9" i="1"/>
  <c r="T9" i="1" s="1"/>
  <c r="S128" i="1"/>
  <c r="T128" i="1" s="1"/>
  <c r="S116" i="1"/>
  <c r="T116" i="1" s="1"/>
  <c r="S104" i="1"/>
  <c r="T104" i="1" s="1"/>
  <c r="S92" i="1"/>
  <c r="T92" i="1" s="1"/>
  <c r="S80" i="1"/>
  <c r="T80" i="1" s="1"/>
  <c r="S68" i="1"/>
  <c r="T68" i="1" s="1"/>
  <c r="S56" i="1"/>
  <c r="T56" i="1" s="1"/>
  <c r="S44" i="1"/>
  <c r="T44" i="1" s="1"/>
  <c r="S32" i="1"/>
  <c r="T32" i="1" s="1"/>
  <c r="S20" i="1"/>
  <c r="T20" i="1" s="1"/>
  <c r="S8" i="1"/>
  <c r="T8" i="1" s="1"/>
  <c r="S127" i="1"/>
  <c r="T127" i="1" s="1"/>
  <c r="S115" i="1"/>
  <c r="T115" i="1" s="1"/>
  <c r="S103" i="1"/>
  <c r="T103" i="1" s="1"/>
  <c r="S91" i="1"/>
  <c r="T91" i="1" s="1"/>
  <c r="S79" i="1"/>
  <c r="T79" i="1" s="1"/>
  <c r="S67" i="1"/>
  <c r="T67" i="1" s="1"/>
  <c r="S55" i="1"/>
  <c r="T55" i="1" s="1"/>
  <c r="S43" i="1"/>
  <c r="T43" i="1" s="1"/>
  <c r="S31" i="1"/>
  <c r="T31" i="1" s="1"/>
  <c r="S19" i="1"/>
  <c r="T19" i="1" s="1"/>
  <c r="S7" i="1"/>
  <c r="T7" i="1" s="1"/>
  <c r="S126" i="1"/>
  <c r="T126" i="1" s="1"/>
  <c r="S114" i="1"/>
  <c r="T114" i="1" s="1"/>
  <c r="S102" i="1"/>
  <c r="T102" i="1" s="1"/>
  <c r="S90" i="1"/>
  <c r="T90" i="1" s="1"/>
  <c r="S78" i="1"/>
  <c r="T78" i="1" s="1"/>
  <c r="S66" i="1"/>
  <c r="T66" i="1" s="1"/>
  <c r="S54" i="1"/>
  <c r="T54" i="1" s="1"/>
  <c r="S42" i="1"/>
  <c r="T42" i="1" s="1"/>
  <c r="S30" i="1"/>
  <c r="T30" i="1" s="1"/>
  <c r="S18" i="1"/>
  <c r="T18" i="1" s="1"/>
  <c r="S6" i="1"/>
  <c r="T6" i="1" s="1"/>
  <c r="S125" i="1"/>
  <c r="T125" i="1" s="1"/>
  <c r="S113" i="1"/>
  <c r="T113" i="1" s="1"/>
  <c r="S101" i="1"/>
  <c r="T101" i="1" s="1"/>
  <c r="S89" i="1"/>
  <c r="T89" i="1" s="1"/>
  <c r="S77" i="1"/>
  <c r="T77" i="1" s="1"/>
  <c r="S65" i="1"/>
  <c r="T65" i="1" s="1"/>
  <c r="S53" i="1"/>
  <c r="T53" i="1" s="1"/>
  <c r="S41" i="1"/>
  <c r="T41" i="1" s="1"/>
  <c r="S29" i="1"/>
  <c r="T29" i="1" s="1"/>
  <c r="S17" i="1"/>
  <c r="T17" i="1" s="1"/>
  <c r="S5" i="1"/>
  <c r="T5" i="1" s="1"/>
  <c r="S124" i="1"/>
  <c r="T124" i="1" s="1"/>
  <c r="S112" i="1"/>
  <c r="T112" i="1" s="1"/>
  <c r="S100" i="1"/>
  <c r="T100" i="1" s="1"/>
  <c r="S88" i="1"/>
  <c r="T88" i="1" s="1"/>
  <c r="S76" i="1"/>
  <c r="T76" i="1" s="1"/>
  <c r="S64" i="1"/>
  <c r="T64" i="1" s="1"/>
  <c r="S52" i="1"/>
  <c r="T52" i="1" s="1"/>
  <c r="S40" i="1"/>
  <c r="T40" i="1" s="1"/>
  <c r="S28" i="1"/>
  <c r="T28" i="1" s="1"/>
  <c r="S16" i="1"/>
  <c r="T16" i="1" s="1"/>
  <c r="S4" i="1"/>
  <c r="T4" i="1" s="1"/>
  <c r="S123" i="1"/>
  <c r="T123" i="1" s="1"/>
  <c r="S111" i="1"/>
  <c r="T111" i="1" s="1"/>
  <c r="S99" i="1"/>
  <c r="T99" i="1" s="1"/>
  <c r="S87" i="1"/>
  <c r="T87" i="1" s="1"/>
  <c r="S75" i="1"/>
  <c r="T75" i="1" s="1"/>
  <c r="S63" i="1"/>
  <c r="T63" i="1" s="1"/>
  <c r="S51" i="1"/>
  <c r="T51" i="1" s="1"/>
  <c r="S39" i="1"/>
  <c r="T39" i="1" s="1"/>
  <c r="S27" i="1"/>
  <c r="T27" i="1" s="1"/>
  <c r="S15" i="1"/>
  <c r="T15" i="1" s="1"/>
  <c r="S3" i="1"/>
  <c r="T3" i="1" s="1"/>
  <c r="C7" i="3"/>
  <c r="C3" i="3"/>
  <c r="A4" i="6"/>
  <c r="X76" i="1"/>
  <c r="Y76" i="1" s="1"/>
  <c r="Z76" i="1" s="1"/>
  <c r="AA76" i="1" s="1"/>
  <c r="X17" i="1"/>
  <c r="Y17" i="1" s="1"/>
  <c r="Z17" i="1" s="1"/>
  <c r="AA17" i="1" s="1"/>
  <c r="X101" i="1"/>
  <c r="Y101" i="1" s="1"/>
  <c r="X75" i="1"/>
  <c r="Y75" i="1" s="1"/>
  <c r="X16" i="1"/>
  <c r="Y16" i="1" s="1"/>
  <c r="Z16" i="1" s="1"/>
  <c r="AA16" i="1" s="1"/>
  <c r="X127" i="1"/>
  <c r="Y127" i="1" s="1"/>
  <c r="Z127" i="1" s="1"/>
  <c r="AA127" i="1" s="1"/>
  <c r="X100" i="1"/>
  <c r="Y100" i="1" s="1"/>
  <c r="Z100" i="1" s="1"/>
  <c r="AA100" i="1" s="1"/>
  <c r="X73" i="1"/>
  <c r="Y73" i="1" s="1"/>
  <c r="X41" i="1"/>
  <c r="Y41" i="1" s="1"/>
  <c r="Z41" i="1" s="1"/>
  <c r="AA41" i="1" s="1"/>
  <c r="X15" i="1"/>
  <c r="Y15" i="1" s="1"/>
  <c r="Z15" i="1" s="1"/>
  <c r="AA15" i="1" s="1"/>
  <c r="X125" i="1"/>
  <c r="Y125" i="1" s="1"/>
  <c r="Z125" i="1" s="1"/>
  <c r="AA125" i="1" s="1"/>
  <c r="X99" i="1"/>
  <c r="Y99" i="1" s="1"/>
  <c r="Z99" i="1" s="1"/>
  <c r="AA99" i="1" s="1"/>
  <c r="X67" i="1"/>
  <c r="Y67" i="1" s="1"/>
  <c r="Z67" i="1" s="1"/>
  <c r="AA67" i="1" s="1"/>
  <c r="X40" i="1"/>
  <c r="Y40" i="1" s="1"/>
  <c r="Z40" i="1" s="1"/>
  <c r="AA40" i="1" s="1"/>
  <c r="X13" i="1"/>
  <c r="Y13" i="1" s="1"/>
  <c r="X124" i="1"/>
  <c r="Y124" i="1" s="1"/>
  <c r="Z124" i="1" s="1"/>
  <c r="AA124" i="1" s="1"/>
  <c r="X97" i="1"/>
  <c r="Y97" i="1" s="1"/>
  <c r="Z97" i="1" s="1"/>
  <c r="AA97" i="1" s="1"/>
  <c r="X65" i="1"/>
  <c r="Y65" i="1" s="1"/>
  <c r="Z65" i="1" s="1"/>
  <c r="AA65" i="1" s="1"/>
  <c r="X39" i="1"/>
  <c r="Y39" i="1" s="1"/>
  <c r="Z39" i="1" s="1"/>
  <c r="AA39" i="1" s="1"/>
  <c r="X7" i="1"/>
  <c r="Y7" i="1" s="1"/>
  <c r="Z7" i="1" s="1"/>
  <c r="AA7" i="1" s="1"/>
  <c r="X123" i="1"/>
  <c r="Y123" i="1" s="1"/>
  <c r="Z123" i="1" s="1"/>
  <c r="AA123" i="1" s="1"/>
  <c r="X91" i="1"/>
  <c r="Y91" i="1" s="1"/>
  <c r="Z91" i="1" s="1"/>
  <c r="AA91" i="1" s="1"/>
  <c r="X64" i="1"/>
  <c r="Y64" i="1" s="1"/>
  <c r="Z64" i="1" s="1"/>
  <c r="AA64" i="1" s="1"/>
  <c r="X37" i="1"/>
  <c r="Y37" i="1" s="1"/>
  <c r="Z37" i="1" s="1"/>
  <c r="AA37" i="1" s="1"/>
  <c r="X4" i="1"/>
  <c r="Y4" i="1" s="1"/>
  <c r="Z4" i="1" s="1"/>
  <c r="AA4" i="1" s="1"/>
  <c r="X121" i="1"/>
  <c r="Y121" i="1" s="1"/>
  <c r="X89" i="1"/>
  <c r="Y89" i="1" s="1"/>
  <c r="X63" i="1"/>
  <c r="Y63" i="1" s="1"/>
  <c r="X31" i="1"/>
  <c r="Y31" i="1" s="1"/>
  <c r="Z31" i="1" s="1"/>
  <c r="AA31" i="1" s="1"/>
  <c r="X3" i="1"/>
  <c r="Y3" i="1" s="1"/>
  <c r="Z3" i="1" s="1"/>
  <c r="AA3" i="1" s="1"/>
  <c r="X115" i="1"/>
  <c r="Y115" i="1" s="1"/>
  <c r="Z115" i="1" s="1"/>
  <c r="AA115" i="1" s="1"/>
  <c r="X88" i="1"/>
  <c r="Y88" i="1" s="1"/>
  <c r="X61" i="1"/>
  <c r="Y61" i="1" s="1"/>
  <c r="Z61" i="1" s="1"/>
  <c r="AA61" i="1" s="1"/>
  <c r="X29" i="1"/>
  <c r="Y29" i="1" s="1"/>
  <c r="X113" i="1"/>
  <c r="Y113" i="1" s="1"/>
  <c r="Z113" i="1" s="1"/>
  <c r="AA113" i="1" s="1"/>
  <c r="X87" i="1"/>
  <c r="Y87" i="1" s="1"/>
  <c r="Z87" i="1" s="1"/>
  <c r="AA87" i="1" s="1"/>
  <c r="X55" i="1"/>
  <c r="Y55" i="1" s="1"/>
  <c r="Z55" i="1" s="1"/>
  <c r="AA55" i="1" s="1"/>
  <c r="X28" i="1"/>
  <c r="Y28" i="1" s="1"/>
  <c r="Z28" i="1" s="1"/>
  <c r="AA28" i="1" s="1"/>
  <c r="X112" i="1"/>
  <c r="Y112" i="1" s="1"/>
  <c r="X85" i="1"/>
  <c r="Y85" i="1" s="1"/>
  <c r="Z85" i="1" s="1"/>
  <c r="AA85" i="1" s="1"/>
  <c r="X53" i="1"/>
  <c r="Y53" i="1" s="1"/>
  <c r="Z53" i="1" s="1"/>
  <c r="AA53" i="1" s="1"/>
  <c r="X27" i="1"/>
  <c r="Y27" i="1" s="1"/>
  <c r="Z27" i="1" s="1"/>
  <c r="AA27" i="1" s="1"/>
  <c r="X111" i="1"/>
  <c r="Y111" i="1" s="1"/>
  <c r="Z111" i="1" s="1"/>
  <c r="AA111" i="1" s="1"/>
  <c r="X79" i="1"/>
  <c r="Y79" i="1" s="1"/>
  <c r="Z79" i="1" s="1"/>
  <c r="AA79" i="1" s="1"/>
  <c r="X25" i="1"/>
  <c r="Y25" i="1" s="1"/>
  <c r="Z25" i="1" s="1"/>
  <c r="AA25" i="1" s="1"/>
  <c r="X109" i="1"/>
  <c r="Y109" i="1" s="1"/>
  <c r="Z109" i="1" s="1"/>
  <c r="AA109" i="1" s="1"/>
  <c r="X77" i="1"/>
  <c r="Y77" i="1" s="1"/>
  <c r="Z77" i="1" s="1"/>
  <c r="AA77" i="1" s="1"/>
  <c r="X51" i="1"/>
  <c r="Y51" i="1" s="1"/>
  <c r="Z51" i="1" s="1"/>
  <c r="AA51" i="1" s="1"/>
  <c r="K4" i="5"/>
  <c r="K3" i="5"/>
  <c r="L8" i="5"/>
  <c r="L2" i="5"/>
  <c r="J8" i="5"/>
  <c r="J2" i="5"/>
  <c r="X122" i="1"/>
  <c r="Y122" i="1" s="1"/>
  <c r="X110" i="1"/>
  <c r="Y110" i="1" s="1"/>
  <c r="Z110" i="1" s="1"/>
  <c r="AA110" i="1" s="1"/>
  <c r="X98" i="1"/>
  <c r="Y98" i="1" s="1"/>
  <c r="Z98" i="1" s="1"/>
  <c r="AA98" i="1" s="1"/>
  <c r="X86" i="1"/>
  <c r="Y86" i="1" s="1"/>
  <c r="Z86" i="1" s="1"/>
  <c r="AA86" i="1" s="1"/>
  <c r="X74" i="1"/>
  <c r="Y74" i="1" s="1"/>
  <c r="Z74" i="1" s="1"/>
  <c r="AA74" i="1" s="1"/>
  <c r="X62" i="1"/>
  <c r="Y62" i="1" s="1"/>
  <c r="Z62" i="1" s="1"/>
  <c r="AA62" i="1" s="1"/>
  <c r="X50" i="1"/>
  <c r="Y50" i="1" s="1"/>
  <c r="X38" i="1"/>
  <c r="Y38" i="1" s="1"/>
  <c r="Z38" i="1" s="1"/>
  <c r="AA38" i="1" s="1"/>
  <c r="X26" i="1"/>
  <c r="Y26" i="1" s="1"/>
  <c r="Z26" i="1" s="1"/>
  <c r="AA26" i="1" s="1"/>
  <c r="X14" i="1"/>
  <c r="Y14" i="1" s="1"/>
  <c r="Z14" i="1" s="1"/>
  <c r="AA14" i="1" s="1"/>
  <c r="C5" i="3"/>
  <c r="X120" i="1"/>
  <c r="Y120" i="1" s="1"/>
  <c r="Z120" i="1" s="1"/>
  <c r="AA120" i="1" s="1"/>
  <c r="X108" i="1"/>
  <c r="Y108" i="1" s="1"/>
  <c r="Z108" i="1" s="1"/>
  <c r="AA108" i="1" s="1"/>
  <c r="X96" i="1"/>
  <c r="Y96" i="1" s="1"/>
  <c r="Z96" i="1" s="1"/>
  <c r="AA96" i="1" s="1"/>
  <c r="X84" i="1"/>
  <c r="Y84" i="1" s="1"/>
  <c r="Z84" i="1" s="1"/>
  <c r="AA84" i="1" s="1"/>
  <c r="X72" i="1"/>
  <c r="Y72" i="1" s="1"/>
  <c r="Z72" i="1" s="1"/>
  <c r="AA72" i="1" s="1"/>
  <c r="X60" i="1"/>
  <c r="Y60" i="1" s="1"/>
  <c r="Z60" i="1" s="1"/>
  <c r="AA60" i="1" s="1"/>
  <c r="X48" i="1"/>
  <c r="Y48" i="1" s="1"/>
  <c r="Z48" i="1" s="1"/>
  <c r="AA48" i="1" s="1"/>
  <c r="X36" i="1"/>
  <c r="Y36" i="1" s="1"/>
  <c r="Z36" i="1" s="1"/>
  <c r="AA36" i="1" s="1"/>
  <c r="X24" i="1"/>
  <c r="Y24" i="1" s="1"/>
  <c r="Z24" i="1" s="1"/>
  <c r="AA24" i="1" s="1"/>
  <c r="X12" i="1"/>
  <c r="Y12" i="1" s="1"/>
  <c r="Z12" i="1" s="1"/>
  <c r="AA12" i="1" s="1"/>
  <c r="X119" i="1"/>
  <c r="Y119" i="1" s="1"/>
  <c r="Z119" i="1" s="1"/>
  <c r="AA119" i="1" s="1"/>
  <c r="X107" i="1"/>
  <c r="Y107" i="1" s="1"/>
  <c r="Z107" i="1" s="1"/>
  <c r="AA107" i="1" s="1"/>
  <c r="X95" i="1"/>
  <c r="Y95" i="1" s="1"/>
  <c r="Z95" i="1" s="1"/>
  <c r="AA95" i="1" s="1"/>
  <c r="X83" i="1"/>
  <c r="Y83" i="1" s="1"/>
  <c r="Z83" i="1" s="1"/>
  <c r="AA83" i="1" s="1"/>
  <c r="X71" i="1"/>
  <c r="Y71" i="1" s="1"/>
  <c r="Z71" i="1" s="1"/>
  <c r="AA71" i="1" s="1"/>
  <c r="X59" i="1"/>
  <c r="Y59" i="1" s="1"/>
  <c r="Z59" i="1" s="1"/>
  <c r="AA59" i="1" s="1"/>
  <c r="X47" i="1"/>
  <c r="Y47" i="1" s="1"/>
  <c r="Z47" i="1" s="1"/>
  <c r="AA47" i="1" s="1"/>
  <c r="X35" i="1"/>
  <c r="Y35" i="1" s="1"/>
  <c r="Z35" i="1" s="1"/>
  <c r="AA35" i="1" s="1"/>
  <c r="X23" i="1"/>
  <c r="Y23" i="1" s="1"/>
  <c r="Z23" i="1" s="1"/>
  <c r="AA23" i="1" s="1"/>
  <c r="X11" i="1"/>
  <c r="Y11" i="1" s="1"/>
  <c r="Z11" i="1" s="1"/>
  <c r="AA11" i="1" s="1"/>
  <c r="X2" i="1"/>
  <c r="Y2" i="1" s="1"/>
  <c r="Z2" i="1" s="1"/>
  <c r="AA2" i="1" s="1"/>
  <c r="X118" i="1"/>
  <c r="Y118" i="1" s="1"/>
  <c r="Z118" i="1" s="1"/>
  <c r="AA118" i="1" s="1"/>
  <c r="X106" i="1"/>
  <c r="Y106" i="1" s="1"/>
  <c r="Z106" i="1" s="1"/>
  <c r="AA106" i="1" s="1"/>
  <c r="X94" i="1"/>
  <c r="Y94" i="1" s="1"/>
  <c r="X82" i="1"/>
  <c r="Y82" i="1" s="1"/>
  <c r="Z82" i="1" s="1"/>
  <c r="AA82" i="1" s="1"/>
  <c r="X70" i="1"/>
  <c r="Y70" i="1" s="1"/>
  <c r="Z70" i="1" s="1"/>
  <c r="AA70" i="1" s="1"/>
  <c r="X58" i="1"/>
  <c r="Y58" i="1" s="1"/>
  <c r="Z58" i="1" s="1"/>
  <c r="AA58" i="1" s="1"/>
  <c r="X46" i="1"/>
  <c r="Y46" i="1" s="1"/>
  <c r="Z46" i="1" s="1"/>
  <c r="AA46" i="1" s="1"/>
  <c r="X34" i="1"/>
  <c r="Y34" i="1" s="1"/>
  <c r="Z34" i="1" s="1"/>
  <c r="AA34" i="1" s="1"/>
  <c r="X22" i="1"/>
  <c r="Y22" i="1" s="1"/>
  <c r="Z22" i="1" s="1"/>
  <c r="AA22" i="1" s="1"/>
  <c r="X10" i="1"/>
  <c r="Y10" i="1" s="1"/>
  <c r="Z10" i="1" s="1"/>
  <c r="AA10" i="1" s="1"/>
  <c r="I2" i="1"/>
  <c r="X129" i="1"/>
  <c r="Y129" i="1" s="1"/>
  <c r="Z129" i="1" s="1"/>
  <c r="AA129" i="1" s="1"/>
  <c r="X117" i="1"/>
  <c r="Y117" i="1" s="1"/>
  <c r="Z117" i="1" s="1"/>
  <c r="AA117" i="1" s="1"/>
  <c r="X105" i="1"/>
  <c r="Y105" i="1" s="1"/>
  <c r="Z105" i="1" s="1"/>
  <c r="AA105" i="1" s="1"/>
  <c r="X93" i="1"/>
  <c r="Y93" i="1" s="1"/>
  <c r="Z93" i="1" s="1"/>
  <c r="AA93" i="1" s="1"/>
  <c r="X81" i="1"/>
  <c r="Y81" i="1" s="1"/>
  <c r="Z81" i="1" s="1"/>
  <c r="AA81" i="1" s="1"/>
  <c r="X69" i="1"/>
  <c r="Y69" i="1" s="1"/>
  <c r="Z69" i="1" s="1"/>
  <c r="AA69" i="1" s="1"/>
  <c r="X57" i="1"/>
  <c r="Y57" i="1" s="1"/>
  <c r="Z57" i="1" s="1"/>
  <c r="AA57" i="1" s="1"/>
  <c r="X45" i="1"/>
  <c r="Y45" i="1" s="1"/>
  <c r="Z45" i="1" s="1"/>
  <c r="AA45" i="1" s="1"/>
  <c r="X33" i="1"/>
  <c r="Y33" i="1" s="1"/>
  <c r="Z33" i="1" s="1"/>
  <c r="AA33" i="1" s="1"/>
  <c r="X21" i="1"/>
  <c r="Y21" i="1" s="1"/>
  <c r="Z21" i="1" s="1"/>
  <c r="AA21" i="1" s="1"/>
  <c r="X9" i="1"/>
  <c r="Y9" i="1" s="1"/>
  <c r="Z9" i="1" s="1"/>
  <c r="AA9" i="1" s="1"/>
  <c r="X128" i="1"/>
  <c r="Y128" i="1" s="1"/>
  <c r="X116" i="1"/>
  <c r="Y116" i="1" s="1"/>
  <c r="Z116" i="1" s="1"/>
  <c r="AA116" i="1" s="1"/>
  <c r="X104" i="1"/>
  <c r="Y104" i="1" s="1"/>
  <c r="Z104" i="1" s="1"/>
  <c r="AA104" i="1" s="1"/>
  <c r="X92" i="1"/>
  <c r="Y92" i="1" s="1"/>
  <c r="Z92" i="1" s="1"/>
  <c r="AA92" i="1" s="1"/>
  <c r="X80" i="1"/>
  <c r="Y80" i="1" s="1"/>
  <c r="Z80" i="1" s="1"/>
  <c r="AA80" i="1" s="1"/>
  <c r="X68" i="1"/>
  <c r="Y68" i="1" s="1"/>
  <c r="Z68" i="1" s="1"/>
  <c r="AA68" i="1" s="1"/>
  <c r="X56" i="1"/>
  <c r="Y56" i="1" s="1"/>
  <c r="Z56" i="1" s="1"/>
  <c r="AA56" i="1" s="1"/>
  <c r="X44" i="1"/>
  <c r="Y44" i="1" s="1"/>
  <c r="Z44" i="1" s="1"/>
  <c r="AA44" i="1" s="1"/>
  <c r="X32" i="1"/>
  <c r="Y32" i="1" s="1"/>
  <c r="Z32" i="1" s="1"/>
  <c r="AA32" i="1" s="1"/>
  <c r="X20" i="1"/>
  <c r="Y20" i="1" s="1"/>
  <c r="Z20" i="1" s="1"/>
  <c r="AA20" i="1" s="1"/>
  <c r="X8" i="1"/>
  <c r="Y8" i="1" s="1"/>
  <c r="Z8" i="1" s="1"/>
  <c r="AA8" i="1" s="1"/>
  <c r="X126" i="1"/>
  <c r="Y126" i="1" s="1"/>
  <c r="Z126" i="1" s="1"/>
  <c r="AA126" i="1" s="1"/>
  <c r="X114" i="1"/>
  <c r="Y114" i="1" s="1"/>
  <c r="Z114" i="1" s="1"/>
  <c r="AA114" i="1" s="1"/>
  <c r="X102" i="1"/>
  <c r="Y102" i="1" s="1"/>
  <c r="Z102" i="1" s="1"/>
  <c r="AA102" i="1" s="1"/>
  <c r="X90" i="1"/>
  <c r="Y90" i="1" s="1"/>
  <c r="Z90" i="1" s="1"/>
  <c r="AA90" i="1" s="1"/>
  <c r="X78" i="1"/>
  <c r="Y78" i="1" s="1"/>
  <c r="Z78" i="1" s="1"/>
  <c r="AA78" i="1" s="1"/>
  <c r="X66" i="1"/>
  <c r="Y66" i="1" s="1"/>
  <c r="X54" i="1"/>
  <c r="Y54" i="1" s="1"/>
  <c r="Z54" i="1" s="1"/>
  <c r="AA54" i="1" s="1"/>
  <c r="X42" i="1"/>
  <c r="Y42" i="1" s="1"/>
  <c r="Z42" i="1" s="1"/>
  <c r="AA42" i="1" s="1"/>
  <c r="X30" i="1"/>
  <c r="Y30" i="1" s="1"/>
  <c r="Z30" i="1" s="1"/>
  <c r="AA30" i="1" s="1"/>
  <c r="X18" i="1"/>
  <c r="Y18" i="1" s="1"/>
  <c r="Z18" i="1" s="1"/>
  <c r="AA18" i="1" s="1"/>
  <c r="X6" i="1"/>
  <c r="Y6" i="1" s="1"/>
  <c r="Z6" i="1" s="1"/>
  <c r="AA6" i="1" s="1"/>
  <c r="X5" i="1"/>
  <c r="Y5" i="1" s="1"/>
  <c r="Z5" i="1" s="1"/>
  <c r="AA5" i="1" s="1"/>
  <c r="F67" i="2"/>
  <c r="G67" i="2" s="1"/>
  <c r="E68" i="2"/>
  <c r="Z94" i="1"/>
  <c r="AA94" i="1" s="1"/>
  <c r="U19" i="1"/>
  <c r="V19" i="1" s="1"/>
  <c r="W19" i="1" s="1"/>
  <c r="U43" i="1"/>
  <c r="V43" i="1" s="1"/>
  <c r="W43" i="1" s="1"/>
  <c r="U49" i="1"/>
  <c r="V49" i="1" s="1"/>
  <c r="W49" i="1" s="1"/>
  <c r="Z13" i="1"/>
  <c r="AA13" i="1" s="1"/>
  <c r="Z73" i="1"/>
  <c r="AA73" i="1" s="1"/>
  <c r="Z121" i="1"/>
  <c r="AA121" i="1" s="1"/>
  <c r="U52" i="1"/>
  <c r="V52" i="1" s="1"/>
  <c r="W52" i="1" s="1"/>
  <c r="Z50" i="1"/>
  <c r="AA50" i="1" s="1"/>
  <c r="Z122" i="1"/>
  <c r="AA122" i="1" s="1"/>
  <c r="U103" i="1"/>
  <c r="V103" i="1" s="1"/>
  <c r="W103" i="1" s="1"/>
  <c r="Z63" i="1"/>
  <c r="AA63" i="1" s="1"/>
  <c r="Z75" i="1"/>
  <c r="AA75" i="1" s="1"/>
  <c r="Z88" i="1"/>
  <c r="AA88" i="1" s="1"/>
  <c r="Z112" i="1"/>
  <c r="AA112" i="1" s="1"/>
  <c r="Z29" i="1"/>
  <c r="AA29" i="1" s="1"/>
  <c r="Z89" i="1"/>
  <c r="AA89" i="1" s="1"/>
  <c r="Z101" i="1"/>
  <c r="AA101" i="1" s="1"/>
  <c r="Z66" i="1"/>
  <c r="AA66" i="1" s="1"/>
  <c r="Z128" i="1"/>
  <c r="AA128" i="1" s="1"/>
  <c r="H3" i="1"/>
  <c r="G3" i="1"/>
  <c r="E4" i="1"/>
  <c r="H2" i="1"/>
  <c r="F10" i="5" l="1"/>
  <c r="G9" i="5"/>
  <c r="I9" i="5" s="1"/>
  <c r="A5" i="11"/>
  <c r="F4" i="9"/>
  <c r="E5" i="9"/>
  <c r="M8" i="5"/>
  <c r="B4" i="6"/>
  <c r="A5" i="6"/>
  <c r="M2" i="5"/>
  <c r="J3" i="5"/>
  <c r="J7" i="5"/>
  <c r="K7" i="5"/>
  <c r="J6" i="5"/>
  <c r="K6" i="5"/>
  <c r="J5" i="5"/>
  <c r="K5" i="5"/>
  <c r="L4" i="5"/>
  <c r="L5" i="5"/>
  <c r="L6" i="5"/>
  <c r="L7" i="5"/>
  <c r="J4" i="5"/>
  <c r="L3" i="5"/>
  <c r="AC30" i="1"/>
  <c r="AD30" i="1" s="1"/>
  <c r="AC42" i="1"/>
  <c r="AD42" i="1" s="1"/>
  <c r="AC69" i="1"/>
  <c r="AD69" i="1" s="1"/>
  <c r="AC54" i="1"/>
  <c r="AD54" i="1" s="1"/>
  <c r="AC68" i="1"/>
  <c r="AD68" i="1" s="1"/>
  <c r="AC81" i="1"/>
  <c r="AD81" i="1" s="1"/>
  <c r="AC82" i="1"/>
  <c r="AD82" i="1" s="1"/>
  <c r="AC95" i="1"/>
  <c r="AD95" i="1" s="1"/>
  <c r="AC120" i="1"/>
  <c r="AD120" i="1" s="1"/>
  <c r="AC96" i="1"/>
  <c r="AD96" i="1" s="1"/>
  <c r="AC80" i="1"/>
  <c r="AD80" i="1" s="1"/>
  <c r="AC110" i="1"/>
  <c r="AD110" i="1" s="1"/>
  <c r="AC83" i="1"/>
  <c r="AD83" i="1" s="1"/>
  <c r="AC107" i="1"/>
  <c r="AD107" i="1" s="1"/>
  <c r="AC36" i="1"/>
  <c r="AD36" i="1" s="1"/>
  <c r="AC70" i="1"/>
  <c r="AD70" i="1" s="1"/>
  <c r="AC57" i="1"/>
  <c r="AD57" i="1" s="1"/>
  <c r="AC56" i="1"/>
  <c r="AD56" i="1" s="1"/>
  <c r="AC93" i="1"/>
  <c r="AD93" i="1" s="1"/>
  <c r="AC117" i="1"/>
  <c r="AD117" i="1" s="1"/>
  <c r="AC10" i="1"/>
  <c r="AD10" i="1" s="1"/>
  <c r="AC23" i="1"/>
  <c r="AD23" i="1" s="1"/>
  <c r="AC48" i="1"/>
  <c r="AD48" i="1" s="1"/>
  <c r="AC5" i="1"/>
  <c r="AD5" i="1" s="1"/>
  <c r="AC46" i="1"/>
  <c r="AD46" i="1" s="1"/>
  <c r="AC76" i="1"/>
  <c r="AD76" i="1" s="1"/>
  <c r="AC102" i="1"/>
  <c r="AD102" i="1" s="1"/>
  <c r="Z43" i="1"/>
  <c r="AA43" i="1" s="1"/>
  <c r="Z49" i="1"/>
  <c r="AA49" i="1" s="1"/>
  <c r="AC9" i="1"/>
  <c r="AD9" i="1" s="1"/>
  <c r="AC127" i="1"/>
  <c r="AD127" i="1" s="1"/>
  <c r="AC78" i="1"/>
  <c r="AD78" i="1" s="1"/>
  <c r="AC65" i="1"/>
  <c r="AD65" i="1" s="1"/>
  <c r="AC28" i="1"/>
  <c r="AD28" i="1" s="1"/>
  <c r="AC15" i="1"/>
  <c r="AD15" i="1" s="1"/>
  <c r="AC14" i="1"/>
  <c r="AD14" i="1" s="1"/>
  <c r="AC21" i="1"/>
  <c r="AD21" i="1" s="1"/>
  <c r="AC113" i="1"/>
  <c r="AD113" i="1" s="1"/>
  <c r="AC101" i="1"/>
  <c r="AD101" i="1" s="1"/>
  <c r="AC34" i="1"/>
  <c r="AD34" i="1" s="1"/>
  <c r="AC38" i="1"/>
  <c r="AD38" i="1" s="1"/>
  <c r="AC77" i="1"/>
  <c r="AD77" i="1" s="1"/>
  <c r="AC128" i="1"/>
  <c r="AD128" i="1" s="1"/>
  <c r="AC16" i="1"/>
  <c r="AD16" i="1" s="1"/>
  <c r="AC108" i="1"/>
  <c r="AD108" i="1" s="1"/>
  <c r="AC106" i="1"/>
  <c r="AD106" i="1" s="1"/>
  <c r="AC116" i="1"/>
  <c r="AD116" i="1" s="1"/>
  <c r="AC91" i="1"/>
  <c r="AD91" i="1" s="1"/>
  <c r="AC41" i="1"/>
  <c r="AD41" i="1" s="1"/>
  <c r="AC4" i="1"/>
  <c r="AD4" i="1" s="1"/>
  <c r="Z103" i="1"/>
  <c r="AA103" i="1" s="1"/>
  <c r="Z52" i="1"/>
  <c r="AA52" i="1" s="1"/>
  <c r="AC105" i="1"/>
  <c r="AD105" i="1" s="1"/>
  <c r="AC126" i="1"/>
  <c r="AD126" i="1" s="1"/>
  <c r="AC114" i="1"/>
  <c r="AD114" i="1" s="1"/>
  <c r="AC20" i="1"/>
  <c r="AD20" i="1" s="1"/>
  <c r="AC39" i="1"/>
  <c r="AD39" i="1" s="1"/>
  <c r="AC118" i="1"/>
  <c r="AD118" i="1" s="1"/>
  <c r="AC109" i="1"/>
  <c r="AD109" i="1" s="1"/>
  <c r="AC124" i="1"/>
  <c r="AD124" i="1" s="1"/>
  <c r="AC44" i="1"/>
  <c r="AD44" i="1" s="1"/>
  <c r="AC32" i="1"/>
  <c r="AD32" i="1" s="1"/>
  <c r="AC90" i="1"/>
  <c r="AD90" i="1" s="1"/>
  <c r="AC119" i="1"/>
  <c r="AD119" i="1" s="1"/>
  <c r="AC29" i="1"/>
  <c r="AD29" i="1" s="1"/>
  <c r="AC25" i="1"/>
  <c r="AD25" i="1" s="1"/>
  <c r="AC13" i="1"/>
  <c r="AD13" i="1" s="1"/>
  <c r="AC8" i="1"/>
  <c r="AD8" i="1" s="1"/>
  <c r="AC27" i="1"/>
  <c r="AD27" i="1" s="1"/>
  <c r="AC66" i="1"/>
  <c r="AD66" i="1" s="1"/>
  <c r="AC2" i="1"/>
  <c r="AD2" i="1" s="1"/>
  <c r="AC104" i="1"/>
  <c r="AD104" i="1" s="1"/>
  <c r="AC122" i="1"/>
  <c r="AD122" i="1" s="1"/>
  <c r="AC71" i="1"/>
  <c r="AD71" i="1" s="1"/>
  <c r="AC67" i="1"/>
  <c r="AD67" i="1" s="1"/>
  <c r="AC97" i="1"/>
  <c r="AD97" i="1" s="1"/>
  <c r="AC55" i="1"/>
  <c r="AD55" i="1" s="1"/>
  <c r="AC18" i="1"/>
  <c r="AD18" i="1" s="1"/>
  <c r="AC99" i="1"/>
  <c r="AD99" i="1" s="1"/>
  <c r="AC98" i="1"/>
  <c r="AD98" i="1" s="1"/>
  <c r="AC85" i="1"/>
  <c r="AD85" i="1" s="1"/>
  <c r="AC60" i="1"/>
  <c r="AD60" i="1" s="1"/>
  <c r="AC47" i="1"/>
  <c r="AD47" i="1" s="1"/>
  <c r="AC88" i="1"/>
  <c r="AD88" i="1" s="1"/>
  <c r="AC89" i="1"/>
  <c r="AD89" i="1" s="1"/>
  <c r="AC40" i="1"/>
  <c r="AD40" i="1" s="1"/>
  <c r="AC53" i="1"/>
  <c r="AD53" i="1" s="1"/>
  <c r="AC121" i="1"/>
  <c r="AD121" i="1" s="1"/>
  <c r="AC111" i="1"/>
  <c r="AD111" i="1" s="1"/>
  <c r="AC59" i="1"/>
  <c r="AD59" i="1" s="1"/>
  <c r="AC6" i="1"/>
  <c r="AD6" i="1" s="1"/>
  <c r="AC112" i="1"/>
  <c r="AD112" i="1" s="1"/>
  <c r="AC87" i="1"/>
  <c r="AD87" i="1" s="1"/>
  <c r="AC86" i="1"/>
  <c r="AD86" i="1" s="1"/>
  <c r="AC73" i="1"/>
  <c r="AD73" i="1" s="1"/>
  <c r="AC35" i="1"/>
  <c r="AD35" i="1" s="1"/>
  <c r="AC50" i="1"/>
  <c r="AD50" i="1" s="1"/>
  <c r="AC64" i="1"/>
  <c r="AD64" i="1" s="1"/>
  <c r="AC22" i="1"/>
  <c r="AD22" i="1" s="1"/>
  <c r="AC26" i="1"/>
  <c r="AD26" i="1" s="1"/>
  <c r="AC115" i="1"/>
  <c r="AD115" i="1" s="1"/>
  <c r="AC3" i="1"/>
  <c r="AD3" i="1" s="1"/>
  <c r="AC79" i="1"/>
  <c r="AD79" i="1" s="1"/>
  <c r="AC123" i="1"/>
  <c r="AD123" i="1" s="1"/>
  <c r="AC84" i="1"/>
  <c r="AD84" i="1" s="1"/>
  <c r="AC94" i="1"/>
  <c r="AD94" i="1" s="1"/>
  <c r="AC92" i="1"/>
  <c r="AD92" i="1" s="1"/>
  <c r="AC17" i="1"/>
  <c r="AD17" i="1" s="1"/>
  <c r="AC72" i="1"/>
  <c r="AD72" i="1" s="1"/>
  <c r="AC129" i="1"/>
  <c r="AD129" i="1" s="1"/>
  <c r="AC31" i="1"/>
  <c r="AD31" i="1" s="1"/>
  <c r="AC7" i="1"/>
  <c r="AD7" i="1" s="1"/>
  <c r="AC125" i="1"/>
  <c r="AD125" i="1" s="1"/>
  <c r="AC100" i="1"/>
  <c r="AD100" i="1" s="1"/>
  <c r="AC75" i="1"/>
  <c r="AD75" i="1" s="1"/>
  <c r="AC74" i="1"/>
  <c r="AD74" i="1" s="1"/>
  <c r="AC61" i="1"/>
  <c r="AD61" i="1" s="1"/>
  <c r="AC63" i="1"/>
  <c r="AD63" i="1" s="1"/>
  <c r="AC62" i="1"/>
  <c r="AD62" i="1" s="1"/>
  <c r="AC37" i="1"/>
  <c r="AD37" i="1" s="1"/>
  <c r="AC24" i="1"/>
  <c r="AD24" i="1" s="1"/>
  <c r="AC11" i="1"/>
  <c r="AD11" i="1" s="1"/>
  <c r="AC45" i="1"/>
  <c r="AD45" i="1" s="1"/>
  <c r="AC58" i="1"/>
  <c r="AD58" i="1" s="1"/>
  <c r="AC51" i="1"/>
  <c r="AD51" i="1" s="1"/>
  <c r="AC12" i="1"/>
  <c r="AD12" i="1" s="1"/>
  <c r="Z19" i="1"/>
  <c r="AA19" i="1" s="1"/>
  <c r="AC33" i="1"/>
  <c r="AD33" i="1" s="1"/>
  <c r="F68" i="2"/>
  <c r="G68" i="2" s="1"/>
  <c r="E69" i="2"/>
  <c r="F15" i="2"/>
  <c r="G15" i="2" s="1"/>
  <c r="F27" i="2"/>
  <c r="G27" i="2" s="1"/>
  <c r="F39" i="2"/>
  <c r="G39" i="2" s="1"/>
  <c r="F51" i="2"/>
  <c r="G51" i="2" s="1"/>
  <c r="F63" i="2"/>
  <c r="G63" i="2" s="1"/>
  <c r="F13" i="2"/>
  <c r="G13" i="2" s="1"/>
  <c r="F4" i="2"/>
  <c r="G4" i="2" s="1"/>
  <c r="F16" i="2"/>
  <c r="G16" i="2" s="1"/>
  <c r="F28" i="2"/>
  <c r="G28" i="2" s="1"/>
  <c r="F40" i="2"/>
  <c r="G40" i="2" s="1"/>
  <c r="F52" i="2"/>
  <c r="G52" i="2" s="1"/>
  <c r="F64" i="2"/>
  <c r="G64" i="2" s="1"/>
  <c r="F5" i="2"/>
  <c r="G5" i="2" s="1"/>
  <c r="F17" i="2"/>
  <c r="G17" i="2" s="1"/>
  <c r="F29" i="2"/>
  <c r="G29" i="2" s="1"/>
  <c r="F41" i="2"/>
  <c r="G41" i="2" s="1"/>
  <c r="F53" i="2"/>
  <c r="G53" i="2" s="1"/>
  <c r="F65" i="2"/>
  <c r="G65" i="2" s="1"/>
  <c r="F37" i="2"/>
  <c r="G37" i="2" s="1"/>
  <c r="F6" i="2"/>
  <c r="G6" i="2" s="1"/>
  <c r="F18" i="2"/>
  <c r="G18" i="2" s="1"/>
  <c r="F30" i="2"/>
  <c r="G30" i="2" s="1"/>
  <c r="F42" i="2"/>
  <c r="G42" i="2" s="1"/>
  <c r="F54" i="2"/>
  <c r="G54" i="2" s="1"/>
  <c r="F2" i="2"/>
  <c r="G2" i="2" s="1"/>
  <c r="F25" i="2"/>
  <c r="G25" i="2" s="1"/>
  <c r="F7" i="2"/>
  <c r="G7" i="2" s="1"/>
  <c r="F19" i="2"/>
  <c r="G19" i="2" s="1"/>
  <c r="F31" i="2"/>
  <c r="G31" i="2" s="1"/>
  <c r="F43" i="2"/>
  <c r="G43" i="2" s="1"/>
  <c r="F55" i="2"/>
  <c r="G55" i="2" s="1"/>
  <c r="F61" i="2"/>
  <c r="G61" i="2" s="1"/>
  <c r="F8" i="2"/>
  <c r="G8" i="2" s="1"/>
  <c r="F20" i="2"/>
  <c r="G20" i="2" s="1"/>
  <c r="F32" i="2"/>
  <c r="G32" i="2" s="1"/>
  <c r="F44" i="2"/>
  <c r="G44" i="2" s="1"/>
  <c r="F56" i="2"/>
  <c r="G56" i="2" s="1"/>
  <c r="F9" i="2"/>
  <c r="G9" i="2" s="1"/>
  <c r="F21" i="2"/>
  <c r="G21" i="2" s="1"/>
  <c r="F33" i="2"/>
  <c r="G33" i="2" s="1"/>
  <c r="F45" i="2"/>
  <c r="G45" i="2" s="1"/>
  <c r="F57" i="2"/>
  <c r="G57" i="2" s="1"/>
  <c r="F49" i="2"/>
  <c r="G49" i="2" s="1"/>
  <c r="F10" i="2"/>
  <c r="G10" i="2" s="1"/>
  <c r="F22" i="2"/>
  <c r="G22" i="2" s="1"/>
  <c r="F34" i="2"/>
  <c r="G34" i="2" s="1"/>
  <c r="F46" i="2"/>
  <c r="G46" i="2" s="1"/>
  <c r="F58" i="2"/>
  <c r="G58" i="2" s="1"/>
  <c r="F11" i="2"/>
  <c r="G11" i="2" s="1"/>
  <c r="F23" i="2"/>
  <c r="G23" i="2" s="1"/>
  <c r="F35" i="2"/>
  <c r="G35" i="2" s="1"/>
  <c r="F47" i="2"/>
  <c r="G47" i="2" s="1"/>
  <c r="F59" i="2"/>
  <c r="G59" i="2" s="1"/>
  <c r="F12" i="2"/>
  <c r="G12" i="2" s="1"/>
  <c r="F24" i="2"/>
  <c r="G24" i="2" s="1"/>
  <c r="F36" i="2"/>
  <c r="G36" i="2" s="1"/>
  <c r="F48" i="2"/>
  <c r="G48" i="2" s="1"/>
  <c r="F60" i="2"/>
  <c r="G60" i="2" s="1"/>
  <c r="F14" i="2"/>
  <c r="G14" i="2" s="1"/>
  <c r="F26" i="2"/>
  <c r="G26" i="2" s="1"/>
  <c r="F38" i="2"/>
  <c r="G38" i="2" s="1"/>
  <c r="F50" i="2"/>
  <c r="G50" i="2" s="1"/>
  <c r="F62" i="2"/>
  <c r="G62" i="2" s="1"/>
  <c r="E5" i="1"/>
  <c r="F4" i="1"/>
  <c r="I4" i="1" s="1"/>
  <c r="F11" i="5" l="1"/>
  <c r="G10" i="5"/>
  <c r="I10" i="5" s="1"/>
  <c r="L9" i="5"/>
  <c r="K9" i="5"/>
  <c r="J9" i="5"/>
  <c r="A6" i="11"/>
  <c r="I4" i="9"/>
  <c r="H4" i="9"/>
  <c r="G4" i="9"/>
  <c r="E6" i="9"/>
  <c r="F5" i="9"/>
  <c r="M7" i="5"/>
  <c r="M5" i="5"/>
  <c r="M6" i="5"/>
  <c r="M3" i="5"/>
  <c r="M4" i="5"/>
  <c r="B5" i="6"/>
  <c r="A6" i="6"/>
  <c r="AC52" i="1"/>
  <c r="AD52" i="1" s="1"/>
  <c r="AC43" i="1"/>
  <c r="AD43" i="1" s="1"/>
  <c r="AC49" i="1"/>
  <c r="AD49" i="1" s="1"/>
  <c r="AC103" i="1"/>
  <c r="AD103" i="1" s="1"/>
  <c r="AC19" i="1"/>
  <c r="AD19" i="1" s="1"/>
  <c r="F69" i="2"/>
  <c r="G69" i="2" s="1"/>
  <c r="E70" i="2"/>
  <c r="H4" i="1"/>
  <c r="G4" i="1"/>
  <c r="E6" i="1"/>
  <c r="F5" i="1"/>
  <c r="I5" i="1" s="1"/>
  <c r="F12" i="5" l="1"/>
  <c r="G12" i="5" s="1"/>
  <c r="I12" i="5" s="1"/>
  <c r="G11" i="5"/>
  <c r="I11" i="5" s="1"/>
  <c r="M9" i="5"/>
  <c r="J10" i="5"/>
  <c r="K10" i="5"/>
  <c r="L10" i="5"/>
  <c r="A7" i="11"/>
  <c r="I5" i="9"/>
  <c r="H5" i="9"/>
  <c r="G5" i="9"/>
  <c r="F6" i="9"/>
  <c r="E7" i="9"/>
  <c r="B6" i="6"/>
  <c r="A7" i="6"/>
  <c r="F70" i="2"/>
  <c r="G70" i="2" s="1"/>
  <c r="E71" i="2"/>
  <c r="E7" i="1"/>
  <c r="F6" i="1"/>
  <c r="I6" i="1" s="1"/>
  <c r="G5" i="1"/>
  <c r="H5" i="1"/>
  <c r="J12" i="5" l="1"/>
  <c r="M12" i="5" s="1"/>
  <c r="K12" i="5"/>
  <c r="L12" i="5"/>
  <c r="M10" i="5"/>
  <c r="J11" i="5"/>
  <c r="M11" i="5" s="1"/>
  <c r="K11" i="5"/>
  <c r="L11" i="5"/>
  <c r="A8" i="11"/>
  <c r="F7" i="9"/>
  <c r="E8" i="9"/>
  <c r="I6" i="9"/>
  <c r="H6" i="9"/>
  <c r="G6" i="9"/>
  <c r="B7" i="6"/>
  <c r="A8" i="6"/>
  <c r="F71" i="2"/>
  <c r="G71" i="2" s="1"/>
  <c r="E72" i="2"/>
  <c r="G6" i="1"/>
  <c r="H6" i="1"/>
  <c r="E8" i="1"/>
  <c r="F7" i="1"/>
  <c r="I7" i="1" s="1"/>
  <c r="A9" i="11" l="1"/>
  <c r="E9" i="9"/>
  <c r="F8" i="9"/>
  <c r="I7" i="9"/>
  <c r="G7" i="9"/>
  <c r="H7" i="9"/>
  <c r="B8" i="6"/>
  <c r="A9" i="6"/>
  <c r="E73" i="2"/>
  <c r="F72" i="2"/>
  <c r="G72" i="2" s="1"/>
  <c r="G7" i="1"/>
  <c r="H7" i="1"/>
  <c r="E9" i="1"/>
  <c r="F8" i="1"/>
  <c r="I8" i="1" s="1"/>
  <c r="A10" i="11" l="1"/>
  <c r="F9" i="9"/>
  <c r="E10" i="9"/>
  <c r="F10" i="9" s="1"/>
  <c r="I8" i="9"/>
  <c r="H8" i="9"/>
  <c r="G8" i="9"/>
  <c r="B9" i="6"/>
  <c r="A10" i="6"/>
  <c r="F73" i="2"/>
  <c r="G73" i="2" s="1"/>
  <c r="E74" i="2"/>
  <c r="G8" i="1"/>
  <c r="H8" i="1"/>
  <c r="E10" i="1"/>
  <c r="F9" i="1"/>
  <c r="I9" i="1" s="1"/>
  <c r="A11" i="11" l="1"/>
  <c r="I10" i="9"/>
  <c r="H10" i="9"/>
  <c r="G10" i="9"/>
  <c r="I9" i="9"/>
  <c r="H9" i="9"/>
  <c r="G9" i="9"/>
  <c r="B10" i="6"/>
  <c r="A11" i="6"/>
  <c r="F74" i="2"/>
  <c r="G74" i="2" s="1"/>
  <c r="E75" i="2"/>
  <c r="F10" i="1"/>
  <c r="I10" i="1" s="1"/>
  <c r="I11" i="1" s="1"/>
  <c r="G9" i="1"/>
  <c r="H9" i="1"/>
  <c r="A12" i="11" l="1"/>
  <c r="I11" i="9"/>
  <c r="B11" i="6"/>
  <c r="A12" i="6"/>
  <c r="F75" i="2"/>
  <c r="G75" i="2" s="1"/>
  <c r="E76" i="2"/>
  <c r="G10" i="1"/>
  <c r="H10" i="1"/>
  <c r="A13" i="11" l="1"/>
  <c r="B12" i="6"/>
  <c r="A13" i="6"/>
  <c r="F76" i="2"/>
  <c r="G76" i="2" s="1"/>
  <c r="E77" i="2"/>
  <c r="A14" i="11" l="1"/>
  <c r="B13" i="6"/>
  <c r="A14" i="6"/>
  <c r="F77" i="2"/>
  <c r="G77" i="2" s="1"/>
  <c r="E78" i="2"/>
  <c r="A15" i="11" l="1"/>
  <c r="B14" i="6"/>
  <c r="A15" i="6"/>
  <c r="E79" i="2"/>
  <c r="F78" i="2"/>
  <c r="G78" i="2" s="1"/>
  <c r="A16" i="11" l="1"/>
  <c r="B15" i="6"/>
  <c r="A16" i="6"/>
  <c r="F79" i="2"/>
  <c r="G79" i="2" s="1"/>
  <c r="E80" i="2"/>
  <c r="A17" i="11" l="1"/>
  <c r="B16" i="6"/>
  <c r="A17" i="6"/>
  <c r="F80" i="2"/>
  <c r="G80" i="2" s="1"/>
  <c r="E81" i="2"/>
  <c r="A18" i="11" l="1"/>
  <c r="A18" i="6"/>
  <c r="B17" i="6"/>
  <c r="F81" i="2"/>
  <c r="G81" i="2" s="1"/>
  <c r="E82" i="2"/>
  <c r="A19" i="11" l="1"/>
  <c r="B18" i="6"/>
  <c r="A19" i="6"/>
  <c r="F82" i="2"/>
  <c r="G82" i="2" s="1"/>
  <c r="E83" i="2"/>
  <c r="A20" i="11" l="1"/>
  <c r="B19" i="6"/>
  <c r="A20" i="6"/>
  <c r="F83" i="2"/>
  <c r="G83" i="2" s="1"/>
  <c r="E84" i="2"/>
  <c r="A21" i="11" l="1"/>
  <c r="A21" i="6"/>
  <c r="B20" i="6"/>
  <c r="E85" i="2"/>
  <c r="F84" i="2"/>
  <c r="G84" i="2" s="1"/>
  <c r="A22" i="11" l="1"/>
  <c r="B21" i="6"/>
  <c r="A22" i="6"/>
  <c r="F85" i="2"/>
  <c r="G85" i="2" s="1"/>
  <c r="E86" i="2"/>
  <c r="A23" i="11" l="1"/>
  <c r="B22" i="6"/>
  <c r="A23" i="6"/>
  <c r="F86" i="2"/>
  <c r="G86" i="2" s="1"/>
  <c r="E87" i="2"/>
  <c r="A24" i="11" l="1"/>
  <c r="A24" i="6"/>
  <c r="B23" i="6"/>
  <c r="F87" i="2"/>
  <c r="G87" i="2" s="1"/>
  <c r="E88" i="2"/>
  <c r="A25" i="11" l="1"/>
  <c r="B24" i="6"/>
  <c r="A25" i="6"/>
  <c r="F88" i="2"/>
  <c r="G88" i="2" s="1"/>
  <c r="E89" i="2"/>
  <c r="A26" i="11" l="1"/>
  <c r="B25" i="6"/>
  <c r="A26" i="6"/>
  <c r="F89" i="2"/>
  <c r="G89" i="2" s="1"/>
  <c r="E90" i="2"/>
  <c r="A27" i="11" l="1"/>
  <c r="A27" i="6"/>
  <c r="B26" i="6"/>
  <c r="F90" i="2"/>
  <c r="G90" i="2" s="1"/>
  <c r="E91" i="2"/>
  <c r="A28" i="11" l="1"/>
  <c r="B27" i="6"/>
  <c r="A28" i="6"/>
  <c r="F91" i="2"/>
  <c r="G91" i="2" s="1"/>
  <c r="E92" i="2"/>
  <c r="A29" i="11" l="1"/>
  <c r="B28" i="6"/>
  <c r="A29" i="6"/>
  <c r="F92" i="2"/>
  <c r="G92" i="2" s="1"/>
  <c r="E93" i="2"/>
  <c r="A30" i="11" l="1"/>
  <c r="A30" i="6"/>
  <c r="B29" i="6"/>
  <c r="F93" i="2"/>
  <c r="G93" i="2" s="1"/>
  <c r="E94" i="2"/>
  <c r="A31" i="11" l="1"/>
  <c r="B30" i="6"/>
  <c r="A31" i="6"/>
  <c r="F94" i="2"/>
  <c r="G94" i="2" s="1"/>
  <c r="E95" i="2"/>
  <c r="A32" i="11" l="1"/>
  <c r="B31" i="6"/>
  <c r="A32" i="6"/>
  <c r="F95" i="2"/>
  <c r="G95" i="2" s="1"/>
  <c r="E96" i="2"/>
  <c r="A33" i="11" l="1"/>
  <c r="A33" i="6"/>
  <c r="B32" i="6"/>
  <c r="E97" i="2"/>
  <c r="F96" i="2"/>
  <c r="G96" i="2" s="1"/>
  <c r="A34" i="11" l="1"/>
  <c r="B33" i="6"/>
  <c r="A34" i="6"/>
  <c r="F97" i="2"/>
  <c r="G97" i="2" s="1"/>
  <c r="E98" i="2"/>
  <c r="A35" i="11" l="1"/>
  <c r="B34" i="6"/>
  <c r="A35" i="6"/>
  <c r="F98" i="2"/>
  <c r="G98" i="2" s="1"/>
  <c r="E99" i="2"/>
  <c r="A36" i="11" l="1"/>
  <c r="A36" i="6"/>
  <c r="B35" i="6"/>
  <c r="F99" i="2"/>
  <c r="G99" i="2" s="1"/>
  <c r="E100" i="2"/>
  <c r="A37" i="11" l="1"/>
  <c r="B36" i="6"/>
  <c r="A37" i="6"/>
  <c r="F100" i="2"/>
  <c r="G100" i="2" s="1"/>
  <c r="E101" i="2"/>
  <c r="A38" i="11" l="1"/>
  <c r="B37" i="6"/>
  <c r="A38" i="6"/>
  <c r="F101" i="2"/>
  <c r="G101" i="2" s="1"/>
  <c r="E102" i="2"/>
  <c r="A39" i="11" l="1"/>
  <c r="A39" i="6"/>
  <c r="B38" i="6"/>
  <c r="E103" i="2"/>
  <c r="F102" i="2"/>
  <c r="G102" i="2" s="1"/>
  <c r="A40" i="11" l="1"/>
  <c r="B39" i="6"/>
  <c r="A40" i="6"/>
  <c r="F103" i="2"/>
  <c r="G103" i="2" s="1"/>
  <c r="E104" i="2"/>
  <c r="A41" i="11" l="1"/>
  <c r="B40" i="6"/>
  <c r="A41" i="6"/>
  <c r="F104" i="2"/>
  <c r="G104" i="2" s="1"/>
  <c r="E105" i="2"/>
  <c r="A42" i="11" l="1"/>
  <c r="A42" i="6"/>
  <c r="B41" i="6"/>
  <c r="F105" i="2"/>
  <c r="G105" i="2" s="1"/>
  <c r="E106" i="2"/>
  <c r="A43" i="11" l="1"/>
  <c r="B42" i="6"/>
  <c r="A43" i="6"/>
  <c r="F106" i="2"/>
  <c r="G106" i="2" s="1"/>
  <c r="E107" i="2"/>
  <c r="A44" i="11" l="1"/>
  <c r="B43" i="6"/>
  <c r="A44" i="6"/>
  <c r="F107" i="2"/>
  <c r="G107" i="2" s="1"/>
  <c r="E108" i="2"/>
  <c r="A45" i="11" l="1"/>
  <c r="A45" i="6"/>
  <c r="B44" i="6"/>
  <c r="E109" i="2"/>
  <c r="F108" i="2"/>
  <c r="G108" i="2" s="1"/>
  <c r="A46" i="11" l="1"/>
  <c r="B45" i="6"/>
  <c r="A46" i="6"/>
  <c r="F109" i="2"/>
  <c r="G109" i="2" s="1"/>
  <c r="E110" i="2"/>
  <c r="A47" i="11" l="1"/>
  <c r="B46" i="6"/>
  <c r="A47" i="6"/>
  <c r="F110" i="2"/>
  <c r="G110" i="2" s="1"/>
  <c r="E111" i="2"/>
  <c r="A48" i="11" l="1"/>
  <c r="A48" i="6"/>
  <c r="B47" i="6"/>
  <c r="F111" i="2"/>
  <c r="G111" i="2" s="1"/>
  <c r="E112" i="2"/>
  <c r="A49" i="11" l="1"/>
  <c r="B48" i="6"/>
  <c r="A49" i="6"/>
  <c r="F112" i="2"/>
  <c r="G112" i="2" s="1"/>
  <c r="E113" i="2"/>
  <c r="A50" i="11" l="1"/>
  <c r="B49" i="6"/>
  <c r="A50" i="6"/>
  <c r="F113" i="2"/>
  <c r="G113" i="2" s="1"/>
  <c r="E114" i="2"/>
  <c r="A51" i="11" l="1"/>
  <c r="B50" i="6"/>
  <c r="A51" i="6"/>
  <c r="E115" i="2"/>
  <c r="F114" i="2"/>
  <c r="G114" i="2" s="1"/>
  <c r="A52" i="11" l="1"/>
  <c r="B51" i="6"/>
  <c r="A52" i="6"/>
  <c r="F115" i="2"/>
  <c r="G115" i="2" s="1"/>
  <c r="E116" i="2"/>
  <c r="A53" i="11" l="1"/>
  <c r="B52" i="6"/>
  <c r="A53" i="6"/>
  <c r="F116" i="2"/>
  <c r="G116" i="2" s="1"/>
  <c r="E117" i="2"/>
  <c r="A54" i="11" l="1"/>
  <c r="B53" i="6"/>
  <c r="A54" i="6"/>
  <c r="F117" i="2"/>
  <c r="G117" i="2" s="1"/>
  <c r="E118" i="2"/>
  <c r="A55" i="11" l="1"/>
  <c r="B54" i="6"/>
  <c r="A55" i="6"/>
  <c r="F118" i="2"/>
  <c r="G118" i="2" s="1"/>
  <c r="E119" i="2"/>
  <c r="A56" i="11" l="1"/>
  <c r="B55" i="6"/>
  <c r="A56" i="6"/>
  <c r="F119" i="2"/>
  <c r="G119" i="2" s="1"/>
  <c r="E120" i="2"/>
  <c r="A57" i="11" l="1"/>
  <c r="A57" i="6"/>
  <c r="B56" i="6"/>
  <c r="E121" i="2"/>
  <c r="F120" i="2"/>
  <c r="G120" i="2" s="1"/>
  <c r="A58" i="11" l="1"/>
  <c r="B57" i="6"/>
  <c r="A58" i="6"/>
  <c r="F121" i="2"/>
  <c r="G121" i="2" s="1"/>
  <c r="E122" i="2"/>
  <c r="A59" i="11" l="1"/>
  <c r="B58" i="6"/>
  <c r="A59" i="6"/>
  <c r="F122" i="2"/>
  <c r="G122" i="2" s="1"/>
  <c r="E123" i="2"/>
  <c r="A60" i="11" l="1"/>
  <c r="B59" i="6"/>
  <c r="A60" i="6"/>
  <c r="F123" i="2"/>
  <c r="G123" i="2" s="1"/>
  <c r="E124" i="2"/>
  <c r="A61" i="11" l="1"/>
  <c r="B60" i="6"/>
  <c r="A61" i="6"/>
  <c r="E125" i="2"/>
  <c r="F124" i="2"/>
  <c r="G124" i="2" s="1"/>
  <c r="A62" i="11" l="1"/>
  <c r="B61" i="6"/>
  <c r="A62" i="6"/>
  <c r="F125" i="2"/>
  <c r="G125" i="2" s="1"/>
  <c r="E126" i="2"/>
  <c r="A63" i="11" l="1"/>
  <c r="B62" i="6"/>
  <c r="A63" i="6"/>
  <c r="E127" i="2"/>
  <c r="F126" i="2"/>
  <c r="G126" i="2" s="1"/>
  <c r="A64" i="11" l="1"/>
  <c r="B63" i="6"/>
  <c r="A64" i="6"/>
  <c r="F127" i="2"/>
  <c r="G127" i="2" s="1"/>
  <c r="E128" i="2"/>
  <c r="A65" i="11" l="1"/>
  <c r="B64" i="6"/>
  <c r="A65" i="6"/>
  <c r="F128" i="2"/>
  <c r="G128" i="2" s="1"/>
  <c r="E129" i="2"/>
  <c r="A66" i="11" l="1"/>
  <c r="A66" i="6"/>
  <c r="B65" i="6"/>
  <c r="F129" i="2"/>
  <c r="G129" i="2" s="1"/>
  <c r="E130" i="2"/>
  <c r="A67" i="11" l="1"/>
  <c r="B66" i="6"/>
  <c r="A67" i="6"/>
  <c r="F130" i="2"/>
  <c r="G130" i="2" s="1"/>
  <c r="E131" i="2"/>
  <c r="A68" i="11" l="1"/>
  <c r="B67" i="6"/>
  <c r="A68" i="6"/>
  <c r="F131" i="2"/>
  <c r="G131" i="2" s="1"/>
  <c r="E132" i="2"/>
  <c r="A69" i="11" l="1"/>
  <c r="B68" i="6"/>
  <c r="A69" i="6"/>
  <c r="E133" i="2"/>
  <c r="F132" i="2"/>
  <c r="G132" i="2" s="1"/>
  <c r="A70" i="11" l="1"/>
  <c r="B69" i="6"/>
  <c r="A70" i="6"/>
  <c r="F133" i="2"/>
  <c r="G133" i="2" s="1"/>
  <c r="E134" i="2"/>
  <c r="A71" i="11" l="1"/>
  <c r="B70" i="6"/>
  <c r="A71" i="6"/>
  <c r="F134" i="2"/>
  <c r="G134" i="2" s="1"/>
  <c r="E135" i="2"/>
  <c r="A72" i="11" l="1"/>
  <c r="B71" i="6"/>
  <c r="A72" i="6"/>
  <c r="F135" i="2"/>
  <c r="G135" i="2" s="1"/>
  <c r="E136" i="2"/>
  <c r="A73" i="11" l="1"/>
  <c r="B72" i="6"/>
  <c r="A73" i="6"/>
  <c r="F136" i="2"/>
  <c r="G136" i="2" s="1"/>
  <c r="E137" i="2"/>
  <c r="A74" i="11" l="1"/>
  <c r="B73" i="6"/>
  <c r="A74" i="6"/>
  <c r="F137" i="2"/>
  <c r="G137" i="2" s="1"/>
  <c r="E138" i="2"/>
  <c r="A75" i="11" l="1"/>
  <c r="A75" i="6"/>
  <c r="B74" i="6"/>
  <c r="E139" i="2"/>
  <c r="F138" i="2"/>
  <c r="G138" i="2" s="1"/>
  <c r="A76" i="11" l="1"/>
  <c r="B75" i="6"/>
  <c r="A76" i="6"/>
  <c r="F139" i="2"/>
  <c r="G139" i="2" s="1"/>
  <c r="E140" i="2"/>
  <c r="A77" i="11" l="1"/>
  <c r="B76" i="6"/>
  <c r="A77" i="6"/>
  <c r="F140" i="2"/>
  <c r="G140" i="2" s="1"/>
  <c r="E141" i="2"/>
  <c r="A78" i="11" l="1"/>
  <c r="B77" i="6"/>
  <c r="A78" i="6"/>
  <c r="F141" i="2"/>
  <c r="G141" i="2" s="1"/>
  <c r="E142" i="2"/>
  <c r="A79" i="11" l="1"/>
  <c r="B78" i="6"/>
  <c r="A79" i="6"/>
  <c r="F142" i="2"/>
  <c r="G142" i="2" s="1"/>
  <c r="E143" i="2"/>
  <c r="A80" i="11" l="1"/>
  <c r="B79" i="6"/>
  <c r="A80" i="6"/>
  <c r="F143" i="2"/>
  <c r="G143" i="2" s="1"/>
  <c r="E144" i="2"/>
  <c r="A81" i="11" l="1"/>
  <c r="B80" i="6"/>
  <c r="A81" i="6"/>
  <c r="F144" i="2"/>
  <c r="G144" i="2" s="1"/>
  <c r="E145" i="2"/>
  <c r="A82" i="11" l="1"/>
  <c r="B81" i="6"/>
  <c r="A82" i="6"/>
  <c r="F145" i="2"/>
  <c r="G145" i="2" s="1"/>
  <c r="E146" i="2"/>
  <c r="A83" i="11" l="1"/>
  <c r="B82" i="6"/>
  <c r="A83" i="6"/>
  <c r="F146" i="2"/>
  <c r="G146" i="2" s="1"/>
  <c r="E147" i="2"/>
  <c r="A84" i="11" l="1"/>
  <c r="A84" i="6"/>
  <c r="B83" i="6"/>
  <c r="F147" i="2"/>
  <c r="G147" i="2" s="1"/>
  <c r="E148" i="2"/>
  <c r="A85" i="11" l="1"/>
  <c r="B84" i="6"/>
  <c r="A85" i="6"/>
  <c r="F148" i="2"/>
  <c r="G148" i="2" s="1"/>
  <c r="E149" i="2"/>
  <c r="A86" i="11" l="1"/>
  <c r="B85" i="6"/>
  <c r="A86" i="6"/>
  <c r="F149" i="2"/>
  <c r="G149" i="2" s="1"/>
  <c r="E150" i="2"/>
  <c r="A87" i="11" l="1"/>
  <c r="B86" i="6"/>
  <c r="A87" i="6"/>
  <c r="E151" i="2"/>
  <c r="F150" i="2"/>
  <c r="G150" i="2" s="1"/>
  <c r="A88" i="11" l="1"/>
  <c r="B87" i="6"/>
  <c r="A88" i="6"/>
  <c r="F151" i="2"/>
  <c r="G151" i="2" s="1"/>
  <c r="E152" i="2"/>
  <c r="A89" i="11" l="1"/>
  <c r="B88" i="6"/>
  <c r="A89" i="6"/>
  <c r="F152" i="2"/>
  <c r="G152" i="2" s="1"/>
  <c r="E153" i="2"/>
  <c r="A90" i="11" l="1"/>
  <c r="B89" i="6"/>
  <c r="A90" i="6"/>
  <c r="F153" i="2"/>
  <c r="G153" i="2" s="1"/>
  <c r="E154" i="2"/>
  <c r="A91" i="11" l="1"/>
  <c r="B90" i="6"/>
  <c r="A91" i="6"/>
  <c r="F154" i="2"/>
  <c r="G154" i="2" s="1"/>
  <c r="E155" i="2"/>
  <c r="A92" i="11" l="1"/>
  <c r="B91" i="6"/>
  <c r="A92" i="6"/>
  <c r="F155" i="2"/>
  <c r="G155" i="2" s="1"/>
  <c r="E156" i="2"/>
  <c r="A93" i="11" l="1"/>
  <c r="B92" i="6"/>
  <c r="A93" i="6"/>
  <c r="E157" i="2"/>
  <c r="F156" i="2"/>
  <c r="G156" i="2" s="1"/>
  <c r="A94" i="11" l="1"/>
  <c r="B93" i="6"/>
  <c r="A94" i="6"/>
  <c r="F157" i="2"/>
  <c r="G157" i="2" s="1"/>
  <c r="E158" i="2"/>
  <c r="A95" i="11" l="1"/>
  <c r="B94" i="6"/>
  <c r="A95" i="6"/>
  <c r="F158" i="2"/>
  <c r="G158" i="2" s="1"/>
  <c r="E159" i="2"/>
  <c r="A96" i="11" l="1"/>
  <c r="B95" i="6"/>
  <c r="A96" i="6"/>
  <c r="F159" i="2"/>
  <c r="G159" i="2" s="1"/>
  <c r="E160" i="2"/>
  <c r="A97" i="11" l="1"/>
  <c r="B96" i="6"/>
  <c r="A97" i="6"/>
  <c r="E161" i="2"/>
  <c r="F160" i="2"/>
  <c r="G160" i="2" s="1"/>
  <c r="A98" i="11" l="1"/>
  <c r="B97" i="6"/>
  <c r="A98" i="6"/>
  <c r="F161" i="2"/>
  <c r="G161" i="2" s="1"/>
  <c r="E162" i="2"/>
  <c r="A99" i="11" l="1"/>
  <c r="B98" i="6"/>
  <c r="A99" i="6"/>
  <c r="E163" i="2"/>
  <c r="F162" i="2"/>
  <c r="G162" i="2" s="1"/>
  <c r="A100" i="11" l="1"/>
  <c r="B99" i="6"/>
  <c r="A100" i="6"/>
  <c r="F163" i="2"/>
  <c r="G163" i="2" s="1"/>
  <c r="E164" i="2"/>
  <c r="A101" i="11" l="1"/>
  <c r="B100" i="6"/>
  <c r="A101" i="6"/>
  <c r="F164" i="2"/>
  <c r="G164" i="2" s="1"/>
  <c r="E165" i="2"/>
  <c r="A102" i="11" l="1"/>
  <c r="B101" i="6"/>
  <c r="A102" i="6"/>
  <c r="F165" i="2"/>
  <c r="G165" i="2" s="1"/>
  <c r="E166" i="2"/>
  <c r="A103" i="11" l="1"/>
  <c r="B102" i="6"/>
  <c r="A103" i="6"/>
  <c r="F166" i="2"/>
  <c r="G166" i="2" s="1"/>
  <c r="E167" i="2"/>
  <c r="A104" i="11" l="1"/>
  <c r="B103" i="6"/>
  <c r="A104" i="6"/>
  <c r="F167" i="2"/>
  <c r="G167" i="2" s="1"/>
  <c r="E168" i="2"/>
  <c r="A105" i="11" l="1"/>
  <c r="B104" i="6"/>
  <c r="A105" i="6"/>
  <c r="F168" i="2"/>
  <c r="G168" i="2" s="1"/>
  <c r="E169" i="2"/>
  <c r="A106" i="11" l="1"/>
  <c r="B105" i="6"/>
  <c r="A106" i="6"/>
  <c r="F169" i="2"/>
  <c r="G169" i="2" s="1"/>
  <c r="E170" i="2"/>
  <c r="A107" i="11" l="1"/>
  <c r="B106" i="6"/>
  <c r="A107" i="6"/>
  <c r="F170" i="2"/>
  <c r="G170" i="2" s="1"/>
  <c r="E171" i="2"/>
  <c r="A108" i="11" l="1"/>
  <c r="A108" i="6"/>
  <c r="B107" i="6"/>
  <c r="F171" i="2"/>
  <c r="G171" i="2" s="1"/>
  <c r="E172" i="2"/>
  <c r="A109" i="11" l="1"/>
  <c r="B108" i="6"/>
  <c r="A109" i="6"/>
  <c r="F172" i="2"/>
  <c r="G172" i="2" s="1"/>
  <c r="E173" i="2"/>
  <c r="A110" i="11" l="1"/>
  <c r="B109" i="6"/>
  <c r="A110" i="6"/>
  <c r="F173" i="2"/>
  <c r="G173" i="2" s="1"/>
  <c r="E174" i="2"/>
  <c r="A111" i="11" l="1"/>
  <c r="B110" i="6"/>
  <c r="A111" i="6"/>
  <c r="F174" i="2"/>
  <c r="G174" i="2" s="1"/>
  <c r="E175" i="2"/>
  <c r="A112" i="11" l="1"/>
  <c r="B111" i="6"/>
  <c r="A112" i="6"/>
  <c r="F175" i="2"/>
  <c r="G175" i="2" s="1"/>
  <c r="E176" i="2"/>
  <c r="A113" i="11" l="1"/>
  <c r="B112" i="6"/>
  <c r="A113" i="6"/>
  <c r="F176" i="2"/>
  <c r="G176" i="2" s="1"/>
  <c r="E177" i="2"/>
  <c r="A114" i="11" l="1"/>
  <c r="A114" i="6"/>
  <c r="B113" i="6"/>
  <c r="F177" i="2"/>
  <c r="G177" i="2" s="1"/>
  <c r="E178" i="2"/>
  <c r="A115" i="11" l="1"/>
  <c r="B114" i="6"/>
  <c r="A115" i="6"/>
  <c r="F178" i="2"/>
  <c r="G178" i="2" s="1"/>
  <c r="E179" i="2"/>
  <c r="A116" i="11" l="1"/>
  <c r="B115" i="6"/>
  <c r="A116" i="6"/>
  <c r="F179" i="2"/>
  <c r="G179" i="2" s="1"/>
  <c r="E180" i="2"/>
  <c r="A117" i="11" l="1"/>
  <c r="B116" i="6"/>
  <c r="A117" i="6"/>
  <c r="E181" i="2"/>
  <c r="F180" i="2"/>
  <c r="G180" i="2" s="1"/>
  <c r="A118" i="11" l="1"/>
  <c r="B117" i="6"/>
  <c r="A118" i="6"/>
  <c r="F181" i="2"/>
  <c r="G181" i="2" s="1"/>
  <c r="E182" i="2"/>
  <c r="A119" i="11" l="1"/>
  <c r="B118" i="6"/>
  <c r="A119" i="6"/>
  <c r="F182" i="2"/>
  <c r="G182" i="2" s="1"/>
  <c r="E183" i="2"/>
  <c r="A120" i="11" l="1"/>
  <c r="A120" i="6"/>
  <c r="B119" i="6"/>
  <c r="F183" i="2"/>
  <c r="G183" i="2" s="1"/>
  <c r="E184" i="2"/>
  <c r="A121" i="11" l="1"/>
  <c r="B120" i="6"/>
  <c r="A121" i="6"/>
  <c r="E185" i="2"/>
  <c r="F184" i="2"/>
  <c r="G184" i="2" s="1"/>
  <c r="A122" i="11" l="1"/>
  <c r="B121" i="6"/>
  <c r="A122" i="6"/>
  <c r="F185" i="2"/>
  <c r="G185" i="2" s="1"/>
  <c r="E186" i="2"/>
  <c r="A123" i="11" l="1"/>
  <c r="B122" i="6"/>
  <c r="A123" i="6"/>
  <c r="E187" i="2"/>
  <c r="F186" i="2"/>
  <c r="G186" i="2" s="1"/>
  <c r="A124" i="11" l="1"/>
  <c r="B123" i="6"/>
  <c r="A124" i="6"/>
  <c r="F187" i="2"/>
  <c r="G187" i="2" s="1"/>
  <c r="E188" i="2"/>
  <c r="A125" i="11" l="1"/>
  <c r="B124" i="6"/>
  <c r="A125" i="6"/>
  <c r="F188" i="2"/>
  <c r="G188" i="2" s="1"/>
  <c r="E189" i="2"/>
  <c r="A126" i="11" l="1"/>
  <c r="B125" i="6"/>
  <c r="A126" i="6"/>
  <c r="F189" i="2"/>
  <c r="G189" i="2" s="1"/>
  <c r="E190" i="2"/>
  <c r="A127" i="11" l="1"/>
  <c r="B126" i="6"/>
  <c r="A127" i="6"/>
  <c r="F190" i="2"/>
  <c r="G190" i="2" s="1"/>
  <c r="E191" i="2"/>
  <c r="A128" i="11" l="1"/>
  <c r="B127" i="6"/>
  <c r="A128" i="6"/>
  <c r="F191" i="2"/>
  <c r="G191" i="2" s="1"/>
  <c r="E192" i="2"/>
  <c r="A129" i="11" l="1"/>
  <c r="A129" i="6"/>
  <c r="B128" i="6"/>
  <c r="E193" i="2"/>
  <c r="F192" i="2"/>
  <c r="G192" i="2" s="1"/>
  <c r="A130" i="11" l="1"/>
  <c r="B129" i="6"/>
  <c r="A130" i="6"/>
  <c r="F193" i="2"/>
  <c r="G193" i="2" s="1"/>
  <c r="E194" i="2"/>
  <c r="A131" i="11" l="1"/>
  <c r="B130" i="6"/>
  <c r="A131" i="6"/>
  <c r="F194" i="2"/>
  <c r="G194" i="2" s="1"/>
  <c r="E195" i="2"/>
  <c r="A132" i="11" l="1"/>
  <c r="B131" i="6"/>
  <c r="A132" i="6"/>
  <c r="F195" i="2"/>
  <c r="G195" i="2" s="1"/>
  <c r="E196" i="2"/>
  <c r="A133" i="11" l="1"/>
  <c r="B132" i="6"/>
  <c r="A133" i="6"/>
  <c r="F196" i="2"/>
  <c r="G196" i="2" s="1"/>
  <c r="E197" i="2"/>
  <c r="A134" i="11" l="1"/>
  <c r="B133" i="6"/>
  <c r="A134" i="6"/>
  <c r="F197" i="2"/>
  <c r="G197" i="2" s="1"/>
  <c r="E198" i="2"/>
  <c r="A135" i="11" l="1"/>
  <c r="A135" i="6"/>
  <c r="B134" i="6"/>
  <c r="E199" i="2"/>
  <c r="F198" i="2"/>
  <c r="G198" i="2" s="1"/>
  <c r="A136" i="11" l="1"/>
  <c r="B135" i="6"/>
  <c r="A136" i="6"/>
  <c r="F199" i="2"/>
  <c r="G199" i="2" s="1"/>
  <c r="E200" i="2"/>
  <c r="A137" i="11" l="1"/>
  <c r="B136" i="6"/>
  <c r="A137" i="6"/>
  <c r="F200" i="2"/>
  <c r="G200" i="2" s="1"/>
  <c r="E201" i="2"/>
  <c r="A138" i="11" l="1"/>
  <c r="B137" i="6"/>
  <c r="A138" i="6"/>
  <c r="F201" i="2"/>
  <c r="G201" i="2" s="1"/>
  <c r="E202" i="2"/>
  <c r="A139" i="11" l="1"/>
  <c r="B138" i="6"/>
  <c r="A139" i="6"/>
  <c r="F202" i="2"/>
  <c r="G202" i="2" s="1"/>
  <c r="E203" i="2"/>
  <c r="A140" i="11" l="1"/>
  <c r="B139" i="6"/>
  <c r="A140" i="6"/>
  <c r="F203" i="2"/>
  <c r="G203" i="2" s="1"/>
  <c r="E204" i="2"/>
  <c r="A141" i="11" l="1"/>
  <c r="B140" i="6"/>
  <c r="A141" i="6"/>
  <c r="F204" i="2"/>
  <c r="G204" i="2" s="1"/>
  <c r="E205" i="2"/>
  <c r="A142" i="11" l="1"/>
  <c r="B141" i="6"/>
  <c r="A142" i="6"/>
  <c r="F205" i="2"/>
  <c r="G205" i="2" s="1"/>
  <c r="E206" i="2"/>
  <c r="A143" i="11" l="1"/>
  <c r="B142" i="6"/>
  <c r="A143" i="6"/>
  <c r="F206" i="2"/>
  <c r="G206" i="2" s="1"/>
  <c r="E207" i="2"/>
  <c r="A144" i="11" l="1"/>
  <c r="B143" i="6"/>
  <c r="A144" i="6"/>
  <c r="F207" i="2"/>
  <c r="G207" i="2" s="1"/>
  <c r="E208" i="2"/>
  <c r="A145" i="11" l="1"/>
  <c r="B144" i="6"/>
  <c r="A145" i="6"/>
  <c r="F208" i="2"/>
  <c r="G208" i="2" s="1"/>
  <c r="E209" i="2"/>
  <c r="A146" i="11" l="1"/>
  <c r="B145" i="6"/>
  <c r="A146" i="6"/>
  <c r="F209" i="2"/>
  <c r="G209" i="2" s="1"/>
  <c r="E210" i="2"/>
  <c r="A147" i="11" l="1"/>
  <c r="B146" i="6"/>
  <c r="A147" i="6"/>
  <c r="E211" i="2"/>
  <c r="F210" i="2"/>
  <c r="G210" i="2" s="1"/>
  <c r="A148" i="11" l="1"/>
  <c r="A148" i="6"/>
  <c r="B147" i="6"/>
  <c r="F211" i="2"/>
  <c r="G211" i="2" s="1"/>
  <c r="E212" i="2"/>
  <c r="A149" i="11" l="1"/>
  <c r="B148" i="6"/>
  <c r="A149" i="6"/>
  <c r="F212" i="2"/>
  <c r="G212" i="2" s="1"/>
  <c r="E213" i="2"/>
  <c r="A150" i="11" l="1"/>
  <c r="B149" i="6"/>
  <c r="A150" i="6"/>
  <c r="F213" i="2"/>
  <c r="G213" i="2" s="1"/>
  <c r="E214" i="2"/>
  <c r="A151" i="11" l="1"/>
  <c r="A151" i="6"/>
  <c r="B150" i="6"/>
  <c r="F214" i="2"/>
  <c r="G214" i="2" s="1"/>
  <c r="E215" i="2"/>
  <c r="A152" i="11" l="1"/>
  <c r="B151" i="6"/>
  <c r="A152" i="6"/>
  <c r="F215" i="2"/>
  <c r="G215" i="2" s="1"/>
  <c r="E216" i="2"/>
  <c r="A153" i="11" l="1"/>
  <c r="B152" i="6"/>
  <c r="A153" i="6"/>
  <c r="F216" i="2"/>
  <c r="G216" i="2" s="1"/>
  <c r="E217" i="2"/>
  <c r="A154" i="11" l="1"/>
  <c r="A154" i="6"/>
  <c r="B153" i="6"/>
  <c r="F217" i="2"/>
  <c r="G217" i="2" s="1"/>
  <c r="E218" i="2"/>
  <c r="A155" i="11" l="1"/>
  <c r="B154" i="6"/>
  <c r="A155" i="6"/>
  <c r="F218" i="2"/>
  <c r="G218" i="2" s="1"/>
  <c r="E219" i="2"/>
  <c r="A156" i="11" l="1"/>
  <c r="A156" i="6"/>
  <c r="B155" i="6"/>
  <c r="F219" i="2"/>
  <c r="G219" i="2" s="1"/>
  <c r="E220" i="2"/>
  <c r="A157" i="11" l="1"/>
  <c r="A157" i="6"/>
  <c r="B156" i="6"/>
  <c r="F220" i="2"/>
  <c r="G220" i="2" s="1"/>
  <c r="E221" i="2"/>
  <c r="A158" i="11" l="1"/>
  <c r="B157" i="6"/>
  <c r="A158" i="6"/>
  <c r="F221" i="2"/>
  <c r="G221" i="2" s="1"/>
  <c r="E222" i="2"/>
  <c r="A159" i="11" l="1"/>
  <c r="A159" i="6"/>
  <c r="B158" i="6"/>
  <c r="E223" i="2"/>
  <c r="F222" i="2"/>
  <c r="G222" i="2" s="1"/>
  <c r="A160" i="11" l="1"/>
  <c r="A160" i="6"/>
  <c r="B159" i="6"/>
  <c r="F223" i="2"/>
  <c r="G223" i="2" s="1"/>
  <c r="E224" i="2"/>
  <c r="A161" i="11" l="1"/>
  <c r="B160" i="6"/>
  <c r="A161" i="6"/>
  <c r="F224" i="2"/>
  <c r="G224" i="2" s="1"/>
  <c r="E225" i="2"/>
  <c r="A162" i="11" l="1"/>
  <c r="B161" i="6"/>
  <c r="A162" i="6"/>
  <c r="F225" i="2"/>
  <c r="G225" i="2" s="1"/>
  <c r="E226" i="2"/>
  <c r="A163" i="11" l="1"/>
  <c r="A163" i="6"/>
  <c r="B162" i="6"/>
  <c r="E227" i="2"/>
  <c r="F226" i="2"/>
  <c r="G226" i="2" s="1"/>
  <c r="A164" i="11" l="1"/>
  <c r="B163" i="6"/>
  <c r="A164" i="6"/>
  <c r="F227" i="2"/>
  <c r="G227" i="2" s="1"/>
  <c r="E228" i="2"/>
  <c r="A165" i="11" l="1"/>
  <c r="B164" i="6"/>
  <c r="A165" i="6"/>
  <c r="E229" i="2"/>
  <c r="F228" i="2"/>
  <c r="G228" i="2" s="1"/>
  <c r="A166" i="11" l="1"/>
  <c r="A166" i="6"/>
  <c r="B165" i="6"/>
  <c r="F229" i="2"/>
  <c r="G229" i="2" s="1"/>
  <c r="E230" i="2"/>
  <c r="A167" i="11" l="1"/>
  <c r="B166" i="6"/>
  <c r="A167" i="6"/>
  <c r="F230" i="2"/>
  <c r="G230" i="2" s="1"/>
  <c r="E231" i="2"/>
  <c r="A168" i="11" l="1"/>
  <c r="B167" i="6"/>
  <c r="A168" i="6"/>
  <c r="F231" i="2"/>
  <c r="G231" i="2" s="1"/>
  <c r="E232" i="2"/>
  <c r="A169" i="11" l="1"/>
  <c r="A169" i="6"/>
  <c r="B168" i="6"/>
  <c r="F232" i="2"/>
  <c r="G232" i="2" s="1"/>
  <c r="E233" i="2"/>
  <c r="A170" i="11" l="1"/>
  <c r="B169" i="6"/>
  <c r="A170" i="6"/>
  <c r="F233" i="2"/>
  <c r="G233" i="2" s="1"/>
  <c r="E234" i="2"/>
  <c r="A171" i="11" l="1"/>
  <c r="A171" i="6"/>
  <c r="B170" i="6"/>
  <c r="E235" i="2"/>
  <c r="F234" i="2"/>
  <c r="G234" i="2" s="1"/>
  <c r="A172" i="11" l="1"/>
  <c r="A172" i="6"/>
  <c r="B171" i="6"/>
  <c r="F235" i="2"/>
  <c r="G235" i="2" s="1"/>
  <c r="E236" i="2"/>
  <c r="A173" i="11" l="1"/>
  <c r="B172" i="6"/>
  <c r="A173" i="6"/>
  <c r="F236" i="2"/>
  <c r="G236" i="2" s="1"/>
  <c r="E237" i="2"/>
  <c r="A174" i="11" l="1"/>
  <c r="B173" i="6"/>
  <c r="A174" i="6"/>
  <c r="F237" i="2"/>
  <c r="G237" i="2" s="1"/>
  <c r="E238" i="2"/>
  <c r="A175" i="11" l="1"/>
  <c r="A175" i="6"/>
  <c r="B174" i="6"/>
  <c r="F238" i="2"/>
  <c r="G238" i="2" s="1"/>
  <c r="E239" i="2"/>
  <c r="A176" i="11" l="1"/>
  <c r="B175" i="6"/>
  <c r="A176" i="6"/>
  <c r="F239" i="2"/>
  <c r="G239" i="2" s="1"/>
  <c r="E240" i="2"/>
  <c r="A177" i="11" l="1"/>
  <c r="B176" i="6"/>
  <c r="A177" i="6"/>
  <c r="E241" i="2"/>
  <c r="F240" i="2"/>
  <c r="G240" i="2" s="1"/>
  <c r="A178" i="11" l="1"/>
  <c r="A178" i="6"/>
  <c r="B177" i="6"/>
  <c r="F241" i="2"/>
  <c r="G241" i="2" s="1"/>
  <c r="E242" i="2"/>
  <c r="A179" i="11" l="1"/>
  <c r="B178" i="6"/>
  <c r="A179" i="6"/>
  <c r="F242" i="2"/>
  <c r="G242" i="2" s="1"/>
  <c r="E243" i="2"/>
  <c r="A180" i="11" l="1"/>
  <c r="B179" i="6"/>
  <c r="A180" i="6"/>
  <c r="F243" i="2"/>
  <c r="G243" i="2" s="1"/>
  <c r="E244" i="2"/>
  <c r="A181" i="11" l="1"/>
  <c r="A181" i="6"/>
  <c r="B180" i="6"/>
  <c r="F244" i="2"/>
  <c r="G244" i="2" s="1"/>
  <c r="E245" i="2"/>
  <c r="A182" i="11" l="1"/>
  <c r="B181" i="6"/>
  <c r="A182" i="6"/>
  <c r="F245" i="2"/>
  <c r="G245" i="2" s="1"/>
  <c r="E246" i="2"/>
  <c r="A183" i="11" l="1"/>
  <c r="B182" i="6"/>
  <c r="A183" i="6"/>
  <c r="F246" i="2"/>
  <c r="G246" i="2" s="1"/>
  <c r="E247" i="2"/>
  <c r="A184" i="11" l="1"/>
  <c r="A184" i="6"/>
  <c r="B183" i="6"/>
  <c r="F247" i="2"/>
  <c r="G247" i="2" s="1"/>
  <c r="E248" i="2"/>
  <c r="A185" i="11" l="1"/>
  <c r="B184" i="6"/>
  <c r="A185" i="6"/>
  <c r="F248" i="2"/>
  <c r="G248" i="2" s="1"/>
  <c r="E249" i="2"/>
  <c r="A186" i="11" l="1"/>
  <c r="B185" i="6"/>
  <c r="A186" i="6"/>
  <c r="F249" i="2"/>
  <c r="G249" i="2" s="1"/>
  <c r="E250" i="2"/>
  <c r="A187" i="11" l="1"/>
  <c r="A187" i="6"/>
  <c r="B186" i="6"/>
  <c r="F250" i="2"/>
  <c r="G250" i="2" s="1"/>
  <c r="E251" i="2"/>
  <c r="A188" i="11" l="1"/>
  <c r="B187" i="6"/>
  <c r="A188" i="6"/>
  <c r="F251" i="2"/>
  <c r="G251" i="2" s="1"/>
  <c r="E252" i="2"/>
  <c r="A189" i="11" l="1"/>
  <c r="B188" i="6"/>
  <c r="A189" i="6"/>
  <c r="E253" i="2"/>
  <c r="F252" i="2"/>
  <c r="G252" i="2" s="1"/>
  <c r="A190" i="11" l="1"/>
  <c r="A190" i="6"/>
  <c r="B189" i="6"/>
  <c r="F253" i="2"/>
  <c r="G253" i="2" s="1"/>
  <c r="E254" i="2"/>
  <c r="A191" i="11" l="1"/>
  <c r="B190" i="6"/>
  <c r="A191" i="6"/>
  <c r="F254" i="2"/>
  <c r="G254" i="2" s="1"/>
  <c r="E255" i="2"/>
  <c r="A192" i="11" l="1"/>
  <c r="B191" i="6"/>
  <c r="A192" i="6"/>
  <c r="F255" i="2"/>
  <c r="G255" i="2" s="1"/>
  <c r="E256" i="2"/>
  <c r="A193" i="11" l="1"/>
  <c r="A193" i="6"/>
  <c r="B192" i="6"/>
  <c r="F256" i="2"/>
  <c r="G256" i="2" s="1"/>
  <c r="E257" i="2"/>
  <c r="F257" i="2" s="1"/>
  <c r="G257" i="2" s="1"/>
  <c r="A194" i="11" l="1"/>
  <c r="B193" i="6"/>
  <c r="A194" i="6"/>
  <c r="A195" i="11" l="1"/>
  <c r="A195" i="6"/>
  <c r="B194" i="6"/>
  <c r="A196" i="11" l="1"/>
  <c r="A196" i="6"/>
  <c r="B195" i="6"/>
  <c r="A197" i="11" l="1"/>
  <c r="B196" i="6"/>
  <c r="A197" i="6"/>
  <c r="A198" i="11" l="1"/>
  <c r="B197" i="6"/>
  <c r="A198" i="6"/>
  <c r="A199" i="11" l="1"/>
  <c r="A199" i="6"/>
  <c r="B198" i="6"/>
  <c r="A200" i="11" l="1"/>
  <c r="B199" i="6"/>
  <c r="A200" i="6"/>
  <c r="A201" i="11" l="1"/>
  <c r="B200" i="6"/>
  <c r="A201" i="6"/>
  <c r="A202" i="11" l="1"/>
  <c r="A202" i="6"/>
  <c r="B201" i="6"/>
  <c r="A203" i="11" l="1"/>
  <c r="B202" i="6"/>
  <c r="A203" i="6"/>
  <c r="A204" i="11" l="1"/>
  <c r="A204" i="6"/>
  <c r="B203" i="6"/>
  <c r="A205" i="11" l="1"/>
  <c r="A205" i="6"/>
  <c r="B204" i="6"/>
  <c r="A206" i="11" l="1"/>
  <c r="B205" i="6"/>
  <c r="A206" i="6"/>
  <c r="A207" i="11" l="1"/>
  <c r="B206" i="6"/>
  <c r="A207" i="6"/>
  <c r="A208" i="11" l="1"/>
  <c r="A208" i="6"/>
  <c r="B207" i="6"/>
  <c r="A209" i="11" l="1"/>
  <c r="B208" i="6"/>
  <c r="A209" i="6"/>
  <c r="A210" i="11" l="1"/>
  <c r="B209" i="6"/>
  <c r="A210" i="6"/>
  <c r="A211" i="11" l="1"/>
  <c r="A211" i="6"/>
  <c r="B210" i="6"/>
  <c r="A212" i="11" l="1"/>
  <c r="B211" i="6"/>
  <c r="A212" i="6"/>
  <c r="A213" i="11" l="1"/>
  <c r="B212" i="6"/>
  <c r="A213" i="6"/>
  <c r="A214" i="11" l="1"/>
  <c r="A214" i="6"/>
  <c r="B213" i="6"/>
  <c r="A215" i="11" l="1"/>
  <c r="B214" i="6"/>
  <c r="A215" i="6"/>
  <c r="A216" i="11" l="1"/>
  <c r="A216" i="6"/>
  <c r="B215" i="6"/>
  <c r="A217" i="11" l="1"/>
  <c r="A217" i="6"/>
  <c r="B216" i="6"/>
  <c r="A218" i="11" l="1"/>
  <c r="B217" i="6"/>
  <c r="A218" i="6"/>
  <c r="A219" i="11" l="1"/>
  <c r="A219" i="6"/>
  <c r="B218" i="6"/>
  <c r="A220" i="11" l="1"/>
  <c r="A220" i="6"/>
  <c r="B219" i="6"/>
  <c r="A221" i="11" l="1"/>
  <c r="B220" i="6"/>
  <c r="A221" i="6"/>
  <c r="A222" i="11" l="1"/>
  <c r="B221" i="6"/>
  <c r="A222" i="6"/>
  <c r="A223" i="11" l="1"/>
  <c r="A223" i="6"/>
  <c r="B222" i="6"/>
  <c r="A224" i="11" l="1"/>
  <c r="B223" i="6"/>
  <c r="A224" i="6"/>
  <c r="A225" i="11" l="1"/>
  <c r="B224" i="6"/>
  <c r="A225" i="6"/>
  <c r="A226" i="11" l="1"/>
  <c r="A226" i="6"/>
  <c r="B225" i="6"/>
  <c r="A227" i="11" l="1"/>
  <c r="B226" i="6"/>
  <c r="A227" i="6"/>
  <c r="A228" i="11" l="1"/>
  <c r="A228" i="6"/>
  <c r="B227" i="6"/>
  <c r="A229" i="11" l="1"/>
  <c r="A229" i="6"/>
  <c r="B228" i="6"/>
  <c r="A230" i="11" l="1"/>
  <c r="B229" i="6"/>
  <c r="A230" i="6"/>
  <c r="A231" i="11" l="1"/>
  <c r="A231" i="6"/>
  <c r="B230" i="6"/>
  <c r="A232" i="11" l="1"/>
  <c r="A232" i="6"/>
  <c r="B231" i="6"/>
  <c r="A233" i="11" l="1"/>
  <c r="B232" i="6"/>
  <c r="A233" i="6"/>
  <c r="A234" i="11" l="1"/>
  <c r="B233" i="6"/>
  <c r="A234" i="6"/>
  <c r="A235" i="11" l="1"/>
  <c r="A235" i="6"/>
  <c r="B234" i="6"/>
  <c r="A236" i="11" l="1"/>
  <c r="B235" i="6"/>
  <c r="A236" i="6"/>
  <c r="A237" i="11" l="1"/>
  <c r="B236" i="6"/>
  <c r="A237" i="6"/>
  <c r="A238" i="11" l="1"/>
  <c r="A238" i="6"/>
  <c r="B237" i="6"/>
  <c r="A239" i="11" l="1"/>
  <c r="B238" i="6"/>
  <c r="A239" i="6"/>
  <c r="A240" i="11" l="1"/>
  <c r="A240" i="6"/>
  <c r="B239" i="6"/>
  <c r="A241" i="11" l="1"/>
  <c r="A241" i="6"/>
  <c r="B240" i="6"/>
  <c r="A242" i="11" l="1"/>
  <c r="B241" i="6"/>
  <c r="A242" i="6"/>
  <c r="A243" i="11" l="1"/>
  <c r="B242" i="6"/>
  <c r="A243" i="6"/>
  <c r="A244" i="11" l="1"/>
  <c r="A244" i="6"/>
  <c r="B243" i="6"/>
  <c r="A245" i="11" l="1"/>
  <c r="B244" i="6"/>
  <c r="A245" i="6"/>
  <c r="A246" i="11" l="1"/>
  <c r="B245" i="6"/>
  <c r="A246" i="6"/>
  <c r="A247" i="11" l="1"/>
  <c r="A247" i="6"/>
  <c r="B246" i="6"/>
  <c r="A248" i="11" l="1"/>
  <c r="B247" i="6"/>
  <c r="A248" i="6"/>
  <c r="A249" i="11" l="1"/>
  <c r="B248" i="6"/>
  <c r="A249" i="6"/>
  <c r="A250" i="11" l="1"/>
  <c r="A250" i="6"/>
  <c r="B249" i="6"/>
  <c r="A251" i="11" l="1"/>
  <c r="B250" i="6"/>
  <c r="A251" i="6"/>
  <c r="A252" i="11" l="1"/>
  <c r="A252" i="6"/>
  <c r="B251" i="6"/>
  <c r="A253" i="11" l="1"/>
  <c r="A253" i="6"/>
  <c r="B252" i="6"/>
  <c r="A254" i="11" l="1"/>
  <c r="A254" i="6"/>
  <c r="B253" i="6"/>
  <c r="A255" i="11" l="1"/>
  <c r="A255" i="6"/>
  <c r="B254" i="6"/>
  <c r="A256" i="11" l="1"/>
  <c r="A256" i="6"/>
  <c r="B255" i="6"/>
  <c r="A257" i="11" l="1"/>
  <c r="A257" i="6"/>
  <c r="B257" i="6" s="1"/>
  <c r="B256" i="6"/>
</calcChain>
</file>

<file path=xl/sharedStrings.xml><?xml version="1.0" encoding="utf-8"?>
<sst xmlns="http://schemas.openxmlformats.org/spreadsheetml/2006/main" count="555" uniqueCount="343">
  <si>
    <t>fs</t>
  </si>
  <si>
    <t>Ts</t>
  </si>
  <si>
    <t>N</t>
  </si>
  <si>
    <t>b</t>
  </si>
  <si>
    <t>fw</t>
  </si>
  <si>
    <t>#harmonics</t>
  </si>
  <si>
    <t>G9</t>
  </si>
  <si>
    <t>F#9/Gb9</t>
  </si>
  <si>
    <t>F9</t>
  </si>
  <si>
    <t>E9</t>
  </si>
  <si>
    <t>D#9/Eb9</t>
  </si>
  <si>
    <t>D9</t>
  </si>
  <si>
    <t>C#9/Db9</t>
  </si>
  <si>
    <t>C9</t>
  </si>
  <si>
    <t>B8</t>
  </si>
  <si>
    <t>A#8/Bb8</t>
  </si>
  <si>
    <t>A8</t>
  </si>
  <si>
    <t>G#8/Ab8</t>
  </si>
  <si>
    <t>G8</t>
  </si>
  <si>
    <t>F#8/Gb8</t>
  </si>
  <si>
    <t>F8</t>
  </si>
  <si>
    <t>E8</t>
  </si>
  <si>
    <t>D#8/Eb8</t>
  </si>
  <si>
    <t>D8</t>
  </si>
  <si>
    <t>C#8/Db8</t>
  </si>
  <si>
    <t>C8</t>
  </si>
  <si>
    <t>B7</t>
  </si>
  <si>
    <t>A#7/Bb7</t>
  </si>
  <si>
    <t>A7</t>
  </si>
  <si>
    <t>G#7/Ab7</t>
  </si>
  <si>
    <t>G7</t>
  </si>
  <si>
    <t>F#7/Gb7</t>
  </si>
  <si>
    <t>F7</t>
  </si>
  <si>
    <t>E7</t>
  </si>
  <si>
    <t>D#7/Eb7</t>
  </si>
  <si>
    <t>D7</t>
  </si>
  <si>
    <t>C#7/Db7</t>
  </si>
  <si>
    <t>C7</t>
  </si>
  <si>
    <t>B6</t>
  </si>
  <si>
    <t>A#6/Bb6</t>
  </si>
  <si>
    <t>A6</t>
  </si>
  <si>
    <t>G#6/Ab6</t>
  </si>
  <si>
    <t>G6</t>
  </si>
  <si>
    <t>F#6/Gb6</t>
  </si>
  <si>
    <t>F6</t>
  </si>
  <si>
    <t>E6</t>
  </si>
  <si>
    <t>D#6/Eb6</t>
  </si>
  <si>
    <t>D6</t>
  </si>
  <si>
    <t>C#6/Db6</t>
  </si>
  <si>
    <t>C6</t>
  </si>
  <si>
    <t>B5</t>
  </si>
  <si>
    <t>A#5/Bb5</t>
  </si>
  <si>
    <t>A5</t>
  </si>
  <si>
    <t>G#5/Ab5</t>
  </si>
  <si>
    <t>G5</t>
  </si>
  <si>
    <t>F#5/Gb5</t>
  </si>
  <si>
    <t>F5</t>
  </si>
  <si>
    <t>E5</t>
  </si>
  <si>
    <t>D#5/Eb5</t>
  </si>
  <si>
    <t>D5</t>
  </si>
  <si>
    <t>C#5/Db5</t>
  </si>
  <si>
    <t>C5</t>
  </si>
  <si>
    <t>B4</t>
  </si>
  <si>
    <t>A#4/Bb4</t>
  </si>
  <si>
    <t>A4 concert pitch</t>
  </si>
  <si>
    <t>G#4/Ab4</t>
  </si>
  <si>
    <t>G4</t>
  </si>
  <si>
    <t>F#4/Gb4</t>
  </si>
  <si>
    <t>F4</t>
  </si>
  <si>
    <t>E4</t>
  </si>
  <si>
    <t>D#4/Eb4</t>
  </si>
  <si>
    <t>D4</t>
  </si>
  <si>
    <t>C#4/Db4</t>
  </si>
  <si>
    <t>C4 (middle C)</t>
  </si>
  <si>
    <t>B3</t>
  </si>
  <si>
    <t>A#3/Bb3</t>
  </si>
  <si>
    <t>A3</t>
  </si>
  <si>
    <t>a</t>
  </si>
  <si>
    <t>G#3/Ab3</t>
  </si>
  <si>
    <t>G3</t>
  </si>
  <si>
    <t>F#3/Gb3</t>
  </si>
  <si>
    <t>F3</t>
  </si>
  <si>
    <t>E3</t>
  </si>
  <si>
    <t>D#3/Eb3</t>
  </si>
  <si>
    <t>D3</t>
  </si>
  <si>
    <t>C#3/Db3</t>
  </si>
  <si>
    <t>C3</t>
  </si>
  <si>
    <t>B2</t>
  </si>
  <si>
    <t>A#2/Bb2</t>
  </si>
  <si>
    <t>A2</t>
  </si>
  <si>
    <t>G#2/Ab2</t>
  </si>
  <si>
    <t>G2</t>
  </si>
  <si>
    <t>F#2/Gb2</t>
  </si>
  <si>
    <t>F2</t>
  </si>
  <si>
    <t>E2</t>
  </si>
  <si>
    <t>D#2/Eb2</t>
  </si>
  <si>
    <t>D2</t>
  </si>
  <si>
    <t>C#2/Db2</t>
  </si>
  <si>
    <t>C2</t>
  </si>
  <si>
    <t>B1</t>
  </si>
  <si>
    <t>A#1/Bb1</t>
  </si>
  <si>
    <t>A1</t>
  </si>
  <si>
    <t>G#1/Ab1</t>
  </si>
  <si>
    <t>G1</t>
  </si>
  <si>
    <t>F#1/Gb1</t>
  </si>
  <si>
    <t>F1</t>
  </si>
  <si>
    <t>E1</t>
  </si>
  <si>
    <t>D#1/Eb1</t>
  </si>
  <si>
    <t>D1</t>
  </si>
  <si>
    <t>C#1/Db1</t>
  </si>
  <si>
    <t>C1</t>
  </si>
  <si>
    <t>B0</t>
  </si>
  <si>
    <t>A#0/Bb0</t>
  </si>
  <si>
    <t>A0</t>
  </si>
  <si>
    <t>Name</t>
  </si>
  <si>
    <t>MIDI dec</t>
  </si>
  <si>
    <t>MIDI hex</t>
  </si>
  <si>
    <t>Freq (Hz)</t>
  </si>
  <si>
    <t>Freq (cycles/sample)</t>
  </si>
  <si>
    <t>U</t>
  </si>
  <si>
    <t>k_max</t>
  </si>
  <si>
    <t>MIDI bin</t>
  </si>
  <si>
    <t>sampling freq Hz</t>
  </si>
  <si>
    <t>sampling period sec</t>
  </si>
  <si>
    <t>dB difference from fund and k_max'th harmonic</t>
  </si>
  <si>
    <t>max harmonic</t>
  </si>
  <si>
    <t>LUT indexing bit resolution</t>
  </si>
  <si>
    <t>Blut</t>
  </si>
  <si>
    <t>n stride</t>
  </si>
  <si>
    <t>i stride unrounded</t>
  </si>
  <si>
    <t>i stride rounded</t>
  </si>
  <si>
    <t>freq error (Hz)</t>
  </si>
  <si>
    <t>freq error (cent)</t>
  </si>
  <si>
    <t>Q</t>
  </si>
  <si>
    <t>Sample resolution</t>
  </si>
  <si>
    <t>Mem (kb)</t>
  </si>
  <si>
    <t>n</t>
  </si>
  <si>
    <t>Y</t>
  </si>
  <si>
    <t>Q16</t>
  </si>
  <si>
    <t>i</t>
  </si>
  <si>
    <t>2^k harmonics</t>
  </si>
  <si>
    <t>harmonic index</t>
  </si>
  <si>
    <t>A4</t>
  </si>
  <si>
    <t>As0_Bb0</t>
  </si>
  <si>
    <t>Cs1_Db1</t>
  </si>
  <si>
    <t>Ds1_Eb1</t>
  </si>
  <si>
    <t>Fs1_Gb1</t>
  </si>
  <si>
    <t>Gs1_Ab1</t>
  </si>
  <si>
    <t>As1_Bb1</t>
  </si>
  <si>
    <t>Cs2_Db2</t>
  </si>
  <si>
    <t>Ds2_Eb2</t>
  </si>
  <si>
    <t>Fs2_Gb2</t>
  </si>
  <si>
    <t>Gs2_Ab2</t>
  </si>
  <si>
    <t>As2_Bb2</t>
  </si>
  <si>
    <t>Cs3_Db3</t>
  </si>
  <si>
    <t>Ds3_Eb3</t>
  </si>
  <si>
    <t>Fs3_Gb3</t>
  </si>
  <si>
    <t>Gs3_Ab3</t>
  </si>
  <si>
    <t>As3_Bb3</t>
  </si>
  <si>
    <t>Cs4_Db4</t>
  </si>
  <si>
    <t>Ds4_Eb4</t>
  </si>
  <si>
    <t>Fs4_Gb4</t>
  </si>
  <si>
    <t>Gs4_Ab4</t>
  </si>
  <si>
    <t>As4_Bb4</t>
  </si>
  <si>
    <t>Cs5_Db5</t>
  </si>
  <si>
    <t>Ds5_Eb5</t>
  </si>
  <si>
    <t>Fs5_Gb5</t>
  </si>
  <si>
    <t>Gs5_Ab5</t>
  </si>
  <si>
    <t>As5_Bb5</t>
  </si>
  <si>
    <t>Cs6_Db6</t>
  </si>
  <si>
    <t>Ds6_Eb6</t>
  </si>
  <si>
    <t>Fs6_Gb6</t>
  </si>
  <si>
    <t>Gs6_Ab6</t>
  </si>
  <si>
    <t>As6_Bb6</t>
  </si>
  <si>
    <t>Cs7_Db7</t>
  </si>
  <si>
    <t>Ds7_Eb7</t>
  </si>
  <si>
    <t>Fs7_Gb7</t>
  </si>
  <si>
    <t>Gs7_Ab7</t>
  </si>
  <si>
    <t>As7_Bb7</t>
  </si>
  <si>
    <t>Cs8_Db8</t>
  </si>
  <si>
    <t>Ds8_Eb8</t>
  </si>
  <si>
    <t>Fs8_Gb8</t>
  </si>
  <si>
    <t>Gs8_Ab8</t>
  </si>
  <si>
    <t>As8_Bb8</t>
  </si>
  <si>
    <t>Cs9_Db9</t>
  </si>
  <si>
    <t>Ds9_Eb9</t>
  </si>
  <si>
    <t>Fs9_Gb9</t>
  </si>
  <si>
    <t>C4</t>
  </si>
  <si>
    <t>f clk (MHz)</t>
  </si>
  <si>
    <t>samplep</t>
  </si>
  <si>
    <t>block</t>
  </si>
  <si>
    <t>latency</t>
  </si>
  <si>
    <t>samples</t>
  </si>
  <si>
    <t>ms</t>
  </si>
  <si>
    <t>clk cycles per sample</t>
  </si>
  <si>
    <t>voices</t>
  </si>
  <si>
    <t>wtpervoice</t>
  </si>
  <si>
    <t>wttotal</t>
  </si>
  <si>
    <t>clk cycles per wt sample</t>
  </si>
  <si>
    <t>clk cycles per voice</t>
  </si>
  <si>
    <t>adsrp</t>
  </si>
  <si>
    <t>wtp</t>
  </si>
  <si>
    <t>filterp</t>
  </si>
  <si>
    <t>clk cycles per adsr operation</t>
  </si>
  <si>
    <t>clk cycles per filter operation</t>
  </si>
  <si>
    <t>TOTAL</t>
  </si>
  <si>
    <t>wavetables per voice</t>
  </si>
  <si>
    <t>clk cycles fraction at full load</t>
  </si>
  <si>
    <t>w</t>
  </si>
  <si>
    <t>cos</t>
  </si>
  <si>
    <t>sin</t>
  </si>
  <si>
    <t>f</t>
  </si>
  <si>
    <t>fq</t>
  </si>
  <si>
    <t>shifted</t>
  </si>
  <si>
    <t>precision loss</t>
  </si>
  <si>
    <t>Freq Q16</t>
  </si>
  <si>
    <t>Q16 error cents</t>
  </si>
  <si>
    <t>i stride shifted</t>
  </si>
  <si>
    <t>alpha</t>
  </si>
  <si>
    <t>min</t>
  </si>
  <si>
    <t>max</t>
  </si>
  <si>
    <t>q</t>
  </si>
  <si>
    <t>q_recip</t>
  </si>
  <si>
    <t>b0</t>
  </si>
  <si>
    <t>b1</t>
  </si>
  <si>
    <t>b2</t>
  </si>
  <si>
    <t>a0</t>
  </si>
  <si>
    <t>a1</t>
  </si>
  <si>
    <t>a2</t>
  </si>
  <si>
    <t>cosw</t>
  </si>
  <si>
    <t>sinw</t>
  </si>
  <si>
    <t>formula</t>
  </si>
  <si>
    <t>sinw*q_recip&gt;&gt;1</t>
  </si>
  <si>
    <t>(1-cosw)&gt;&gt;1</t>
  </si>
  <si>
    <t>1-cosw</t>
  </si>
  <si>
    <t>1 + alpha</t>
  </si>
  <si>
    <t xml:space="preserve"> -cosw&gt;&gt;1</t>
  </si>
  <si>
    <t>1 - alpha</t>
  </si>
  <si>
    <t>I shift freq</t>
  </si>
  <si>
    <t>a=2 Q15</t>
  </si>
  <si>
    <t>k1</t>
  </si>
  <si>
    <t>k2</t>
  </si>
  <si>
    <t>tanh a</t>
  </si>
  <si>
    <t>tanh b</t>
  </si>
  <si>
    <t>a0^-1</t>
  </si>
  <si>
    <t>1/(1 + alpha)</t>
  </si>
  <si>
    <t>b=10 Q15</t>
  </si>
  <si>
    <t>Buffer stride</t>
  </si>
  <si>
    <t>Table 7.1. FPU instruction set</t>
  </si>
  <si>
    <t>Operation</t>
  </si>
  <si>
    <t>Description</t>
  </si>
  <si>
    <t>Assembler</t>
  </si>
  <si>
    <t>Cycles</t>
  </si>
  <si>
    <t>Absolute value</t>
  </si>
  <si>
    <t>of float</t>
  </si>
  <si>
    <t>VABS.F32</t>
  </si>
  <si>
    <t>Addition</t>
  </si>
  <si>
    <t>floating point</t>
  </si>
  <si>
    <t>VADD.F32</t>
  </si>
  <si>
    <t>Compare</t>
  </si>
  <si>
    <t>float with register or zero</t>
  </si>
  <si>
    <t>VCMP.F32</t>
  </si>
  <si>
    <t>VCMPE.F32</t>
  </si>
  <si>
    <t>Convert</t>
  </si>
  <si>
    <t>between integer, fixed-point, half-precision and float</t>
  </si>
  <si>
    <t>VCVT.F32</t>
  </si>
  <si>
    <t>Divide</t>
  </si>
  <si>
    <t>Floating-point</t>
  </si>
  <si>
    <t>VDIV.F32</t>
  </si>
  <si>
    <t>Load</t>
  </si>
  <si>
    <t>multiple doubles</t>
  </si>
  <si>
    <t>VLDM.64</t>
  </si>
  <si>
    <t>1+2*N, where N is the number of doubles.</t>
  </si>
  <si>
    <t>multiple floats</t>
  </si>
  <si>
    <t>VLDM.32</t>
  </si>
  <si>
    <t>1+N, where N is the number of floats.</t>
  </si>
  <si>
    <t>single double</t>
  </si>
  <si>
    <t>VLDR.64</t>
  </si>
  <si>
    <t>single float</t>
  </si>
  <si>
    <t>VLDR.32</t>
  </si>
  <si>
    <t>Move</t>
  </si>
  <si>
    <t>top/bottom half of double to/from core register</t>
  </si>
  <si>
    <t>VMOV</t>
  </si>
  <si>
    <t>immediate/float to float-register</t>
  </si>
  <si>
    <t>two floats/one double to/from two core registers or one float to/from one core register</t>
  </si>
  <si>
    <t>floating-point control/status to core register</t>
  </si>
  <si>
    <t>VMRS</t>
  </si>
  <si>
    <t>core register to floating-point control/status</t>
  </si>
  <si>
    <t>VMSR</t>
  </si>
  <si>
    <t>Multiply</t>
  </si>
  <si>
    <t>float</t>
  </si>
  <si>
    <t>VMUL.F32</t>
  </si>
  <si>
    <t>then accumulate float</t>
  </si>
  <si>
    <t>VMLA.F32</t>
  </si>
  <si>
    <t>then subtract float</t>
  </si>
  <si>
    <t>VMLS.F32</t>
  </si>
  <si>
    <t>then accumulate then negate float</t>
  </si>
  <si>
    <t>VNMLA.F32</t>
  </si>
  <si>
    <t>then subtract then negate float</t>
  </si>
  <si>
    <t>VNMLS.F32</t>
  </si>
  <si>
    <t>Multiply (fused)</t>
  </si>
  <si>
    <t>VFMA.F32</t>
  </si>
  <si>
    <t>VFMS.F32</t>
  </si>
  <si>
    <t>VFNMA.F32</t>
  </si>
  <si>
    <t>VFNMS.F32</t>
  </si>
  <si>
    <t>Negate</t>
  </si>
  <si>
    <t>VNEG.F32</t>
  </si>
  <si>
    <t>and multiply float</t>
  </si>
  <si>
    <t>VNMUL.F32</t>
  </si>
  <si>
    <t>Pop</t>
  </si>
  <si>
    <t>double registers from stack</t>
  </si>
  <si>
    <t>VPOP.64</t>
  </si>
  <si>
    <t>1+2*N, where N is the number of double registers.</t>
  </si>
  <si>
    <t>float registers from stack</t>
  </si>
  <si>
    <t>VPOP.32</t>
  </si>
  <si>
    <t>1+N where N is the number of registers</t>
  </si>
  <si>
    <t>Push</t>
  </si>
  <si>
    <t>double registers to stack</t>
  </si>
  <si>
    <t>VPUSH.64</t>
  </si>
  <si>
    <t>float registers to stack</t>
  </si>
  <si>
    <t>VPUSH.32</t>
  </si>
  <si>
    <t>1+N, where N is the number of registers</t>
  </si>
  <si>
    <t>Square-root</t>
  </si>
  <si>
    <t>VSQRT.F32</t>
  </si>
  <si>
    <t>Store</t>
  </si>
  <si>
    <t>multiple double registers</t>
  </si>
  <si>
    <t>VSTM.64</t>
  </si>
  <si>
    <t>multiple float registers</t>
  </si>
  <si>
    <t>VSTM.32</t>
  </si>
  <si>
    <t>single double register</t>
  </si>
  <si>
    <t>VSTR.64</t>
  </si>
  <si>
    <t>single float registers</t>
  </si>
  <si>
    <t>VSTR.32</t>
  </si>
  <si>
    <t>Subtract</t>
  </si>
  <si>
    <t>VSUB.F32</t>
  </si>
  <si>
    <t>num harmonics</t>
  </si>
  <si>
    <t>Harm</t>
  </si>
  <si>
    <t>index</t>
  </si>
  <si>
    <t>harmonics/4</t>
  </si>
  <si>
    <t>equal?</t>
  </si>
  <si>
    <t>floor(harm/4)</t>
  </si>
  <si>
    <t>time per sample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</si>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</sst>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548012072998424E-2"/>
          <c:y val="0.10978636265534751"/>
          <c:w val="0.91158945442063744"/>
          <c:h val="0.82154678826124994"/>
        </c:manualLayout>
      </c:layout>
      <c:scatterChart>
        <c:scatterStyle val="lineMarker"/>
        <c:varyColors val="0"/>
        <c:ser>
          <c:idx val="0"/>
          <c:order val="0"/>
          <c:tx>
            <c:strRef>
              <c:f>ADSR!$F$1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1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F9EB-48F6-8764-FDCC0B269B71}"/>
              </c:ext>
            </c:extLst>
          </c:dPt>
          <c:xVal>
            <c:numRef>
              <c:f>ADSR!$E$2:$E$257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xVal>
          <c:yVal>
            <c:numRef>
              <c:f>ADSR!$F$2:$F$257</c:f>
              <c:numCache>
                <c:formatCode>General</c:formatCode>
                <c:ptCount val="256"/>
                <c:pt idx="0">
                  <c:v>0</c:v>
                </c:pt>
                <c:pt idx="1">
                  <c:v>1.2919773935812007E-2</c:v>
                </c:pt>
                <c:pt idx="2">
                  <c:v>2.5728267499255664E-2</c:v>
                </c:pt>
                <c:pt idx="3">
                  <c:v>3.8426439168500637E-2</c:v>
                </c:pt>
                <c:pt idx="4">
                  <c:v>5.101523916616918E-2</c:v>
                </c:pt>
                <c:pt idx="5">
                  <c:v>6.3495609530442254E-2</c:v>
                </c:pt>
                <c:pt idx="6">
                  <c:v>7.5868484185554308E-2</c:v>
                </c:pt>
                <c:pt idx="7">
                  <c:v>8.8134789011679537E-2</c:v>
                </c:pt>
                <c:pt idx="8">
                  <c:v>0.10029544191421746</c:v>
                </c:pt>
                <c:pt idx="9">
                  <c:v>0.11235135289248016</c:v>
                </c:pt>
                <c:pt idx="10">
                  <c:v>0.12430342410778977</c:v>
                </c:pt>
                <c:pt idx="11">
                  <c:v>0.13615254995098836</c:v>
                </c:pt>
                <c:pt idx="12">
                  <c:v>0.14789961710936633</c:v>
                </c:pt>
                <c:pt idx="13">
                  <c:v>0.15954550463301426</c:v>
                </c:pt>
                <c:pt idx="14">
                  <c:v>0.17109108400060385</c:v>
                </c:pt>
                <c:pt idx="15">
                  <c:v>0.18253721918460186</c:v>
                </c:pt>
                <c:pt idx="16">
                  <c:v>0.19388476671592281</c:v>
                </c:pt>
                <c:pt idx="17">
                  <c:v>0.20513457574802324</c:v>
                </c:pt>
                <c:pt idx="18">
                  <c:v>0.2162874881204464</c:v>
                </c:pt>
                <c:pt idx="19">
                  <c:v>0.22734433842181784</c:v>
                </c:pt>
                <c:pt idx="20">
                  <c:v>0.23830595405229876</c:v>
                </c:pt>
                <c:pt idx="21">
                  <c:v>0.24917315528550171</c:v>
                </c:pt>
                <c:pt idx="22">
                  <c:v>0.2599467553298726</c:v>
                </c:pt>
                <c:pt idx="23">
                  <c:v>0.27062756038954455</c:v>
                </c:pt>
                <c:pt idx="24">
                  <c:v>0.28121636972466796</c:v>
                </c:pt>
                <c:pt idx="25">
                  <c:v>0.29171397571121849</c:v>
                </c:pt>
                <c:pt idx="26">
                  <c:v>0.30212116390029314</c:v>
                </c:pt>
                <c:pt idx="27">
                  <c:v>0.31243871307689425</c:v>
                </c:pt>
                <c:pt idx="28">
                  <c:v>0.32266739531820665</c:v>
                </c:pt>
                <c:pt idx="29">
                  <c:v>0.33280797605137302</c:v>
                </c:pt>
                <c:pt idx="30">
                  <c:v>0.34286121411077236</c:v>
                </c:pt>
                <c:pt idx="31">
                  <c:v>0.35282786179480474</c:v>
                </c:pt>
                <c:pt idx="32">
                  <c:v>0.36270866492218712</c:v>
                </c:pt>
                <c:pt idx="33">
                  <c:v>0.37250436288776251</c:v>
                </c:pt>
                <c:pt idx="34">
                  <c:v>0.38221568871783224</c:v>
                </c:pt>
                <c:pt idx="35">
                  <c:v>0.39184336912500739</c:v>
                </c:pt>
                <c:pt idx="36">
                  <c:v>0.40138812456259149</c:v>
                </c:pt>
                <c:pt idx="37">
                  <c:v>0.41085066927849118</c:v>
                </c:pt>
                <c:pt idx="38">
                  <c:v>0.42023171136866649</c:v>
                </c:pt>
                <c:pt idx="39">
                  <c:v>0.42953195283011664</c:v>
                </c:pt>
                <c:pt idx="40">
                  <c:v>0.43875208961341361</c:v>
                </c:pt>
                <c:pt idx="41">
                  <c:v>0.44789281167477857</c:v>
                </c:pt>
                <c:pt idx="42">
                  <c:v>0.45695480302771502</c:v>
                </c:pt>
                <c:pt idx="43">
                  <c:v>0.46593874179419253</c:v>
                </c:pt>
                <c:pt idx="44">
                  <c:v>0.47484530025539284</c:v>
                </c:pt>
                <c:pt idx="45">
                  <c:v>0.48367514490201657</c:v>
                </c:pt>
                <c:pt idx="46">
                  <c:v>0.49242893648415836</c:v>
                </c:pt>
                <c:pt idx="47">
                  <c:v>0.50110733006075203</c:v>
                </c:pt>
                <c:pt idx="48">
                  <c:v>0.50971097504858864</c:v>
                </c:pt>
                <c:pt idx="49">
                  <c:v>0.51824051527091397</c:v>
                </c:pt>
                <c:pt idx="50">
                  <c:v>0.52669658900560656</c:v>
                </c:pt>
                <c:pt idx="51">
                  <c:v>0.53507982903294138</c:v>
                </c:pt>
                <c:pt idx="52">
                  <c:v>0.5433908626829409</c:v>
                </c:pt>
                <c:pt idx="53">
                  <c:v>0.55163031188232003</c:v>
                </c:pt>
                <c:pt idx="54">
                  <c:v>0.55979879320102466</c:v>
                </c:pt>
                <c:pt idx="55">
                  <c:v>0.56789691789837149</c:v>
                </c:pt>
                <c:pt idx="56">
                  <c:v>0.5759252919687895</c:v>
                </c:pt>
                <c:pt idx="57">
                  <c:v>0.58388451618716608</c:v>
                </c:pt>
                <c:pt idx="58">
                  <c:v>0.5917751861538052</c:v>
                </c:pt>
                <c:pt idx="59">
                  <c:v>0.59959789233899707</c:v>
                </c:pt>
                <c:pt idx="60">
                  <c:v>0.60735322012720294</c:v>
                </c:pt>
                <c:pt idx="61">
                  <c:v>0.61504174986086102</c:v>
                </c:pt>
                <c:pt idx="62">
                  <c:v>0.62266405688381377</c:v>
                </c:pt>
                <c:pt idx="63">
                  <c:v>0.63022071158436277</c:v>
                </c:pt>
                <c:pt idx="64">
                  <c:v>0.63771227943795061</c:v>
                </c:pt>
                <c:pt idx="65">
                  <c:v>0.64513932104947624</c:v>
                </c:pt>
                <c:pt idx="66">
                  <c:v>0.65250239219524642</c:v>
                </c:pt>
                <c:pt idx="67">
                  <c:v>0.65980204386456576</c:v>
                </c:pt>
                <c:pt idx="68">
                  <c:v>0.66703882230096667</c:v>
                </c:pt>
                <c:pt idx="69">
                  <c:v>0.67421326904308598</c:v>
                </c:pt>
                <c:pt idx="70">
                  <c:v>0.68132592096519029</c:v>
                </c:pt>
                <c:pt idx="71">
                  <c:v>0.68837731031734961</c:v>
                </c:pt>
                <c:pt idx="72">
                  <c:v>0.69536796476526674</c:v>
                </c:pt>
                <c:pt idx="73">
                  <c:v>0.70229840742976335</c:v>
                </c:pt>
                <c:pt idx="74">
                  <c:v>0.70916915692592641</c:v>
                </c:pt>
                <c:pt idx="75">
                  <c:v>0.71598072740191609</c:v>
                </c:pt>
                <c:pt idx="76">
                  <c:v>0.72273362857744083</c:v>
                </c:pt>
                <c:pt idx="77">
                  <c:v>0.72942836578189985</c:v>
                </c:pt>
                <c:pt idx="78">
                  <c:v>0.73606543999219776</c:v>
                </c:pt>
                <c:pt idx="79">
                  <c:v>0.7426453478702344</c:v>
                </c:pt>
                <c:pt idx="80">
                  <c:v>0.74916858180006929</c:v>
                </c:pt>
                <c:pt idx="81">
                  <c:v>0.75563562992476796</c:v>
                </c:pt>
                <c:pt idx="82">
                  <c:v>0.76204697618293127</c:v>
                </c:pt>
                <c:pt idx="83">
                  <c:v>0.76840310034490833</c:v>
                </c:pt>
                <c:pt idx="84">
                  <c:v>0.77470447804869813</c:v>
                </c:pt>
                <c:pt idx="85">
                  <c:v>0.78095158083554317</c:v>
                </c:pt>
                <c:pt idx="86">
                  <c:v>0.78714487618521511</c:v>
                </c:pt>
                <c:pt idx="87">
                  <c:v>0.79328482755099639</c:v>
                </c:pt>
                <c:pt idx="88">
                  <c:v>0.79937189439436307</c:v>
                </c:pt>
                <c:pt idx="89">
                  <c:v>0.80540653221936365</c:v>
                </c:pt>
                <c:pt idx="90">
                  <c:v>0.81138919260670861</c:v>
                </c:pt>
                <c:pt idx="91">
                  <c:v>0.81732032324756076</c:v>
                </c:pt>
                <c:pt idx="92">
                  <c:v>0.82320036797703744</c:v>
                </c:pt>
                <c:pt idx="93">
                  <c:v>0.82902976680742246</c:v>
                </c:pt>
                <c:pt idx="94">
                  <c:v>0.83480895596109372</c:v>
                </c:pt>
                <c:pt idx="95">
                  <c:v>0.84053836790316661</c:v>
                </c:pt>
                <c:pt idx="96">
                  <c:v>0.84621843137385522</c:v>
                </c:pt>
                <c:pt idx="97">
                  <c:v>0.85184957142055551</c:v>
                </c:pt>
                <c:pt idx="98">
                  <c:v>0.85743220942965293</c:v>
                </c:pt>
                <c:pt idx="99">
                  <c:v>0.86296676315805487</c:v>
                </c:pt>
                <c:pt idx="100">
                  <c:v>0.86845364676445269</c:v>
                </c:pt>
                <c:pt idx="101">
                  <c:v>0.87389327084031243</c:v>
                </c:pt>
                <c:pt idx="102">
                  <c:v>0.87928604244060171</c:v>
                </c:pt>
                <c:pt idx="103">
                  <c:v>0.8846323651142487</c:v>
                </c:pt>
                <c:pt idx="104">
                  <c:v>0.8899326389343416</c:v>
                </c:pt>
                <c:pt idx="105">
                  <c:v>0.8951872605280653</c:v>
                </c:pt>
                <c:pt idx="106">
                  <c:v>0.90039662310638302</c:v>
                </c:pt>
                <c:pt idx="107">
                  <c:v>0.90556111649345961</c:v>
                </c:pt>
                <c:pt idx="108">
                  <c:v>0.91068112715583382</c:v>
                </c:pt>
                <c:pt idx="109">
                  <c:v>0.91575703823133647</c:v>
                </c:pt>
                <c:pt idx="110">
                  <c:v>0.92078922955776343</c:v>
                </c:pt>
                <c:pt idx="111">
                  <c:v>0.92577807770129761</c:v>
                </c:pt>
                <c:pt idx="112">
                  <c:v>0.93072395598468871</c:v>
                </c:pt>
                <c:pt idx="113">
                  <c:v>0.93562723451518959</c:v>
                </c:pt>
                <c:pt idx="114">
                  <c:v>0.94048828021225139</c:v>
                </c:pt>
                <c:pt idx="115">
                  <c:v>0.9453074568349813</c:v>
                </c:pt>
                <c:pt idx="116">
                  <c:v>0.95008512500936304</c:v>
                </c:pt>
                <c:pt idx="117">
                  <c:v>0.95482164225524269</c:v>
                </c:pt>
                <c:pt idx="118">
                  <c:v>0.95951736301308255</c:v>
                </c:pt>
                <c:pt idx="119">
                  <c:v>0.96417263867048397</c:v>
                </c:pt>
                <c:pt idx="120">
                  <c:v>0.96878781758848409</c:v>
                </c:pt>
                <c:pt idx="121">
                  <c:v>0.97336324512762173</c:v>
                </c:pt>
                <c:pt idx="122">
                  <c:v>0.97789926367378199</c:v>
                </c:pt>
                <c:pt idx="123">
                  <c:v>0.98239621266381927</c:v>
                </c:pt>
                <c:pt idx="124">
                  <c:v>0.98685442861095485</c:v>
                </c:pt>
                <c:pt idx="125">
                  <c:v>0.99127424512996143</c:v>
                </c:pt>
                <c:pt idx="126">
                  <c:v>0.99565599296212548</c:v>
                </c:pt>
                <c:pt idx="127">
                  <c:v>0.99999999999999933</c:v>
                </c:pt>
                <c:pt idx="128">
                  <c:v>1.0043065913119367</c:v>
                </c:pt>
                <c:pt idx="129">
                  <c:v>1.0085760891664179</c:v>
                </c:pt>
                <c:pt idx="130">
                  <c:v>1.0128088130561661</c:v>
                </c:pt>
                <c:pt idx="131">
                  <c:v>1.0170050797220558</c:v>
                </c:pt>
                <c:pt idx="132">
                  <c:v>1.0211652031768135</c:v>
                </c:pt>
                <c:pt idx="133">
                  <c:v>1.0252894947285176</c:v>
                </c:pt>
                <c:pt idx="134">
                  <c:v>1.0293782630038926</c:v>
                </c:pt>
                <c:pt idx="135">
                  <c:v>1.0334318139714052</c:v>
                </c:pt>
                <c:pt idx="136">
                  <c:v>1.0374504509641596</c:v>
                </c:pt>
                <c:pt idx="137">
                  <c:v>1.0414344747025961</c:v>
                </c:pt>
                <c:pt idx="138">
                  <c:v>1.0453841833169957</c:v>
                </c:pt>
                <c:pt idx="139">
                  <c:v>1.0492998723697884</c:v>
                </c:pt>
                <c:pt idx="140">
                  <c:v>1.0531818348776709</c:v>
                </c:pt>
                <c:pt idx="141">
                  <c:v>1.0570303613335341</c:v>
                </c:pt>
                <c:pt idx="142">
                  <c:v>1.0608457397282001</c:v>
                </c:pt>
                <c:pt idx="143">
                  <c:v>1.0646282555719737</c:v>
                </c:pt>
                <c:pt idx="144">
                  <c:v>1.0683781919160071</c:v>
                </c:pt>
                <c:pt idx="145">
                  <c:v>1.0720958293734817</c:v>
                </c:pt>
                <c:pt idx="146">
                  <c:v>1.0757814461406054</c:v>
                </c:pt>
                <c:pt idx="147">
                  <c:v>1.0794353180174323</c:v>
                </c:pt>
                <c:pt idx="148">
                  <c:v>1.0830577184285</c:v>
                </c:pt>
                <c:pt idx="149">
                  <c:v>1.0866489184432904</c:v>
                </c:pt>
                <c:pt idx="150">
                  <c:v>1.0902091867965145</c:v>
                </c:pt>
                <c:pt idx="151">
                  <c:v>1.093738789908222</c:v>
                </c:pt>
                <c:pt idx="152">
                  <c:v>1.0972379919037389</c:v>
                </c:pt>
                <c:pt idx="153">
                  <c:v>1.1007070546334305</c:v>
                </c:pt>
                <c:pt idx="154">
                  <c:v>1.1041462376922975</c:v>
                </c:pt>
                <c:pt idx="155">
                  <c:v>1.1075557984394018</c:v>
                </c:pt>
                <c:pt idx="156">
                  <c:v>1.110935992017124</c:v>
                </c:pt>
                <c:pt idx="157">
                  <c:v>1.1142870713702571</c:v>
                </c:pt>
                <c:pt idx="158">
                  <c:v>1.1176092872649346</c:v>
                </c:pt>
                <c:pt idx="159">
                  <c:v>1.120902888307395</c:v>
                </c:pt>
                <c:pt idx="160">
                  <c:v>1.1241681209625871</c:v>
                </c:pt>
                <c:pt idx="161">
                  <c:v>1.1274052295726102</c:v>
                </c:pt>
                <c:pt idx="162">
                  <c:v>1.1306144563750022</c:v>
                </c:pt>
                <c:pt idx="163">
                  <c:v>1.1337960415208634</c:v>
                </c:pt>
                <c:pt idx="164">
                  <c:v>1.1369502230928301</c:v>
                </c:pt>
                <c:pt idx="165">
                  <c:v>1.1400772371228884</c:v>
                </c:pt>
                <c:pt idx="166">
                  <c:v>1.1431773176100386</c:v>
                </c:pt>
                <c:pt idx="167">
                  <c:v>1.1462506965378041</c:v>
                </c:pt>
                <c:pt idx="168">
                  <c:v>1.1492976038915925</c:v>
                </c:pt>
                <c:pt idx="169">
                  <c:v>1.1523182676759047</c:v>
                </c:pt>
                <c:pt idx="170">
                  <c:v>1.1553129139313971</c:v>
                </c:pt>
                <c:pt idx="171">
                  <c:v>1.1582817667517973</c:v>
                </c:pt>
                <c:pt idx="172">
                  <c:v>1.1612250483006719</c:v>
                </c:pt>
                <c:pt idx="173">
                  <c:v>1.1641429788280524</c:v>
                </c:pt>
                <c:pt idx="174">
                  <c:v>1.1670357766869168</c:v>
                </c:pt>
                <c:pt idx="175">
                  <c:v>1.169903658349529</c:v>
                </c:pt>
                <c:pt idx="176">
                  <c:v>1.1727468384236375</c:v>
                </c:pt>
                <c:pt idx="177">
                  <c:v>1.1755655296685352</c:v>
                </c:pt>
                <c:pt idx="178">
                  <c:v>1.1783599430109799</c:v>
                </c:pt>
                <c:pt idx="179">
                  <c:v>1.1811302875609799</c:v>
                </c:pt>
                <c:pt idx="180">
                  <c:v>1.1838767706274398</c:v>
                </c:pt>
                <c:pt idx="181">
                  <c:v>1.1865995977336745</c:v>
                </c:pt>
                <c:pt idx="182">
                  <c:v>1.1892989726327901</c:v>
                </c:pt>
                <c:pt idx="183">
                  <c:v>1.1919750973229293</c:v>
                </c:pt>
                <c:pt idx="184">
                  <c:v>1.1946281720623881</c:v>
                </c:pt>
                <c:pt idx="185">
                  <c:v>1.1972583953846014</c:v>
                </c:pt>
                <c:pt idx="186">
                  <c:v>1.1998659641129987</c:v>
                </c:pt>
                <c:pt idx="187">
                  <c:v>1.2024510733757339</c:v>
                </c:pt>
                <c:pt idx="188">
                  <c:v>1.2050139166202867</c:v>
                </c:pt>
                <c:pt idx="189">
                  <c:v>1.2075546856279376</c:v>
                </c:pt>
                <c:pt idx="190">
                  <c:v>1.2100735705281207</c:v>
                </c:pt>
                <c:pt idx="191">
                  <c:v>1.2125707598126498</c:v>
                </c:pt>
                <c:pt idx="192">
                  <c:v>1.2150464403498251</c:v>
                </c:pt>
                <c:pt idx="193">
                  <c:v>1.2175007973984151</c:v>
                </c:pt>
                <c:pt idx="194">
                  <c:v>1.2199340146215216</c:v>
                </c:pt>
                <c:pt idx="195">
                  <c:v>1.2223462741003219</c:v>
                </c:pt>
                <c:pt idx="196">
                  <c:v>1.2247377563476949</c:v>
                </c:pt>
                <c:pt idx="197">
                  <c:v>1.2271086403217297</c:v>
                </c:pt>
                <c:pt idx="198">
                  <c:v>1.2294591034391162</c:v>
                </c:pt>
                <c:pt idx="199">
                  <c:v>1.2317893215884219</c:v>
                </c:pt>
                <c:pt idx="200">
                  <c:v>1.2340994691432541</c:v>
                </c:pt>
                <c:pt idx="201">
                  <c:v>1.2363897189753086</c:v>
                </c:pt>
                <c:pt idx="202">
                  <c:v>1.2386602424673052</c:v>
                </c:pt>
                <c:pt idx="203">
                  <c:v>1.2409112095258132</c:v>
                </c:pt>
                <c:pt idx="204">
                  <c:v>1.2431427885939663</c:v>
                </c:pt>
                <c:pt idx="205">
                  <c:v>1.2453551466640658</c:v>
                </c:pt>
                <c:pt idx="206">
                  <c:v>1.2475484492900779</c:v>
                </c:pt>
                <c:pt idx="207">
                  <c:v>1.2497228606000228</c:v>
                </c:pt>
                <c:pt idx="208">
                  <c:v>1.2518785433082558</c:v>
                </c:pt>
                <c:pt idx="209">
                  <c:v>1.2540156587276434</c:v>
                </c:pt>
                <c:pt idx="210">
                  <c:v>1.2561343667816356</c:v>
                </c:pt>
                <c:pt idx="211">
                  <c:v>1.2582348260162326</c:v>
                </c:pt>
                <c:pt idx="212">
                  <c:v>1.2603171936118474</c:v>
                </c:pt>
                <c:pt idx="213">
                  <c:v>1.2623816253950715</c:v>
                </c:pt>
                <c:pt idx="214">
                  <c:v>1.2644282758503318</c:v>
                </c:pt>
                <c:pt idx="215">
                  <c:v>1.2664572981314539</c:v>
                </c:pt>
                <c:pt idx="216">
                  <c:v>1.2684688440731209</c:v>
                </c:pt>
                <c:pt idx="217">
                  <c:v>1.2704630642022359</c:v>
                </c:pt>
                <c:pt idx="218">
                  <c:v>1.2724401077491865</c:v>
                </c:pt>
                <c:pt idx="219">
                  <c:v>1.2744001226590123</c:v>
                </c:pt>
                <c:pt idx="220">
                  <c:v>1.2763432556024739</c:v>
                </c:pt>
                <c:pt idx="221">
                  <c:v>1.2782696519870309</c:v>
                </c:pt>
                <c:pt idx="222">
                  <c:v>1.2801794559677218</c:v>
                </c:pt>
                <c:pt idx="223">
                  <c:v>1.2820728104579515</c:v>
                </c:pt>
                <c:pt idx="224">
                  <c:v>1.2839498571401848</c:v>
                </c:pt>
                <c:pt idx="225">
                  <c:v>1.2858107364765508</c:v>
                </c:pt>
                <c:pt idx="226">
                  <c:v>1.2876555877193514</c:v>
                </c:pt>
                <c:pt idx="227">
                  <c:v>1.2894845489214839</c:v>
                </c:pt>
                <c:pt idx="228">
                  <c:v>1.2912977569467705</c:v>
                </c:pt>
                <c:pt idx="229">
                  <c:v>1.2930953474802003</c:v>
                </c:pt>
                <c:pt idx="230">
                  <c:v>1.2948774550380826</c:v>
                </c:pt>
                <c:pt idx="231">
                  <c:v>1.2966442129781135</c:v>
                </c:pt>
                <c:pt idx="232">
                  <c:v>1.2983957535093549</c:v>
                </c:pt>
                <c:pt idx="233">
                  <c:v>1.3001322077021276</c:v>
                </c:pt>
                <c:pt idx="234">
                  <c:v>1.3018537054978196</c:v>
                </c:pt>
                <c:pt idx="235">
                  <c:v>1.3035603757186109</c:v>
                </c:pt>
                <c:pt idx="236">
                  <c:v>1.3052523460771119</c:v>
                </c:pt>
                <c:pt idx="237">
                  <c:v>1.306929743185921</c:v>
                </c:pt>
                <c:pt idx="238">
                  <c:v>1.308592692567099</c:v>
                </c:pt>
                <c:pt idx="239">
                  <c:v>1.3102413186615627</c:v>
                </c:pt>
                <c:pt idx="240">
                  <c:v>1.3118757448383962</c:v>
                </c:pt>
                <c:pt idx="241">
                  <c:v>1.3134960934040836</c:v>
                </c:pt>
                <c:pt idx="242">
                  <c:v>1.3151024856116602</c:v>
                </c:pt>
                <c:pt idx="243">
                  <c:v>1.3166950416697873</c:v>
                </c:pt>
                <c:pt idx="244">
                  <c:v>1.3182738807517473</c:v>
                </c:pt>
                <c:pt idx="245">
                  <c:v>1.3198391210043605</c:v>
                </c:pt>
                <c:pt idx="246">
                  <c:v>1.3213908795568279</c:v>
                </c:pt>
                <c:pt idx="247">
                  <c:v>1.3229292725294945</c:v>
                </c:pt>
                <c:pt idx="248">
                  <c:v>1.3244544150425401</c:v>
                </c:pt>
                <c:pt idx="249">
                  <c:v>1.3259664212245938</c:v>
                </c:pt>
                <c:pt idx="250">
                  <c:v>1.327465404221273</c:v>
                </c:pt>
                <c:pt idx="251">
                  <c:v>1.3289514762036516</c:v>
                </c:pt>
                <c:pt idx="252">
                  <c:v>1.3304247483766536</c:v>
                </c:pt>
                <c:pt idx="253">
                  <c:v>1.331885330987375</c:v>
                </c:pt>
                <c:pt idx="254">
                  <c:v>1.333333333333333</c:v>
                </c:pt>
                <c:pt idx="255">
                  <c:v>1.3347688637706454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B-48F6-8764-FDCC0B26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870560"/>
        <c:axId val="1791868064"/>
      </c:scatterChart>
      <c:valAx>
        <c:axId val="1791870560"/>
        <c:scaling>
          <c:orientation val="minMax"/>
          <c:max val="1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68064"/>
        <c:crosses val="autoZero"/>
        <c:crossBetween val="midCat"/>
      </c:valAx>
      <c:valAx>
        <c:axId val="1791868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87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148590</xdr:rowOff>
    </xdr:from>
    <xdr:to>
      <xdr:col>3</xdr:col>
      <xdr:colOff>487680</xdr:colOff>
      <xdr:row>20</xdr:row>
      <xdr:rowOff>156210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C9BD8C-3A87-4E09-BCEB-AAF73E7AB513}"/>
            </a:ext>
          </a:extLst>
        </xdr:cNvPr>
        <xdr:cNvSpPr txBox="1"/>
      </xdr:nvSpPr>
      <xdr:spPr>
        <a:xfrm>
          <a:off x="403860" y="2244090"/>
          <a:ext cx="3550920" cy="1722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n:</a:t>
          </a:r>
          <a:r>
            <a:rPr lang="en-ZA" sz="1100" baseline="0"/>
            <a:t> LUT index</a:t>
          </a:r>
        </a:p>
        <a:p>
          <a:r>
            <a:rPr lang="en-ZA" sz="1100" baseline="0"/>
            <a:t>i: mapped fractional index</a:t>
          </a:r>
        </a:p>
        <a:p>
          <a:r>
            <a:rPr lang="en-ZA" sz="1100" baseline="0"/>
            <a:t>floor(i) = n &lt;&lt; (Blut-b)</a:t>
          </a:r>
        </a:p>
        <a:p>
          <a:r>
            <a:rPr lang="en-ZA" sz="1100" baseline="0"/>
            <a:t>floor(n) = i &gt;&gt; (Blut-b) </a:t>
          </a:r>
        </a:p>
        <a:p>
          <a:r>
            <a:rPr lang="en-ZA" sz="1100" baseline="0"/>
            <a:t>cent from a to b: cent = 1200 * log2(b/a)</a:t>
          </a:r>
        </a:p>
        <a:p>
          <a:r>
            <a:rPr lang="en-ZA" sz="1100" baseline="0"/>
            <a:t>n stride = f_hz * 2^b / fs = f_w * 2^b</a:t>
          </a:r>
        </a:p>
        <a:p>
          <a:endParaRPr lang="en-Z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11</xdr:row>
      <xdr:rowOff>148589</xdr:rowOff>
    </xdr:from>
    <xdr:to>
      <xdr:col>3</xdr:col>
      <xdr:colOff>487680</xdr:colOff>
      <xdr:row>24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ECD779B-BDD4-47D4-BE58-3376D28AE652}"/>
            </a:ext>
          </a:extLst>
        </xdr:cNvPr>
        <xdr:cNvSpPr txBox="1"/>
      </xdr:nvSpPr>
      <xdr:spPr>
        <a:xfrm>
          <a:off x="403860" y="2244089"/>
          <a:ext cx="3550920" cy="24803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 - current</a:t>
          </a:r>
          <a:r>
            <a:rPr lang="en-ZA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index, i.e. phase</a:t>
          </a:r>
          <a:endParaRPr lang="en-ZA">
            <a:effectLst/>
          </a:endParaRPr>
        </a:p>
        <a:p>
          <a:endParaRPr lang="en-ZA" sz="1100"/>
        </a:p>
        <a:p>
          <a:r>
            <a:rPr lang="en-ZA" sz="1100" b="1"/>
            <a:t>buffer stride:</a:t>
          </a:r>
        </a:p>
        <a:p>
          <a:r>
            <a:rPr lang="en-ZA" sz="1100" baseline="0"/>
            <a:t>stride = f/fs*2^b</a:t>
          </a:r>
        </a:p>
        <a:p>
          <a:endParaRPr lang="en-ZA" sz="1100" baseline="0"/>
        </a:p>
        <a:p>
          <a:r>
            <a:rPr lang="en-ZA" sz="1100" b="1" baseline="0"/>
            <a:t>update:</a:t>
          </a:r>
        </a:p>
        <a:p>
          <a:r>
            <a:rPr lang="en-ZA" sz="1100" baseline="0"/>
            <a:t>n += stride mod 2^b</a:t>
          </a:r>
        </a:p>
        <a:p>
          <a:endParaRPr lang="en-ZA" sz="1100" baseline="0"/>
        </a:p>
        <a:p>
          <a:r>
            <a:rPr lang="en-ZA" sz="1100" b="1" baseline="0"/>
            <a:t>lerp:</a:t>
          </a:r>
        </a:p>
        <a:p>
          <a:r>
            <a:rPr lang="en-ZA" sz="1100" baseline="0"/>
            <a:t>delta = n - floor(n)</a:t>
          </a:r>
        </a:p>
        <a:p>
          <a:r>
            <a:rPr lang="en-ZA" sz="1100" baseline="0"/>
            <a:t>lerp = x[n] + delta * (x[n+1] - x[n])</a:t>
          </a:r>
        </a:p>
        <a:p>
          <a:endParaRPr lang="en-ZA" sz="1100"/>
        </a:p>
      </xdr:txBody>
    </xdr:sp>
    <xdr:clientData/>
  </xdr:twoCellAnchor>
  <xdr:twoCellAnchor editAs="oneCell">
    <xdr:from>
      <xdr:col>0</xdr:col>
      <xdr:colOff>97155</xdr:colOff>
      <xdr:row>27</xdr:row>
      <xdr:rowOff>142875</xdr:rowOff>
    </xdr:from>
    <xdr:to>
      <xdr:col>15</xdr:col>
      <xdr:colOff>522459</xdr:colOff>
      <xdr:row>50</xdr:row>
      <xdr:rowOff>24233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849C69-777A-4C82-B78B-BD80362D8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" y="5286375"/>
          <a:ext cx="11321904" cy="426285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561605</xdr:colOff>
      <xdr:row>6</xdr:row>
      <xdr:rowOff>69875</xdr:rowOff>
    </xdr:from>
    <xdr:to>
      <xdr:col>33</xdr:col>
      <xdr:colOff>539833</xdr:colOff>
      <xdr:row>52</xdr:row>
      <xdr:rowOff>121226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2418CC-4C68-4EB9-A04C-8FD149F58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206085</xdr:colOff>
      <xdr:row>1</xdr:row>
      <xdr:rowOff>76200</xdr:rowOff>
    </xdr:from>
    <xdr:to>
      <xdr:col>7</xdr:col>
      <xdr:colOff>85724</xdr:colOff>
      <xdr:row>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D7F5CD-82B1-4F15-9359-9DEF21D155F5}"/>
            </a:ext>
          </a:extLst>
        </xdr:cNvPr>
        <xdr:cNvSpPr txBox="1"/>
      </xdr:nvSpPr>
      <xdr:spPr>
        <a:xfrm>
          <a:off x="206085" y="266700"/>
          <a:ext cx="4146839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/>
            <a:t>a[n] = K* (1 - R^n)</a:t>
          </a:r>
        </a:p>
        <a:p>
          <a:r>
            <a:rPr lang="en-ZA" sz="1100"/>
            <a:t>a[N] = 1</a:t>
          </a:r>
        </a:p>
        <a:p>
          <a:r>
            <a:rPr lang="en-ZA" sz="1100"/>
            <a:t>a[N]</a:t>
          </a:r>
          <a:r>
            <a:rPr lang="en-ZA" sz="1100" baseline="0"/>
            <a:t> = pK, p elem (0,1), thus K = 1/p --charged up to f of final value K</a:t>
          </a:r>
        </a:p>
        <a:p>
          <a:r>
            <a:rPr lang="en-ZA" sz="1100" baseline="0"/>
            <a:t>R = (1 - f) ^ (1/N)</a:t>
          </a:r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EF613-4816-4A83-8EDA-C12EDC046923}">
  <dimension ref="A1:AD129"/>
  <sheetViews>
    <sheetView topLeftCell="P1" workbookViewId="0">
      <selection activeCell="V2" sqref="V2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20" max="20" width="12.7109375" bestFit="1" customWidth="1"/>
    <col min="25" max="25" width="11" bestFit="1" customWidth="1"/>
    <col min="26" max="28" width="14.5703125" customWidth="1"/>
    <col min="29" max="29" width="12.7109375" bestFit="1" customWidth="1"/>
    <col min="30" max="30" width="13.85546875" customWidth="1"/>
    <col min="31" max="31" width="11" bestFit="1" customWidth="1"/>
  </cols>
  <sheetData>
    <row r="1" spans="1:30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121</v>
      </c>
      <c r="P1" t="s">
        <v>114</v>
      </c>
      <c r="Q1" t="s">
        <v>117</v>
      </c>
      <c r="R1" t="s">
        <v>118</v>
      </c>
      <c r="S1" t="s">
        <v>215</v>
      </c>
      <c r="T1" t="s">
        <v>216</v>
      </c>
      <c r="U1" t="s">
        <v>5</v>
      </c>
      <c r="V1" t="s">
        <v>140</v>
      </c>
      <c r="W1" t="s">
        <v>141</v>
      </c>
      <c r="X1" t="s">
        <v>128</v>
      </c>
      <c r="Y1" t="s">
        <v>129</v>
      </c>
      <c r="Z1" t="s">
        <v>130</v>
      </c>
      <c r="AA1" t="s">
        <v>217</v>
      </c>
      <c r="AB1" t="s">
        <v>238</v>
      </c>
      <c r="AC1" t="s">
        <v>131</v>
      </c>
      <c r="AD1" t="s">
        <v>132</v>
      </c>
    </row>
    <row r="2" spans="1:30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 t="shared" ref="N2:N33" si="1">DEC2HEX(M2)</f>
        <v>0</v>
      </c>
      <c r="O2" t="str">
        <f t="shared" ref="O2:O33" si="2">HEX2BIN(N2,7)</f>
        <v>0000000</v>
      </c>
      <c r="Q2">
        <v>8.18</v>
      </c>
      <c r="R2">
        <f t="shared" ref="R2:R33" si="3">Q2/fs</f>
        <v>1.854875283446712E-4</v>
      </c>
      <c r="S2">
        <f>ROUND(POWER(2,16)*R2,0)</f>
        <v>12</v>
      </c>
      <c r="T2">
        <f>1200*LOG((S2/POWER(2,16))/R2,2)</f>
        <v>-22.376768536347139</v>
      </c>
      <c r="U2">
        <f t="shared" ref="U2:U33" si="4">_xlfn.FLOOR.MATH(0.5/R2)</f>
        <v>2695</v>
      </c>
      <c r="V2">
        <f>MAX(1,MIN(_xlfn.FLOOR.MATH(LOG(U2,2)),8))</f>
        <v>8</v>
      </c>
      <c r="W2">
        <f>V2-1</f>
        <v>7</v>
      </c>
      <c r="X2">
        <f t="shared" ref="X2:X33" si="5">R2*POWER(2,b)</f>
        <v>2.3742403628117914E-2</v>
      </c>
      <c r="Y2">
        <f t="shared" ref="Y2:Y33" si="6">X2*POWER(2,Blut-b)</f>
        <v>796662.86805623583</v>
      </c>
      <c r="Z2">
        <f t="shared" ref="Z2:Z33" si="7">ROUND(Y2,0)</f>
        <v>796663</v>
      </c>
      <c r="AA2">
        <f>_xlfn.FLOOR.MATH(Z2/POWER(2,16))</f>
        <v>12</v>
      </c>
      <c r="AB2">
        <f>AA2/POWER(2,16)</f>
        <v>1.8310546875E-4</v>
      </c>
      <c r="AC2">
        <f t="shared" ref="AC2:AC33" si="8">(Z2 / POWER(2,Blut-b)-X2) / POWER(2,b) * fs</f>
        <v>1.3547763227667736E-6</v>
      </c>
      <c r="AD2">
        <f t="shared" ref="AD2:AD33" si="9">1200 * LOG((Q2+AC2)/Q2,2)</f>
        <v>2.8672795920629585E-4</v>
      </c>
    </row>
    <row r="3" spans="1:30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10">POWER(2,E3)</f>
        <v>4</v>
      </c>
      <c r="G3">
        <f t="shared" ref="G3:G10" si="11">1/F3</f>
        <v>0.25</v>
      </c>
      <c r="H3">
        <f t="shared" ref="H3:H10" si="12">F3/2</f>
        <v>2</v>
      </c>
      <c r="I3">
        <f t="shared" si="0"/>
        <v>7.8125E-3</v>
      </c>
      <c r="M3">
        <v>1</v>
      </c>
      <c r="N3" t="str">
        <f t="shared" si="1"/>
        <v>1</v>
      </c>
      <c r="O3" t="str">
        <f t="shared" si="2"/>
        <v>0000001</v>
      </c>
      <c r="Q3">
        <v>8.66</v>
      </c>
      <c r="R3">
        <f t="shared" si="3"/>
        <v>1.9637188208616781E-4</v>
      </c>
      <c r="S3">
        <f t="shared" ref="S3:S66" si="13">ROUND(POWER(2,16)*R3,0)</f>
        <v>13</v>
      </c>
      <c r="T3">
        <f t="shared" ref="T3:T66" si="14">1200*LOG((S3/POWER(2,16))/R3,2)</f>
        <v>17.47647422560464</v>
      </c>
      <c r="U3">
        <f t="shared" si="4"/>
        <v>2546</v>
      </c>
      <c r="V3">
        <f t="shared" ref="V3:V66" si="15">MAX(1,MIN(_xlfn.FLOOR.MATH(LOG(U3,2)),8))</f>
        <v>8</v>
      </c>
      <c r="W3">
        <f t="shared" ref="W3:W66" si="16">V3-1</f>
        <v>7</v>
      </c>
      <c r="X3">
        <f t="shared" si="5"/>
        <v>2.513560090702948E-2</v>
      </c>
      <c r="Y3">
        <f t="shared" si="6"/>
        <v>843410.81141405902</v>
      </c>
      <c r="Z3">
        <f t="shared" si="7"/>
        <v>843411</v>
      </c>
      <c r="AA3">
        <f t="shared" ref="AA3:AA66" si="17">_xlfn.FLOOR.MATH(Z3/POWER(2,16))</f>
        <v>12</v>
      </c>
      <c r="AB3">
        <f t="shared" ref="AB3:AB66" si="18">AA3/POWER(2,16)</f>
        <v>1.8310546875E-4</v>
      </c>
      <c r="AC3">
        <f t="shared" si="8"/>
        <v>1.9363686436029651E-6</v>
      </c>
      <c r="AD3">
        <f t="shared" si="9"/>
        <v>3.8710241945926084E-4</v>
      </c>
    </row>
    <row r="4" spans="1:30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19">E3+1</f>
        <v>3</v>
      </c>
      <c r="F4">
        <f t="shared" si="10"/>
        <v>8</v>
      </c>
      <c r="G4">
        <f t="shared" si="11"/>
        <v>0.125</v>
      </c>
      <c r="H4">
        <f t="shared" si="12"/>
        <v>4</v>
      </c>
      <c r="I4">
        <f t="shared" si="0"/>
        <v>1.5625E-2</v>
      </c>
      <c r="M4">
        <v>2</v>
      </c>
      <c r="N4" t="str">
        <f t="shared" si="1"/>
        <v>2</v>
      </c>
      <c r="O4" t="str">
        <f t="shared" si="2"/>
        <v>0000010</v>
      </c>
      <c r="Q4">
        <v>9.18</v>
      </c>
      <c r="R4">
        <f t="shared" si="3"/>
        <v>2.0816326530612245E-4</v>
      </c>
      <c r="S4">
        <f t="shared" si="13"/>
        <v>14</v>
      </c>
      <c r="T4">
        <f t="shared" si="14"/>
        <v>44.822164500919193</v>
      </c>
      <c r="U4">
        <f t="shared" si="4"/>
        <v>2401</v>
      </c>
      <c r="V4">
        <f t="shared" si="15"/>
        <v>8</v>
      </c>
      <c r="W4">
        <f t="shared" si="16"/>
        <v>7</v>
      </c>
      <c r="X4">
        <f t="shared" si="5"/>
        <v>2.6644897959183674E-2</v>
      </c>
      <c r="Y4">
        <f t="shared" si="6"/>
        <v>894054.41671836737</v>
      </c>
      <c r="Z4">
        <f t="shared" si="7"/>
        <v>894054</v>
      </c>
      <c r="AA4">
        <f t="shared" si="17"/>
        <v>13</v>
      </c>
      <c r="AB4">
        <f t="shared" si="18"/>
        <v>1.983642578125E-4</v>
      </c>
      <c r="AC4">
        <f t="shared" si="8"/>
        <v>-4.2787939312521504E-6</v>
      </c>
      <c r="AD4">
        <f t="shared" si="9"/>
        <v>-8.0692761091760669E-4</v>
      </c>
    </row>
    <row r="5" spans="1:30" x14ac:dyDescent="0.25">
      <c r="A5" t="s">
        <v>127</v>
      </c>
      <c r="B5">
        <v>32</v>
      </c>
      <c r="C5" t="s">
        <v>126</v>
      </c>
      <c r="E5">
        <f t="shared" si="19"/>
        <v>4</v>
      </c>
      <c r="F5">
        <f t="shared" si="10"/>
        <v>16</v>
      </c>
      <c r="G5">
        <f t="shared" si="11"/>
        <v>6.25E-2</v>
      </c>
      <c r="H5">
        <f t="shared" si="12"/>
        <v>8</v>
      </c>
      <c r="I5">
        <f t="shared" si="0"/>
        <v>3.125E-2</v>
      </c>
      <c r="M5">
        <v>3</v>
      </c>
      <c r="N5" t="str">
        <f t="shared" si="1"/>
        <v>3</v>
      </c>
      <c r="O5" t="str">
        <f t="shared" si="2"/>
        <v>0000011</v>
      </c>
      <c r="Q5">
        <v>9.7200000000000006</v>
      </c>
      <c r="R5">
        <f t="shared" si="3"/>
        <v>2.2040816326530615E-4</v>
      </c>
      <c r="S5">
        <f t="shared" si="13"/>
        <v>14</v>
      </c>
      <c r="T5">
        <f t="shared" si="14"/>
        <v>-54.132427729448402</v>
      </c>
      <c r="U5">
        <f t="shared" si="4"/>
        <v>2268</v>
      </c>
      <c r="V5">
        <f t="shared" si="15"/>
        <v>8</v>
      </c>
      <c r="W5">
        <f t="shared" si="16"/>
        <v>7</v>
      </c>
      <c r="X5">
        <f t="shared" si="5"/>
        <v>2.8212244897959187E-2</v>
      </c>
      <c r="Y5">
        <f t="shared" si="6"/>
        <v>946645.85299591848</v>
      </c>
      <c r="Z5">
        <f t="shared" si="7"/>
        <v>946646</v>
      </c>
      <c r="AA5">
        <f t="shared" si="17"/>
        <v>14</v>
      </c>
      <c r="AB5">
        <f t="shared" si="18"/>
        <v>2.13623046875E-4</v>
      </c>
      <c r="AC5">
        <f t="shared" si="8"/>
        <v>1.5094131219575571E-6</v>
      </c>
      <c r="AD5">
        <f t="shared" si="9"/>
        <v>2.6884230355233923E-4</v>
      </c>
    </row>
    <row r="6" spans="1:30" x14ac:dyDescent="0.25">
      <c r="A6" t="s">
        <v>133</v>
      </c>
      <c r="B6">
        <v>16</v>
      </c>
      <c r="C6" t="s">
        <v>134</v>
      </c>
      <c r="E6">
        <f t="shared" si="19"/>
        <v>5</v>
      </c>
      <c r="F6">
        <f t="shared" si="10"/>
        <v>32</v>
      </c>
      <c r="G6">
        <f t="shared" si="11"/>
        <v>3.125E-2</v>
      </c>
      <c r="H6">
        <f t="shared" si="12"/>
        <v>16</v>
      </c>
      <c r="I6">
        <f t="shared" si="0"/>
        <v>6.25E-2</v>
      </c>
      <c r="M6">
        <v>4</v>
      </c>
      <c r="N6" t="str">
        <f t="shared" si="1"/>
        <v>4</v>
      </c>
      <c r="O6" t="str">
        <f t="shared" si="2"/>
        <v>0000100</v>
      </c>
      <c r="Q6">
        <v>10.3</v>
      </c>
      <c r="R6">
        <f t="shared" si="3"/>
        <v>2.3356009070294787E-4</v>
      </c>
      <c r="S6">
        <f t="shared" si="13"/>
        <v>15</v>
      </c>
      <c r="T6">
        <f t="shared" si="14"/>
        <v>-35.028961626110828</v>
      </c>
      <c r="U6">
        <f t="shared" si="4"/>
        <v>2140</v>
      </c>
      <c r="V6">
        <f t="shared" si="15"/>
        <v>8</v>
      </c>
      <c r="W6">
        <f t="shared" si="16"/>
        <v>7</v>
      </c>
      <c r="X6">
        <f t="shared" si="5"/>
        <v>2.9895691609977328E-2</v>
      </c>
      <c r="Y6">
        <f t="shared" si="6"/>
        <v>1003132.9512199548</v>
      </c>
      <c r="Z6">
        <f t="shared" si="7"/>
        <v>1003133</v>
      </c>
      <c r="AA6">
        <f t="shared" si="17"/>
        <v>15</v>
      </c>
      <c r="AB6">
        <f t="shared" si="18"/>
        <v>2.288818359375E-4</v>
      </c>
      <c r="AC6">
        <f t="shared" si="8"/>
        <v>5.0086527947595764E-7</v>
      </c>
      <c r="AD6">
        <f t="shared" si="9"/>
        <v>8.4185922692972179E-5</v>
      </c>
    </row>
    <row r="7" spans="1:30" x14ac:dyDescent="0.25">
      <c r="E7">
        <f t="shared" si="19"/>
        <v>6</v>
      </c>
      <c r="F7">
        <f t="shared" si="10"/>
        <v>64</v>
      </c>
      <c r="G7">
        <f t="shared" si="11"/>
        <v>1.5625E-2</v>
      </c>
      <c r="H7">
        <f t="shared" si="12"/>
        <v>32</v>
      </c>
      <c r="I7">
        <f t="shared" si="0"/>
        <v>0.125</v>
      </c>
      <c r="M7">
        <v>5</v>
      </c>
      <c r="N7" t="str">
        <f t="shared" si="1"/>
        <v>5</v>
      </c>
      <c r="O7" t="str">
        <f t="shared" si="2"/>
        <v>0000101</v>
      </c>
      <c r="Q7">
        <v>10.91</v>
      </c>
      <c r="R7">
        <f t="shared" si="3"/>
        <v>2.4739229024943314E-4</v>
      </c>
      <c r="S7">
        <f t="shared" si="13"/>
        <v>16</v>
      </c>
      <c r="T7">
        <f t="shared" si="14"/>
        <v>-22.905793459964993</v>
      </c>
      <c r="U7">
        <f t="shared" si="4"/>
        <v>2021</v>
      </c>
      <c r="V7">
        <f t="shared" si="15"/>
        <v>8</v>
      </c>
      <c r="W7">
        <f t="shared" si="16"/>
        <v>7</v>
      </c>
      <c r="X7">
        <f t="shared" si="5"/>
        <v>3.1666213151927441E-2</v>
      </c>
      <c r="Y7">
        <f t="shared" si="6"/>
        <v>1062541.795903855</v>
      </c>
      <c r="Z7">
        <f t="shared" si="7"/>
        <v>1062542</v>
      </c>
      <c r="AA7">
        <f t="shared" si="17"/>
        <v>16</v>
      </c>
      <c r="AB7">
        <f t="shared" si="18"/>
        <v>2.44140625E-4</v>
      </c>
      <c r="AC7">
        <f t="shared" si="8"/>
        <v>2.0956248031811162E-6</v>
      </c>
      <c r="AD7">
        <f t="shared" si="9"/>
        <v>3.3254048249967328E-4</v>
      </c>
    </row>
    <row r="8" spans="1:30" x14ac:dyDescent="0.25">
      <c r="E8">
        <f t="shared" si="19"/>
        <v>7</v>
      </c>
      <c r="F8">
        <f t="shared" si="10"/>
        <v>128</v>
      </c>
      <c r="G8">
        <f t="shared" si="11"/>
        <v>7.8125E-3</v>
      </c>
      <c r="H8">
        <f t="shared" si="12"/>
        <v>64</v>
      </c>
      <c r="I8">
        <f t="shared" si="0"/>
        <v>0.25</v>
      </c>
      <c r="M8">
        <v>6</v>
      </c>
      <c r="N8" t="str">
        <f t="shared" si="1"/>
        <v>6</v>
      </c>
      <c r="O8" t="str">
        <f t="shared" si="2"/>
        <v>0000110</v>
      </c>
      <c r="Q8">
        <v>11.56</v>
      </c>
      <c r="R8">
        <f t="shared" si="3"/>
        <v>2.621315192743764E-4</v>
      </c>
      <c r="S8">
        <f t="shared" si="13"/>
        <v>17</v>
      </c>
      <c r="T8">
        <f t="shared" si="14"/>
        <v>-18.138739372043155</v>
      </c>
      <c r="U8">
        <f t="shared" si="4"/>
        <v>1907</v>
      </c>
      <c r="V8">
        <f t="shared" si="15"/>
        <v>8</v>
      </c>
      <c r="W8">
        <f t="shared" si="16"/>
        <v>7</v>
      </c>
      <c r="X8">
        <f t="shared" si="5"/>
        <v>3.3552834467120179E-2</v>
      </c>
      <c r="Y8">
        <f t="shared" si="6"/>
        <v>1125846.3025342403</v>
      </c>
      <c r="Z8">
        <f t="shared" si="7"/>
        <v>1125846</v>
      </c>
      <c r="AA8">
        <f t="shared" si="17"/>
        <v>17</v>
      </c>
      <c r="AB8">
        <f t="shared" si="18"/>
        <v>2.593994140625E-4</v>
      </c>
      <c r="AC8">
        <f t="shared" si="8"/>
        <v>-3.1063705676096995E-6</v>
      </c>
      <c r="AD8">
        <f t="shared" si="9"/>
        <v>-4.6521238901008549E-4</v>
      </c>
    </row>
    <row r="9" spans="1:30" x14ac:dyDescent="0.25">
      <c r="E9">
        <f t="shared" si="19"/>
        <v>8</v>
      </c>
      <c r="F9">
        <f t="shared" si="10"/>
        <v>256</v>
      </c>
      <c r="G9">
        <f t="shared" si="11"/>
        <v>3.90625E-3</v>
      </c>
      <c r="H9">
        <f t="shared" si="12"/>
        <v>128</v>
      </c>
      <c r="I9">
        <f t="shared" si="0"/>
        <v>0.5</v>
      </c>
      <c r="M9">
        <v>7</v>
      </c>
      <c r="N9" t="str">
        <f t="shared" si="1"/>
        <v>7</v>
      </c>
      <c r="O9" t="str">
        <f t="shared" si="2"/>
        <v>0000111</v>
      </c>
      <c r="Q9">
        <v>12.25</v>
      </c>
      <c r="R9">
        <f t="shared" si="3"/>
        <v>2.7777777777777778E-4</v>
      </c>
      <c r="S9">
        <f t="shared" si="13"/>
        <v>18</v>
      </c>
      <c r="T9">
        <f t="shared" si="14"/>
        <v>-19.552568808780695</v>
      </c>
      <c r="U9">
        <f t="shared" si="4"/>
        <v>1800</v>
      </c>
      <c r="V9">
        <f t="shared" si="15"/>
        <v>8</v>
      </c>
      <c r="W9">
        <f t="shared" si="16"/>
        <v>7</v>
      </c>
      <c r="X9">
        <f t="shared" si="5"/>
        <v>3.5555555555555556E-2</v>
      </c>
      <c r="Y9">
        <f t="shared" si="6"/>
        <v>1193046.4711111111</v>
      </c>
      <c r="Z9">
        <f t="shared" si="7"/>
        <v>1193046</v>
      </c>
      <c r="AA9">
        <f t="shared" si="17"/>
        <v>18</v>
      </c>
      <c r="AB9">
        <f t="shared" si="18"/>
        <v>2.74658203125E-4</v>
      </c>
      <c r="AC9">
        <f t="shared" si="8"/>
        <v>-4.8372894525421702E-6</v>
      </c>
      <c r="AD9">
        <f t="shared" si="9"/>
        <v>-6.8363117215607572E-4</v>
      </c>
    </row>
    <row r="10" spans="1:30" x14ac:dyDescent="0.25">
      <c r="E10">
        <f t="shared" si="19"/>
        <v>9</v>
      </c>
      <c r="F10">
        <f t="shared" si="10"/>
        <v>512</v>
      </c>
      <c r="G10">
        <f t="shared" si="11"/>
        <v>1.953125E-3</v>
      </c>
      <c r="H10">
        <f t="shared" si="12"/>
        <v>256</v>
      </c>
      <c r="I10">
        <f t="shared" si="0"/>
        <v>1</v>
      </c>
      <c r="M10">
        <v>8</v>
      </c>
      <c r="N10" t="str">
        <f t="shared" si="1"/>
        <v>8</v>
      </c>
      <c r="O10" t="str">
        <f t="shared" si="2"/>
        <v>0001000</v>
      </c>
      <c r="Q10">
        <v>12.98</v>
      </c>
      <c r="R10">
        <f t="shared" si="3"/>
        <v>2.9433106575963721E-4</v>
      </c>
      <c r="S10">
        <f t="shared" si="13"/>
        <v>19</v>
      </c>
      <c r="T10">
        <f t="shared" si="14"/>
        <v>-26.159915338299715</v>
      </c>
      <c r="U10">
        <f t="shared" si="4"/>
        <v>1698</v>
      </c>
      <c r="V10">
        <f t="shared" si="15"/>
        <v>8</v>
      </c>
      <c r="W10">
        <f t="shared" si="16"/>
        <v>7</v>
      </c>
      <c r="X10">
        <f t="shared" si="5"/>
        <v>3.7674376417233563E-2</v>
      </c>
      <c r="Y10">
        <f t="shared" si="6"/>
        <v>1264142.3016344672</v>
      </c>
      <c r="Z10">
        <f t="shared" si="7"/>
        <v>1264142</v>
      </c>
      <c r="AA10">
        <f t="shared" si="17"/>
        <v>19</v>
      </c>
      <c r="AB10">
        <f t="shared" si="18"/>
        <v>2.899169921875E-4</v>
      </c>
      <c r="AC10">
        <f t="shared" si="8"/>
        <v>-3.0971318492256303E-6</v>
      </c>
      <c r="AD10">
        <f t="shared" si="9"/>
        <v>-4.1308634445900977E-4</v>
      </c>
    </row>
    <row r="11" spans="1:30" x14ac:dyDescent="0.25">
      <c r="I11">
        <f>SUM(I2:I10)</f>
        <v>1.99609375</v>
      </c>
      <c r="M11">
        <v>9</v>
      </c>
      <c r="N11" t="str">
        <f t="shared" si="1"/>
        <v>9</v>
      </c>
      <c r="O11" t="str">
        <f t="shared" si="2"/>
        <v>0001001</v>
      </c>
      <c r="Q11">
        <v>13.75</v>
      </c>
      <c r="R11">
        <f t="shared" si="3"/>
        <v>3.1179138321995464E-4</v>
      </c>
      <c r="S11">
        <f t="shared" si="13"/>
        <v>20</v>
      </c>
      <c r="T11">
        <f t="shared" si="14"/>
        <v>-37.128699966062413</v>
      </c>
      <c r="U11">
        <f t="shared" si="4"/>
        <v>1603</v>
      </c>
      <c r="V11">
        <f t="shared" si="15"/>
        <v>8</v>
      </c>
      <c r="W11">
        <f t="shared" si="16"/>
        <v>7</v>
      </c>
      <c r="X11">
        <f t="shared" si="5"/>
        <v>3.9909297052154194E-2</v>
      </c>
      <c r="Y11">
        <f t="shared" si="6"/>
        <v>1339133.7941043084</v>
      </c>
      <c r="Z11">
        <f t="shared" si="7"/>
        <v>1339134</v>
      </c>
      <c r="AA11">
        <f t="shared" si="17"/>
        <v>20</v>
      </c>
      <c r="AB11">
        <f t="shared" si="18"/>
        <v>3.0517578125E-4</v>
      </c>
      <c r="AC11">
        <f t="shared" si="8"/>
        <v>2.1141022447305861E-6</v>
      </c>
      <c r="AD11">
        <f t="shared" si="9"/>
        <v>2.6618221857337349E-4</v>
      </c>
    </row>
    <row r="12" spans="1:30" x14ac:dyDescent="0.25">
      <c r="M12">
        <v>10</v>
      </c>
      <c r="N12" t="str">
        <f t="shared" si="1"/>
        <v>A</v>
      </c>
      <c r="O12" t="str">
        <f t="shared" si="2"/>
        <v>0001010</v>
      </c>
      <c r="Q12">
        <v>14.57</v>
      </c>
      <c r="R12">
        <f t="shared" si="3"/>
        <v>3.3038548752834467E-4</v>
      </c>
      <c r="S12">
        <f t="shared" si="13"/>
        <v>22</v>
      </c>
      <c r="T12">
        <f t="shared" si="14"/>
        <v>27.592418015705473</v>
      </c>
      <c r="U12">
        <f t="shared" si="4"/>
        <v>1513</v>
      </c>
      <c r="V12">
        <f t="shared" si="15"/>
        <v>8</v>
      </c>
      <c r="W12">
        <f t="shared" si="16"/>
        <v>7</v>
      </c>
      <c r="X12">
        <f t="shared" si="5"/>
        <v>4.2289342403628118E-2</v>
      </c>
      <c r="Y12">
        <f t="shared" si="6"/>
        <v>1418994.8640072562</v>
      </c>
      <c r="Z12">
        <f t="shared" si="7"/>
        <v>1418995</v>
      </c>
      <c r="AA12">
        <f t="shared" si="17"/>
        <v>21</v>
      </c>
      <c r="AB12">
        <f t="shared" si="18"/>
        <v>3.204345703125E-4</v>
      </c>
      <c r="AC12">
        <f t="shared" si="8"/>
        <v>1.3963505626670824E-6</v>
      </c>
      <c r="AD12">
        <f t="shared" si="9"/>
        <v>1.6591691984589669E-4</v>
      </c>
    </row>
    <row r="13" spans="1:30" x14ac:dyDescent="0.25">
      <c r="M13">
        <v>11</v>
      </c>
      <c r="N13" t="str">
        <f t="shared" si="1"/>
        <v>B</v>
      </c>
      <c r="O13" t="str">
        <f t="shared" si="2"/>
        <v>0001011</v>
      </c>
      <c r="Q13">
        <v>15.43</v>
      </c>
      <c r="R13">
        <f t="shared" si="3"/>
        <v>3.4988662131519275E-4</v>
      </c>
      <c r="S13">
        <f t="shared" si="13"/>
        <v>23</v>
      </c>
      <c r="T13">
        <f t="shared" si="14"/>
        <v>5.2642015118972925</v>
      </c>
      <c r="U13">
        <f t="shared" si="4"/>
        <v>1429</v>
      </c>
      <c r="V13">
        <f t="shared" si="15"/>
        <v>8</v>
      </c>
      <c r="W13">
        <f t="shared" si="16"/>
        <v>7</v>
      </c>
      <c r="X13">
        <f t="shared" si="5"/>
        <v>4.4785487528344672E-2</v>
      </c>
      <c r="Y13">
        <f t="shared" si="6"/>
        <v>1502751.5958566894</v>
      </c>
      <c r="Z13">
        <f t="shared" si="7"/>
        <v>1502752</v>
      </c>
      <c r="AA13">
        <f t="shared" si="17"/>
        <v>22</v>
      </c>
      <c r="AB13">
        <f t="shared" si="18"/>
        <v>3.35693359375E-4</v>
      </c>
      <c r="AC13">
        <f t="shared" si="8"/>
        <v>4.1496753688525893E-6</v>
      </c>
      <c r="AD13">
        <f t="shared" si="9"/>
        <v>4.6559029981115192E-4</v>
      </c>
    </row>
    <row r="14" spans="1:30" x14ac:dyDescent="0.25">
      <c r="M14">
        <v>12</v>
      </c>
      <c r="N14" t="str">
        <f t="shared" si="1"/>
        <v>C</v>
      </c>
      <c r="O14" t="str">
        <f t="shared" si="2"/>
        <v>0001100</v>
      </c>
      <c r="Q14">
        <v>16.350000000000001</v>
      </c>
      <c r="R14">
        <f t="shared" si="3"/>
        <v>3.7074829931972792E-4</v>
      </c>
      <c r="S14">
        <f t="shared" si="13"/>
        <v>24</v>
      </c>
      <c r="T14">
        <f t="shared" si="14"/>
        <v>-21.318233468782655</v>
      </c>
      <c r="U14">
        <f t="shared" si="4"/>
        <v>1348</v>
      </c>
      <c r="V14">
        <f t="shared" si="15"/>
        <v>8</v>
      </c>
      <c r="W14">
        <f t="shared" si="16"/>
        <v>7</v>
      </c>
      <c r="X14">
        <f t="shared" si="5"/>
        <v>4.7455782312925174E-2</v>
      </c>
      <c r="Y14">
        <f t="shared" si="6"/>
        <v>1592351.8206258505</v>
      </c>
      <c r="Z14">
        <f t="shared" si="7"/>
        <v>1592352</v>
      </c>
      <c r="AA14">
        <f t="shared" si="17"/>
        <v>24</v>
      </c>
      <c r="AB14">
        <f t="shared" si="18"/>
        <v>3.662109375E-4</v>
      </c>
      <c r="AC14">
        <f t="shared" si="8"/>
        <v>1.8417835222759617E-6</v>
      </c>
      <c r="AD14">
        <f t="shared" si="9"/>
        <v>1.9501884787720435E-4</v>
      </c>
    </row>
    <row r="15" spans="1:30" x14ac:dyDescent="0.25">
      <c r="M15">
        <v>13</v>
      </c>
      <c r="N15" t="str">
        <f t="shared" si="1"/>
        <v>D</v>
      </c>
      <c r="O15" t="str">
        <f t="shared" si="2"/>
        <v>0001101</v>
      </c>
      <c r="Q15">
        <v>17.32</v>
      </c>
      <c r="R15">
        <f t="shared" si="3"/>
        <v>3.9274376417233563E-4</v>
      </c>
      <c r="S15">
        <f t="shared" si="13"/>
        <v>26</v>
      </c>
      <c r="T15">
        <f t="shared" si="14"/>
        <v>17.47647422560464</v>
      </c>
      <c r="U15">
        <f t="shared" si="4"/>
        <v>1273</v>
      </c>
      <c r="V15">
        <f t="shared" si="15"/>
        <v>8</v>
      </c>
      <c r="W15">
        <f t="shared" si="16"/>
        <v>7</v>
      </c>
      <c r="X15">
        <f t="shared" si="5"/>
        <v>5.0271201814058961E-2</v>
      </c>
      <c r="Y15">
        <f t="shared" si="6"/>
        <v>1686821.622828118</v>
      </c>
      <c r="Z15">
        <f t="shared" si="7"/>
        <v>1686822</v>
      </c>
      <c r="AA15">
        <f t="shared" si="17"/>
        <v>25</v>
      </c>
      <c r="AB15">
        <f t="shared" si="18"/>
        <v>3.814697265625E-4</v>
      </c>
      <c r="AC15">
        <f t="shared" si="8"/>
        <v>3.8727372872059303E-6</v>
      </c>
      <c r="AD15">
        <f t="shared" si="9"/>
        <v>3.8710241945926084E-4</v>
      </c>
    </row>
    <row r="16" spans="1:30" x14ac:dyDescent="0.25">
      <c r="M16">
        <v>14</v>
      </c>
      <c r="N16" t="str">
        <f t="shared" si="1"/>
        <v>E</v>
      </c>
      <c r="O16" t="str">
        <f t="shared" si="2"/>
        <v>0001110</v>
      </c>
      <c r="Q16">
        <v>18.350000000000001</v>
      </c>
      <c r="R16">
        <f t="shared" si="3"/>
        <v>4.1609977324263042E-4</v>
      </c>
      <c r="S16">
        <f t="shared" si="13"/>
        <v>27</v>
      </c>
      <c r="T16">
        <f t="shared" si="14"/>
        <v>-17.195544552164137</v>
      </c>
      <c r="U16">
        <f t="shared" si="4"/>
        <v>1201</v>
      </c>
      <c r="V16">
        <f t="shared" si="15"/>
        <v>8</v>
      </c>
      <c r="W16">
        <f t="shared" si="16"/>
        <v>7</v>
      </c>
      <c r="X16">
        <f t="shared" si="5"/>
        <v>5.3260770975056694E-2</v>
      </c>
      <c r="Y16">
        <f t="shared" si="6"/>
        <v>1787134.9179501135</v>
      </c>
      <c r="Z16">
        <f t="shared" si="7"/>
        <v>1787135</v>
      </c>
      <c r="AA16">
        <f t="shared" si="17"/>
        <v>27</v>
      </c>
      <c r="AB16">
        <f t="shared" si="18"/>
        <v>4.119873046875E-4</v>
      </c>
      <c r="AC16">
        <f t="shared" si="8"/>
        <v>8.4247439937376427E-7</v>
      </c>
      <c r="AD16">
        <f t="shared" si="9"/>
        <v>7.9483396726813969E-5</v>
      </c>
    </row>
    <row r="17" spans="13:30" x14ac:dyDescent="0.25">
      <c r="M17">
        <v>15</v>
      </c>
      <c r="N17" t="str">
        <f t="shared" si="1"/>
        <v>F</v>
      </c>
      <c r="O17" t="str">
        <f t="shared" si="2"/>
        <v>0001111</v>
      </c>
      <c r="Q17">
        <v>19.45</v>
      </c>
      <c r="R17">
        <f t="shared" si="3"/>
        <v>4.4104308390022673E-4</v>
      </c>
      <c r="S17">
        <f t="shared" si="13"/>
        <v>29</v>
      </c>
      <c r="T17">
        <f t="shared" si="14"/>
        <v>5.7285364331856092</v>
      </c>
      <c r="U17">
        <f t="shared" si="4"/>
        <v>1133</v>
      </c>
      <c r="V17">
        <f t="shared" si="15"/>
        <v>8</v>
      </c>
      <c r="W17">
        <f t="shared" si="16"/>
        <v>7</v>
      </c>
      <c r="X17">
        <f t="shared" si="5"/>
        <v>5.6453514739229022E-2</v>
      </c>
      <c r="Y17">
        <f t="shared" si="6"/>
        <v>1894265.6214784579</v>
      </c>
      <c r="Z17">
        <f t="shared" si="7"/>
        <v>1894266</v>
      </c>
      <c r="AA17">
        <f t="shared" si="17"/>
        <v>28</v>
      </c>
      <c r="AB17">
        <f t="shared" si="18"/>
        <v>4.2724609375E-4</v>
      </c>
      <c r="AC17">
        <f t="shared" si="8"/>
        <v>3.8865953695633657E-6</v>
      </c>
      <c r="AD17">
        <f t="shared" si="9"/>
        <v>3.4594373104788437E-4</v>
      </c>
    </row>
    <row r="18" spans="13:30" x14ac:dyDescent="0.25">
      <c r="M18">
        <v>16</v>
      </c>
      <c r="N18" t="str">
        <f t="shared" si="1"/>
        <v>10</v>
      </c>
      <c r="O18" t="str">
        <f t="shared" si="2"/>
        <v>0010000</v>
      </c>
      <c r="Q18">
        <v>20.6</v>
      </c>
      <c r="R18">
        <f t="shared" si="3"/>
        <v>4.6712018140589574E-4</v>
      </c>
      <c r="S18">
        <f t="shared" si="13"/>
        <v>31</v>
      </c>
      <c r="T18">
        <f t="shared" si="14"/>
        <v>21.73789610791723</v>
      </c>
      <c r="U18">
        <f t="shared" si="4"/>
        <v>1070</v>
      </c>
      <c r="V18">
        <f t="shared" si="15"/>
        <v>8</v>
      </c>
      <c r="W18">
        <f t="shared" si="16"/>
        <v>7</v>
      </c>
      <c r="X18">
        <f t="shared" si="5"/>
        <v>5.9791383219954655E-2</v>
      </c>
      <c r="Y18">
        <f t="shared" si="6"/>
        <v>2006265.9024399095</v>
      </c>
      <c r="Z18">
        <f t="shared" si="7"/>
        <v>2006266</v>
      </c>
      <c r="AA18">
        <f t="shared" si="17"/>
        <v>30</v>
      </c>
      <c r="AB18">
        <f t="shared" si="18"/>
        <v>4.57763671875E-4</v>
      </c>
      <c r="AC18">
        <f t="shared" si="8"/>
        <v>1.0017305589519153E-6</v>
      </c>
      <c r="AD18">
        <f t="shared" si="9"/>
        <v>8.4185922692972179E-5</v>
      </c>
    </row>
    <row r="19" spans="13:30" x14ac:dyDescent="0.25">
      <c r="M19">
        <v>17</v>
      </c>
      <c r="N19" t="str">
        <f t="shared" si="1"/>
        <v>11</v>
      </c>
      <c r="O19" t="str">
        <f t="shared" si="2"/>
        <v>0010001</v>
      </c>
      <c r="Q19">
        <v>21.83</v>
      </c>
      <c r="R19">
        <f t="shared" si="3"/>
        <v>4.9501133786848065E-4</v>
      </c>
      <c r="S19">
        <f t="shared" si="13"/>
        <v>32</v>
      </c>
      <c r="T19">
        <f t="shared" si="14"/>
        <v>-23.69902786058497</v>
      </c>
      <c r="U19">
        <f t="shared" si="4"/>
        <v>1010</v>
      </c>
      <c r="V19">
        <f t="shared" si="15"/>
        <v>8</v>
      </c>
      <c r="W19">
        <f t="shared" si="16"/>
        <v>7</v>
      </c>
      <c r="X19">
        <f t="shared" si="5"/>
        <v>6.3361451247165523E-2</v>
      </c>
      <c r="Y19">
        <f t="shared" si="6"/>
        <v>2126057.5072943307</v>
      </c>
      <c r="Z19">
        <f t="shared" si="7"/>
        <v>2126058</v>
      </c>
      <c r="AA19">
        <f t="shared" si="17"/>
        <v>32</v>
      </c>
      <c r="AB19">
        <f t="shared" si="18"/>
        <v>4.8828125E-4</v>
      </c>
      <c r="AC19">
        <f t="shared" si="8"/>
        <v>5.0590187344011495E-6</v>
      </c>
      <c r="AD19">
        <f t="shared" si="9"/>
        <v>4.0120680112532508E-4</v>
      </c>
    </row>
    <row r="20" spans="13:30" x14ac:dyDescent="0.25">
      <c r="M20">
        <v>18</v>
      </c>
      <c r="N20" t="str">
        <f t="shared" si="1"/>
        <v>12</v>
      </c>
      <c r="O20" t="str">
        <f t="shared" si="2"/>
        <v>0010010</v>
      </c>
      <c r="Q20">
        <v>23.12</v>
      </c>
      <c r="R20">
        <f t="shared" si="3"/>
        <v>5.242630385487528E-4</v>
      </c>
      <c r="S20">
        <f t="shared" si="13"/>
        <v>34</v>
      </c>
      <c r="T20">
        <f t="shared" si="14"/>
        <v>-18.138739372043155</v>
      </c>
      <c r="U20">
        <f t="shared" si="4"/>
        <v>953</v>
      </c>
      <c r="V20">
        <f t="shared" si="15"/>
        <v>8</v>
      </c>
      <c r="W20">
        <f t="shared" si="16"/>
        <v>7</v>
      </c>
      <c r="X20">
        <f t="shared" si="5"/>
        <v>6.7105668934240359E-2</v>
      </c>
      <c r="Y20">
        <f t="shared" si="6"/>
        <v>2251692.6050684806</v>
      </c>
      <c r="Z20">
        <f t="shared" si="7"/>
        <v>2251693</v>
      </c>
      <c r="AA20">
        <f t="shared" si="17"/>
        <v>34</v>
      </c>
      <c r="AB20">
        <f t="shared" si="18"/>
        <v>5.18798828125E-4</v>
      </c>
      <c r="AC20">
        <f t="shared" si="8"/>
        <v>4.0550902499162517E-6</v>
      </c>
      <c r="AD20">
        <f t="shared" si="9"/>
        <v>3.0364661314445971E-4</v>
      </c>
    </row>
    <row r="21" spans="13:30" x14ac:dyDescent="0.25">
      <c r="M21">
        <v>19</v>
      </c>
      <c r="N21" t="str">
        <f t="shared" si="1"/>
        <v>13</v>
      </c>
      <c r="O21" t="str">
        <f t="shared" si="2"/>
        <v>0010011</v>
      </c>
      <c r="Q21">
        <v>24.5</v>
      </c>
      <c r="R21">
        <f t="shared" si="3"/>
        <v>5.5555555555555556E-4</v>
      </c>
      <c r="S21">
        <f t="shared" si="13"/>
        <v>36</v>
      </c>
      <c r="T21">
        <f t="shared" si="14"/>
        <v>-19.552568808780695</v>
      </c>
      <c r="U21">
        <f t="shared" si="4"/>
        <v>900</v>
      </c>
      <c r="V21">
        <f t="shared" si="15"/>
        <v>8</v>
      </c>
      <c r="W21">
        <f t="shared" si="16"/>
        <v>7</v>
      </c>
      <c r="X21">
        <f t="shared" si="5"/>
        <v>7.1111111111111111E-2</v>
      </c>
      <c r="Y21">
        <f t="shared" si="6"/>
        <v>2386092.9422222222</v>
      </c>
      <c r="Z21">
        <f t="shared" si="7"/>
        <v>2386093</v>
      </c>
      <c r="AA21">
        <f t="shared" si="17"/>
        <v>36</v>
      </c>
      <c r="AB21">
        <f t="shared" si="18"/>
        <v>5.4931640625E-4</v>
      </c>
      <c r="AC21">
        <f t="shared" si="8"/>
        <v>5.9325248005131018E-7</v>
      </c>
      <c r="AD21">
        <f t="shared" si="9"/>
        <v>4.1920770640266728E-5</v>
      </c>
    </row>
    <row r="22" spans="13:30" x14ac:dyDescent="0.25">
      <c r="M22">
        <v>20</v>
      </c>
      <c r="N22" t="str">
        <f t="shared" si="1"/>
        <v>14</v>
      </c>
      <c r="O22" t="str">
        <f t="shared" si="2"/>
        <v>0010100</v>
      </c>
      <c r="Q22">
        <v>25.96</v>
      </c>
      <c r="R22">
        <f t="shared" si="3"/>
        <v>5.8866213151927442E-4</v>
      </c>
      <c r="S22">
        <f t="shared" si="13"/>
        <v>39</v>
      </c>
      <c r="T22">
        <f t="shared" si="14"/>
        <v>18.809731164095751</v>
      </c>
      <c r="U22">
        <f t="shared" si="4"/>
        <v>849</v>
      </c>
      <c r="V22">
        <f t="shared" si="15"/>
        <v>8</v>
      </c>
      <c r="W22">
        <f t="shared" si="16"/>
        <v>7</v>
      </c>
      <c r="X22">
        <f t="shared" si="5"/>
        <v>7.5348752834467125E-2</v>
      </c>
      <c r="Y22">
        <f t="shared" si="6"/>
        <v>2528284.6032689344</v>
      </c>
      <c r="Z22">
        <f t="shared" si="7"/>
        <v>2528285</v>
      </c>
      <c r="AA22">
        <f t="shared" si="17"/>
        <v>38</v>
      </c>
      <c r="AB22">
        <f t="shared" si="18"/>
        <v>5.79833984375E-4</v>
      </c>
      <c r="AC22">
        <f t="shared" si="8"/>
        <v>4.0735676866843901E-6</v>
      </c>
      <c r="AD22">
        <f t="shared" si="9"/>
        <v>2.7166018967645224E-4</v>
      </c>
    </row>
    <row r="23" spans="13:30" x14ac:dyDescent="0.25">
      <c r="M23">
        <v>21</v>
      </c>
      <c r="N23" t="str">
        <f t="shared" si="1"/>
        <v>15</v>
      </c>
      <c r="O23" t="str">
        <f t="shared" si="2"/>
        <v>0010101</v>
      </c>
      <c r="P23" t="s">
        <v>113</v>
      </c>
      <c r="Q23">
        <v>27.5</v>
      </c>
      <c r="R23">
        <f t="shared" si="3"/>
        <v>6.2358276643990928E-4</v>
      </c>
      <c r="S23">
        <f t="shared" si="13"/>
        <v>41</v>
      </c>
      <c r="T23">
        <f t="shared" si="14"/>
        <v>5.6199917108033057</v>
      </c>
      <c r="U23">
        <f t="shared" si="4"/>
        <v>801</v>
      </c>
      <c r="V23">
        <f t="shared" si="15"/>
        <v>8</v>
      </c>
      <c r="W23">
        <f t="shared" si="16"/>
        <v>7</v>
      </c>
      <c r="X23">
        <f t="shared" si="5"/>
        <v>7.9818594104308388E-2</v>
      </c>
      <c r="Y23">
        <f t="shared" si="6"/>
        <v>2678267.5882086167</v>
      </c>
      <c r="Z23">
        <f t="shared" si="7"/>
        <v>2678268</v>
      </c>
      <c r="AA23">
        <f t="shared" si="17"/>
        <v>40</v>
      </c>
      <c r="AB23">
        <f t="shared" si="18"/>
        <v>6.103515625E-4</v>
      </c>
      <c r="AC23">
        <f t="shared" si="8"/>
        <v>4.2282044894611723E-6</v>
      </c>
      <c r="AD23">
        <f t="shared" si="9"/>
        <v>2.6618221857337349E-4</v>
      </c>
    </row>
    <row r="24" spans="13:30" x14ac:dyDescent="0.25">
      <c r="M24">
        <v>22</v>
      </c>
      <c r="N24" t="str">
        <f t="shared" si="1"/>
        <v>16</v>
      </c>
      <c r="O24" t="str">
        <f t="shared" si="2"/>
        <v>0010110</v>
      </c>
      <c r="P24" t="s">
        <v>112</v>
      </c>
      <c r="Q24">
        <v>29.14</v>
      </c>
      <c r="R24">
        <f t="shared" si="3"/>
        <v>6.6077097505668934E-4</v>
      </c>
      <c r="S24">
        <f t="shared" si="13"/>
        <v>43</v>
      </c>
      <c r="T24">
        <f t="shared" si="14"/>
        <v>-12.207818706533677</v>
      </c>
      <c r="U24">
        <f t="shared" si="4"/>
        <v>756</v>
      </c>
      <c r="V24">
        <f t="shared" si="15"/>
        <v>8</v>
      </c>
      <c r="W24">
        <f t="shared" si="16"/>
        <v>7</v>
      </c>
      <c r="X24">
        <f t="shared" si="5"/>
        <v>8.4578684807256235E-2</v>
      </c>
      <c r="Y24">
        <f t="shared" si="6"/>
        <v>2837989.7280145125</v>
      </c>
      <c r="Z24">
        <f t="shared" si="7"/>
        <v>2837990</v>
      </c>
      <c r="AA24">
        <f t="shared" si="17"/>
        <v>43</v>
      </c>
      <c r="AB24">
        <f t="shared" si="18"/>
        <v>6.561279296875E-4</v>
      </c>
      <c r="AC24">
        <f t="shared" si="8"/>
        <v>2.7927011253341648E-6</v>
      </c>
      <c r="AD24">
        <f t="shared" si="9"/>
        <v>1.6591691984589669E-4</v>
      </c>
    </row>
    <row r="25" spans="13:30" x14ac:dyDescent="0.25">
      <c r="M25">
        <v>23</v>
      </c>
      <c r="N25" t="str">
        <f t="shared" si="1"/>
        <v>17</v>
      </c>
      <c r="O25" t="str">
        <f t="shared" si="2"/>
        <v>0010111</v>
      </c>
      <c r="P25" t="s">
        <v>111</v>
      </c>
      <c r="Q25">
        <v>30.87</v>
      </c>
      <c r="R25">
        <f t="shared" si="3"/>
        <v>6.9999999999999999E-4</v>
      </c>
      <c r="S25">
        <f t="shared" si="13"/>
        <v>46</v>
      </c>
      <c r="T25">
        <f t="shared" si="14"/>
        <v>4.7032962586296776</v>
      </c>
      <c r="U25">
        <f t="shared" si="4"/>
        <v>714</v>
      </c>
      <c r="V25">
        <f t="shared" si="15"/>
        <v>8</v>
      </c>
      <c r="W25">
        <f t="shared" si="16"/>
        <v>7</v>
      </c>
      <c r="X25">
        <f t="shared" si="5"/>
        <v>8.9599999999999999E-2</v>
      </c>
      <c r="Y25">
        <f t="shared" si="6"/>
        <v>3006477.1072</v>
      </c>
      <c r="Z25">
        <f t="shared" si="7"/>
        <v>3006477</v>
      </c>
      <c r="AA25">
        <f t="shared" si="17"/>
        <v>45</v>
      </c>
      <c r="AB25">
        <f t="shared" si="18"/>
        <v>6.866455078125E-4</v>
      </c>
      <c r="AC25">
        <f t="shared" si="8"/>
        <v>-1.1007115241728864E-6</v>
      </c>
      <c r="AD25">
        <f t="shared" si="9"/>
        <v>-6.1729488257752864E-5</v>
      </c>
    </row>
    <row r="26" spans="13:30" x14ac:dyDescent="0.25">
      <c r="M26">
        <v>24</v>
      </c>
      <c r="N26" t="str">
        <f t="shared" si="1"/>
        <v>18</v>
      </c>
      <c r="O26" t="str">
        <f t="shared" si="2"/>
        <v>0011000</v>
      </c>
      <c r="P26" t="s">
        <v>110</v>
      </c>
      <c r="Q26">
        <v>32.700000000000003</v>
      </c>
      <c r="R26">
        <f t="shared" si="3"/>
        <v>7.4149659863945584E-4</v>
      </c>
      <c r="S26">
        <f t="shared" si="13"/>
        <v>49</v>
      </c>
      <c r="T26">
        <f t="shared" si="14"/>
        <v>14.378578604079738</v>
      </c>
      <c r="U26">
        <f t="shared" si="4"/>
        <v>674</v>
      </c>
      <c r="V26">
        <f t="shared" si="15"/>
        <v>8</v>
      </c>
      <c r="W26">
        <f t="shared" si="16"/>
        <v>7</v>
      </c>
      <c r="X26">
        <f t="shared" si="5"/>
        <v>9.4911564625850348E-2</v>
      </c>
      <c r="Y26">
        <f t="shared" si="6"/>
        <v>3184703.6412517009</v>
      </c>
      <c r="Z26">
        <f t="shared" si="7"/>
        <v>3184704</v>
      </c>
      <c r="AA26">
        <f t="shared" si="17"/>
        <v>48</v>
      </c>
      <c r="AB26">
        <f t="shared" si="18"/>
        <v>7.32421875E-4</v>
      </c>
      <c r="AC26">
        <f t="shared" si="8"/>
        <v>3.6835670445519234E-6</v>
      </c>
      <c r="AD26">
        <f t="shared" si="9"/>
        <v>1.9501884787720435E-4</v>
      </c>
    </row>
    <row r="27" spans="13:30" x14ac:dyDescent="0.25">
      <c r="M27">
        <v>25</v>
      </c>
      <c r="N27" t="str">
        <f t="shared" si="1"/>
        <v>19</v>
      </c>
      <c r="O27" t="str">
        <f t="shared" si="2"/>
        <v>0011001</v>
      </c>
      <c r="P27" t="s">
        <v>109</v>
      </c>
      <c r="Q27">
        <v>34.65</v>
      </c>
      <c r="R27">
        <f t="shared" si="3"/>
        <v>7.8571428571428564E-4</v>
      </c>
      <c r="S27">
        <f t="shared" si="13"/>
        <v>51</v>
      </c>
      <c r="T27">
        <f t="shared" si="14"/>
        <v>-16.640483935332355</v>
      </c>
      <c r="U27">
        <f t="shared" si="4"/>
        <v>636</v>
      </c>
      <c r="V27">
        <f t="shared" si="15"/>
        <v>8</v>
      </c>
      <c r="W27">
        <f t="shared" si="16"/>
        <v>7</v>
      </c>
      <c r="X27">
        <f t="shared" si="5"/>
        <v>0.10057142857142856</v>
      </c>
      <c r="Y27">
        <f t="shared" si="6"/>
        <v>3374617.1611428568</v>
      </c>
      <c r="Z27">
        <f t="shared" si="7"/>
        <v>3374617</v>
      </c>
      <c r="AA27">
        <f t="shared" si="17"/>
        <v>51</v>
      </c>
      <c r="AB27">
        <f t="shared" si="18"/>
        <v>7.781982421875E-4</v>
      </c>
      <c r="AC27">
        <f t="shared" si="8"/>
        <v>-1.6545876826848729E-6</v>
      </c>
      <c r="AD27">
        <f t="shared" si="9"/>
        <v>-8.2668935251297945E-5</v>
      </c>
    </row>
    <row r="28" spans="13:30" x14ac:dyDescent="0.25">
      <c r="M28">
        <v>26</v>
      </c>
      <c r="N28" t="str">
        <f t="shared" si="1"/>
        <v>1A</v>
      </c>
      <c r="O28" t="str">
        <f t="shared" si="2"/>
        <v>0011010</v>
      </c>
      <c r="P28" t="s">
        <v>108</v>
      </c>
      <c r="Q28">
        <v>36.71</v>
      </c>
      <c r="R28">
        <f t="shared" si="3"/>
        <v>8.3242630385487533E-4</v>
      </c>
      <c r="S28">
        <f t="shared" si="13"/>
        <v>55</v>
      </c>
      <c r="T28">
        <f t="shared" si="14"/>
        <v>14.099447438498741</v>
      </c>
      <c r="U28">
        <f t="shared" si="4"/>
        <v>600</v>
      </c>
      <c r="V28">
        <f t="shared" si="15"/>
        <v>8</v>
      </c>
      <c r="W28">
        <f t="shared" si="16"/>
        <v>7</v>
      </c>
      <c r="X28">
        <f t="shared" si="5"/>
        <v>0.10655056689342404</v>
      </c>
      <c r="Y28">
        <f t="shared" si="6"/>
        <v>3575243.7513868483</v>
      </c>
      <c r="Z28">
        <f t="shared" si="7"/>
        <v>3575244</v>
      </c>
      <c r="AA28">
        <f t="shared" si="17"/>
        <v>54</v>
      </c>
      <c r="AB28">
        <f t="shared" si="18"/>
        <v>8.23974609375E-4</v>
      </c>
      <c r="AC28">
        <f t="shared" si="8"/>
        <v>2.5527179220051141E-6</v>
      </c>
      <c r="AD28">
        <f t="shared" si="9"/>
        <v>1.2038550894472185E-4</v>
      </c>
    </row>
    <row r="29" spans="13:30" x14ac:dyDescent="0.25">
      <c r="M29">
        <v>27</v>
      </c>
      <c r="N29" t="str">
        <f t="shared" si="1"/>
        <v>1B</v>
      </c>
      <c r="O29" t="str">
        <f t="shared" si="2"/>
        <v>0011011</v>
      </c>
      <c r="P29" t="s">
        <v>107</v>
      </c>
      <c r="Q29">
        <v>38.89</v>
      </c>
      <c r="R29">
        <f t="shared" si="3"/>
        <v>8.8185941043083897E-4</v>
      </c>
      <c r="S29">
        <f t="shared" si="13"/>
        <v>58</v>
      </c>
      <c r="T29">
        <f t="shared" si="14"/>
        <v>6.1736409604004274</v>
      </c>
      <c r="U29">
        <f t="shared" si="4"/>
        <v>566</v>
      </c>
      <c r="V29">
        <f t="shared" si="15"/>
        <v>8</v>
      </c>
      <c r="W29">
        <f t="shared" si="16"/>
        <v>7</v>
      </c>
      <c r="X29">
        <f t="shared" si="5"/>
        <v>0.11287800453514739</v>
      </c>
      <c r="Y29">
        <f t="shared" si="6"/>
        <v>3787557.3274702947</v>
      </c>
      <c r="Z29">
        <f t="shared" si="7"/>
        <v>3787557</v>
      </c>
      <c r="AA29">
        <f t="shared" si="17"/>
        <v>57</v>
      </c>
      <c r="AB29">
        <f t="shared" si="18"/>
        <v>8.697509765625E-4</v>
      </c>
      <c r="AC29">
        <f t="shared" si="8"/>
        <v>-3.3624097692665049E-6</v>
      </c>
      <c r="AD29">
        <f t="shared" si="9"/>
        <v>-1.4968162847781954E-4</v>
      </c>
    </row>
    <row r="30" spans="13:30" x14ac:dyDescent="0.25">
      <c r="M30">
        <v>28</v>
      </c>
      <c r="N30" t="str">
        <f t="shared" si="1"/>
        <v>1C</v>
      </c>
      <c r="O30" t="str">
        <f t="shared" si="2"/>
        <v>0011100</v>
      </c>
      <c r="P30" t="s">
        <v>106</v>
      </c>
      <c r="Q30">
        <v>41.2</v>
      </c>
      <c r="R30">
        <f t="shared" si="3"/>
        <v>9.3424036281179149E-4</v>
      </c>
      <c r="S30">
        <f t="shared" si="13"/>
        <v>61</v>
      </c>
      <c r="T30">
        <f t="shared" si="14"/>
        <v>-6.4128712808695099</v>
      </c>
      <c r="U30">
        <f t="shared" si="4"/>
        <v>535</v>
      </c>
      <c r="V30">
        <f t="shared" si="15"/>
        <v>8</v>
      </c>
      <c r="W30">
        <f t="shared" si="16"/>
        <v>7</v>
      </c>
      <c r="X30">
        <f t="shared" si="5"/>
        <v>0.11958276643990931</v>
      </c>
      <c r="Y30">
        <f t="shared" si="6"/>
        <v>4012531.804879819</v>
      </c>
      <c r="Z30">
        <f t="shared" si="7"/>
        <v>4012532</v>
      </c>
      <c r="AA30">
        <f t="shared" si="17"/>
        <v>61</v>
      </c>
      <c r="AB30">
        <f t="shared" si="18"/>
        <v>9.307861328125E-4</v>
      </c>
      <c r="AC30">
        <f t="shared" si="8"/>
        <v>2.0034611179038306E-6</v>
      </c>
      <c r="AD30">
        <f t="shared" si="9"/>
        <v>8.4185922692972179E-5</v>
      </c>
    </row>
    <row r="31" spans="13:30" x14ac:dyDescent="0.25">
      <c r="M31">
        <v>29</v>
      </c>
      <c r="N31" t="str">
        <f t="shared" si="1"/>
        <v>1D</v>
      </c>
      <c r="O31" t="str">
        <f t="shared" si="2"/>
        <v>0011101</v>
      </c>
      <c r="P31" t="s">
        <v>105</v>
      </c>
      <c r="Q31">
        <v>43.65</v>
      </c>
      <c r="R31">
        <f t="shared" si="3"/>
        <v>9.8979591836734692E-4</v>
      </c>
      <c r="S31">
        <f t="shared" si="13"/>
        <v>65</v>
      </c>
      <c r="T31">
        <f t="shared" si="14"/>
        <v>3.538919542346608</v>
      </c>
      <c r="U31">
        <f t="shared" si="4"/>
        <v>505</v>
      </c>
      <c r="V31">
        <f t="shared" si="15"/>
        <v>8</v>
      </c>
      <c r="W31">
        <f t="shared" si="16"/>
        <v>7</v>
      </c>
      <c r="X31">
        <f t="shared" si="5"/>
        <v>0.12669387755102041</v>
      </c>
      <c r="Y31">
        <f t="shared" si="6"/>
        <v>4251141.0991020408</v>
      </c>
      <c r="Z31">
        <f t="shared" si="7"/>
        <v>4251141</v>
      </c>
      <c r="AA31">
        <f t="shared" si="17"/>
        <v>64</v>
      </c>
      <c r="AB31">
        <f t="shared" si="18"/>
        <v>9.765625E-4</v>
      </c>
      <c r="AC31">
        <f t="shared" si="8"/>
        <v>-1.0175630443722689E-6</v>
      </c>
      <c r="AD31">
        <f t="shared" si="9"/>
        <v>-4.0358300276919041E-5</v>
      </c>
    </row>
    <row r="32" spans="13:30" x14ac:dyDescent="0.25">
      <c r="M32">
        <v>30</v>
      </c>
      <c r="N32" t="str">
        <f t="shared" si="1"/>
        <v>1E</v>
      </c>
      <c r="O32" t="str">
        <f t="shared" si="2"/>
        <v>0011110</v>
      </c>
      <c r="P32" t="s">
        <v>104</v>
      </c>
      <c r="Q32">
        <v>46.25</v>
      </c>
      <c r="R32">
        <f t="shared" si="3"/>
        <v>1.0487528344671202E-3</v>
      </c>
      <c r="S32">
        <f t="shared" si="13"/>
        <v>69</v>
      </c>
      <c r="T32">
        <f t="shared" si="14"/>
        <v>6.7608379129224714</v>
      </c>
      <c r="U32">
        <f t="shared" si="4"/>
        <v>476</v>
      </c>
      <c r="V32">
        <f t="shared" si="15"/>
        <v>8</v>
      </c>
      <c r="W32">
        <f t="shared" si="16"/>
        <v>7</v>
      </c>
      <c r="X32">
        <f t="shared" si="5"/>
        <v>0.13424036281179139</v>
      </c>
      <c r="Y32">
        <f t="shared" si="6"/>
        <v>4504359.1256235829</v>
      </c>
      <c r="Z32">
        <f t="shared" si="7"/>
        <v>4504359</v>
      </c>
      <c r="AA32">
        <f t="shared" si="17"/>
        <v>68</v>
      </c>
      <c r="AB32">
        <f t="shared" si="18"/>
        <v>1.03759765625E-3</v>
      </c>
      <c r="AC32">
        <f t="shared" si="8"/>
        <v>-1.2898817668268933E-6</v>
      </c>
      <c r="AD32">
        <f t="shared" si="9"/>
        <v>-4.8282967910032664E-5</v>
      </c>
    </row>
    <row r="33" spans="13:30" x14ac:dyDescent="0.25">
      <c r="M33">
        <v>31</v>
      </c>
      <c r="N33" t="str">
        <f t="shared" si="1"/>
        <v>1F</v>
      </c>
      <c r="O33" t="str">
        <f t="shared" si="2"/>
        <v>0011111</v>
      </c>
      <c r="P33" t="s">
        <v>103</v>
      </c>
      <c r="Q33">
        <v>49</v>
      </c>
      <c r="R33">
        <f t="shared" si="3"/>
        <v>1.1111111111111111E-3</v>
      </c>
      <c r="S33">
        <f t="shared" si="13"/>
        <v>73</v>
      </c>
      <c r="T33">
        <f t="shared" si="14"/>
        <v>4.3269001164651462</v>
      </c>
      <c r="U33">
        <f t="shared" si="4"/>
        <v>450</v>
      </c>
      <c r="V33">
        <f t="shared" si="15"/>
        <v>8</v>
      </c>
      <c r="W33">
        <f t="shared" si="16"/>
        <v>7</v>
      </c>
      <c r="X33">
        <f t="shared" si="5"/>
        <v>0.14222222222222222</v>
      </c>
      <c r="Y33">
        <f t="shared" si="6"/>
        <v>4772185.8844444444</v>
      </c>
      <c r="Z33">
        <f t="shared" si="7"/>
        <v>4772186</v>
      </c>
      <c r="AA33">
        <f t="shared" si="17"/>
        <v>72</v>
      </c>
      <c r="AB33">
        <f t="shared" si="18"/>
        <v>1.0986328125E-3</v>
      </c>
      <c r="AC33">
        <f t="shared" si="8"/>
        <v>1.1865049601026204E-6</v>
      </c>
      <c r="AD33">
        <f t="shared" si="9"/>
        <v>4.1920770640266728E-5</v>
      </c>
    </row>
    <row r="34" spans="13:30" x14ac:dyDescent="0.25">
      <c r="M34">
        <v>32</v>
      </c>
      <c r="N34" t="str">
        <f t="shared" ref="N34:N65" si="20">DEC2HEX(M34)</f>
        <v>20</v>
      </c>
      <c r="O34" t="str">
        <f t="shared" ref="O34:O65" si="21">HEX2BIN(N34,7)</f>
        <v>0100000</v>
      </c>
      <c r="P34" t="s">
        <v>102</v>
      </c>
      <c r="Q34">
        <v>51.91</v>
      </c>
      <c r="R34">
        <f t="shared" ref="R34:R65" si="22">Q34/fs</f>
        <v>1.1770975056689342E-3</v>
      </c>
      <c r="S34">
        <f t="shared" si="13"/>
        <v>77</v>
      </c>
      <c r="T34">
        <f t="shared" si="14"/>
        <v>-3.195607907948681</v>
      </c>
      <c r="U34">
        <f t="shared" ref="U34:U65" si="23">_xlfn.FLOOR.MATH(0.5/R34)</f>
        <v>424</v>
      </c>
      <c r="V34">
        <f t="shared" si="15"/>
        <v>8</v>
      </c>
      <c r="W34">
        <f t="shared" si="16"/>
        <v>7</v>
      </c>
      <c r="X34">
        <f t="shared" ref="X34:X65" si="24">R34*POWER(2,b)</f>
        <v>0.15066848072562358</v>
      </c>
      <c r="Y34">
        <f t="shared" ref="Y34:Y65" si="25">X34*POWER(2,Blut-b)</f>
        <v>5055595.2910512472</v>
      </c>
      <c r="Z34">
        <f t="shared" ref="Z34:Z65" si="26">ROUND(Y34,0)</f>
        <v>5055595</v>
      </c>
      <c r="AA34">
        <f t="shared" si="17"/>
        <v>77</v>
      </c>
      <c r="AB34">
        <f t="shared" si="18"/>
        <v>1.1749267578125E-3</v>
      </c>
      <c r="AC34">
        <f t="shared" ref="AC34:AC65" si="27">(Z34 / POWER(2,Blut-b)-X34) / POWER(2,b) * fs</f>
        <v>-2.9884651302431245E-6</v>
      </c>
      <c r="AD34">
        <f t="shared" ref="AD34:AD65" si="28">1200 * LOG((Q34+AC34)/Q34,2)</f>
        <v>-9.9667361364593556E-5</v>
      </c>
    </row>
    <row r="35" spans="13:30" x14ac:dyDescent="0.25">
      <c r="M35">
        <v>33</v>
      </c>
      <c r="N35" t="str">
        <f t="shared" si="20"/>
        <v>21</v>
      </c>
      <c r="O35" t="str">
        <f t="shared" si="21"/>
        <v>0100001</v>
      </c>
      <c r="P35" t="s">
        <v>101</v>
      </c>
      <c r="Q35">
        <v>55</v>
      </c>
      <c r="R35">
        <f t="shared" si="22"/>
        <v>1.2471655328798186E-3</v>
      </c>
      <c r="S35">
        <f t="shared" si="13"/>
        <v>82</v>
      </c>
      <c r="T35">
        <f t="shared" si="14"/>
        <v>5.6199917108033057</v>
      </c>
      <c r="U35">
        <f t="shared" si="23"/>
        <v>400</v>
      </c>
      <c r="V35">
        <f t="shared" si="15"/>
        <v>8</v>
      </c>
      <c r="W35">
        <f t="shared" si="16"/>
        <v>7</v>
      </c>
      <c r="X35">
        <f t="shared" si="24"/>
        <v>0.15963718820861678</v>
      </c>
      <c r="Y35">
        <f t="shared" si="25"/>
        <v>5356535.1764172334</v>
      </c>
      <c r="Z35">
        <f t="shared" si="26"/>
        <v>5356535</v>
      </c>
      <c r="AA35">
        <f t="shared" si="17"/>
        <v>81</v>
      </c>
      <c r="AB35">
        <f t="shared" si="18"/>
        <v>1.2359619140625E-3</v>
      </c>
      <c r="AC35">
        <f t="shared" si="27"/>
        <v>-1.8114224062133061E-6</v>
      </c>
      <c r="AD35">
        <f t="shared" si="28"/>
        <v>-5.7018112762354516E-5</v>
      </c>
    </row>
    <row r="36" spans="13:30" x14ac:dyDescent="0.25">
      <c r="M36">
        <v>34</v>
      </c>
      <c r="N36" t="str">
        <f t="shared" si="20"/>
        <v>22</v>
      </c>
      <c r="O36" t="str">
        <f t="shared" si="21"/>
        <v>0100010</v>
      </c>
      <c r="P36" t="s">
        <v>100</v>
      </c>
      <c r="Q36">
        <v>58.27</v>
      </c>
      <c r="R36">
        <f t="shared" si="22"/>
        <v>1.3213151927437643E-3</v>
      </c>
      <c r="S36">
        <f t="shared" si="13"/>
        <v>87</v>
      </c>
      <c r="T36">
        <f t="shared" si="14"/>
        <v>8.1037507300517255</v>
      </c>
      <c r="U36">
        <f t="shared" si="23"/>
        <v>378</v>
      </c>
      <c r="V36">
        <f t="shared" si="15"/>
        <v>8</v>
      </c>
      <c r="W36">
        <f t="shared" si="16"/>
        <v>7</v>
      </c>
      <c r="X36">
        <f t="shared" si="24"/>
        <v>0.16912834467120183</v>
      </c>
      <c r="Y36">
        <f t="shared" si="25"/>
        <v>5675005.5405424042</v>
      </c>
      <c r="Z36">
        <f t="shared" si="26"/>
        <v>5675006</v>
      </c>
      <c r="AA36">
        <f t="shared" si="17"/>
        <v>86</v>
      </c>
      <c r="AB36">
        <f t="shared" si="18"/>
        <v>1.312255859375E-3</v>
      </c>
      <c r="AC36">
        <f t="shared" si="27"/>
        <v>4.7176331226294124E-6</v>
      </c>
      <c r="AD36">
        <f t="shared" si="28"/>
        <v>1.4016349344388602E-4</v>
      </c>
    </row>
    <row r="37" spans="13:30" x14ac:dyDescent="0.25">
      <c r="M37">
        <v>35</v>
      </c>
      <c r="N37" t="str">
        <f t="shared" si="20"/>
        <v>23</v>
      </c>
      <c r="O37" t="str">
        <f t="shared" si="21"/>
        <v>0100011</v>
      </c>
      <c r="P37" t="s">
        <v>99</v>
      </c>
      <c r="Q37">
        <v>61.74</v>
      </c>
      <c r="R37">
        <f t="shared" si="22"/>
        <v>1.4E-3</v>
      </c>
      <c r="S37">
        <f t="shared" si="13"/>
        <v>92</v>
      </c>
      <c r="T37">
        <f t="shared" si="14"/>
        <v>4.7032962586296776</v>
      </c>
      <c r="U37">
        <f t="shared" si="23"/>
        <v>357</v>
      </c>
      <c r="V37">
        <f t="shared" si="15"/>
        <v>8</v>
      </c>
      <c r="W37">
        <f t="shared" si="16"/>
        <v>7</v>
      </c>
      <c r="X37">
        <f t="shared" si="24"/>
        <v>0.1792</v>
      </c>
      <c r="Y37">
        <f t="shared" si="25"/>
        <v>6012954.2143999999</v>
      </c>
      <c r="Z37">
        <f t="shared" si="26"/>
        <v>6012954</v>
      </c>
      <c r="AA37">
        <f t="shared" si="17"/>
        <v>91</v>
      </c>
      <c r="AB37">
        <f t="shared" si="18"/>
        <v>1.3885498046875E-3</v>
      </c>
      <c r="AC37">
        <f t="shared" si="27"/>
        <v>-2.2014230483457728E-6</v>
      </c>
      <c r="AD37">
        <f t="shared" si="28"/>
        <v>-6.1729488257752864E-5</v>
      </c>
    </row>
    <row r="38" spans="13:30" x14ac:dyDescent="0.25">
      <c r="M38">
        <v>36</v>
      </c>
      <c r="N38" t="str">
        <f t="shared" si="20"/>
        <v>24</v>
      </c>
      <c r="O38" t="str">
        <f t="shared" si="21"/>
        <v>0100100</v>
      </c>
      <c r="P38" t="s">
        <v>98</v>
      </c>
      <c r="Q38">
        <v>65.41</v>
      </c>
      <c r="R38">
        <f t="shared" si="22"/>
        <v>1.4832199546485261E-3</v>
      </c>
      <c r="S38">
        <f t="shared" si="13"/>
        <v>97</v>
      </c>
      <c r="T38">
        <f t="shared" si="14"/>
        <v>-3.6425181599552361</v>
      </c>
      <c r="U38">
        <f t="shared" si="23"/>
        <v>337</v>
      </c>
      <c r="V38">
        <f t="shared" si="15"/>
        <v>8</v>
      </c>
      <c r="W38">
        <f t="shared" si="16"/>
        <v>7</v>
      </c>
      <c r="X38">
        <f t="shared" si="24"/>
        <v>0.18985215419501134</v>
      </c>
      <c r="Y38">
        <f t="shared" si="25"/>
        <v>6370381.1979900226</v>
      </c>
      <c r="Z38">
        <f t="shared" si="26"/>
        <v>6370381</v>
      </c>
      <c r="AA38">
        <f t="shared" si="17"/>
        <v>97</v>
      </c>
      <c r="AB38">
        <f t="shared" si="18"/>
        <v>1.4801025390625E-3</v>
      </c>
      <c r="AC38">
        <f t="shared" si="27"/>
        <v>-2.0329281679928868E-6</v>
      </c>
      <c r="AD38">
        <f t="shared" si="28"/>
        <v>-5.3806367818137655E-5</v>
      </c>
    </row>
    <row r="39" spans="13:30" x14ac:dyDescent="0.25">
      <c r="M39">
        <v>37</v>
      </c>
      <c r="N39" t="str">
        <f t="shared" si="20"/>
        <v>25</v>
      </c>
      <c r="O39" t="str">
        <f t="shared" si="21"/>
        <v>0100101</v>
      </c>
      <c r="P39" t="s">
        <v>97</v>
      </c>
      <c r="Q39">
        <v>69.3</v>
      </c>
      <c r="R39">
        <f t="shared" si="22"/>
        <v>1.5714285714285713E-3</v>
      </c>
      <c r="S39">
        <f t="shared" si="13"/>
        <v>103</v>
      </c>
      <c r="T39">
        <f t="shared" si="14"/>
        <v>0.24973831873508054</v>
      </c>
      <c r="U39">
        <f t="shared" si="23"/>
        <v>318</v>
      </c>
      <c r="V39">
        <f t="shared" si="15"/>
        <v>8</v>
      </c>
      <c r="W39">
        <f t="shared" si="16"/>
        <v>7</v>
      </c>
      <c r="X39">
        <f t="shared" si="24"/>
        <v>0.20114285714285712</v>
      </c>
      <c r="Y39">
        <f t="shared" si="25"/>
        <v>6749234.3222857136</v>
      </c>
      <c r="Z39">
        <f t="shared" si="26"/>
        <v>6749234</v>
      </c>
      <c r="AA39">
        <f t="shared" si="17"/>
        <v>102</v>
      </c>
      <c r="AB39">
        <f t="shared" si="18"/>
        <v>1.556396484375E-3</v>
      </c>
      <c r="AC39">
        <f t="shared" si="27"/>
        <v>-3.3091753653697459E-6</v>
      </c>
      <c r="AD39">
        <f t="shared" si="28"/>
        <v>-8.2668935251297945E-5</v>
      </c>
    </row>
    <row r="40" spans="13:30" x14ac:dyDescent="0.25">
      <c r="M40">
        <v>38</v>
      </c>
      <c r="N40" t="str">
        <f t="shared" si="20"/>
        <v>26</v>
      </c>
      <c r="O40" t="str">
        <f t="shared" si="21"/>
        <v>0100110</v>
      </c>
      <c r="P40" t="s">
        <v>96</v>
      </c>
      <c r="Q40">
        <v>73.42</v>
      </c>
      <c r="R40">
        <f t="shared" si="22"/>
        <v>1.6648526077097507E-3</v>
      </c>
      <c r="S40">
        <f t="shared" si="13"/>
        <v>109</v>
      </c>
      <c r="T40">
        <f t="shared" si="14"/>
        <v>-1.7110190587812801</v>
      </c>
      <c r="U40">
        <f t="shared" si="23"/>
        <v>300</v>
      </c>
      <c r="V40">
        <f t="shared" si="15"/>
        <v>8</v>
      </c>
      <c r="W40">
        <f t="shared" si="16"/>
        <v>7</v>
      </c>
      <c r="X40">
        <f t="shared" si="24"/>
        <v>0.21310113378684808</v>
      </c>
      <c r="Y40">
        <f t="shared" si="25"/>
        <v>7150487.5027736966</v>
      </c>
      <c r="Z40">
        <f t="shared" si="26"/>
        <v>7150488</v>
      </c>
      <c r="AA40">
        <f t="shared" si="17"/>
        <v>109</v>
      </c>
      <c r="AB40">
        <f t="shared" si="18"/>
        <v>1.6632080078125E-3</v>
      </c>
      <c r="AC40">
        <f t="shared" si="27"/>
        <v>5.1054358440102282E-6</v>
      </c>
      <c r="AD40">
        <f t="shared" si="28"/>
        <v>1.2038550894472185E-4</v>
      </c>
    </row>
    <row r="41" spans="13:30" x14ac:dyDescent="0.25">
      <c r="M41">
        <v>39</v>
      </c>
      <c r="N41" t="str">
        <f t="shared" si="20"/>
        <v>27</v>
      </c>
      <c r="O41" t="str">
        <f t="shared" si="21"/>
        <v>0100111</v>
      </c>
      <c r="P41" t="s">
        <v>95</v>
      </c>
      <c r="Q41">
        <v>77.78</v>
      </c>
      <c r="R41">
        <f t="shared" si="22"/>
        <v>1.7637188208616779E-3</v>
      </c>
      <c r="S41">
        <f t="shared" si="13"/>
        <v>116</v>
      </c>
      <c r="T41">
        <f t="shared" si="14"/>
        <v>6.1736409604004274</v>
      </c>
      <c r="U41">
        <f t="shared" si="23"/>
        <v>283</v>
      </c>
      <c r="V41">
        <f t="shared" si="15"/>
        <v>8</v>
      </c>
      <c r="W41">
        <f t="shared" si="16"/>
        <v>7</v>
      </c>
      <c r="X41">
        <f t="shared" si="24"/>
        <v>0.22575600907029478</v>
      </c>
      <c r="Y41">
        <f t="shared" si="25"/>
        <v>7575114.6549405893</v>
      </c>
      <c r="Z41">
        <f t="shared" si="26"/>
        <v>7575115</v>
      </c>
      <c r="AA41">
        <f t="shared" si="17"/>
        <v>115</v>
      </c>
      <c r="AB41">
        <f t="shared" si="18"/>
        <v>1.7547607421875E-3</v>
      </c>
      <c r="AC41">
        <f t="shared" si="27"/>
        <v>3.5430118466026408E-6</v>
      </c>
      <c r="AD41">
        <f t="shared" si="28"/>
        <v>7.8860666019398012E-5</v>
      </c>
    </row>
    <row r="42" spans="13:30" x14ac:dyDescent="0.25">
      <c r="M42">
        <v>40</v>
      </c>
      <c r="N42" t="str">
        <f t="shared" si="20"/>
        <v>28</v>
      </c>
      <c r="O42" t="str">
        <f t="shared" si="21"/>
        <v>0101000</v>
      </c>
      <c r="P42" t="s">
        <v>94</v>
      </c>
      <c r="Q42">
        <v>82.41</v>
      </c>
      <c r="R42">
        <f t="shared" si="22"/>
        <v>1.8687074829931971E-3</v>
      </c>
      <c r="S42">
        <f t="shared" si="13"/>
        <v>122</v>
      </c>
      <c r="T42">
        <f t="shared" si="14"/>
        <v>-6.622959752587164</v>
      </c>
      <c r="U42">
        <f t="shared" si="23"/>
        <v>267</v>
      </c>
      <c r="V42">
        <f t="shared" si="15"/>
        <v>8</v>
      </c>
      <c r="W42">
        <f t="shared" si="16"/>
        <v>7</v>
      </c>
      <c r="X42">
        <f t="shared" si="24"/>
        <v>0.23919455782312923</v>
      </c>
      <c r="Y42">
        <f t="shared" si="25"/>
        <v>8026037.5252462579</v>
      </c>
      <c r="Z42">
        <f t="shared" si="26"/>
        <v>8026038</v>
      </c>
      <c r="AA42">
        <f t="shared" si="17"/>
        <v>122</v>
      </c>
      <c r="AB42">
        <f t="shared" si="18"/>
        <v>1.861572265625E-3</v>
      </c>
      <c r="AC42">
        <f t="shared" si="27"/>
        <v>4.8746913734092415E-6</v>
      </c>
      <c r="AD42">
        <f t="shared" si="28"/>
        <v>1.0240542942840898E-4</v>
      </c>
    </row>
    <row r="43" spans="13:30" x14ac:dyDescent="0.25">
      <c r="M43">
        <v>41</v>
      </c>
      <c r="N43" t="str">
        <f t="shared" si="20"/>
        <v>29</v>
      </c>
      <c r="O43" t="str">
        <f t="shared" si="21"/>
        <v>0101001</v>
      </c>
      <c r="P43" t="s">
        <v>93</v>
      </c>
      <c r="Q43">
        <v>87.31</v>
      </c>
      <c r="R43">
        <f t="shared" si="22"/>
        <v>1.9798185941043082E-3</v>
      </c>
      <c r="S43">
        <f t="shared" si="13"/>
        <v>130</v>
      </c>
      <c r="T43">
        <f t="shared" si="14"/>
        <v>3.340622302674447</v>
      </c>
      <c r="U43">
        <f t="shared" si="23"/>
        <v>252</v>
      </c>
      <c r="V43">
        <f t="shared" si="15"/>
        <v>7</v>
      </c>
      <c r="W43">
        <f t="shared" si="16"/>
        <v>6</v>
      </c>
      <c r="X43">
        <f t="shared" si="24"/>
        <v>0.25341678004535145</v>
      </c>
      <c r="Y43">
        <f t="shared" si="25"/>
        <v>8503256.1136907022</v>
      </c>
      <c r="Z43">
        <f t="shared" si="26"/>
        <v>8503256</v>
      </c>
      <c r="AA43">
        <f t="shared" si="17"/>
        <v>129</v>
      </c>
      <c r="AB43">
        <f t="shared" si="18"/>
        <v>1.9683837890625E-3</v>
      </c>
      <c r="AC43">
        <f t="shared" si="27"/>
        <v>-1.1673569607056206E-6</v>
      </c>
      <c r="AD43">
        <f t="shared" si="28"/>
        <v>-2.3147040687900918E-5</v>
      </c>
    </row>
    <row r="44" spans="13:30" x14ac:dyDescent="0.25">
      <c r="M44">
        <v>42</v>
      </c>
      <c r="N44" t="str">
        <f t="shared" si="20"/>
        <v>2A</v>
      </c>
      <c r="O44" t="str">
        <f t="shared" si="21"/>
        <v>0101010</v>
      </c>
      <c r="P44" t="s">
        <v>92</v>
      </c>
      <c r="Q44">
        <v>92.5</v>
      </c>
      <c r="R44">
        <f t="shared" si="22"/>
        <v>2.0975056689342404E-3</v>
      </c>
      <c r="S44">
        <f t="shared" si="13"/>
        <v>137</v>
      </c>
      <c r="T44">
        <f t="shared" si="14"/>
        <v>-5.830010668248236</v>
      </c>
      <c r="U44">
        <f t="shared" si="23"/>
        <v>238</v>
      </c>
      <c r="V44">
        <f t="shared" si="15"/>
        <v>7</v>
      </c>
      <c r="W44">
        <f t="shared" si="16"/>
        <v>6</v>
      </c>
      <c r="X44">
        <f t="shared" si="24"/>
        <v>0.26848072562358277</v>
      </c>
      <c r="Y44">
        <f t="shared" si="25"/>
        <v>9008718.2512471657</v>
      </c>
      <c r="Z44">
        <f t="shared" si="26"/>
        <v>9008718</v>
      </c>
      <c r="AA44">
        <f t="shared" si="17"/>
        <v>137</v>
      </c>
      <c r="AB44">
        <f t="shared" si="18"/>
        <v>2.0904541015625E-3</v>
      </c>
      <c r="AC44">
        <f t="shared" si="27"/>
        <v>-2.5797635336537866E-6</v>
      </c>
      <c r="AD44">
        <f t="shared" si="28"/>
        <v>-4.8282967910032664E-5</v>
      </c>
    </row>
    <row r="45" spans="13:30" x14ac:dyDescent="0.25">
      <c r="M45">
        <v>43</v>
      </c>
      <c r="N45" t="str">
        <f t="shared" si="20"/>
        <v>2B</v>
      </c>
      <c r="O45" t="str">
        <f t="shared" si="21"/>
        <v>0101011</v>
      </c>
      <c r="P45" t="s">
        <v>91</v>
      </c>
      <c r="Q45">
        <v>98</v>
      </c>
      <c r="R45">
        <f t="shared" si="22"/>
        <v>2.2222222222222222E-3</v>
      </c>
      <c r="S45">
        <f t="shared" si="13"/>
        <v>146</v>
      </c>
      <c r="T45">
        <f t="shared" si="14"/>
        <v>4.3269001164651462</v>
      </c>
      <c r="U45">
        <f t="shared" si="23"/>
        <v>225</v>
      </c>
      <c r="V45">
        <f t="shared" si="15"/>
        <v>7</v>
      </c>
      <c r="W45">
        <f t="shared" si="16"/>
        <v>6</v>
      </c>
      <c r="X45">
        <f t="shared" si="24"/>
        <v>0.28444444444444444</v>
      </c>
      <c r="Y45">
        <f t="shared" si="25"/>
        <v>9544371.7688888889</v>
      </c>
      <c r="Z45">
        <f t="shared" si="26"/>
        <v>9544372</v>
      </c>
      <c r="AA45">
        <f t="shared" si="17"/>
        <v>145</v>
      </c>
      <c r="AB45">
        <f t="shared" si="18"/>
        <v>2.2125244140625E-3</v>
      </c>
      <c r="AC45">
        <f t="shared" si="27"/>
        <v>2.3730099202052407E-6</v>
      </c>
      <c r="AD45">
        <f t="shared" si="28"/>
        <v>4.1920770640266728E-5</v>
      </c>
    </row>
    <row r="46" spans="13:30" x14ac:dyDescent="0.25">
      <c r="M46">
        <v>44</v>
      </c>
      <c r="N46" t="str">
        <f t="shared" si="20"/>
        <v>2C</v>
      </c>
      <c r="O46" t="str">
        <f t="shared" si="21"/>
        <v>0101100</v>
      </c>
      <c r="P46" t="s">
        <v>90</v>
      </c>
      <c r="Q46">
        <v>103.83</v>
      </c>
      <c r="R46">
        <f t="shared" si="22"/>
        <v>2.3544217687074829E-3</v>
      </c>
      <c r="S46">
        <f t="shared" si="13"/>
        <v>154</v>
      </c>
      <c r="T46">
        <f t="shared" si="14"/>
        <v>-3.3623533016788096</v>
      </c>
      <c r="U46">
        <f t="shared" si="23"/>
        <v>212</v>
      </c>
      <c r="V46">
        <f t="shared" si="15"/>
        <v>7</v>
      </c>
      <c r="W46">
        <f t="shared" si="16"/>
        <v>6</v>
      </c>
      <c r="X46">
        <f t="shared" si="24"/>
        <v>0.30136598639455781</v>
      </c>
      <c r="Y46">
        <f t="shared" si="25"/>
        <v>10112164.497589115</v>
      </c>
      <c r="Z46">
        <f t="shared" si="26"/>
        <v>10112164</v>
      </c>
      <c r="AA46">
        <f t="shared" si="17"/>
        <v>154</v>
      </c>
      <c r="AB46">
        <f t="shared" si="18"/>
        <v>2.349853515625E-3</v>
      </c>
      <c r="AC46">
        <f t="shared" si="27"/>
        <v>-5.1091611324473318E-6</v>
      </c>
      <c r="AD46">
        <f t="shared" si="28"/>
        <v>-8.5188808130831701E-5</v>
      </c>
    </row>
    <row r="47" spans="13:30" x14ac:dyDescent="0.25">
      <c r="M47">
        <v>45</v>
      </c>
      <c r="N47" t="str">
        <f t="shared" si="20"/>
        <v>2D</v>
      </c>
      <c r="O47" t="str">
        <f t="shared" si="21"/>
        <v>0101101</v>
      </c>
      <c r="P47" t="s">
        <v>89</v>
      </c>
      <c r="Q47">
        <v>110</v>
      </c>
      <c r="R47">
        <f t="shared" si="22"/>
        <v>2.4943310657596371E-3</v>
      </c>
      <c r="S47">
        <f t="shared" si="13"/>
        <v>163</v>
      </c>
      <c r="T47">
        <f t="shared" si="14"/>
        <v>-4.9686287536039941</v>
      </c>
      <c r="U47">
        <f t="shared" si="23"/>
        <v>200</v>
      </c>
      <c r="V47">
        <f t="shared" si="15"/>
        <v>7</v>
      </c>
      <c r="W47">
        <f t="shared" si="16"/>
        <v>6</v>
      </c>
      <c r="X47">
        <f t="shared" si="24"/>
        <v>0.31927437641723355</v>
      </c>
      <c r="Y47">
        <f t="shared" si="25"/>
        <v>10713070.352834467</v>
      </c>
      <c r="Z47">
        <f t="shared" si="26"/>
        <v>10713070</v>
      </c>
      <c r="AA47">
        <f t="shared" si="17"/>
        <v>163</v>
      </c>
      <c r="AB47">
        <f t="shared" si="18"/>
        <v>2.4871826171875E-3</v>
      </c>
      <c r="AC47">
        <f t="shared" si="27"/>
        <v>-3.6228448124266122E-6</v>
      </c>
      <c r="AD47">
        <f t="shared" si="28"/>
        <v>-5.7018112762354516E-5</v>
      </c>
    </row>
    <row r="48" spans="13:30" x14ac:dyDescent="0.25">
      <c r="M48">
        <v>46</v>
      </c>
      <c r="N48" t="str">
        <f t="shared" si="20"/>
        <v>2E</v>
      </c>
      <c r="O48" t="str">
        <f t="shared" si="21"/>
        <v>0101110</v>
      </c>
      <c r="P48" t="s">
        <v>88</v>
      </c>
      <c r="Q48">
        <v>116.54</v>
      </c>
      <c r="R48">
        <f t="shared" si="22"/>
        <v>2.6426303854875286E-3</v>
      </c>
      <c r="S48">
        <f t="shared" si="13"/>
        <v>173</v>
      </c>
      <c r="T48">
        <f t="shared" si="14"/>
        <v>-1.8745711243528418</v>
      </c>
      <c r="U48">
        <f t="shared" si="23"/>
        <v>189</v>
      </c>
      <c r="V48">
        <f t="shared" si="15"/>
        <v>7</v>
      </c>
      <c r="W48">
        <f t="shared" si="16"/>
        <v>6</v>
      </c>
      <c r="X48">
        <f t="shared" si="24"/>
        <v>0.33825668934240366</v>
      </c>
      <c r="Y48">
        <f t="shared" si="25"/>
        <v>11350011.081084808</v>
      </c>
      <c r="Z48">
        <f t="shared" si="26"/>
        <v>11350011</v>
      </c>
      <c r="AA48">
        <f t="shared" si="17"/>
        <v>173</v>
      </c>
      <c r="AB48">
        <f t="shared" si="18"/>
        <v>2.6397705078125E-3</v>
      </c>
      <c r="AC48">
        <f t="shared" si="27"/>
        <v>-8.3256513987682579E-7</v>
      </c>
      <c r="AD48">
        <f t="shared" si="28"/>
        <v>-1.2367986164905774E-5</v>
      </c>
    </row>
    <row r="49" spans="13:30" x14ac:dyDescent="0.25">
      <c r="M49">
        <v>47</v>
      </c>
      <c r="N49" t="str">
        <f t="shared" si="20"/>
        <v>2F</v>
      </c>
      <c r="O49" t="str">
        <f t="shared" si="21"/>
        <v>0101111</v>
      </c>
      <c r="P49" t="s">
        <v>87</v>
      </c>
      <c r="Q49">
        <v>123.47</v>
      </c>
      <c r="R49">
        <f t="shared" si="22"/>
        <v>2.7997732426303856E-3</v>
      </c>
      <c r="S49">
        <f t="shared" si="13"/>
        <v>183</v>
      </c>
      <c r="T49">
        <f t="shared" si="14"/>
        <v>-4.5910357917520344</v>
      </c>
      <c r="U49">
        <f t="shared" si="23"/>
        <v>178</v>
      </c>
      <c r="V49">
        <f t="shared" si="15"/>
        <v>7</v>
      </c>
      <c r="W49">
        <f t="shared" si="16"/>
        <v>6</v>
      </c>
      <c r="X49">
        <f t="shared" si="24"/>
        <v>0.35837097505668936</v>
      </c>
      <c r="Y49">
        <f t="shared" si="25"/>
        <v>12024934.513313379</v>
      </c>
      <c r="Z49">
        <f t="shared" si="26"/>
        <v>12024935</v>
      </c>
      <c r="AA49">
        <f t="shared" si="17"/>
        <v>183</v>
      </c>
      <c r="AB49">
        <f t="shared" si="18"/>
        <v>2.7923583984375E-3</v>
      </c>
      <c r="AC49">
        <f t="shared" si="27"/>
        <v>4.9972161604051879E-6</v>
      </c>
      <c r="AD49">
        <f t="shared" si="28"/>
        <v>7.0068442708980729E-5</v>
      </c>
    </row>
    <row r="50" spans="13:30" x14ac:dyDescent="0.25">
      <c r="M50">
        <v>48</v>
      </c>
      <c r="N50" t="str">
        <f t="shared" si="20"/>
        <v>30</v>
      </c>
      <c r="O50" t="str">
        <f t="shared" si="21"/>
        <v>0110000</v>
      </c>
      <c r="P50" t="s">
        <v>86</v>
      </c>
      <c r="Q50">
        <v>130.81</v>
      </c>
      <c r="R50">
        <f t="shared" si="22"/>
        <v>2.9662131519274377E-3</v>
      </c>
      <c r="S50">
        <f t="shared" si="13"/>
        <v>194</v>
      </c>
      <c r="T50">
        <f t="shared" si="14"/>
        <v>-3.5101759935438719</v>
      </c>
      <c r="U50">
        <f t="shared" si="23"/>
        <v>168</v>
      </c>
      <c r="V50">
        <f t="shared" si="15"/>
        <v>7</v>
      </c>
      <c r="W50">
        <f t="shared" si="16"/>
        <v>6</v>
      </c>
      <c r="X50">
        <f t="shared" si="24"/>
        <v>0.37967528344671203</v>
      </c>
      <c r="Y50">
        <f t="shared" si="25"/>
        <v>12739788.480493424</v>
      </c>
      <c r="Z50">
        <f t="shared" si="26"/>
        <v>12739788</v>
      </c>
      <c r="AA50">
        <f t="shared" si="17"/>
        <v>194</v>
      </c>
      <c r="AB50">
        <f t="shared" si="18"/>
        <v>2.960205078125E-3</v>
      </c>
      <c r="AC50">
        <f t="shared" si="27"/>
        <v>-4.9336254640246907E-6</v>
      </c>
      <c r="AD50">
        <f t="shared" si="28"/>
        <v>-6.5295165024557269E-5</v>
      </c>
    </row>
    <row r="51" spans="13:30" x14ac:dyDescent="0.25">
      <c r="M51">
        <v>49</v>
      </c>
      <c r="N51" t="str">
        <f t="shared" si="20"/>
        <v>31</v>
      </c>
      <c r="O51" t="str">
        <f t="shared" si="21"/>
        <v>0110001</v>
      </c>
      <c r="P51" t="s">
        <v>85</v>
      </c>
      <c r="Q51">
        <v>138.59</v>
      </c>
      <c r="R51">
        <f t="shared" si="22"/>
        <v>3.1426303854875286E-3</v>
      </c>
      <c r="S51">
        <f t="shared" si="13"/>
        <v>206</v>
      </c>
      <c r="T51">
        <f t="shared" si="14"/>
        <v>0.3746514865848089</v>
      </c>
      <c r="U51">
        <f t="shared" si="23"/>
        <v>159</v>
      </c>
      <c r="V51">
        <f t="shared" si="15"/>
        <v>7</v>
      </c>
      <c r="W51">
        <f t="shared" si="16"/>
        <v>6</v>
      </c>
      <c r="X51">
        <f t="shared" si="24"/>
        <v>0.40225668934240366</v>
      </c>
      <c r="Y51">
        <f t="shared" si="25"/>
        <v>13497494.729084808</v>
      </c>
      <c r="Z51">
        <f t="shared" si="26"/>
        <v>13497495</v>
      </c>
      <c r="AA51">
        <f t="shared" si="17"/>
        <v>205</v>
      </c>
      <c r="AB51">
        <f t="shared" si="18"/>
        <v>3.1280517578125E-3</v>
      </c>
      <c r="AC51">
        <f t="shared" si="27"/>
        <v>2.7817115072319154E-6</v>
      </c>
      <c r="AD51">
        <f t="shared" si="28"/>
        <v>3.4748493112823713E-5</v>
      </c>
    </row>
    <row r="52" spans="13:30" x14ac:dyDescent="0.25">
      <c r="M52">
        <v>50</v>
      </c>
      <c r="N52" t="str">
        <f t="shared" si="20"/>
        <v>32</v>
      </c>
      <c r="O52" t="str">
        <f t="shared" si="21"/>
        <v>0110010</v>
      </c>
      <c r="P52" t="s">
        <v>84</v>
      </c>
      <c r="Q52">
        <v>146.83000000000001</v>
      </c>
      <c r="R52">
        <f t="shared" si="22"/>
        <v>3.3294784580498869E-3</v>
      </c>
      <c r="S52">
        <f t="shared" si="13"/>
        <v>218</v>
      </c>
      <c r="T52">
        <f t="shared" si="14"/>
        <v>-1.5931156944789304</v>
      </c>
      <c r="U52">
        <f t="shared" si="23"/>
        <v>150</v>
      </c>
      <c r="V52">
        <f t="shared" si="15"/>
        <v>7</v>
      </c>
      <c r="W52">
        <f t="shared" si="16"/>
        <v>6</v>
      </c>
      <c r="X52">
        <f t="shared" si="24"/>
        <v>0.42617324263038553</v>
      </c>
      <c r="Y52">
        <f t="shared" si="25"/>
        <v>14300001.090060772</v>
      </c>
      <c r="Z52">
        <f t="shared" si="26"/>
        <v>14300001</v>
      </c>
      <c r="AA52">
        <f t="shared" si="17"/>
        <v>218</v>
      </c>
      <c r="AB52">
        <f t="shared" si="18"/>
        <v>3.326416015625E-3</v>
      </c>
      <c r="AC52">
        <f t="shared" si="27"/>
        <v>-9.2472882515411137E-7</v>
      </c>
      <c r="AD52">
        <f t="shared" si="28"/>
        <v>-1.0903235211118752E-5</v>
      </c>
    </row>
    <row r="53" spans="13:30" x14ac:dyDescent="0.25">
      <c r="M53">
        <v>51</v>
      </c>
      <c r="N53" t="str">
        <f t="shared" si="20"/>
        <v>33</v>
      </c>
      <c r="O53" t="str">
        <f t="shared" si="21"/>
        <v>0110011</v>
      </c>
      <c r="P53" t="s">
        <v>83</v>
      </c>
      <c r="Q53">
        <v>155.56</v>
      </c>
      <c r="R53">
        <f t="shared" si="22"/>
        <v>3.5274376417233559E-3</v>
      </c>
      <c r="S53">
        <f t="shared" si="13"/>
        <v>231</v>
      </c>
      <c r="T53">
        <f t="shared" si="14"/>
        <v>-1.3047034934170123</v>
      </c>
      <c r="U53">
        <f t="shared" si="23"/>
        <v>141</v>
      </c>
      <c r="V53">
        <f t="shared" si="15"/>
        <v>7</v>
      </c>
      <c r="W53">
        <f t="shared" si="16"/>
        <v>6</v>
      </c>
      <c r="X53">
        <f t="shared" si="24"/>
        <v>0.45151201814058955</v>
      </c>
      <c r="Y53">
        <f t="shared" si="25"/>
        <v>15150229.309881179</v>
      </c>
      <c r="Z53">
        <f t="shared" si="26"/>
        <v>15150229</v>
      </c>
      <c r="AA53">
        <f t="shared" si="17"/>
        <v>231</v>
      </c>
      <c r="AB53">
        <f t="shared" si="18"/>
        <v>3.5247802734375E-3</v>
      </c>
      <c r="AC53">
        <f t="shared" si="27"/>
        <v>-3.1818076919303689E-6</v>
      </c>
      <c r="AD53">
        <f t="shared" si="28"/>
        <v>-3.5410477554045579E-5</v>
      </c>
    </row>
    <row r="54" spans="13:30" x14ac:dyDescent="0.25">
      <c r="M54">
        <v>52</v>
      </c>
      <c r="N54" t="str">
        <f t="shared" si="20"/>
        <v>34</v>
      </c>
      <c r="O54" t="str">
        <f t="shared" si="21"/>
        <v>0110100</v>
      </c>
      <c r="P54" t="s">
        <v>82</v>
      </c>
      <c r="Q54">
        <v>164.81</v>
      </c>
      <c r="R54">
        <f t="shared" si="22"/>
        <v>3.7371882086167799E-3</v>
      </c>
      <c r="S54">
        <f t="shared" si="13"/>
        <v>245</v>
      </c>
      <c r="T54">
        <f t="shared" si="14"/>
        <v>0.56280302406437333</v>
      </c>
      <c r="U54">
        <f t="shared" si="23"/>
        <v>133</v>
      </c>
      <c r="V54">
        <f t="shared" si="15"/>
        <v>7</v>
      </c>
      <c r="W54">
        <f t="shared" si="16"/>
        <v>6</v>
      </c>
      <c r="X54">
        <f t="shared" si="24"/>
        <v>0.47836009070294783</v>
      </c>
      <c r="Y54">
        <f t="shared" si="25"/>
        <v>16051101.135005895</v>
      </c>
      <c r="Z54">
        <f t="shared" si="26"/>
        <v>16051101</v>
      </c>
      <c r="AA54">
        <f t="shared" si="17"/>
        <v>244</v>
      </c>
      <c r="AB54">
        <f t="shared" si="18"/>
        <v>3.72314453125E-3</v>
      </c>
      <c r="AC54">
        <f t="shared" si="27"/>
        <v>-1.3862177663560848E-6</v>
      </c>
      <c r="AD54">
        <f t="shared" si="28"/>
        <v>-1.4561418694743085E-5</v>
      </c>
    </row>
    <row r="55" spans="13:30" x14ac:dyDescent="0.25">
      <c r="M55">
        <v>53</v>
      </c>
      <c r="N55" t="str">
        <f t="shared" si="20"/>
        <v>35</v>
      </c>
      <c r="O55" t="str">
        <f t="shared" si="21"/>
        <v>0110101</v>
      </c>
      <c r="P55" t="s">
        <v>81</v>
      </c>
      <c r="Q55">
        <v>174.61</v>
      </c>
      <c r="R55">
        <f t="shared" si="22"/>
        <v>3.9594104308390025E-3</v>
      </c>
      <c r="S55">
        <f t="shared" si="13"/>
        <v>259</v>
      </c>
      <c r="T55">
        <f t="shared" si="14"/>
        <v>-3.2316623269154423</v>
      </c>
      <c r="U55">
        <f t="shared" si="23"/>
        <v>126</v>
      </c>
      <c r="V55">
        <f t="shared" si="15"/>
        <v>6</v>
      </c>
      <c r="W55">
        <f t="shared" si="16"/>
        <v>5</v>
      </c>
      <c r="X55">
        <f t="shared" si="24"/>
        <v>0.50680453514739232</v>
      </c>
      <c r="Y55">
        <f t="shared" si="25"/>
        <v>17005538.311894786</v>
      </c>
      <c r="Z55">
        <f t="shared" si="26"/>
        <v>17005538</v>
      </c>
      <c r="AA55">
        <f t="shared" si="17"/>
        <v>259</v>
      </c>
      <c r="AB55">
        <f t="shared" si="18"/>
        <v>3.9520263671875E-3</v>
      </c>
      <c r="AC55">
        <f t="shared" si="27"/>
        <v>-3.2024830685754846E-6</v>
      </c>
      <c r="AD55">
        <f t="shared" si="28"/>
        <v>-3.1752177934187523E-5</v>
      </c>
    </row>
    <row r="56" spans="13:30" x14ac:dyDescent="0.25">
      <c r="M56">
        <v>54</v>
      </c>
      <c r="N56" t="str">
        <f t="shared" si="20"/>
        <v>36</v>
      </c>
      <c r="O56" t="str">
        <f t="shared" si="21"/>
        <v>0110110</v>
      </c>
      <c r="P56" t="s">
        <v>80</v>
      </c>
      <c r="Q56">
        <v>185</v>
      </c>
      <c r="R56">
        <f t="shared" si="22"/>
        <v>4.1950113378684808E-3</v>
      </c>
      <c r="S56">
        <f t="shared" si="13"/>
        <v>275</v>
      </c>
      <c r="T56">
        <f t="shared" si="14"/>
        <v>0.4768598735460941</v>
      </c>
      <c r="U56">
        <f t="shared" si="23"/>
        <v>119</v>
      </c>
      <c r="V56">
        <f t="shared" si="15"/>
        <v>6</v>
      </c>
      <c r="W56">
        <f t="shared" si="16"/>
        <v>5</v>
      </c>
      <c r="X56">
        <f t="shared" si="24"/>
        <v>0.53696145124716554</v>
      </c>
      <c r="Y56">
        <f t="shared" si="25"/>
        <v>18017436.502494331</v>
      </c>
      <c r="Z56">
        <f t="shared" si="26"/>
        <v>18017437</v>
      </c>
      <c r="AA56">
        <f t="shared" si="17"/>
        <v>274</v>
      </c>
      <c r="AB56">
        <f t="shared" si="18"/>
        <v>4.180908203125E-3</v>
      </c>
      <c r="AC56">
        <f t="shared" si="27"/>
        <v>5.1083043178280774E-6</v>
      </c>
      <c r="AD56">
        <f t="shared" si="28"/>
        <v>4.7803623133227258E-5</v>
      </c>
    </row>
    <row r="57" spans="13:30" x14ac:dyDescent="0.25">
      <c r="M57">
        <v>55</v>
      </c>
      <c r="N57" t="str">
        <f t="shared" si="20"/>
        <v>37</v>
      </c>
      <c r="O57" t="str">
        <f t="shared" si="21"/>
        <v>0110111</v>
      </c>
      <c r="P57" t="s">
        <v>79</v>
      </c>
      <c r="Q57">
        <v>196</v>
      </c>
      <c r="R57">
        <f t="shared" si="22"/>
        <v>4.4444444444444444E-3</v>
      </c>
      <c r="S57">
        <f t="shared" si="13"/>
        <v>291</v>
      </c>
      <c r="T57">
        <f t="shared" si="14"/>
        <v>-1.6121590496148961</v>
      </c>
      <c r="U57">
        <f t="shared" si="23"/>
        <v>112</v>
      </c>
      <c r="V57">
        <f t="shared" si="15"/>
        <v>6</v>
      </c>
      <c r="W57">
        <f t="shared" si="16"/>
        <v>5</v>
      </c>
      <c r="X57">
        <f t="shared" si="24"/>
        <v>0.56888888888888889</v>
      </c>
      <c r="Y57">
        <f t="shared" si="25"/>
        <v>19088743.537777778</v>
      </c>
      <c r="Z57">
        <f t="shared" si="26"/>
        <v>19088744</v>
      </c>
      <c r="AA57">
        <f t="shared" si="17"/>
        <v>291</v>
      </c>
      <c r="AB57">
        <f t="shared" si="18"/>
        <v>4.4403076171875E-3</v>
      </c>
      <c r="AC57">
        <f t="shared" si="27"/>
        <v>4.7460198404104814E-6</v>
      </c>
      <c r="AD57">
        <f t="shared" si="28"/>
        <v>4.1920770640266728E-5</v>
      </c>
    </row>
    <row r="58" spans="13:30" x14ac:dyDescent="0.25">
      <c r="M58">
        <v>56</v>
      </c>
      <c r="N58" t="str">
        <f t="shared" si="20"/>
        <v>38</v>
      </c>
      <c r="O58" t="str">
        <f t="shared" si="21"/>
        <v>0111000</v>
      </c>
      <c r="P58" t="s">
        <v>78</v>
      </c>
      <c r="Q58">
        <v>207.65</v>
      </c>
      <c r="R58">
        <f t="shared" si="22"/>
        <v>4.7086167800453518E-3</v>
      </c>
      <c r="S58">
        <f t="shared" si="13"/>
        <v>309</v>
      </c>
      <c r="T58">
        <f t="shared" si="14"/>
        <v>2.3328020390243953</v>
      </c>
      <c r="U58">
        <f t="shared" si="23"/>
        <v>106</v>
      </c>
      <c r="V58">
        <f t="shared" si="15"/>
        <v>6</v>
      </c>
      <c r="W58">
        <f t="shared" si="16"/>
        <v>5</v>
      </c>
      <c r="X58">
        <f t="shared" si="24"/>
        <v>0.60270294784580503</v>
      </c>
      <c r="Y58">
        <f t="shared" si="25"/>
        <v>20223355.079691611</v>
      </c>
      <c r="Z58">
        <f t="shared" si="26"/>
        <v>20223355</v>
      </c>
      <c r="AA58">
        <f t="shared" si="17"/>
        <v>308</v>
      </c>
      <c r="AB58">
        <f t="shared" si="18"/>
        <v>4.69970703125E-3</v>
      </c>
      <c r="AC58">
        <f t="shared" si="27"/>
        <v>-8.182600269232565E-7</v>
      </c>
      <c r="AD58">
        <f t="shared" si="28"/>
        <v>-6.8220545119872162E-6</v>
      </c>
    </row>
    <row r="59" spans="13:30" x14ac:dyDescent="0.25">
      <c r="M59">
        <v>57</v>
      </c>
      <c r="N59" t="str">
        <f t="shared" si="20"/>
        <v>39</v>
      </c>
      <c r="O59" t="str">
        <f t="shared" si="21"/>
        <v>0111001</v>
      </c>
      <c r="P59" t="s">
        <v>76</v>
      </c>
      <c r="Q59">
        <v>220</v>
      </c>
      <c r="R59">
        <f t="shared" si="22"/>
        <v>4.9886621315192742E-3</v>
      </c>
      <c r="S59">
        <f t="shared" si="13"/>
        <v>327</v>
      </c>
      <c r="T59">
        <f t="shared" si="14"/>
        <v>0.33377676680195617</v>
      </c>
      <c r="U59">
        <f t="shared" si="23"/>
        <v>100</v>
      </c>
      <c r="V59">
        <f t="shared" si="15"/>
        <v>6</v>
      </c>
      <c r="W59">
        <f t="shared" si="16"/>
        <v>5</v>
      </c>
      <c r="X59">
        <f t="shared" si="24"/>
        <v>0.6385487528344671</v>
      </c>
      <c r="Y59">
        <f t="shared" si="25"/>
        <v>21426140.705668934</v>
      </c>
      <c r="Z59">
        <f t="shared" si="26"/>
        <v>21426141</v>
      </c>
      <c r="AA59">
        <f t="shared" si="17"/>
        <v>326</v>
      </c>
      <c r="AB59">
        <f t="shared" si="18"/>
        <v>4.974365234375E-3</v>
      </c>
      <c r="AC59">
        <f t="shared" si="27"/>
        <v>3.0221417602824263E-6</v>
      </c>
      <c r="AD59">
        <f t="shared" si="28"/>
        <v>2.3781975776276164E-5</v>
      </c>
    </row>
    <row r="60" spans="13:30" x14ac:dyDescent="0.25">
      <c r="M60">
        <v>58</v>
      </c>
      <c r="N60" t="str">
        <f t="shared" si="20"/>
        <v>3A</v>
      </c>
      <c r="O60" t="str">
        <f t="shared" si="21"/>
        <v>0111010</v>
      </c>
      <c r="P60" t="s">
        <v>75</v>
      </c>
      <c r="Q60">
        <v>233.08</v>
      </c>
      <c r="R60">
        <f t="shared" si="22"/>
        <v>5.2852607709750572E-3</v>
      </c>
      <c r="S60">
        <f t="shared" si="13"/>
        <v>346</v>
      </c>
      <c r="T60">
        <f t="shared" si="14"/>
        <v>-1.8745711243528418</v>
      </c>
      <c r="U60">
        <f t="shared" si="23"/>
        <v>94</v>
      </c>
      <c r="V60">
        <f t="shared" si="15"/>
        <v>6</v>
      </c>
      <c r="W60">
        <f t="shared" si="16"/>
        <v>5</v>
      </c>
      <c r="X60">
        <f t="shared" si="24"/>
        <v>0.67651337868480732</v>
      </c>
      <c r="Y60">
        <f t="shared" si="25"/>
        <v>22700022.162169617</v>
      </c>
      <c r="Z60">
        <f t="shared" si="26"/>
        <v>22700022</v>
      </c>
      <c r="AA60">
        <f t="shared" si="17"/>
        <v>346</v>
      </c>
      <c r="AB60">
        <f t="shared" si="18"/>
        <v>5.279541015625E-3</v>
      </c>
      <c r="AC60">
        <f t="shared" si="27"/>
        <v>-1.6651302797536516E-6</v>
      </c>
      <c r="AD60">
        <f t="shared" si="28"/>
        <v>-1.2367986164905774E-5</v>
      </c>
    </row>
    <row r="61" spans="13:30" x14ac:dyDescent="0.25">
      <c r="M61">
        <v>59</v>
      </c>
      <c r="N61" t="str">
        <f t="shared" si="20"/>
        <v>3B</v>
      </c>
      <c r="O61" t="str">
        <f t="shared" si="21"/>
        <v>0111011</v>
      </c>
      <c r="P61" t="s">
        <v>74</v>
      </c>
      <c r="Q61">
        <v>246.94</v>
      </c>
      <c r="R61">
        <f t="shared" si="22"/>
        <v>5.5995464852607712E-3</v>
      </c>
      <c r="S61">
        <f t="shared" si="13"/>
        <v>367</v>
      </c>
      <c r="T61">
        <f t="shared" si="14"/>
        <v>0.13266167925236549</v>
      </c>
      <c r="U61">
        <f t="shared" si="23"/>
        <v>89</v>
      </c>
      <c r="V61">
        <f t="shared" si="15"/>
        <v>6</v>
      </c>
      <c r="W61">
        <f t="shared" si="16"/>
        <v>5</v>
      </c>
      <c r="X61">
        <f t="shared" si="24"/>
        <v>0.71674195011337871</v>
      </c>
      <c r="Y61">
        <f t="shared" si="25"/>
        <v>24049869.026626758</v>
      </c>
      <c r="Z61">
        <f t="shared" si="26"/>
        <v>24049869</v>
      </c>
      <c r="AA61">
        <f t="shared" si="17"/>
        <v>366</v>
      </c>
      <c r="AB61">
        <f t="shared" si="18"/>
        <v>5.584716796875E-3</v>
      </c>
      <c r="AC61">
        <f t="shared" si="27"/>
        <v>-2.7339906432527483E-7</v>
      </c>
      <c r="AD61">
        <f t="shared" si="28"/>
        <v>-1.9167318085006629E-6</v>
      </c>
    </row>
    <row r="62" spans="13:30" x14ac:dyDescent="0.25">
      <c r="M62">
        <v>60</v>
      </c>
      <c r="N62" t="str">
        <f t="shared" si="20"/>
        <v>3C</v>
      </c>
      <c r="O62" t="str">
        <f t="shared" si="21"/>
        <v>0111100</v>
      </c>
      <c r="P62" t="s">
        <v>73</v>
      </c>
      <c r="Q62">
        <v>261.63</v>
      </c>
      <c r="R62">
        <f t="shared" si="22"/>
        <v>5.9326530612244894E-3</v>
      </c>
      <c r="S62">
        <f t="shared" si="13"/>
        <v>389</v>
      </c>
      <c r="T62">
        <f t="shared" si="14"/>
        <v>0.87985501753494666</v>
      </c>
      <c r="U62">
        <f t="shared" si="23"/>
        <v>84</v>
      </c>
      <c r="V62">
        <f t="shared" si="15"/>
        <v>6</v>
      </c>
      <c r="W62">
        <f t="shared" si="16"/>
        <v>5</v>
      </c>
      <c r="X62">
        <f t="shared" si="24"/>
        <v>0.75937959183673465</v>
      </c>
      <c r="Y62">
        <f t="shared" si="25"/>
        <v>25480550.876473468</v>
      </c>
      <c r="Z62">
        <f t="shared" si="26"/>
        <v>25480551</v>
      </c>
      <c r="AA62">
        <f t="shared" si="17"/>
        <v>388</v>
      </c>
      <c r="AB62">
        <f t="shared" si="18"/>
        <v>5.92041015625E-3</v>
      </c>
      <c r="AC62">
        <f t="shared" si="27"/>
        <v>1.2683496042505127E-6</v>
      </c>
      <c r="AD62">
        <f t="shared" si="28"/>
        <v>8.3928066129502627E-6</v>
      </c>
    </row>
    <row r="63" spans="13:30" x14ac:dyDescent="0.25">
      <c r="M63">
        <v>61</v>
      </c>
      <c r="N63" t="str">
        <f t="shared" si="20"/>
        <v>3D</v>
      </c>
      <c r="O63" t="str">
        <f t="shared" si="21"/>
        <v>0111101</v>
      </c>
      <c r="P63" t="s">
        <v>72</v>
      </c>
      <c r="Q63">
        <v>277.18</v>
      </c>
      <c r="R63">
        <f t="shared" si="22"/>
        <v>6.2852607709750572E-3</v>
      </c>
      <c r="S63">
        <f t="shared" si="13"/>
        <v>412</v>
      </c>
      <c r="T63">
        <f t="shared" si="14"/>
        <v>0.3746514865848089</v>
      </c>
      <c r="U63">
        <f t="shared" si="23"/>
        <v>79</v>
      </c>
      <c r="V63">
        <f t="shared" si="15"/>
        <v>6</v>
      </c>
      <c r="W63">
        <f t="shared" si="16"/>
        <v>5</v>
      </c>
      <c r="X63">
        <f t="shared" si="24"/>
        <v>0.80451337868480732</v>
      </c>
      <c r="Y63">
        <f t="shared" si="25"/>
        <v>26994989.458169617</v>
      </c>
      <c r="Z63">
        <f t="shared" si="26"/>
        <v>26994989</v>
      </c>
      <c r="AA63">
        <f t="shared" si="17"/>
        <v>411</v>
      </c>
      <c r="AB63">
        <f t="shared" si="18"/>
        <v>6.2713623046875E-3</v>
      </c>
      <c r="AC63">
        <f t="shared" si="27"/>
        <v>-4.7044083706718198E-6</v>
      </c>
      <c r="AD63">
        <f t="shared" si="28"/>
        <v>-2.9383187868755769E-5</v>
      </c>
    </row>
    <row r="64" spans="13:30" x14ac:dyDescent="0.25">
      <c r="M64">
        <v>62</v>
      </c>
      <c r="N64" t="str">
        <f t="shared" si="20"/>
        <v>3E</v>
      </c>
      <c r="O64" t="str">
        <f t="shared" si="21"/>
        <v>0111110</v>
      </c>
      <c r="P64" t="s">
        <v>71</v>
      </c>
      <c r="Q64">
        <v>293.66000000000003</v>
      </c>
      <c r="R64">
        <f t="shared" si="22"/>
        <v>6.6589569160997739E-3</v>
      </c>
      <c r="S64">
        <f t="shared" si="13"/>
        <v>436</v>
      </c>
      <c r="T64">
        <f t="shared" si="14"/>
        <v>-1.5931156944789304</v>
      </c>
      <c r="U64">
        <f t="shared" si="23"/>
        <v>75</v>
      </c>
      <c r="V64">
        <f t="shared" si="15"/>
        <v>6</v>
      </c>
      <c r="W64">
        <f t="shared" si="16"/>
        <v>5</v>
      </c>
      <c r="X64">
        <f t="shared" si="24"/>
        <v>0.85234648526077106</v>
      </c>
      <c r="Y64">
        <f t="shared" si="25"/>
        <v>28600002.180121545</v>
      </c>
      <c r="Z64">
        <f t="shared" si="26"/>
        <v>28600002</v>
      </c>
      <c r="AA64">
        <f t="shared" si="17"/>
        <v>436</v>
      </c>
      <c r="AB64">
        <f t="shared" si="18"/>
        <v>6.65283203125E-3</v>
      </c>
      <c r="AC64">
        <f t="shared" si="27"/>
        <v>-1.8494576503082227E-6</v>
      </c>
      <c r="AD64">
        <f t="shared" si="28"/>
        <v>-1.0903235211118752E-5</v>
      </c>
    </row>
    <row r="65" spans="13:30" x14ac:dyDescent="0.25">
      <c r="M65">
        <v>63</v>
      </c>
      <c r="N65" t="str">
        <f t="shared" si="20"/>
        <v>3F</v>
      </c>
      <c r="O65" t="str">
        <f t="shared" si="21"/>
        <v>0111111</v>
      </c>
      <c r="P65" t="s">
        <v>70</v>
      </c>
      <c r="Q65">
        <v>311.13</v>
      </c>
      <c r="R65">
        <f t="shared" si="22"/>
        <v>7.0551020408163266E-3</v>
      </c>
      <c r="S65">
        <f t="shared" si="13"/>
        <v>462</v>
      </c>
      <c r="T65">
        <f t="shared" si="14"/>
        <v>-1.3603478180201825</v>
      </c>
      <c r="U65">
        <f t="shared" si="23"/>
        <v>70</v>
      </c>
      <c r="V65">
        <f t="shared" si="15"/>
        <v>6</v>
      </c>
      <c r="W65">
        <f t="shared" si="16"/>
        <v>5</v>
      </c>
      <c r="X65">
        <f t="shared" si="24"/>
        <v>0.90305306122448981</v>
      </c>
      <c r="Y65">
        <f t="shared" si="25"/>
        <v>30301432.53524898</v>
      </c>
      <c r="Z65">
        <f t="shared" si="26"/>
        <v>30301433</v>
      </c>
      <c r="AA65">
        <f t="shared" si="17"/>
        <v>462</v>
      </c>
      <c r="AB65">
        <f t="shared" si="18"/>
        <v>7.049560546875E-3</v>
      </c>
      <c r="AC65">
        <f t="shared" si="27"/>
        <v>4.7719851101885036E-6</v>
      </c>
      <c r="AD65">
        <f t="shared" si="28"/>
        <v>2.6552961829504818E-5</v>
      </c>
    </row>
    <row r="66" spans="13:30" x14ac:dyDescent="0.25">
      <c r="M66">
        <v>64</v>
      </c>
      <c r="N66" t="str">
        <f t="shared" ref="N66:N97" si="29">DEC2HEX(M66)</f>
        <v>40</v>
      </c>
      <c r="O66" t="str">
        <f t="shared" ref="O66:O97" si="30">HEX2BIN(N66,7)</f>
        <v>1000000</v>
      </c>
      <c r="P66" t="s">
        <v>69</v>
      </c>
      <c r="Q66">
        <v>329.63</v>
      </c>
      <c r="R66">
        <f t="shared" ref="R66:R97" si="31">Q66/fs</f>
        <v>7.4746031746031746E-3</v>
      </c>
      <c r="S66">
        <f t="shared" si="13"/>
        <v>490</v>
      </c>
      <c r="T66">
        <f t="shared" si="14"/>
        <v>0.51028170289026209</v>
      </c>
      <c r="U66">
        <f t="shared" ref="U66:U97" si="32">_xlfn.FLOOR.MATH(0.5/R66)</f>
        <v>66</v>
      </c>
      <c r="V66">
        <f t="shared" si="15"/>
        <v>6</v>
      </c>
      <c r="W66">
        <f t="shared" si="16"/>
        <v>5</v>
      </c>
      <c r="X66">
        <f t="shared" ref="X66:X97" si="33">R66*POWER(2,b)</f>
        <v>0.95674920634920635</v>
      </c>
      <c r="Y66">
        <f t="shared" ref="Y66:Y97" si="34">X66*POWER(2,Blut-b)</f>
        <v>32103176.185498413</v>
      </c>
      <c r="Z66">
        <f t="shared" ref="Z66:Z97" si="35">ROUND(Y66,0)</f>
        <v>32103176</v>
      </c>
      <c r="AA66">
        <f t="shared" si="17"/>
        <v>489</v>
      </c>
      <c r="AB66">
        <f t="shared" si="18"/>
        <v>7.4615478515625E-3</v>
      </c>
      <c r="AC66">
        <f t="shared" ref="AC66:AC97" si="36">(Z66 / POWER(2,Blut-b)-X66) / POWER(2,b) * fs</f>
        <v>-1.9046664237985789E-6</v>
      </c>
      <c r="AD66">
        <f t="shared" ref="AD66:AD97" si="37">1200 * LOG((Q66+AC66)/Q66,2)</f>
        <v>-1.0003408013142606E-5</v>
      </c>
    </row>
    <row r="67" spans="13:30" x14ac:dyDescent="0.25">
      <c r="M67">
        <v>65</v>
      </c>
      <c r="N67" t="str">
        <f t="shared" si="29"/>
        <v>41</v>
      </c>
      <c r="O67" t="str">
        <f t="shared" si="30"/>
        <v>1000001</v>
      </c>
      <c r="P67" t="s">
        <v>68</v>
      </c>
      <c r="Q67">
        <v>349.23</v>
      </c>
      <c r="R67">
        <f t="shared" si="31"/>
        <v>7.919047619047619E-3</v>
      </c>
      <c r="S67">
        <f t="shared" ref="S67:S129" si="38">ROUND(POWER(2,16)*R67,0)</f>
        <v>519</v>
      </c>
      <c r="T67">
        <f t="shared" ref="T67:T129" si="39">1200*LOG((S67/POWER(2,16))/R67,2)</f>
        <v>5.7692878585667628E-2</v>
      </c>
      <c r="U67">
        <f t="shared" si="32"/>
        <v>63</v>
      </c>
      <c r="V67">
        <f t="shared" ref="V67:V129" si="40">MAX(1,MIN(_xlfn.FLOOR.MATH(LOG(U67,2)),8))</f>
        <v>5</v>
      </c>
      <c r="W67">
        <f t="shared" ref="W67:W129" si="41">V67-1</f>
        <v>4</v>
      </c>
      <c r="X67">
        <f t="shared" si="33"/>
        <v>1.0136380952380952</v>
      </c>
      <c r="Y67">
        <f t="shared" si="34"/>
        <v>34012050.53927619</v>
      </c>
      <c r="Z67">
        <f t="shared" si="35"/>
        <v>34012051</v>
      </c>
      <c r="AA67">
        <f t="shared" ref="AA67:AA129" si="42">_xlfn.FLOOR.MATH(Z67/POWER(2,16))</f>
        <v>518</v>
      </c>
      <c r="AB67">
        <f t="shared" ref="AB67:AB129" si="43">AA67/POWER(2,16)</f>
        <v>7.904052734375E-3</v>
      </c>
      <c r="AC67">
        <f t="shared" si="36"/>
        <v>4.7306343951489249E-6</v>
      </c>
      <c r="AD67">
        <f t="shared" si="37"/>
        <v>2.3451121919226616E-5</v>
      </c>
    </row>
    <row r="68" spans="13:30" x14ac:dyDescent="0.25">
      <c r="M68">
        <v>66</v>
      </c>
      <c r="N68" t="str">
        <f t="shared" si="29"/>
        <v>42</v>
      </c>
      <c r="O68" t="str">
        <f t="shared" si="30"/>
        <v>1000010</v>
      </c>
      <c r="P68" t="s">
        <v>67</v>
      </c>
      <c r="Q68">
        <v>369.99</v>
      </c>
      <c r="R68">
        <f t="shared" si="31"/>
        <v>8.3897959183673477E-3</v>
      </c>
      <c r="S68">
        <f t="shared" si="38"/>
        <v>550</v>
      </c>
      <c r="T68">
        <f t="shared" si="39"/>
        <v>0.52365061529020818</v>
      </c>
      <c r="U68">
        <f t="shared" si="32"/>
        <v>59</v>
      </c>
      <c r="V68">
        <f t="shared" si="40"/>
        <v>5</v>
      </c>
      <c r="W68">
        <f t="shared" si="41"/>
        <v>4</v>
      </c>
      <c r="X68">
        <f t="shared" si="33"/>
        <v>1.0738938775510205</v>
      </c>
      <c r="Y68">
        <f t="shared" si="34"/>
        <v>36033899.089502044</v>
      </c>
      <c r="Z68">
        <f t="shared" si="35"/>
        <v>36033899</v>
      </c>
      <c r="AA68">
        <f t="shared" si="42"/>
        <v>549</v>
      </c>
      <c r="AB68">
        <f t="shared" si="43"/>
        <v>8.3770751953125E-3</v>
      </c>
      <c r="AC68">
        <f t="shared" si="36"/>
        <v>-9.1899189664373937E-7</v>
      </c>
      <c r="AD68">
        <f t="shared" si="37"/>
        <v>-4.3000892042530409E-6</v>
      </c>
    </row>
    <row r="69" spans="13:30" x14ac:dyDescent="0.25">
      <c r="M69">
        <v>67</v>
      </c>
      <c r="N69" t="str">
        <f t="shared" si="29"/>
        <v>43</v>
      </c>
      <c r="O69" t="str">
        <f t="shared" si="30"/>
        <v>1000011</v>
      </c>
      <c r="P69" t="s">
        <v>66</v>
      </c>
      <c r="Q69">
        <v>392</v>
      </c>
      <c r="R69">
        <f t="shared" si="31"/>
        <v>8.8888888888888889E-3</v>
      </c>
      <c r="S69">
        <f t="shared" si="38"/>
        <v>583</v>
      </c>
      <c r="T69">
        <f t="shared" si="39"/>
        <v>1.359917301040193</v>
      </c>
      <c r="U69">
        <f t="shared" si="32"/>
        <v>56</v>
      </c>
      <c r="V69">
        <f t="shared" si="40"/>
        <v>5</v>
      </c>
      <c r="W69">
        <f t="shared" si="41"/>
        <v>4</v>
      </c>
      <c r="X69">
        <f t="shared" si="33"/>
        <v>1.1377777777777778</v>
      </c>
      <c r="Y69">
        <f t="shared" si="34"/>
        <v>38177487.075555556</v>
      </c>
      <c r="Z69">
        <f t="shared" si="35"/>
        <v>38177487</v>
      </c>
      <c r="AA69">
        <f t="shared" si="42"/>
        <v>582</v>
      </c>
      <c r="AB69">
        <f t="shared" si="43"/>
        <v>8.880615234375E-3</v>
      </c>
      <c r="AC69">
        <f t="shared" si="36"/>
        <v>-7.757917043146878E-7</v>
      </c>
      <c r="AD69">
        <f t="shared" si="37"/>
        <v>-3.4262168760478613E-6</v>
      </c>
    </row>
    <row r="70" spans="13:30" x14ac:dyDescent="0.25">
      <c r="M70">
        <v>68</v>
      </c>
      <c r="N70" t="str">
        <f t="shared" si="29"/>
        <v>44</v>
      </c>
      <c r="O70" t="str">
        <f t="shared" si="30"/>
        <v>1000100</v>
      </c>
      <c r="P70" t="s">
        <v>65</v>
      </c>
      <c r="Q70">
        <v>415.3</v>
      </c>
      <c r="R70">
        <f t="shared" si="31"/>
        <v>9.4172335600907035E-3</v>
      </c>
      <c r="S70">
        <f t="shared" si="38"/>
        <v>617</v>
      </c>
      <c r="T70">
        <f t="shared" si="39"/>
        <v>-0.47081646692357659</v>
      </c>
      <c r="U70">
        <f t="shared" si="32"/>
        <v>53</v>
      </c>
      <c r="V70">
        <f t="shared" si="40"/>
        <v>5</v>
      </c>
      <c r="W70">
        <f t="shared" si="41"/>
        <v>4</v>
      </c>
      <c r="X70">
        <f t="shared" si="33"/>
        <v>1.2054058956916101</v>
      </c>
      <c r="Y70">
        <f t="shared" si="34"/>
        <v>40446710.159383222</v>
      </c>
      <c r="Z70">
        <f t="shared" si="35"/>
        <v>40446710</v>
      </c>
      <c r="AA70">
        <f t="shared" si="42"/>
        <v>617</v>
      </c>
      <c r="AB70">
        <f t="shared" si="43"/>
        <v>9.4146728515625E-3</v>
      </c>
      <c r="AC70">
        <f t="shared" si="36"/>
        <v>-1.636520053846513E-6</v>
      </c>
      <c r="AD70">
        <f t="shared" si="37"/>
        <v>-6.8220545119872162E-6</v>
      </c>
    </row>
    <row r="71" spans="13:30" x14ac:dyDescent="0.25">
      <c r="M71">
        <v>69</v>
      </c>
      <c r="N71" t="str">
        <f t="shared" si="29"/>
        <v>45</v>
      </c>
      <c r="O71" t="str">
        <f t="shared" si="30"/>
        <v>1000101</v>
      </c>
      <c r="P71" t="s">
        <v>64</v>
      </c>
      <c r="Q71">
        <v>440</v>
      </c>
      <c r="R71">
        <f t="shared" si="31"/>
        <v>9.9773242630385485E-3</v>
      </c>
      <c r="S71">
        <f t="shared" si="38"/>
        <v>654</v>
      </c>
      <c r="T71">
        <f t="shared" si="39"/>
        <v>0.33377676680195617</v>
      </c>
      <c r="U71">
        <f t="shared" si="32"/>
        <v>50</v>
      </c>
      <c r="V71">
        <f t="shared" si="40"/>
        <v>5</v>
      </c>
      <c r="W71">
        <f t="shared" si="41"/>
        <v>4</v>
      </c>
      <c r="X71">
        <f t="shared" si="33"/>
        <v>1.2770975056689342</v>
      </c>
      <c r="Y71">
        <f t="shared" si="34"/>
        <v>42852281.411337867</v>
      </c>
      <c r="Z71">
        <f t="shared" si="35"/>
        <v>42852281</v>
      </c>
      <c r="AA71">
        <f t="shared" si="42"/>
        <v>653</v>
      </c>
      <c r="AB71">
        <f t="shared" si="43"/>
        <v>9.9639892578125E-3</v>
      </c>
      <c r="AC71">
        <f t="shared" si="36"/>
        <v>-4.223547864570798E-6</v>
      </c>
      <c r="AD71">
        <f t="shared" si="37"/>
        <v>-1.6618067925549052E-5</v>
      </c>
    </row>
    <row r="72" spans="13:30" x14ac:dyDescent="0.25">
      <c r="M72">
        <v>70</v>
      </c>
      <c r="N72" t="str">
        <f t="shared" si="29"/>
        <v>46</v>
      </c>
      <c r="O72" t="str">
        <f t="shared" si="30"/>
        <v>1000110</v>
      </c>
      <c r="P72" t="s">
        <v>63</v>
      </c>
      <c r="Q72">
        <v>466.16</v>
      </c>
      <c r="R72">
        <f t="shared" si="31"/>
        <v>1.0570521541950114E-2</v>
      </c>
      <c r="S72">
        <f t="shared" si="38"/>
        <v>693</v>
      </c>
      <c r="T72">
        <f t="shared" si="39"/>
        <v>0.6254062762341599</v>
      </c>
      <c r="U72">
        <f t="shared" si="32"/>
        <v>47</v>
      </c>
      <c r="V72">
        <f t="shared" si="40"/>
        <v>5</v>
      </c>
      <c r="W72">
        <f t="shared" si="41"/>
        <v>4</v>
      </c>
      <c r="X72">
        <f t="shared" si="33"/>
        <v>1.3530267573696146</v>
      </c>
      <c r="Y72">
        <f t="shared" si="34"/>
        <v>45400044.324339233</v>
      </c>
      <c r="Z72">
        <f t="shared" si="35"/>
        <v>45400044</v>
      </c>
      <c r="AA72">
        <f t="shared" si="42"/>
        <v>692</v>
      </c>
      <c r="AB72">
        <f t="shared" si="43"/>
        <v>1.055908203125E-2</v>
      </c>
      <c r="AC72">
        <f t="shared" si="36"/>
        <v>-3.3302605595073032E-6</v>
      </c>
      <c r="AD72">
        <f t="shared" si="37"/>
        <v>-1.2367986164905774E-5</v>
      </c>
    </row>
    <row r="73" spans="13:30" x14ac:dyDescent="0.25">
      <c r="M73">
        <v>71</v>
      </c>
      <c r="N73" t="str">
        <f t="shared" si="29"/>
        <v>47</v>
      </c>
      <c r="O73" t="str">
        <f t="shared" si="30"/>
        <v>1000111</v>
      </c>
      <c r="P73" t="s">
        <v>62</v>
      </c>
      <c r="Q73">
        <v>493.88</v>
      </c>
      <c r="R73">
        <f t="shared" si="31"/>
        <v>1.1199092970521542E-2</v>
      </c>
      <c r="S73">
        <f t="shared" si="38"/>
        <v>734</v>
      </c>
      <c r="T73">
        <f t="shared" si="39"/>
        <v>0.13266167925236549</v>
      </c>
      <c r="U73">
        <f t="shared" si="32"/>
        <v>44</v>
      </c>
      <c r="V73">
        <f t="shared" si="40"/>
        <v>5</v>
      </c>
      <c r="W73">
        <f t="shared" si="41"/>
        <v>4</v>
      </c>
      <c r="X73">
        <f t="shared" si="33"/>
        <v>1.4334839002267574</v>
      </c>
      <c r="Y73">
        <f t="shared" si="34"/>
        <v>48099738.053253517</v>
      </c>
      <c r="Z73">
        <f t="shared" si="35"/>
        <v>48099738</v>
      </c>
      <c r="AA73">
        <f t="shared" si="42"/>
        <v>733</v>
      </c>
      <c r="AB73">
        <f t="shared" si="43"/>
        <v>1.11846923828125E-2</v>
      </c>
      <c r="AC73">
        <f t="shared" si="36"/>
        <v>-5.4679812865054966E-7</v>
      </c>
      <c r="AD73">
        <f t="shared" si="37"/>
        <v>-1.9167318085006629E-6</v>
      </c>
    </row>
    <row r="74" spans="13:30" x14ac:dyDescent="0.25">
      <c r="M74">
        <v>72</v>
      </c>
      <c r="N74" t="str">
        <f t="shared" si="29"/>
        <v>48</v>
      </c>
      <c r="O74" t="str">
        <f t="shared" si="30"/>
        <v>1001000</v>
      </c>
      <c r="P74" t="s">
        <v>61</v>
      </c>
      <c r="Q74">
        <v>523.25</v>
      </c>
      <c r="R74">
        <f t="shared" si="31"/>
        <v>1.1865079365079365E-2</v>
      </c>
      <c r="S74">
        <f t="shared" si="38"/>
        <v>778</v>
      </c>
      <c r="T74">
        <f t="shared" si="39"/>
        <v>0.91294087527352752</v>
      </c>
      <c r="U74">
        <f t="shared" si="32"/>
        <v>42</v>
      </c>
      <c r="V74">
        <f t="shared" si="40"/>
        <v>5</v>
      </c>
      <c r="W74">
        <f t="shared" si="41"/>
        <v>4</v>
      </c>
      <c r="X74">
        <f t="shared" si="33"/>
        <v>1.5187301587301587</v>
      </c>
      <c r="Y74">
        <f t="shared" si="34"/>
        <v>50960127.837460317</v>
      </c>
      <c r="Z74">
        <f t="shared" si="35"/>
        <v>50960128</v>
      </c>
      <c r="AA74">
        <f t="shared" si="42"/>
        <v>777</v>
      </c>
      <c r="AB74">
        <f t="shared" si="43"/>
        <v>1.18560791015625E-2</v>
      </c>
      <c r="AC74">
        <f t="shared" si="36"/>
        <v>1.6689300613367819E-6</v>
      </c>
      <c r="AD74">
        <f t="shared" si="37"/>
        <v>5.5218509437978195E-6</v>
      </c>
    </row>
    <row r="75" spans="13:30" x14ac:dyDescent="0.25">
      <c r="M75">
        <v>73</v>
      </c>
      <c r="N75" t="str">
        <f t="shared" si="29"/>
        <v>49</v>
      </c>
      <c r="O75" t="str">
        <f t="shared" si="30"/>
        <v>1001001</v>
      </c>
      <c r="P75" t="s">
        <v>60</v>
      </c>
      <c r="Q75">
        <v>554.37</v>
      </c>
      <c r="R75">
        <f t="shared" si="31"/>
        <v>1.2570748299319728E-2</v>
      </c>
      <c r="S75">
        <f t="shared" si="38"/>
        <v>824</v>
      </c>
      <c r="T75">
        <f t="shared" si="39"/>
        <v>0.34342234966013258</v>
      </c>
      <c r="U75">
        <f t="shared" si="32"/>
        <v>39</v>
      </c>
      <c r="V75">
        <f t="shared" si="40"/>
        <v>5</v>
      </c>
      <c r="W75">
        <f t="shared" si="41"/>
        <v>4</v>
      </c>
      <c r="X75">
        <f t="shared" si="33"/>
        <v>1.6090557823129252</v>
      </c>
      <c r="Y75">
        <f t="shared" si="34"/>
        <v>53990952.831825852</v>
      </c>
      <c r="Z75">
        <f t="shared" si="35"/>
        <v>53990953</v>
      </c>
      <c r="AA75">
        <f t="shared" si="42"/>
        <v>823</v>
      </c>
      <c r="AB75">
        <f t="shared" si="43"/>
        <v>1.25579833984375E-2</v>
      </c>
      <c r="AC75">
        <f t="shared" si="36"/>
        <v>1.7267837909562544E-6</v>
      </c>
      <c r="AD75">
        <f t="shared" si="37"/>
        <v>5.3925480930795426E-6</v>
      </c>
    </row>
    <row r="76" spans="13:30" x14ac:dyDescent="0.25">
      <c r="M76">
        <v>74</v>
      </c>
      <c r="N76" t="str">
        <f t="shared" si="29"/>
        <v>4A</v>
      </c>
      <c r="O76" t="str">
        <f t="shared" si="30"/>
        <v>1001010</v>
      </c>
      <c r="P76" t="s">
        <v>59</v>
      </c>
      <c r="Q76">
        <v>587.33000000000004</v>
      </c>
      <c r="R76">
        <f t="shared" si="31"/>
        <v>1.3318140589569162E-2</v>
      </c>
      <c r="S76">
        <f t="shared" si="38"/>
        <v>873</v>
      </c>
      <c r="T76">
        <f t="shared" si="39"/>
        <v>0.36163033467391409</v>
      </c>
      <c r="U76">
        <f t="shared" si="32"/>
        <v>37</v>
      </c>
      <c r="V76">
        <f t="shared" si="40"/>
        <v>5</v>
      </c>
      <c r="W76">
        <f t="shared" si="41"/>
        <v>4</v>
      </c>
      <c r="X76">
        <f t="shared" si="33"/>
        <v>1.7047219954648527</v>
      </c>
      <c r="Y76">
        <f t="shared" si="34"/>
        <v>57200978.275729708</v>
      </c>
      <c r="Z76">
        <f t="shared" si="35"/>
        <v>57200978</v>
      </c>
      <c r="AA76">
        <f t="shared" si="42"/>
        <v>872</v>
      </c>
      <c r="AB76">
        <f t="shared" si="43"/>
        <v>1.33056640625E-2</v>
      </c>
      <c r="AC76">
        <f t="shared" si="36"/>
        <v>-2.831146153452202E-6</v>
      </c>
      <c r="AD76">
        <f t="shared" si="37"/>
        <v>-8.3451834899051317E-6</v>
      </c>
    </row>
    <row r="77" spans="13:30" x14ac:dyDescent="0.25">
      <c r="M77">
        <v>75</v>
      </c>
      <c r="N77" t="str">
        <f t="shared" si="29"/>
        <v>4B</v>
      </c>
      <c r="O77" t="str">
        <f t="shared" si="30"/>
        <v>1001011</v>
      </c>
      <c r="P77" t="s">
        <v>58</v>
      </c>
      <c r="Q77">
        <v>622.25</v>
      </c>
      <c r="R77">
        <f t="shared" si="31"/>
        <v>1.4109977324263039E-2</v>
      </c>
      <c r="S77">
        <f t="shared" si="38"/>
        <v>925</v>
      </c>
      <c r="T77">
        <f t="shared" si="39"/>
        <v>0.54009090586051667</v>
      </c>
      <c r="U77">
        <f t="shared" si="32"/>
        <v>35</v>
      </c>
      <c r="V77">
        <f t="shared" si="40"/>
        <v>5</v>
      </c>
      <c r="W77">
        <f t="shared" si="41"/>
        <v>4</v>
      </c>
      <c r="X77">
        <f t="shared" si="33"/>
        <v>1.806077097505669</v>
      </c>
      <c r="Y77">
        <f t="shared" si="34"/>
        <v>60601891.155011341</v>
      </c>
      <c r="Z77">
        <f t="shared" si="35"/>
        <v>60601891</v>
      </c>
      <c r="AA77">
        <f t="shared" si="42"/>
        <v>924</v>
      </c>
      <c r="AB77">
        <f t="shared" si="43"/>
        <v>1.409912109375E-2</v>
      </c>
      <c r="AC77">
        <f t="shared" si="36"/>
        <v>-1.591630311922887E-6</v>
      </c>
      <c r="AD77">
        <f t="shared" si="37"/>
        <v>-4.4282595803643766E-6</v>
      </c>
    </row>
    <row r="78" spans="13:30" x14ac:dyDescent="0.25">
      <c r="M78">
        <v>76</v>
      </c>
      <c r="N78" t="str">
        <f t="shared" si="29"/>
        <v>4C</v>
      </c>
      <c r="O78" t="str">
        <f t="shared" si="30"/>
        <v>1001100</v>
      </c>
      <c r="P78" t="s">
        <v>57</v>
      </c>
      <c r="Q78">
        <v>659.26</v>
      </c>
      <c r="R78">
        <f t="shared" si="31"/>
        <v>1.4949206349206349E-2</v>
      </c>
      <c r="S78">
        <f t="shared" si="38"/>
        <v>980</v>
      </c>
      <c r="T78">
        <f t="shared" si="39"/>
        <v>0.51028170289026209</v>
      </c>
      <c r="U78">
        <f t="shared" si="32"/>
        <v>33</v>
      </c>
      <c r="V78">
        <f t="shared" si="40"/>
        <v>5</v>
      </c>
      <c r="W78">
        <f t="shared" si="41"/>
        <v>4</v>
      </c>
      <c r="X78">
        <f t="shared" si="33"/>
        <v>1.9134984126984127</v>
      </c>
      <c r="Y78">
        <f t="shared" si="34"/>
        <v>64206352.370996825</v>
      </c>
      <c r="Z78">
        <f t="shared" si="35"/>
        <v>64206352</v>
      </c>
      <c r="AA78">
        <f t="shared" si="42"/>
        <v>979</v>
      </c>
      <c r="AB78">
        <f t="shared" si="43"/>
        <v>1.49383544921875E-2</v>
      </c>
      <c r="AC78">
        <f t="shared" si="36"/>
        <v>-3.8093328475971577E-6</v>
      </c>
      <c r="AD78">
        <f t="shared" si="37"/>
        <v>-1.0003408013142606E-5</v>
      </c>
    </row>
    <row r="79" spans="13:30" x14ac:dyDescent="0.25">
      <c r="M79">
        <v>77</v>
      </c>
      <c r="N79" t="str">
        <f t="shared" si="29"/>
        <v>4D</v>
      </c>
      <c r="O79" t="str">
        <f t="shared" si="30"/>
        <v>1001101</v>
      </c>
      <c r="P79" t="s">
        <v>56</v>
      </c>
      <c r="Q79">
        <v>698.46</v>
      </c>
      <c r="R79">
        <f t="shared" si="31"/>
        <v>1.5838095238095238E-2</v>
      </c>
      <c r="S79">
        <f t="shared" si="38"/>
        <v>1038</v>
      </c>
      <c r="T79">
        <f t="shared" si="39"/>
        <v>5.7692878585667628E-2</v>
      </c>
      <c r="U79">
        <f t="shared" si="32"/>
        <v>31</v>
      </c>
      <c r="V79">
        <f t="shared" si="40"/>
        <v>4</v>
      </c>
      <c r="W79">
        <f t="shared" si="41"/>
        <v>3</v>
      </c>
      <c r="X79">
        <f t="shared" si="33"/>
        <v>2.0272761904761905</v>
      </c>
      <c r="Y79">
        <f t="shared" si="34"/>
        <v>68024101.07855238</v>
      </c>
      <c r="Z79">
        <f t="shared" si="35"/>
        <v>68024101</v>
      </c>
      <c r="AA79">
        <f t="shared" si="42"/>
        <v>1037</v>
      </c>
      <c r="AB79">
        <f t="shared" si="43"/>
        <v>1.58233642578125E-2</v>
      </c>
      <c r="AC79">
        <f t="shared" si="36"/>
        <v>-8.0656259483780079E-7</v>
      </c>
      <c r="AD79">
        <f t="shared" si="37"/>
        <v>-1.9991820484288095E-6</v>
      </c>
    </row>
    <row r="80" spans="13:30" x14ac:dyDescent="0.25">
      <c r="M80">
        <v>78</v>
      </c>
      <c r="N80" t="str">
        <f t="shared" si="29"/>
        <v>4E</v>
      </c>
      <c r="O80" t="str">
        <f t="shared" si="30"/>
        <v>1001110</v>
      </c>
      <c r="P80" t="s">
        <v>55</v>
      </c>
      <c r="Q80">
        <v>739.99</v>
      </c>
      <c r="R80">
        <f t="shared" si="31"/>
        <v>1.6779818594104309E-2</v>
      </c>
      <c r="S80">
        <f t="shared" si="38"/>
        <v>1100</v>
      </c>
      <c r="T80">
        <f t="shared" si="39"/>
        <v>0.50025508633936755</v>
      </c>
      <c r="U80">
        <f t="shared" si="32"/>
        <v>29</v>
      </c>
      <c r="V80">
        <f t="shared" si="40"/>
        <v>4</v>
      </c>
      <c r="W80">
        <f t="shared" si="41"/>
        <v>3</v>
      </c>
      <c r="X80">
        <f t="shared" si="33"/>
        <v>2.1478167800453516</v>
      </c>
      <c r="Y80">
        <f t="shared" si="34"/>
        <v>72068772.094490707</v>
      </c>
      <c r="Z80">
        <f t="shared" si="35"/>
        <v>72068772</v>
      </c>
      <c r="AA80">
        <f t="shared" si="42"/>
        <v>1099</v>
      </c>
      <c r="AB80">
        <f t="shared" si="43"/>
        <v>1.67694091796875E-2</v>
      </c>
      <c r="AC80">
        <f t="shared" si="36"/>
        <v>-9.7021464612323527E-7</v>
      </c>
      <c r="AD80">
        <f t="shared" si="37"/>
        <v>-2.269853072529701E-6</v>
      </c>
    </row>
    <row r="81" spans="13:30" x14ac:dyDescent="0.25">
      <c r="M81">
        <v>79</v>
      </c>
      <c r="N81" t="str">
        <f t="shared" si="29"/>
        <v>4F</v>
      </c>
      <c r="O81" t="str">
        <f t="shared" si="30"/>
        <v>1001111</v>
      </c>
      <c r="P81" t="s">
        <v>54</v>
      </c>
      <c r="Q81">
        <v>783.99</v>
      </c>
      <c r="R81">
        <f t="shared" si="31"/>
        <v>1.7777551020408164E-2</v>
      </c>
      <c r="S81">
        <f t="shared" si="38"/>
        <v>1165</v>
      </c>
      <c r="T81">
        <f t="shared" si="39"/>
        <v>-0.10340088180137269</v>
      </c>
      <c r="U81">
        <f t="shared" si="32"/>
        <v>28</v>
      </c>
      <c r="V81">
        <f t="shared" si="40"/>
        <v>4</v>
      </c>
      <c r="W81">
        <f t="shared" si="41"/>
        <v>3</v>
      </c>
      <c r="X81">
        <f t="shared" si="33"/>
        <v>2.275526530612245</v>
      </c>
      <c r="Y81">
        <f t="shared" si="34"/>
        <v>76354000.235624492</v>
      </c>
      <c r="Z81">
        <f t="shared" si="35"/>
        <v>76354000</v>
      </c>
      <c r="AA81">
        <f t="shared" si="42"/>
        <v>1165</v>
      </c>
      <c r="AB81">
        <f t="shared" si="43"/>
        <v>1.77764892578125E-2</v>
      </c>
      <c r="AC81">
        <f t="shared" si="36"/>
        <v>-2.4193525557936191E-6</v>
      </c>
      <c r="AD81">
        <f t="shared" si="37"/>
        <v>-5.3424985428481469E-6</v>
      </c>
    </row>
    <row r="82" spans="13:30" x14ac:dyDescent="0.25">
      <c r="M82">
        <v>80</v>
      </c>
      <c r="N82" t="str">
        <f t="shared" si="29"/>
        <v>50</v>
      </c>
      <c r="O82" t="str">
        <f t="shared" si="30"/>
        <v>1010000</v>
      </c>
      <c r="P82" t="s">
        <v>53</v>
      </c>
      <c r="Q82">
        <v>830.61</v>
      </c>
      <c r="R82">
        <f t="shared" si="31"/>
        <v>1.8834693877551021E-2</v>
      </c>
      <c r="S82">
        <f t="shared" si="38"/>
        <v>1234</v>
      </c>
      <c r="T82">
        <f t="shared" si="39"/>
        <v>-0.49165951565405325</v>
      </c>
      <c r="U82">
        <f t="shared" si="32"/>
        <v>26</v>
      </c>
      <c r="V82">
        <f t="shared" si="40"/>
        <v>4</v>
      </c>
      <c r="W82">
        <f t="shared" si="41"/>
        <v>3</v>
      </c>
      <c r="X82">
        <f t="shared" si="33"/>
        <v>2.4108408163265307</v>
      </c>
      <c r="Y82">
        <f t="shared" si="34"/>
        <v>80894394.234253064</v>
      </c>
      <c r="Z82">
        <f t="shared" si="35"/>
        <v>80894394</v>
      </c>
      <c r="AA82">
        <f t="shared" si="42"/>
        <v>1234</v>
      </c>
      <c r="AB82">
        <f t="shared" si="43"/>
        <v>1.8829345703125E-2</v>
      </c>
      <c r="AC82">
        <f t="shared" si="36"/>
        <v>-2.4052709605287825E-6</v>
      </c>
      <c r="AD82">
        <f t="shared" si="37"/>
        <v>-5.013287845891518E-6</v>
      </c>
    </row>
    <row r="83" spans="13:30" x14ac:dyDescent="0.25">
      <c r="M83">
        <v>81</v>
      </c>
      <c r="N83" t="str">
        <f t="shared" si="29"/>
        <v>51</v>
      </c>
      <c r="O83" t="str">
        <f t="shared" si="30"/>
        <v>1010001</v>
      </c>
      <c r="P83" t="s">
        <v>52</v>
      </c>
      <c r="Q83">
        <v>880</v>
      </c>
      <c r="R83">
        <f t="shared" si="31"/>
        <v>1.9954648526077097E-2</v>
      </c>
      <c r="S83">
        <f t="shared" si="38"/>
        <v>1308</v>
      </c>
      <c r="T83">
        <f t="shared" si="39"/>
        <v>0.33377676680195617</v>
      </c>
      <c r="U83">
        <f t="shared" si="32"/>
        <v>25</v>
      </c>
      <c r="V83">
        <f t="shared" si="40"/>
        <v>4</v>
      </c>
      <c r="W83">
        <f t="shared" si="41"/>
        <v>3</v>
      </c>
      <c r="X83">
        <f t="shared" si="33"/>
        <v>2.5541950113378684</v>
      </c>
      <c r="Y83">
        <f t="shared" si="34"/>
        <v>85704562.822675735</v>
      </c>
      <c r="Z83">
        <f t="shared" si="35"/>
        <v>85704563</v>
      </c>
      <c r="AA83">
        <f t="shared" si="42"/>
        <v>1307</v>
      </c>
      <c r="AB83">
        <f t="shared" si="43"/>
        <v>1.99432373046875E-2</v>
      </c>
      <c r="AC83">
        <f t="shared" si="36"/>
        <v>1.8207356559940546E-6</v>
      </c>
      <c r="AD83">
        <f t="shared" si="37"/>
        <v>3.5819541393131777E-6</v>
      </c>
    </row>
    <row r="84" spans="13:30" x14ac:dyDescent="0.25">
      <c r="M84">
        <v>82</v>
      </c>
      <c r="N84" t="str">
        <f t="shared" si="29"/>
        <v>52</v>
      </c>
      <c r="O84" t="str">
        <f t="shared" si="30"/>
        <v>1010010</v>
      </c>
      <c r="P84" t="s">
        <v>51</v>
      </c>
      <c r="Q84">
        <v>932.33</v>
      </c>
      <c r="R84">
        <f t="shared" si="31"/>
        <v>2.1141269841269843E-2</v>
      </c>
      <c r="S84">
        <f t="shared" si="38"/>
        <v>1386</v>
      </c>
      <c r="T84">
        <f t="shared" si="39"/>
        <v>0.60683727884486938</v>
      </c>
      <c r="U84">
        <f t="shared" si="32"/>
        <v>23</v>
      </c>
      <c r="V84">
        <f t="shared" si="40"/>
        <v>4</v>
      </c>
      <c r="W84">
        <f t="shared" si="41"/>
        <v>3</v>
      </c>
      <c r="X84">
        <f t="shared" si="33"/>
        <v>2.7060825396825399</v>
      </c>
      <c r="Y84">
        <f t="shared" si="34"/>
        <v>90801062.564165086</v>
      </c>
      <c r="Z84">
        <f t="shared" si="35"/>
        <v>90801063</v>
      </c>
      <c r="AA84">
        <f t="shared" si="42"/>
        <v>1385</v>
      </c>
      <c r="AB84">
        <f t="shared" si="43"/>
        <v>2.11334228515625E-2</v>
      </c>
      <c r="AC84">
        <f t="shared" si="36"/>
        <v>4.4750794132852878E-6</v>
      </c>
      <c r="AD84">
        <f t="shared" si="37"/>
        <v>8.3097292066752027E-6</v>
      </c>
    </row>
    <row r="85" spans="13:30" x14ac:dyDescent="0.25">
      <c r="M85">
        <v>83</v>
      </c>
      <c r="N85" t="str">
        <f t="shared" si="29"/>
        <v>53</v>
      </c>
      <c r="O85" t="str">
        <f t="shared" si="30"/>
        <v>1010011</v>
      </c>
      <c r="P85" t="s">
        <v>50</v>
      </c>
      <c r="Q85">
        <v>987.77</v>
      </c>
      <c r="R85">
        <f t="shared" si="31"/>
        <v>2.2398412698412699E-2</v>
      </c>
      <c r="S85">
        <f t="shared" si="38"/>
        <v>1468</v>
      </c>
      <c r="T85">
        <f t="shared" si="39"/>
        <v>0.11513489860009586</v>
      </c>
      <c r="U85">
        <f t="shared" si="32"/>
        <v>22</v>
      </c>
      <c r="V85">
        <f t="shared" si="40"/>
        <v>4</v>
      </c>
      <c r="W85">
        <f t="shared" si="41"/>
        <v>3</v>
      </c>
      <c r="X85">
        <f t="shared" si="33"/>
        <v>2.8669968253968254</v>
      </c>
      <c r="Y85">
        <f t="shared" si="34"/>
        <v>96200450.021993652</v>
      </c>
      <c r="Z85">
        <f t="shared" si="35"/>
        <v>96200450</v>
      </c>
      <c r="AA85">
        <f t="shared" si="42"/>
        <v>1467</v>
      </c>
      <c r="AB85">
        <f t="shared" si="43"/>
        <v>2.23846435546875E-2</v>
      </c>
      <c r="AC85">
        <f t="shared" si="36"/>
        <v>-2.2582711013685586E-7</v>
      </c>
      <c r="AD85">
        <f t="shared" si="37"/>
        <v>-3.9580013054645762E-7</v>
      </c>
    </row>
    <row r="86" spans="13:30" x14ac:dyDescent="0.25">
      <c r="M86">
        <v>84</v>
      </c>
      <c r="N86" t="str">
        <f t="shared" si="29"/>
        <v>54</v>
      </c>
      <c r="O86" t="str">
        <f t="shared" si="30"/>
        <v>1010100</v>
      </c>
      <c r="P86" t="s">
        <v>49</v>
      </c>
      <c r="Q86">
        <v>1046.5</v>
      </c>
      <c r="R86">
        <f t="shared" si="31"/>
        <v>2.373015873015873E-2</v>
      </c>
      <c r="S86">
        <f t="shared" si="38"/>
        <v>1555</v>
      </c>
      <c r="T86">
        <f t="shared" si="39"/>
        <v>-0.20003508659867025</v>
      </c>
      <c r="U86">
        <f t="shared" si="32"/>
        <v>21</v>
      </c>
      <c r="V86">
        <f t="shared" si="40"/>
        <v>4</v>
      </c>
      <c r="W86">
        <f t="shared" si="41"/>
        <v>3</v>
      </c>
      <c r="X86">
        <f t="shared" si="33"/>
        <v>3.0374603174603174</v>
      </c>
      <c r="Y86">
        <f t="shared" si="34"/>
        <v>101920255.67492063</v>
      </c>
      <c r="Z86">
        <f t="shared" si="35"/>
        <v>101920256</v>
      </c>
      <c r="AA86">
        <f t="shared" si="42"/>
        <v>1555</v>
      </c>
      <c r="AB86">
        <f t="shared" si="43"/>
        <v>2.37274169921875E-2</v>
      </c>
      <c r="AC86">
        <f t="shared" si="36"/>
        <v>3.3378601226735638E-6</v>
      </c>
      <c r="AD86">
        <f t="shared" si="37"/>
        <v>5.5218509437978195E-6</v>
      </c>
    </row>
    <row r="87" spans="13:30" x14ac:dyDescent="0.25">
      <c r="M87">
        <v>85</v>
      </c>
      <c r="N87" t="str">
        <f t="shared" si="29"/>
        <v>55</v>
      </c>
      <c r="O87" t="str">
        <f t="shared" si="30"/>
        <v>1010101</v>
      </c>
      <c r="P87" t="s">
        <v>48</v>
      </c>
      <c r="Q87">
        <v>1108.73</v>
      </c>
      <c r="R87">
        <f t="shared" si="31"/>
        <v>2.5141269841269843E-2</v>
      </c>
      <c r="S87">
        <f t="shared" si="38"/>
        <v>1648</v>
      </c>
      <c r="T87">
        <f t="shared" si="39"/>
        <v>0.35903684770604599</v>
      </c>
      <c r="U87">
        <f t="shared" si="32"/>
        <v>19</v>
      </c>
      <c r="V87">
        <f t="shared" si="40"/>
        <v>4</v>
      </c>
      <c r="W87">
        <f t="shared" si="41"/>
        <v>3</v>
      </c>
      <c r="X87">
        <f t="shared" si="33"/>
        <v>3.2180825396825399</v>
      </c>
      <c r="Y87">
        <f t="shared" si="34"/>
        <v>107980931.74816509</v>
      </c>
      <c r="Z87">
        <f t="shared" si="35"/>
        <v>107980932</v>
      </c>
      <c r="AA87">
        <f t="shared" si="42"/>
        <v>1647</v>
      </c>
      <c r="AB87">
        <f t="shared" si="43"/>
        <v>2.51312255859375E-2</v>
      </c>
      <c r="AC87">
        <f t="shared" si="36"/>
        <v>2.5857984347482654E-6</v>
      </c>
      <c r="AD87">
        <f t="shared" si="37"/>
        <v>4.0376128557766452E-6</v>
      </c>
    </row>
    <row r="88" spans="13:30" x14ac:dyDescent="0.25">
      <c r="M88">
        <v>86</v>
      </c>
      <c r="N88" t="str">
        <f t="shared" si="29"/>
        <v>56</v>
      </c>
      <c r="O88" t="str">
        <f t="shared" si="30"/>
        <v>1010110</v>
      </c>
      <c r="P88" t="s">
        <v>47</v>
      </c>
      <c r="Q88">
        <v>1174.6600000000001</v>
      </c>
      <c r="R88">
        <f t="shared" si="31"/>
        <v>2.6636281179138323E-2</v>
      </c>
      <c r="S88">
        <f t="shared" si="38"/>
        <v>1746</v>
      </c>
      <c r="T88">
        <f t="shared" si="39"/>
        <v>0.36163033467391409</v>
      </c>
      <c r="U88">
        <f t="shared" si="32"/>
        <v>18</v>
      </c>
      <c r="V88">
        <f t="shared" si="40"/>
        <v>4</v>
      </c>
      <c r="W88">
        <f t="shared" si="41"/>
        <v>3</v>
      </c>
      <c r="X88">
        <f t="shared" si="33"/>
        <v>3.4094439909297054</v>
      </c>
      <c r="Y88">
        <f t="shared" si="34"/>
        <v>114401956.55145942</v>
      </c>
      <c r="Z88">
        <f t="shared" si="35"/>
        <v>114401957</v>
      </c>
      <c r="AA88">
        <f t="shared" si="42"/>
        <v>1745</v>
      </c>
      <c r="AB88">
        <f t="shared" si="43"/>
        <v>2.66265869140625E-2</v>
      </c>
      <c r="AC88">
        <f t="shared" si="36"/>
        <v>4.6055390782312466E-6</v>
      </c>
      <c r="AD88">
        <f t="shared" si="37"/>
        <v>6.7877223383014935E-6</v>
      </c>
    </row>
    <row r="89" spans="13:30" x14ac:dyDescent="0.25">
      <c r="M89">
        <v>87</v>
      </c>
      <c r="N89" t="str">
        <f t="shared" si="29"/>
        <v>57</v>
      </c>
      <c r="O89" t="str">
        <f t="shared" si="30"/>
        <v>1010111</v>
      </c>
      <c r="P89" t="s">
        <v>46</v>
      </c>
      <c r="Q89">
        <v>1244.51</v>
      </c>
      <c r="R89">
        <f t="shared" si="31"/>
        <v>2.8220181405895692E-2</v>
      </c>
      <c r="S89">
        <f t="shared" si="38"/>
        <v>1849</v>
      </c>
      <c r="T89">
        <f t="shared" si="39"/>
        <v>-0.4098753187732162</v>
      </c>
      <c r="U89">
        <f t="shared" si="32"/>
        <v>17</v>
      </c>
      <c r="V89">
        <f t="shared" si="40"/>
        <v>4</v>
      </c>
      <c r="W89">
        <f t="shared" si="41"/>
        <v>3</v>
      </c>
      <c r="X89">
        <f t="shared" si="33"/>
        <v>3.6121832199546486</v>
      </c>
      <c r="Y89">
        <f t="shared" si="34"/>
        <v>121204756.2255093</v>
      </c>
      <c r="Z89">
        <f t="shared" si="35"/>
        <v>121204756</v>
      </c>
      <c r="AA89">
        <f t="shared" si="42"/>
        <v>1849</v>
      </c>
      <c r="AB89">
        <f t="shared" si="43"/>
        <v>2.82135009765625E-2</v>
      </c>
      <c r="AC89">
        <f t="shared" si="36"/>
        <v>-2.3154914766815304E-6</v>
      </c>
      <c r="AD89">
        <f t="shared" si="37"/>
        <v>-3.22107296611887E-6</v>
      </c>
    </row>
    <row r="90" spans="13:30" x14ac:dyDescent="0.25">
      <c r="M90">
        <v>88</v>
      </c>
      <c r="N90" t="str">
        <f t="shared" si="29"/>
        <v>58</v>
      </c>
      <c r="O90" t="str">
        <f t="shared" si="30"/>
        <v>1011000</v>
      </c>
      <c r="P90" t="s">
        <v>45</v>
      </c>
      <c r="Q90">
        <v>1318.51</v>
      </c>
      <c r="R90">
        <f t="shared" si="31"/>
        <v>2.9898185941043084E-2</v>
      </c>
      <c r="S90">
        <f t="shared" si="38"/>
        <v>1959</v>
      </c>
      <c r="T90">
        <f t="shared" si="39"/>
        <v>-0.36009619817376637</v>
      </c>
      <c r="U90">
        <f t="shared" si="32"/>
        <v>16</v>
      </c>
      <c r="V90">
        <f t="shared" si="40"/>
        <v>4</v>
      </c>
      <c r="W90">
        <f t="shared" si="41"/>
        <v>3</v>
      </c>
      <c r="X90">
        <f t="shared" si="33"/>
        <v>3.8269678004535148</v>
      </c>
      <c r="Y90">
        <f t="shared" si="34"/>
        <v>128411730.82650703</v>
      </c>
      <c r="Z90">
        <f t="shared" si="35"/>
        <v>128411731</v>
      </c>
      <c r="AA90">
        <f t="shared" si="42"/>
        <v>1959</v>
      </c>
      <c r="AB90">
        <f t="shared" si="43"/>
        <v>2.98919677734375E-2</v>
      </c>
      <c r="AC90">
        <f t="shared" si="36"/>
        <v>1.7813965427770917E-6</v>
      </c>
      <c r="AD90">
        <f t="shared" si="37"/>
        <v>2.3390147914048376E-6</v>
      </c>
    </row>
    <row r="91" spans="13:30" x14ac:dyDescent="0.25">
      <c r="M91">
        <v>89</v>
      </c>
      <c r="N91" t="str">
        <f t="shared" si="29"/>
        <v>59</v>
      </c>
      <c r="O91" t="str">
        <f t="shared" si="30"/>
        <v>1011001</v>
      </c>
      <c r="P91" t="s">
        <v>44</v>
      </c>
      <c r="Q91">
        <v>1396.91</v>
      </c>
      <c r="R91">
        <f t="shared" si="31"/>
        <v>3.1675963718820865E-2</v>
      </c>
      <c r="S91">
        <f t="shared" si="38"/>
        <v>2076</v>
      </c>
      <c r="T91">
        <f t="shared" si="39"/>
        <v>7.0086145527830962E-2</v>
      </c>
      <c r="U91">
        <f t="shared" si="32"/>
        <v>15</v>
      </c>
      <c r="V91">
        <f t="shared" si="40"/>
        <v>3</v>
      </c>
      <c r="W91">
        <f t="shared" si="41"/>
        <v>2</v>
      </c>
      <c r="X91">
        <f t="shared" si="33"/>
        <v>4.0545233560090708</v>
      </c>
      <c r="Y91">
        <f t="shared" si="34"/>
        <v>136047228.24161816</v>
      </c>
      <c r="Z91">
        <f t="shared" si="35"/>
        <v>136047228</v>
      </c>
      <c r="AA91">
        <f t="shared" si="42"/>
        <v>2075</v>
      </c>
      <c r="AB91">
        <f t="shared" si="43"/>
        <v>3.16619873046875E-2</v>
      </c>
      <c r="AC91">
        <f t="shared" si="36"/>
        <v>-2.4808944898424556E-6</v>
      </c>
      <c r="AD91">
        <f t="shared" si="37"/>
        <v>-3.0746495939827183E-6</v>
      </c>
    </row>
    <row r="92" spans="13:30" x14ac:dyDescent="0.25">
      <c r="M92">
        <v>90</v>
      </c>
      <c r="N92" t="str">
        <f t="shared" si="29"/>
        <v>5A</v>
      </c>
      <c r="O92" t="str">
        <f t="shared" si="30"/>
        <v>1011010</v>
      </c>
      <c r="P92" t="s">
        <v>43</v>
      </c>
      <c r="Q92">
        <v>1479.98</v>
      </c>
      <c r="R92">
        <f t="shared" si="31"/>
        <v>3.3559637188208619E-2</v>
      </c>
      <c r="S92">
        <f t="shared" si="38"/>
        <v>2199</v>
      </c>
      <c r="T92">
        <f t="shared" si="39"/>
        <v>-0.28684838212534791</v>
      </c>
      <c r="U92">
        <f t="shared" si="32"/>
        <v>14</v>
      </c>
      <c r="V92">
        <f t="shared" si="40"/>
        <v>3</v>
      </c>
      <c r="W92">
        <f t="shared" si="41"/>
        <v>2</v>
      </c>
      <c r="X92">
        <f t="shared" si="33"/>
        <v>4.2956335600907032</v>
      </c>
      <c r="Y92">
        <f t="shared" si="34"/>
        <v>144137544.18898141</v>
      </c>
      <c r="Z92">
        <f t="shared" si="35"/>
        <v>144137544</v>
      </c>
      <c r="AA92">
        <f t="shared" si="42"/>
        <v>2199</v>
      </c>
      <c r="AB92">
        <f t="shared" si="43"/>
        <v>3.35540771484375E-2</v>
      </c>
      <c r="AC92">
        <f t="shared" si="36"/>
        <v>-1.9404292922464705E-6</v>
      </c>
      <c r="AD92">
        <f t="shared" si="37"/>
        <v>-2.269853072529701E-6</v>
      </c>
    </row>
    <row r="93" spans="13:30" x14ac:dyDescent="0.25">
      <c r="M93">
        <v>91</v>
      </c>
      <c r="N93" t="str">
        <f t="shared" si="29"/>
        <v>5B</v>
      </c>
      <c r="O93" t="str">
        <f t="shared" si="30"/>
        <v>1011011</v>
      </c>
      <c r="P93" t="s">
        <v>42</v>
      </c>
      <c r="Q93">
        <v>1567.98</v>
      </c>
      <c r="R93">
        <f t="shared" si="31"/>
        <v>3.5555102040816328E-2</v>
      </c>
      <c r="S93">
        <f t="shared" si="38"/>
        <v>2330</v>
      </c>
      <c r="T93">
        <f t="shared" si="39"/>
        <v>-0.10340088180137269</v>
      </c>
      <c r="U93">
        <f t="shared" si="32"/>
        <v>14</v>
      </c>
      <c r="V93">
        <f t="shared" si="40"/>
        <v>3</v>
      </c>
      <c r="W93">
        <f t="shared" si="41"/>
        <v>2</v>
      </c>
      <c r="X93">
        <f t="shared" si="33"/>
        <v>4.5510530612244899</v>
      </c>
      <c r="Y93">
        <f t="shared" si="34"/>
        <v>152708000.47124898</v>
      </c>
      <c r="Z93">
        <f t="shared" si="35"/>
        <v>152708000</v>
      </c>
      <c r="AA93">
        <f t="shared" si="42"/>
        <v>2330</v>
      </c>
      <c r="AB93">
        <f t="shared" si="43"/>
        <v>3.5552978515625E-2</v>
      </c>
      <c r="AC93">
        <f t="shared" si="36"/>
        <v>-4.8387051115872382E-6</v>
      </c>
      <c r="AD93">
        <f t="shared" si="37"/>
        <v>-5.3424985428481469E-6</v>
      </c>
    </row>
    <row r="94" spans="13:30" x14ac:dyDescent="0.25">
      <c r="M94">
        <v>92</v>
      </c>
      <c r="N94" t="str">
        <f t="shared" si="29"/>
        <v>5C</v>
      </c>
      <c r="O94" t="str">
        <f t="shared" si="30"/>
        <v>1011100</v>
      </c>
      <c r="P94" t="s">
        <v>41</v>
      </c>
      <c r="Q94">
        <v>1661.22</v>
      </c>
      <c r="R94">
        <f t="shared" si="31"/>
        <v>3.7669387755102042E-2</v>
      </c>
      <c r="S94">
        <f t="shared" si="38"/>
        <v>2469</v>
      </c>
      <c r="T94">
        <f t="shared" si="39"/>
        <v>0.20967087638269172</v>
      </c>
      <c r="U94">
        <f t="shared" si="32"/>
        <v>13</v>
      </c>
      <c r="V94">
        <f t="shared" si="40"/>
        <v>3</v>
      </c>
      <c r="W94">
        <f t="shared" si="41"/>
        <v>2</v>
      </c>
      <c r="X94">
        <f t="shared" si="33"/>
        <v>4.8216816326530614</v>
      </c>
      <c r="Y94">
        <f t="shared" si="34"/>
        <v>161788788.46850613</v>
      </c>
      <c r="Z94">
        <f t="shared" si="35"/>
        <v>161788788</v>
      </c>
      <c r="AA94">
        <f t="shared" si="42"/>
        <v>2468</v>
      </c>
      <c r="AB94">
        <f t="shared" si="43"/>
        <v>3.765869140625E-2</v>
      </c>
      <c r="AC94">
        <f t="shared" si="36"/>
        <v>-4.8105419210575651E-6</v>
      </c>
      <c r="AD94">
        <f t="shared" si="37"/>
        <v>-5.013287845891518E-6</v>
      </c>
    </row>
    <row r="95" spans="13:30" x14ac:dyDescent="0.25">
      <c r="M95">
        <v>93</v>
      </c>
      <c r="N95" t="str">
        <f t="shared" si="29"/>
        <v>5D</v>
      </c>
      <c r="O95" t="str">
        <f t="shared" si="30"/>
        <v>1011101</v>
      </c>
      <c r="P95" t="s">
        <v>40</v>
      </c>
      <c r="Q95">
        <v>1760</v>
      </c>
      <c r="R95">
        <f t="shared" si="31"/>
        <v>3.9909297052154194E-2</v>
      </c>
      <c r="S95">
        <f t="shared" si="38"/>
        <v>2615</v>
      </c>
      <c r="T95">
        <f t="shared" si="39"/>
        <v>-0.3281364697327655</v>
      </c>
      <c r="U95">
        <f t="shared" si="32"/>
        <v>12</v>
      </c>
      <c r="V95">
        <f t="shared" si="40"/>
        <v>3</v>
      </c>
      <c r="W95">
        <f t="shared" si="41"/>
        <v>2</v>
      </c>
      <c r="X95">
        <f t="shared" si="33"/>
        <v>5.1083900226757368</v>
      </c>
      <c r="Y95">
        <f t="shared" si="34"/>
        <v>171409125.64535147</v>
      </c>
      <c r="Z95">
        <f t="shared" si="35"/>
        <v>171409126</v>
      </c>
      <c r="AA95">
        <f t="shared" si="42"/>
        <v>2615</v>
      </c>
      <c r="AB95">
        <f t="shared" si="43"/>
        <v>3.99017333984375E-2</v>
      </c>
      <c r="AC95">
        <f t="shared" si="36"/>
        <v>3.6414713119881092E-6</v>
      </c>
      <c r="AD95">
        <f t="shared" si="37"/>
        <v>3.5819541393131777E-6</v>
      </c>
    </row>
    <row r="96" spans="13:30" x14ac:dyDescent="0.25">
      <c r="M96">
        <v>94</v>
      </c>
      <c r="N96" t="str">
        <f t="shared" si="29"/>
        <v>5E</v>
      </c>
      <c r="O96" t="str">
        <f t="shared" si="30"/>
        <v>1011110</v>
      </c>
      <c r="P96" t="s">
        <v>39</v>
      </c>
      <c r="Q96">
        <v>1864.66</v>
      </c>
      <c r="R96">
        <f t="shared" si="31"/>
        <v>4.2282539682539685E-2</v>
      </c>
      <c r="S96">
        <f t="shared" si="38"/>
        <v>2771</v>
      </c>
      <c r="T96">
        <f t="shared" si="39"/>
        <v>-1.7818708111163564E-2</v>
      </c>
      <c r="U96">
        <f t="shared" si="32"/>
        <v>11</v>
      </c>
      <c r="V96">
        <f t="shared" si="40"/>
        <v>3</v>
      </c>
      <c r="W96">
        <f t="shared" si="41"/>
        <v>2</v>
      </c>
      <c r="X96">
        <f t="shared" si="33"/>
        <v>5.4121650793650797</v>
      </c>
      <c r="Y96">
        <f t="shared" si="34"/>
        <v>181602125.12833017</v>
      </c>
      <c r="Z96">
        <f t="shared" si="35"/>
        <v>181602125</v>
      </c>
      <c r="AA96">
        <f t="shared" si="42"/>
        <v>2771</v>
      </c>
      <c r="AB96">
        <f t="shared" si="43"/>
        <v>4.22821044921875E-2</v>
      </c>
      <c r="AC96">
        <f t="shared" si="36"/>
        <v>-1.317672558565075E-6</v>
      </c>
      <c r="AD96">
        <f t="shared" si="37"/>
        <v>-1.2233862757720907E-6</v>
      </c>
    </row>
    <row r="97" spans="13:30" x14ac:dyDescent="0.25">
      <c r="M97">
        <v>95</v>
      </c>
      <c r="N97" t="str">
        <f t="shared" si="29"/>
        <v>5F</v>
      </c>
      <c r="O97" t="str">
        <f t="shared" si="30"/>
        <v>1011111</v>
      </c>
      <c r="P97" t="s">
        <v>38</v>
      </c>
      <c r="Q97">
        <v>1975.53</v>
      </c>
      <c r="R97">
        <f t="shared" si="31"/>
        <v>4.479659863945578E-2</v>
      </c>
      <c r="S97">
        <f t="shared" si="38"/>
        <v>2936</v>
      </c>
      <c r="T97">
        <f t="shared" si="39"/>
        <v>0.1238982667464716</v>
      </c>
      <c r="U97">
        <f t="shared" si="32"/>
        <v>11</v>
      </c>
      <c r="V97">
        <f t="shared" si="40"/>
        <v>3</v>
      </c>
      <c r="W97">
        <f t="shared" si="41"/>
        <v>2</v>
      </c>
      <c r="X97">
        <f t="shared" si="33"/>
        <v>5.7339646258503398</v>
      </c>
      <c r="Y97">
        <f t="shared" si="34"/>
        <v>192399926.12850067</v>
      </c>
      <c r="Z97">
        <f t="shared" si="35"/>
        <v>192399926</v>
      </c>
      <c r="AA97">
        <f t="shared" si="42"/>
        <v>2935</v>
      </c>
      <c r="AB97">
        <f t="shared" si="43"/>
        <v>4.47845458984375E-2</v>
      </c>
      <c r="AC97">
        <f t="shared" si="36"/>
        <v>-1.3194232144353446E-6</v>
      </c>
      <c r="AD97">
        <f t="shared" si="37"/>
        <v>-1.1562621252447311E-6</v>
      </c>
    </row>
    <row r="98" spans="13:30" x14ac:dyDescent="0.25">
      <c r="M98">
        <v>96</v>
      </c>
      <c r="N98" t="str">
        <f t="shared" ref="N98:N129" si="44">DEC2HEX(M98)</f>
        <v>60</v>
      </c>
      <c r="O98" t="str">
        <f t="shared" ref="O98:O129" si="45">HEX2BIN(N98,7)</f>
        <v>1100000</v>
      </c>
      <c r="P98" t="s">
        <v>37</v>
      </c>
      <c r="Q98">
        <v>2093</v>
      </c>
      <c r="R98">
        <f t="shared" ref="R98:R129" si="46">Q98/fs</f>
        <v>4.746031746031746E-2</v>
      </c>
      <c r="S98">
        <f t="shared" si="38"/>
        <v>3110</v>
      </c>
      <c r="T98">
        <f t="shared" si="39"/>
        <v>-0.20003508659867025</v>
      </c>
      <c r="U98">
        <f t="shared" ref="U98:U129" si="47">_xlfn.FLOOR.MATH(0.5/R98)</f>
        <v>10</v>
      </c>
      <c r="V98">
        <f t="shared" si="40"/>
        <v>3</v>
      </c>
      <c r="W98">
        <f t="shared" si="41"/>
        <v>2</v>
      </c>
      <c r="X98">
        <f t="shared" ref="X98:X129" si="48">R98*POWER(2,b)</f>
        <v>6.0749206349206348</v>
      </c>
      <c r="Y98">
        <f t="shared" ref="Y98:Y129" si="49">X98*POWER(2,Blut-b)</f>
        <v>203840511.34984127</v>
      </c>
      <c r="Z98">
        <f t="shared" ref="Z98:Z129" si="50">ROUND(Y98,0)</f>
        <v>203840511</v>
      </c>
      <c r="AA98">
        <f t="shared" si="42"/>
        <v>3110</v>
      </c>
      <c r="AB98">
        <f t="shared" si="43"/>
        <v>4.7454833984375E-2</v>
      </c>
      <c r="AC98">
        <f t="shared" ref="AC98:AC129" si="51">(Z98 / POWER(2,Blut-b)-X98) / POWER(2,b) * fs</f>
        <v>-3.592111139788523E-6</v>
      </c>
      <c r="AD98">
        <f t="shared" ref="AD98:AD129" si="52">1200 * LOG((Q98+AC98)/Q98,2)</f>
        <v>-2.9712303006900352E-6</v>
      </c>
    </row>
    <row r="99" spans="13:30" x14ac:dyDescent="0.25">
      <c r="M99">
        <v>97</v>
      </c>
      <c r="N99" t="str">
        <f t="shared" si="44"/>
        <v>61</v>
      </c>
      <c r="O99" t="str">
        <f t="shared" si="45"/>
        <v>1100001</v>
      </c>
      <c r="P99" t="s">
        <v>36</v>
      </c>
      <c r="Q99">
        <v>2217.46</v>
      </c>
      <c r="R99">
        <f t="shared" si="46"/>
        <v>5.0282539682539686E-2</v>
      </c>
      <c r="S99">
        <f t="shared" si="38"/>
        <v>3295</v>
      </c>
      <c r="T99">
        <f t="shared" si="39"/>
        <v>-0.16629589765916683</v>
      </c>
      <c r="U99">
        <f t="shared" si="47"/>
        <v>9</v>
      </c>
      <c r="V99">
        <f t="shared" si="40"/>
        <v>3</v>
      </c>
      <c r="W99">
        <f t="shared" si="41"/>
        <v>2</v>
      </c>
      <c r="X99">
        <f t="shared" si="48"/>
        <v>6.4361650793650798</v>
      </c>
      <c r="Y99">
        <f t="shared" si="49"/>
        <v>215961863.49633017</v>
      </c>
      <c r="Z99">
        <f t="shared" si="50"/>
        <v>215961863</v>
      </c>
      <c r="AA99">
        <f t="shared" si="42"/>
        <v>3295</v>
      </c>
      <c r="AB99">
        <f t="shared" si="43"/>
        <v>5.02777099609375E-2</v>
      </c>
      <c r="AC99">
        <f t="shared" si="51"/>
        <v>-5.0962345156391198E-6</v>
      </c>
      <c r="AD99">
        <f t="shared" si="52"/>
        <v>-3.978775081981732E-6</v>
      </c>
    </row>
    <row r="100" spans="13:30" x14ac:dyDescent="0.25">
      <c r="M100">
        <v>98</v>
      </c>
      <c r="N100" t="str">
        <f t="shared" si="44"/>
        <v>62</v>
      </c>
      <c r="O100" t="str">
        <f t="shared" si="45"/>
        <v>1100010</v>
      </c>
      <c r="P100" t="s">
        <v>35</v>
      </c>
      <c r="Q100">
        <v>2349.3200000000002</v>
      </c>
      <c r="R100">
        <f t="shared" si="46"/>
        <v>5.3272562358276647E-2</v>
      </c>
      <c r="S100">
        <f t="shared" si="38"/>
        <v>3491</v>
      </c>
      <c r="T100">
        <f t="shared" si="39"/>
        <v>-0.13421215735015465</v>
      </c>
      <c r="U100">
        <f t="shared" si="47"/>
        <v>9</v>
      </c>
      <c r="V100">
        <f t="shared" si="40"/>
        <v>3</v>
      </c>
      <c r="W100">
        <f t="shared" si="41"/>
        <v>2</v>
      </c>
      <c r="X100">
        <f t="shared" si="48"/>
        <v>6.8188879818594108</v>
      </c>
      <c r="Y100">
        <f t="shared" si="49"/>
        <v>228803913.10291883</v>
      </c>
      <c r="Z100">
        <f t="shared" si="50"/>
        <v>228803913</v>
      </c>
      <c r="AA100">
        <f t="shared" si="42"/>
        <v>3491</v>
      </c>
      <c r="AB100">
        <f t="shared" si="43"/>
        <v>5.32684326171875E-2</v>
      </c>
      <c r="AC100">
        <f t="shared" si="51"/>
        <v>-1.0567532286731574E-6</v>
      </c>
      <c r="AD100">
        <f t="shared" si="52"/>
        <v>-7.7873055926702105E-7</v>
      </c>
    </row>
    <row r="101" spans="13:30" x14ac:dyDescent="0.25">
      <c r="M101">
        <v>99</v>
      </c>
      <c r="N101" t="str">
        <f t="shared" si="44"/>
        <v>63</v>
      </c>
      <c r="O101" t="str">
        <f t="shared" si="45"/>
        <v>1100011</v>
      </c>
      <c r="P101" t="s">
        <v>34</v>
      </c>
      <c r="Q101">
        <v>2489.02</v>
      </c>
      <c r="R101">
        <f t="shared" si="46"/>
        <v>5.6440362811791385E-2</v>
      </c>
      <c r="S101">
        <f t="shared" si="38"/>
        <v>3699</v>
      </c>
      <c r="T101">
        <f t="shared" si="39"/>
        <v>5.8215544985829738E-2</v>
      </c>
      <c r="U101">
        <f t="shared" si="47"/>
        <v>8</v>
      </c>
      <c r="V101">
        <f t="shared" si="40"/>
        <v>3</v>
      </c>
      <c r="W101">
        <f t="shared" si="41"/>
        <v>2</v>
      </c>
      <c r="X101">
        <f t="shared" si="48"/>
        <v>7.2243664399092973</v>
      </c>
      <c r="Y101">
        <f t="shared" si="49"/>
        <v>242409512.4510186</v>
      </c>
      <c r="Z101">
        <f t="shared" si="50"/>
        <v>242409512</v>
      </c>
      <c r="AA101">
        <f t="shared" si="42"/>
        <v>3698</v>
      </c>
      <c r="AB101">
        <f t="shared" si="43"/>
        <v>5.6427001953125E-2</v>
      </c>
      <c r="AC101">
        <f t="shared" si="51"/>
        <v>-4.6309829533630609E-6</v>
      </c>
      <c r="AD101">
        <f t="shared" si="52"/>
        <v>-3.22107296611887E-6</v>
      </c>
    </row>
    <row r="102" spans="13:30" x14ac:dyDescent="0.25">
      <c r="M102">
        <v>100</v>
      </c>
      <c r="N102" t="str">
        <f t="shared" si="44"/>
        <v>64</v>
      </c>
      <c r="O102" t="str">
        <f t="shared" si="45"/>
        <v>1100100</v>
      </c>
      <c r="P102" t="s">
        <v>33</v>
      </c>
      <c r="Q102">
        <v>2637.02</v>
      </c>
      <c r="R102">
        <f t="shared" si="46"/>
        <v>5.9796371882086169E-2</v>
      </c>
      <c r="S102">
        <f t="shared" si="38"/>
        <v>3919</v>
      </c>
      <c r="T102">
        <f t="shared" si="39"/>
        <v>8.1714203373363353E-2</v>
      </c>
      <c r="U102">
        <f t="shared" si="47"/>
        <v>8</v>
      </c>
      <c r="V102">
        <f t="shared" si="40"/>
        <v>3</v>
      </c>
      <c r="W102">
        <f t="shared" si="41"/>
        <v>2</v>
      </c>
      <c r="X102">
        <f t="shared" si="48"/>
        <v>7.6539356009070296</v>
      </c>
      <c r="Y102">
        <f t="shared" si="49"/>
        <v>256823461.65301406</v>
      </c>
      <c r="Z102">
        <f t="shared" si="50"/>
        <v>256823462</v>
      </c>
      <c r="AA102">
        <f t="shared" si="42"/>
        <v>3918</v>
      </c>
      <c r="AB102">
        <f t="shared" si="43"/>
        <v>5.9783935546875E-2</v>
      </c>
      <c r="AC102">
        <f t="shared" si="51"/>
        <v>3.5627930855541834E-6</v>
      </c>
      <c r="AD102">
        <f t="shared" si="52"/>
        <v>2.3390147914048376E-6</v>
      </c>
    </row>
    <row r="103" spans="13:30" x14ac:dyDescent="0.25">
      <c r="M103">
        <v>101</v>
      </c>
      <c r="N103" t="str">
        <f t="shared" si="44"/>
        <v>65</v>
      </c>
      <c r="O103" t="str">
        <f t="shared" si="45"/>
        <v>1100101</v>
      </c>
      <c r="P103" t="s">
        <v>32</v>
      </c>
      <c r="Q103">
        <v>2793.83</v>
      </c>
      <c r="R103">
        <f t="shared" si="46"/>
        <v>6.3352154195011334E-2</v>
      </c>
      <c r="S103">
        <f t="shared" si="38"/>
        <v>4152</v>
      </c>
      <c r="T103">
        <f t="shared" si="39"/>
        <v>6.3889500967281326E-2</v>
      </c>
      <c r="U103">
        <f t="shared" si="47"/>
        <v>7</v>
      </c>
      <c r="V103">
        <f t="shared" si="40"/>
        <v>2</v>
      </c>
      <c r="W103">
        <f t="shared" si="41"/>
        <v>1</v>
      </c>
      <c r="X103">
        <f t="shared" si="48"/>
        <v>8.1090757369614508</v>
      </c>
      <c r="Y103">
        <f t="shared" si="49"/>
        <v>272095430.39872289</v>
      </c>
      <c r="Z103">
        <f t="shared" si="50"/>
        <v>272095430</v>
      </c>
      <c r="AA103">
        <f t="shared" si="42"/>
        <v>4151</v>
      </c>
      <c r="AB103">
        <f t="shared" si="43"/>
        <v>6.33392333984375E-2</v>
      </c>
      <c r="AC103">
        <f t="shared" si="51"/>
        <v>-4.0940193735128361E-6</v>
      </c>
      <c r="AD103">
        <f t="shared" si="52"/>
        <v>-2.5369138990663472E-6</v>
      </c>
    </row>
    <row r="104" spans="13:30" x14ac:dyDescent="0.25">
      <c r="M104">
        <v>102</v>
      </c>
      <c r="N104" t="str">
        <f t="shared" si="44"/>
        <v>66</v>
      </c>
      <c r="O104" t="str">
        <f t="shared" si="45"/>
        <v>1100110</v>
      </c>
      <c r="P104" t="s">
        <v>31</v>
      </c>
      <c r="Q104">
        <v>2959.96</v>
      </c>
      <c r="R104">
        <f t="shared" si="46"/>
        <v>6.7119274376417237E-2</v>
      </c>
      <c r="S104">
        <f t="shared" si="38"/>
        <v>4399</v>
      </c>
      <c r="T104">
        <f t="shared" si="39"/>
        <v>0.10674808406182537</v>
      </c>
      <c r="U104">
        <f t="shared" si="47"/>
        <v>7</v>
      </c>
      <c r="V104">
        <f t="shared" si="40"/>
        <v>2</v>
      </c>
      <c r="W104">
        <f t="shared" si="41"/>
        <v>1</v>
      </c>
      <c r="X104">
        <f t="shared" si="48"/>
        <v>8.5912671201814064</v>
      </c>
      <c r="Y104">
        <f t="shared" si="49"/>
        <v>288275088.37796283</v>
      </c>
      <c r="Z104">
        <f t="shared" si="50"/>
        <v>288275088</v>
      </c>
      <c r="AA104">
        <f t="shared" si="42"/>
        <v>4398</v>
      </c>
      <c r="AB104">
        <f t="shared" si="43"/>
        <v>6.7108154296875E-2</v>
      </c>
      <c r="AC104">
        <f t="shared" si="51"/>
        <v>-3.8808585844929411E-6</v>
      </c>
      <c r="AD104">
        <f t="shared" si="52"/>
        <v>-2.269853072529701E-6</v>
      </c>
    </row>
    <row r="105" spans="13:30" x14ac:dyDescent="0.25">
      <c r="M105">
        <v>103</v>
      </c>
      <c r="N105" t="str">
        <f t="shared" si="44"/>
        <v>67</v>
      </c>
      <c r="O105" t="str">
        <f t="shared" si="45"/>
        <v>1100111</v>
      </c>
      <c r="P105" t="s">
        <v>30</v>
      </c>
      <c r="Q105">
        <v>3135.96</v>
      </c>
      <c r="R105">
        <f t="shared" si="46"/>
        <v>7.1110204081632655E-2</v>
      </c>
      <c r="S105">
        <f t="shared" si="38"/>
        <v>4660</v>
      </c>
      <c r="T105">
        <f t="shared" si="39"/>
        <v>-0.10340088180137269</v>
      </c>
      <c r="U105">
        <f t="shared" si="47"/>
        <v>7</v>
      </c>
      <c r="V105">
        <f t="shared" si="40"/>
        <v>2</v>
      </c>
      <c r="W105">
        <f t="shared" si="41"/>
        <v>1</v>
      </c>
      <c r="X105">
        <f t="shared" si="48"/>
        <v>9.1021061224489799</v>
      </c>
      <c r="Y105">
        <f t="shared" si="49"/>
        <v>305416000.94249797</v>
      </c>
      <c r="Z105">
        <f t="shared" si="50"/>
        <v>305416001</v>
      </c>
      <c r="AA105">
        <f t="shared" si="42"/>
        <v>4660</v>
      </c>
      <c r="AB105">
        <f t="shared" si="43"/>
        <v>7.110595703125E-2</v>
      </c>
      <c r="AC105">
        <f t="shared" si="51"/>
        <v>5.9042116196117433E-7</v>
      </c>
      <c r="AD105">
        <f t="shared" si="52"/>
        <v>3.2594723722482241E-7</v>
      </c>
    </row>
    <row r="106" spans="13:30" x14ac:dyDescent="0.25">
      <c r="M106">
        <v>104</v>
      </c>
      <c r="N106" t="str">
        <f t="shared" si="44"/>
        <v>68</v>
      </c>
      <c r="O106" t="str">
        <f t="shared" si="45"/>
        <v>1101000</v>
      </c>
      <c r="P106" t="s">
        <v>29</v>
      </c>
      <c r="Q106">
        <v>3322.44</v>
      </c>
      <c r="R106">
        <f t="shared" si="46"/>
        <v>7.5338775510204084E-2</v>
      </c>
      <c r="S106">
        <f t="shared" si="38"/>
        <v>4937</v>
      </c>
      <c r="T106">
        <f t="shared" si="39"/>
        <v>-0.140958805639391</v>
      </c>
      <c r="U106">
        <f t="shared" si="47"/>
        <v>6</v>
      </c>
      <c r="V106">
        <f t="shared" si="40"/>
        <v>2</v>
      </c>
      <c r="W106">
        <f t="shared" si="41"/>
        <v>1</v>
      </c>
      <c r="X106">
        <f t="shared" si="48"/>
        <v>9.6433632653061228</v>
      </c>
      <c r="Y106">
        <f t="shared" si="49"/>
        <v>323577576.93701226</v>
      </c>
      <c r="Z106">
        <f t="shared" si="50"/>
        <v>323577577</v>
      </c>
      <c r="AA106">
        <f t="shared" si="42"/>
        <v>4937</v>
      </c>
      <c r="AB106">
        <f t="shared" si="43"/>
        <v>7.53326416015625E-2</v>
      </c>
      <c r="AC106">
        <f t="shared" si="51"/>
        <v>6.4674754302052051E-7</v>
      </c>
      <c r="AD106">
        <f t="shared" si="52"/>
        <v>3.3700290277267167E-7</v>
      </c>
    </row>
    <row r="107" spans="13:30" x14ac:dyDescent="0.25">
      <c r="M107">
        <v>105</v>
      </c>
      <c r="N107" t="str">
        <f t="shared" si="44"/>
        <v>69</v>
      </c>
      <c r="O107" t="str">
        <f t="shared" si="45"/>
        <v>1101001</v>
      </c>
      <c r="P107" t="s">
        <v>28</v>
      </c>
      <c r="Q107">
        <v>3520</v>
      </c>
      <c r="R107">
        <f t="shared" si="46"/>
        <v>7.9818594104308388E-2</v>
      </c>
      <c r="S107">
        <f t="shared" si="38"/>
        <v>5231</v>
      </c>
      <c r="T107">
        <f t="shared" si="39"/>
        <v>2.8517826982622368E-3</v>
      </c>
      <c r="U107">
        <f t="shared" si="47"/>
        <v>6</v>
      </c>
      <c r="V107">
        <f t="shared" si="40"/>
        <v>2</v>
      </c>
      <c r="W107">
        <f t="shared" si="41"/>
        <v>1</v>
      </c>
      <c r="X107">
        <f t="shared" si="48"/>
        <v>10.216780045351474</v>
      </c>
      <c r="Y107">
        <f t="shared" si="49"/>
        <v>342818251.29070294</v>
      </c>
      <c r="Z107">
        <f t="shared" si="50"/>
        <v>342818251</v>
      </c>
      <c r="AA107">
        <f t="shared" si="42"/>
        <v>5230</v>
      </c>
      <c r="AB107">
        <f t="shared" si="43"/>
        <v>7.9803466796875E-2</v>
      </c>
      <c r="AC107">
        <f t="shared" si="51"/>
        <v>-2.9848887611594321E-6</v>
      </c>
      <c r="AD107">
        <f t="shared" si="52"/>
        <v>-1.4680514989602918E-6</v>
      </c>
    </row>
    <row r="108" spans="13:30" x14ac:dyDescent="0.25">
      <c r="M108">
        <v>106</v>
      </c>
      <c r="N108" t="str">
        <f t="shared" si="44"/>
        <v>6A</v>
      </c>
      <c r="O108" t="str">
        <f t="shared" si="45"/>
        <v>1101010</v>
      </c>
      <c r="P108" t="s">
        <v>27</v>
      </c>
      <c r="Q108">
        <v>3729.31</v>
      </c>
      <c r="R108">
        <f t="shared" si="46"/>
        <v>8.4564852607709753E-2</v>
      </c>
      <c r="S108">
        <f t="shared" si="38"/>
        <v>5542</v>
      </c>
      <c r="T108">
        <f t="shared" si="39"/>
        <v>-1.3176477435903987E-2</v>
      </c>
      <c r="U108">
        <f t="shared" si="47"/>
        <v>5</v>
      </c>
      <c r="V108">
        <f t="shared" si="40"/>
        <v>2</v>
      </c>
      <c r="W108">
        <f t="shared" si="41"/>
        <v>1</v>
      </c>
      <c r="X108">
        <f t="shared" si="48"/>
        <v>10.824301133786848</v>
      </c>
      <c r="Y108">
        <f t="shared" si="49"/>
        <v>363203276.34117371</v>
      </c>
      <c r="Z108">
        <f t="shared" si="50"/>
        <v>363203276</v>
      </c>
      <c r="AA108">
        <f t="shared" si="42"/>
        <v>5542</v>
      </c>
      <c r="AB108">
        <f t="shared" si="43"/>
        <v>8.4564208984375E-2</v>
      </c>
      <c r="AC108">
        <f t="shared" si="51"/>
        <v>-3.503114111291783E-6</v>
      </c>
      <c r="AD108">
        <f t="shared" si="52"/>
        <v>-1.6262284350196496E-6</v>
      </c>
    </row>
    <row r="109" spans="13:30" x14ac:dyDescent="0.25">
      <c r="M109">
        <v>107</v>
      </c>
      <c r="N109" t="str">
        <f t="shared" si="44"/>
        <v>6B</v>
      </c>
      <c r="O109" t="str">
        <f t="shared" si="45"/>
        <v>1101011</v>
      </c>
      <c r="P109" t="s">
        <v>26</v>
      </c>
      <c r="Q109">
        <v>3951.07</v>
      </c>
      <c r="R109">
        <f t="shared" si="46"/>
        <v>8.9593424036281177E-2</v>
      </c>
      <c r="S109">
        <f t="shared" si="38"/>
        <v>5872</v>
      </c>
      <c r="T109">
        <f t="shared" si="39"/>
        <v>0.11951657712852808</v>
      </c>
      <c r="U109">
        <f t="shared" si="47"/>
        <v>5</v>
      </c>
      <c r="V109">
        <f t="shared" si="40"/>
        <v>2</v>
      </c>
      <c r="W109">
        <f t="shared" si="41"/>
        <v>1</v>
      </c>
      <c r="X109">
        <f t="shared" si="48"/>
        <v>11.467958276643991</v>
      </c>
      <c r="Y109">
        <f t="shared" si="49"/>
        <v>384800826.17248797</v>
      </c>
      <c r="Z109">
        <f t="shared" si="50"/>
        <v>384800826</v>
      </c>
      <c r="AA109">
        <f t="shared" si="42"/>
        <v>5871</v>
      </c>
      <c r="AB109">
        <f t="shared" si="43"/>
        <v>8.95843505859375E-2</v>
      </c>
      <c r="AC109">
        <f t="shared" si="51"/>
        <v>-1.7710774347090563E-6</v>
      </c>
      <c r="AD109">
        <f t="shared" si="52"/>
        <v>-7.7603007072309253E-7</v>
      </c>
    </row>
    <row r="110" spans="13:30" x14ac:dyDescent="0.25">
      <c r="M110">
        <v>108</v>
      </c>
      <c r="N110" t="str">
        <f t="shared" si="44"/>
        <v>6C</v>
      </c>
      <c r="O110" t="str">
        <f t="shared" si="45"/>
        <v>1101100</v>
      </c>
      <c r="P110" t="s">
        <v>25</v>
      </c>
      <c r="Q110">
        <v>4186.01</v>
      </c>
      <c r="R110">
        <f t="shared" si="46"/>
        <v>9.4920861678004537E-2</v>
      </c>
      <c r="S110">
        <f t="shared" si="38"/>
        <v>6221</v>
      </c>
      <c r="T110">
        <f t="shared" si="39"/>
        <v>7.4140223333527627E-2</v>
      </c>
      <c r="U110">
        <f t="shared" si="47"/>
        <v>5</v>
      </c>
      <c r="V110">
        <f t="shared" si="40"/>
        <v>2</v>
      </c>
      <c r="W110">
        <f t="shared" si="41"/>
        <v>1</v>
      </c>
      <c r="X110">
        <f t="shared" si="48"/>
        <v>12.149870294784581</v>
      </c>
      <c r="Y110">
        <f t="shared" si="49"/>
        <v>407681996.61516917</v>
      </c>
      <c r="Z110">
        <f t="shared" si="50"/>
        <v>407681997</v>
      </c>
      <c r="AA110">
        <f t="shared" si="42"/>
        <v>6220</v>
      </c>
      <c r="AB110">
        <f t="shared" si="43"/>
        <v>9.490966796875E-2</v>
      </c>
      <c r="AC110">
        <f t="shared" si="51"/>
        <v>3.9513780997202375E-6</v>
      </c>
      <c r="AD110">
        <f t="shared" si="52"/>
        <v>1.6341957396107237E-6</v>
      </c>
    </row>
    <row r="111" spans="13:30" x14ac:dyDescent="0.25">
      <c r="M111">
        <v>109</v>
      </c>
      <c r="N111" t="str">
        <f t="shared" si="44"/>
        <v>6D</v>
      </c>
      <c r="O111" t="str">
        <f t="shared" si="45"/>
        <v>1101101</v>
      </c>
      <c r="P111" t="s">
        <v>24</v>
      </c>
      <c r="Q111">
        <v>4434.92</v>
      </c>
      <c r="R111">
        <f t="shared" si="46"/>
        <v>0.10056507936507937</v>
      </c>
      <c r="S111">
        <f t="shared" si="38"/>
        <v>6591</v>
      </c>
      <c r="T111">
        <f t="shared" si="39"/>
        <v>9.6390401163056014E-2</v>
      </c>
      <c r="U111">
        <f t="shared" si="47"/>
        <v>4</v>
      </c>
      <c r="V111">
        <f t="shared" si="40"/>
        <v>2</v>
      </c>
      <c r="W111">
        <f t="shared" si="41"/>
        <v>1</v>
      </c>
      <c r="X111">
        <f t="shared" si="48"/>
        <v>12.87233015873016</v>
      </c>
      <c r="Y111">
        <f t="shared" si="49"/>
        <v>431923726.99266034</v>
      </c>
      <c r="Z111">
        <f t="shared" si="50"/>
        <v>431923727</v>
      </c>
      <c r="AA111">
        <f t="shared" si="42"/>
        <v>6590</v>
      </c>
      <c r="AB111">
        <f t="shared" si="43"/>
        <v>0.100555419921875</v>
      </c>
      <c r="AC111">
        <f t="shared" si="51"/>
        <v>7.536235385741108E-8</v>
      </c>
      <c r="AD111">
        <f t="shared" si="52"/>
        <v>2.9418987640184718E-8</v>
      </c>
    </row>
    <row r="112" spans="13:30" x14ac:dyDescent="0.25">
      <c r="M112">
        <v>110</v>
      </c>
      <c r="N112" t="str">
        <f t="shared" si="44"/>
        <v>6E</v>
      </c>
      <c r="O112" t="str">
        <f t="shared" si="45"/>
        <v>1101110</v>
      </c>
      <c r="P112" t="s">
        <v>23</v>
      </c>
      <c r="Q112">
        <v>4698.6400000000003</v>
      </c>
      <c r="R112">
        <f t="shared" si="46"/>
        <v>0.10654512471655329</v>
      </c>
      <c r="S112">
        <f t="shared" si="38"/>
        <v>6983</v>
      </c>
      <c r="T112">
        <f t="shared" si="39"/>
        <v>0.11372684043391194</v>
      </c>
      <c r="U112">
        <f t="shared" si="47"/>
        <v>4</v>
      </c>
      <c r="V112">
        <f t="shared" si="40"/>
        <v>2</v>
      </c>
      <c r="W112">
        <f t="shared" si="41"/>
        <v>1</v>
      </c>
      <c r="X112">
        <f t="shared" si="48"/>
        <v>13.637775963718822</v>
      </c>
      <c r="Y112">
        <f t="shared" si="49"/>
        <v>457607826.20583767</v>
      </c>
      <c r="Z112">
        <f t="shared" si="50"/>
        <v>457607826</v>
      </c>
      <c r="AA112">
        <f t="shared" si="42"/>
        <v>6982</v>
      </c>
      <c r="AB112">
        <f t="shared" si="43"/>
        <v>0.106536865234375</v>
      </c>
      <c r="AC112">
        <f t="shared" si="51"/>
        <v>-2.1135064573463147E-6</v>
      </c>
      <c r="AD112">
        <f t="shared" si="52"/>
        <v>-7.7873055926702105E-7</v>
      </c>
    </row>
    <row r="113" spans="13:30" x14ac:dyDescent="0.25">
      <c r="M113">
        <v>111</v>
      </c>
      <c r="N113" t="str">
        <f t="shared" si="44"/>
        <v>6F</v>
      </c>
      <c r="O113" t="str">
        <f t="shared" si="45"/>
        <v>1101111</v>
      </c>
      <c r="P113" t="s">
        <v>22</v>
      </c>
      <c r="Q113">
        <v>4978.03</v>
      </c>
      <c r="R113">
        <f t="shared" si="46"/>
        <v>0.11288049886621315</v>
      </c>
      <c r="S113">
        <f t="shared" si="38"/>
        <v>7398</v>
      </c>
      <c r="T113">
        <f t="shared" si="39"/>
        <v>6.1693290821655089E-2</v>
      </c>
      <c r="U113">
        <f t="shared" si="47"/>
        <v>4</v>
      </c>
      <c r="V113">
        <f t="shared" si="40"/>
        <v>2</v>
      </c>
      <c r="W113">
        <f t="shared" si="41"/>
        <v>1</v>
      </c>
      <c r="X113">
        <f t="shared" si="48"/>
        <v>14.448703854875284</v>
      </c>
      <c r="Y113">
        <f t="shared" si="49"/>
        <v>484818050.98655057</v>
      </c>
      <c r="Z113">
        <f t="shared" si="50"/>
        <v>484818051</v>
      </c>
      <c r="AA113">
        <f t="shared" si="42"/>
        <v>7397</v>
      </c>
      <c r="AB113">
        <f t="shared" si="43"/>
        <v>0.1128692626953125</v>
      </c>
      <c r="AC113">
        <f t="shared" si="51"/>
        <v>1.38096484247896E-7</v>
      </c>
      <c r="AD113">
        <f t="shared" si="52"/>
        <v>4.8026410829827856E-8</v>
      </c>
    </row>
    <row r="114" spans="13:30" x14ac:dyDescent="0.25">
      <c r="M114">
        <v>112</v>
      </c>
      <c r="N114" t="str">
        <f t="shared" si="44"/>
        <v>70</v>
      </c>
      <c r="O114" t="str">
        <f t="shared" si="45"/>
        <v>1110000</v>
      </c>
      <c r="P114" t="s">
        <v>21</v>
      </c>
      <c r="Q114">
        <v>5274.04</v>
      </c>
      <c r="R114">
        <f t="shared" si="46"/>
        <v>0.11959274376417234</v>
      </c>
      <c r="S114">
        <f t="shared" si="38"/>
        <v>7838</v>
      </c>
      <c r="T114">
        <f t="shared" si="39"/>
        <v>8.1714203373363353E-2</v>
      </c>
      <c r="U114">
        <f t="shared" si="47"/>
        <v>4</v>
      </c>
      <c r="V114">
        <f t="shared" si="40"/>
        <v>2</v>
      </c>
      <c r="W114">
        <f t="shared" si="41"/>
        <v>1</v>
      </c>
      <c r="X114">
        <f t="shared" si="48"/>
        <v>15.307871201814059</v>
      </c>
      <c r="Y114">
        <f t="shared" si="49"/>
        <v>513646923.30602813</v>
      </c>
      <c r="Z114">
        <f t="shared" si="50"/>
        <v>513646923</v>
      </c>
      <c r="AA114">
        <f t="shared" si="42"/>
        <v>7837</v>
      </c>
      <c r="AB114">
        <f t="shared" si="43"/>
        <v>0.1195831298828125</v>
      </c>
      <c r="AC114">
        <f t="shared" si="51"/>
        <v>-3.1422452140272839E-6</v>
      </c>
      <c r="AD114">
        <f t="shared" si="52"/>
        <v>-1.0314601523464014E-6</v>
      </c>
    </row>
    <row r="115" spans="13:30" x14ac:dyDescent="0.25">
      <c r="M115">
        <v>113</v>
      </c>
      <c r="N115" t="str">
        <f t="shared" si="44"/>
        <v>71</v>
      </c>
      <c r="O115" t="str">
        <f t="shared" si="45"/>
        <v>1110001</v>
      </c>
      <c r="P115" t="s">
        <v>20</v>
      </c>
      <c r="Q115">
        <v>5587.65</v>
      </c>
      <c r="R115">
        <f t="shared" si="46"/>
        <v>0.12670408163265307</v>
      </c>
      <c r="S115">
        <f t="shared" si="38"/>
        <v>8304</v>
      </c>
      <c r="T115">
        <f t="shared" si="39"/>
        <v>6.6987820475112897E-2</v>
      </c>
      <c r="U115">
        <f t="shared" si="47"/>
        <v>3</v>
      </c>
      <c r="V115">
        <f t="shared" si="40"/>
        <v>1</v>
      </c>
      <c r="W115">
        <f t="shared" si="41"/>
        <v>0</v>
      </c>
      <c r="X115">
        <f t="shared" si="48"/>
        <v>16.218122448979592</v>
      </c>
      <c r="Y115">
        <f t="shared" si="49"/>
        <v>544189886.8819592</v>
      </c>
      <c r="Z115">
        <f t="shared" si="50"/>
        <v>544189887</v>
      </c>
      <c r="AA115">
        <f t="shared" si="42"/>
        <v>8303</v>
      </c>
      <c r="AB115">
        <f t="shared" si="43"/>
        <v>0.1266937255859375</v>
      </c>
      <c r="AC115">
        <f t="shared" si="51"/>
        <v>1.2120230319379033E-6</v>
      </c>
      <c r="AD115">
        <f t="shared" si="52"/>
        <v>3.7552359392487843E-7</v>
      </c>
    </row>
    <row r="116" spans="13:30" x14ac:dyDescent="0.25">
      <c r="M116">
        <v>114</v>
      </c>
      <c r="N116" t="str">
        <f t="shared" si="44"/>
        <v>72</v>
      </c>
      <c r="O116" t="str">
        <f t="shared" si="45"/>
        <v>1110010</v>
      </c>
      <c r="P116" t="s">
        <v>19</v>
      </c>
      <c r="Q116">
        <v>5919.91</v>
      </c>
      <c r="R116">
        <f t="shared" si="46"/>
        <v>0.13423832199546484</v>
      </c>
      <c r="S116">
        <f t="shared" si="38"/>
        <v>8797</v>
      </c>
      <c r="T116">
        <f t="shared" si="39"/>
        <v>-8.7114539671802799E-2</v>
      </c>
      <c r="U116">
        <f t="shared" si="47"/>
        <v>3</v>
      </c>
      <c r="V116">
        <f t="shared" si="40"/>
        <v>1</v>
      </c>
      <c r="W116">
        <f t="shared" si="41"/>
        <v>0</v>
      </c>
      <c r="X116">
        <f t="shared" si="48"/>
        <v>17.1825052154195</v>
      </c>
      <c r="Y116">
        <f t="shared" si="49"/>
        <v>576549202.84043896</v>
      </c>
      <c r="Z116">
        <f t="shared" si="50"/>
        <v>576549203</v>
      </c>
      <c r="AA116">
        <f t="shared" si="42"/>
        <v>8797</v>
      </c>
      <c r="AB116">
        <f t="shared" si="43"/>
        <v>0.1342315673828125</v>
      </c>
      <c r="AC116">
        <f t="shared" si="51"/>
        <v>1.6383458339985779E-6</v>
      </c>
      <c r="AD116">
        <f t="shared" si="52"/>
        <v>4.7912202262150105E-7</v>
      </c>
    </row>
    <row r="117" spans="13:30" x14ac:dyDescent="0.25">
      <c r="M117">
        <v>115</v>
      </c>
      <c r="N117" t="str">
        <f t="shared" si="44"/>
        <v>73</v>
      </c>
      <c r="O117" t="str">
        <f t="shared" si="45"/>
        <v>1110011</v>
      </c>
      <c r="P117" t="s">
        <v>18</v>
      </c>
      <c r="Q117">
        <v>6271.93</v>
      </c>
      <c r="R117">
        <f t="shared" si="46"/>
        <v>0.14222063492063491</v>
      </c>
      <c r="S117">
        <f t="shared" si="38"/>
        <v>9321</v>
      </c>
      <c r="T117">
        <f t="shared" si="39"/>
        <v>7.9583588447712586E-2</v>
      </c>
      <c r="U117">
        <f t="shared" si="47"/>
        <v>3</v>
      </c>
      <c r="V117">
        <f t="shared" si="40"/>
        <v>1</v>
      </c>
      <c r="W117">
        <f t="shared" si="41"/>
        <v>0</v>
      </c>
      <c r="X117">
        <f t="shared" si="48"/>
        <v>18.204241269841269</v>
      </c>
      <c r="Y117">
        <f t="shared" si="49"/>
        <v>610832975.80048251</v>
      </c>
      <c r="Z117">
        <f t="shared" si="50"/>
        <v>610832976</v>
      </c>
      <c r="AA117">
        <f t="shared" si="42"/>
        <v>9320</v>
      </c>
      <c r="AB117">
        <f t="shared" si="43"/>
        <v>0.1422119140625</v>
      </c>
      <c r="AC117">
        <f t="shared" si="51"/>
        <v>2.0486119300944239E-6</v>
      </c>
      <c r="AD117">
        <f t="shared" si="52"/>
        <v>5.6547615017348676E-7</v>
      </c>
    </row>
    <row r="118" spans="13:30" x14ac:dyDescent="0.25">
      <c r="M118">
        <v>116</v>
      </c>
      <c r="N118" t="str">
        <f t="shared" si="44"/>
        <v>74</v>
      </c>
      <c r="O118" t="str">
        <f t="shared" si="45"/>
        <v>1110100</v>
      </c>
      <c r="P118" t="s">
        <v>17</v>
      </c>
      <c r="Q118">
        <v>6644.88</v>
      </c>
      <c r="R118">
        <f t="shared" si="46"/>
        <v>0.15067755102040817</v>
      </c>
      <c r="S118">
        <f t="shared" si="38"/>
        <v>9875</v>
      </c>
      <c r="T118">
        <f t="shared" si="39"/>
        <v>3.4364912072476217E-2</v>
      </c>
      <c r="U118">
        <f t="shared" si="47"/>
        <v>3</v>
      </c>
      <c r="V118">
        <f t="shared" si="40"/>
        <v>1</v>
      </c>
      <c r="W118">
        <f t="shared" si="41"/>
        <v>0</v>
      </c>
      <c r="X118">
        <f t="shared" si="48"/>
        <v>19.286726530612246</v>
      </c>
      <c r="Y118">
        <f t="shared" si="49"/>
        <v>647155153.87402451</v>
      </c>
      <c r="Z118">
        <f t="shared" si="50"/>
        <v>647155154</v>
      </c>
      <c r="AA118">
        <f t="shared" si="42"/>
        <v>9874</v>
      </c>
      <c r="AB118">
        <f t="shared" si="43"/>
        <v>0.150665283203125</v>
      </c>
      <c r="AC118">
        <f t="shared" si="51"/>
        <v>1.293495086041041E-6</v>
      </c>
      <c r="AD118">
        <f t="shared" si="52"/>
        <v>3.3700290277267167E-7</v>
      </c>
    </row>
    <row r="119" spans="13:30" x14ac:dyDescent="0.25">
      <c r="M119">
        <v>117</v>
      </c>
      <c r="N119" t="str">
        <f t="shared" si="44"/>
        <v>75</v>
      </c>
      <c r="O119" t="str">
        <f t="shared" si="45"/>
        <v>1110101</v>
      </c>
      <c r="P119" t="s">
        <v>16</v>
      </c>
      <c r="Q119">
        <v>7040</v>
      </c>
      <c r="R119">
        <f t="shared" si="46"/>
        <v>0.15963718820861678</v>
      </c>
      <c r="S119">
        <f t="shared" si="38"/>
        <v>10462</v>
      </c>
      <c r="T119">
        <f t="shared" si="39"/>
        <v>2.8517826982622368E-3</v>
      </c>
      <c r="U119">
        <f t="shared" si="47"/>
        <v>3</v>
      </c>
      <c r="V119">
        <f t="shared" si="40"/>
        <v>1</v>
      </c>
      <c r="W119">
        <f t="shared" si="41"/>
        <v>0</v>
      </c>
      <c r="X119">
        <f t="shared" si="48"/>
        <v>20.433560090702947</v>
      </c>
      <c r="Y119">
        <f t="shared" si="49"/>
        <v>685636502.58140588</v>
      </c>
      <c r="Z119">
        <f t="shared" si="50"/>
        <v>685636503</v>
      </c>
      <c r="AA119">
        <f t="shared" si="42"/>
        <v>10461</v>
      </c>
      <c r="AB119">
        <f t="shared" si="43"/>
        <v>0.1596221923828125</v>
      </c>
      <c r="AC119">
        <f t="shared" si="51"/>
        <v>4.2980538628167864E-6</v>
      </c>
      <c r="AD119">
        <f t="shared" si="52"/>
        <v>1.0569512259150048E-6</v>
      </c>
    </row>
    <row r="120" spans="13:30" x14ac:dyDescent="0.25">
      <c r="M120">
        <v>118</v>
      </c>
      <c r="N120" t="str">
        <f t="shared" si="44"/>
        <v>76</v>
      </c>
      <c r="O120" t="str">
        <f t="shared" si="45"/>
        <v>1110110</v>
      </c>
      <c r="P120" t="s">
        <v>15</v>
      </c>
      <c r="Q120">
        <v>7458.62</v>
      </c>
      <c r="R120">
        <f t="shared" si="46"/>
        <v>0.16912970521541951</v>
      </c>
      <c r="S120">
        <f t="shared" si="38"/>
        <v>11084</v>
      </c>
      <c r="T120">
        <f t="shared" si="39"/>
        <v>-1.3176477435903987E-2</v>
      </c>
      <c r="U120">
        <f t="shared" si="47"/>
        <v>2</v>
      </c>
      <c r="V120">
        <f t="shared" si="40"/>
        <v>1</v>
      </c>
      <c r="W120">
        <f t="shared" si="41"/>
        <v>0</v>
      </c>
      <c r="X120">
        <f t="shared" si="48"/>
        <v>21.648602267573697</v>
      </c>
      <c r="Y120">
        <f t="shared" si="49"/>
        <v>726406552.68234742</v>
      </c>
      <c r="Z120">
        <f t="shared" si="50"/>
        <v>726406553</v>
      </c>
      <c r="AA120">
        <f t="shared" si="42"/>
        <v>11084</v>
      </c>
      <c r="AB120">
        <f t="shared" si="43"/>
        <v>0.16912841796875</v>
      </c>
      <c r="AC120">
        <f t="shared" si="51"/>
        <v>3.2616031625520847E-6</v>
      </c>
      <c r="AD120">
        <f t="shared" si="52"/>
        <v>7.5705668774978089E-7</v>
      </c>
    </row>
    <row r="121" spans="13:30" x14ac:dyDescent="0.25">
      <c r="M121">
        <v>119</v>
      </c>
      <c r="N121" t="str">
        <f t="shared" si="44"/>
        <v>77</v>
      </c>
      <c r="O121" t="str">
        <f t="shared" si="45"/>
        <v>1110111</v>
      </c>
      <c r="P121" t="s">
        <v>14</v>
      </c>
      <c r="Q121">
        <v>7902.13</v>
      </c>
      <c r="R121">
        <f t="shared" si="46"/>
        <v>0.17918662131519275</v>
      </c>
      <c r="S121">
        <f t="shared" si="38"/>
        <v>11743</v>
      </c>
      <c r="T121">
        <f t="shared" si="39"/>
        <v>-2.5713199375861275E-2</v>
      </c>
      <c r="U121">
        <f t="shared" si="47"/>
        <v>2</v>
      </c>
      <c r="V121">
        <f t="shared" si="40"/>
        <v>1</v>
      </c>
      <c r="W121">
        <f t="shared" si="41"/>
        <v>0</v>
      </c>
      <c r="X121">
        <f t="shared" si="48"/>
        <v>22.935887528344672</v>
      </c>
      <c r="Y121">
        <f t="shared" si="49"/>
        <v>769600678.42948937</v>
      </c>
      <c r="Z121">
        <f t="shared" si="50"/>
        <v>769600678</v>
      </c>
      <c r="AA121">
        <f t="shared" si="42"/>
        <v>11743</v>
      </c>
      <c r="AB121">
        <f t="shared" si="43"/>
        <v>0.1791839599609375</v>
      </c>
      <c r="AC121">
        <f t="shared" si="51"/>
        <v>-4.4099244755901879E-6</v>
      </c>
      <c r="AD121">
        <f t="shared" si="52"/>
        <v>-9.6614600187067793E-7</v>
      </c>
    </row>
    <row r="122" spans="13:30" x14ac:dyDescent="0.25">
      <c r="M122">
        <v>120</v>
      </c>
      <c r="N122" t="str">
        <f t="shared" si="44"/>
        <v>78</v>
      </c>
      <c r="O122" t="str">
        <f t="shared" si="45"/>
        <v>1111000</v>
      </c>
      <c r="P122" t="s">
        <v>13</v>
      </c>
      <c r="Q122">
        <v>8372.02</v>
      </c>
      <c r="R122">
        <f t="shared" si="46"/>
        <v>0.18984172335600907</v>
      </c>
      <c r="S122">
        <f t="shared" si="38"/>
        <v>12441</v>
      </c>
      <c r="T122">
        <f t="shared" si="39"/>
        <v>-6.5009722412252849E-2</v>
      </c>
      <c r="U122">
        <f t="shared" si="47"/>
        <v>2</v>
      </c>
      <c r="V122">
        <f t="shared" si="40"/>
        <v>1</v>
      </c>
      <c r="W122">
        <f t="shared" si="41"/>
        <v>0</v>
      </c>
      <c r="X122">
        <f t="shared" si="48"/>
        <v>24.299740589569161</v>
      </c>
      <c r="Y122">
        <f t="shared" si="49"/>
        <v>815363993.23033834</v>
      </c>
      <c r="Z122">
        <f t="shared" si="50"/>
        <v>815363993</v>
      </c>
      <c r="AA122">
        <f t="shared" si="42"/>
        <v>12441</v>
      </c>
      <c r="AB122">
        <f t="shared" si="43"/>
        <v>0.1898345947265625</v>
      </c>
      <c r="AC122">
        <f t="shared" si="51"/>
        <v>-2.3650751856951757E-6</v>
      </c>
      <c r="AD122">
        <f t="shared" si="52"/>
        <v>-4.8906943087358666E-7</v>
      </c>
    </row>
    <row r="123" spans="13:30" x14ac:dyDescent="0.25">
      <c r="M123">
        <v>121</v>
      </c>
      <c r="N123" t="str">
        <f t="shared" si="44"/>
        <v>79</v>
      </c>
      <c r="O123" t="str">
        <f t="shared" si="45"/>
        <v>1111001</v>
      </c>
      <c r="P123" t="s">
        <v>12</v>
      </c>
      <c r="Q123">
        <v>8869.84</v>
      </c>
      <c r="R123">
        <f t="shared" si="46"/>
        <v>0.20113015873015874</v>
      </c>
      <c r="S123">
        <f t="shared" si="38"/>
        <v>13181</v>
      </c>
      <c r="T123">
        <f t="shared" si="39"/>
        <v>-3.4947765957179494E-2</v>
      </c>
      <c r="U123">
        <f t="shared" si="47"/>
        <v>2</v>
      </c>
      <c r="V123">
        <f t="shared" si="40"/>
        <v>1</v>
      </c>
      <c r="W123">
        <f t="shared" si="41"/>
        <v>0</v>
      </c>
      <c r="X123">
        <f t="shared" si="48"/>
        <v>25.744660317460319</v>
      </c>
      <c r="Y123">
        <f t="shared" si="49"/>
        <v>863847453.98532069</v>
      </c>
      <c r="Z123">
        <f t="shared" si="50"/>
        <v>863847454</v>
      </c>
      <c r="AA123">
        <f t="shared" si="42"/>
        <v>13181</v>
      </c>
      <c r="AB123">
        <f t="shared" si="43"/>
        <v>0.2011260986328125</v>
      </c>
      <c r="AC123">
        <f t="shared" si="51"/>
        <v>1.5072470771482216E-7</v>
      </c>
      <c r="AD123">
        <f t="shared" si="52"/>
        <v>2.9418987640184718E-8</v>
      </c>
    </row>
    <row r="124" spans="13:30" x14ac:dyDescent="0.25">
      <c r="M124">
        <v>122</v>
      </c>
      <c r="N124" t="str">
        <f t="shared" si="44"/>
        <v>7A</v>
      </c>
      <c r="O124" t="str">
        <f t="shared" si="45"/>
        <v>1111010</v>
      </c>
      <c r="P124" t="s">
        <v>11</v>
      </c>
      <c r="Q124">
        <v>9397.27</v>
      </c>
      <c r="R124">
        <f t="shared" si="46"/>
        <v>0.21309002267573698</v>
      </c>
      <c r="S124">
        <f t="shared" si="38"/>
        <v>13965</v>
      </c>
      <c r="T124">
        <f t="shared" si="39"/>
        <v>-8.3959474666090803E-3</v>
      </c>
      <c r="U124">
        <f t="shared" si="47"/>
        <v>2</v>
      </c>
      <c r="V124">
        <f t="shared" si="40"/>
        <v>1</v>
      </c>
      <c r="W124">
        <f t="shared" si="41"/>
        <v>0</v>
      </c>
      <c r="X124">
        <f t="shared" si="48"/>
        <v>27.275522902494334</v>
      </c>
      <c r="Y124">
        <f t="shared" si="49"/>
        <v>915214678.49618876</v>
      </c>
      <c r="Z124">
        <f t="shared" si="50"/>
        <v>915214678</v>
      </c>
      <c r="AA124">
        <f t="shared" si="42"/>
        <v>13965</v>
      </c>
      <c r="AB124">
        <f t="shared" si="43"/>
        <v>0.2130889892578125</v>
      </c>
      <c r="AC124">
        <f t="shared" si="51"/>
        <v>-5.0947825208647046E-6</v>
      </c>
      <c r="AD124">
        <f t="shared" si="52"/>
        <v>-9.3859813563596707E-7</v>
      </c>
    </row>
    <row r="125" spans="13:30" x14ac:dyDescent="0.25">
      <c r="M125">
        <v>123</v>
      </c>
      <c r="N125" t="str">
        <f t="shared" si="44"/>
        <v>7B</v>
      </c>
      <c r="O125" t="str">
        <f t="shared" si="45"/>
        <v>1111011</v>
      </c>
      <c r="P125" t="s">
        <v>10</v>
      </c>
      <c r="Q125">
        <v>9956.06</v>
      </c>
      <c r="R125">
        <f t="shared" si="46"/>
        <v>0.22576099773242631</v>
      </c>
      <c r="S125">
        <f t="shared" si="38"/>
        <v>14795</v>
      </c>
      <c r="T125">
        <f t="shared" si="39"/>
        <v>-5.5317560432171682E-2</v>
      </c>
      <c r="U125">
        <f t="shared" si="47"/>
        <v>2</v>
      </c>
      <c r="V125">
        <f t="shared" si="40"/>
        <v>1</v>
      </c>
      <c r="W125">
        <f t="shared" si="41"/>
        <v>0</v>
      </c>
      <c r="X125">
        <f t="shared" si="48"/>
        <v>28.897407709750567</v>
      </c>
      <c r="Y125">
        <f t="shared" si="49"/>
        <v>969636101.97310114</v>
      </c>
      <c r="Z125">
        <f t="shared" si="50"/>
        <v>969636102</v>
      </c>
      <c r="AA125">
        <f t="shared" si="42"/>
        <v>14795</v>
      </c>
      <c r="AB125">
        <f t="shared" si="43"/>
        <v>0.2257537841796875</v>
      </c>
      <c r="AC125">
        <f t="shared" si="51"/>
        <v>2.76192968495792E-7</v>
      </c>
      <c r="AD125">
        <f t="shared" si="52"/>
        <v>4.8026410829827856E-8</v>
      </c>
    </row>
    <row r="126" spans="13:30" x14ac:dyDescent="0.25">
      <c r="M126">
        <v>124</v>
      </c>
      <c r="N126" t="str">
        <f t="shared" si="44"/>
        <v>7C</v>
      </c>
      <c r="O126" t="str">
        <f t="shared" si="45"/>
        <v>1111100</v>
      </c>
      <c r="P126" t="s">
        <v>9</v>
      </c>
      <c r="Q126">
        <v>10548.08</v>
      </c>
      <c r="R126">
        <f t="shared" si="46"/>
        <v>0.23918548752834468</v>
      </c>
      <c r="S126">
        <f t="shared" si="38"/>
        <v>15675</v>
      </c>
      <c r="T126">
        <f t="shared" si="39"/>
        <v>-2.8727827161785846E-2</v>
      </c>
      <c r="U126">
        <f t="shared" si="47"/>
        <v>2</v>
      </c>
      <c r="V126">
        <f t="shared" si="40"/>
        <v>1</v>
      </c>
      <c r="W126">
        <f t="shared" si="41"/>
        <v>0</v>
      </c>
      <c r="X126">
        <f t="shared" si="48"/>
        <v>30.615742403628118</v>
      </c>
      <c r="Y126">
        <f t="shared" si="49"/>
        <v>1027293846.6120563</v>
      </c>
      <c r="Z126">
        <f t="shared" si="50"/>
        <v>1027293847</v>
      </c>
      <c r="AA126">
        <f t="shared" si="42"/>
        <v>15675</v>
      </c>
      <c r="AB126">
        <f t="shared" si="43"/>
        <v>0.2391815185546875</v>
      </c>
      <c r="AC126">
        <f t="shared" si="51"/>
        <v>3.9833409570810829E-6</v>
      </c>
      <c r="AD126">
        <f t="shared" si="52"/>
        <v>6.5377732034944957E-7</v>
      </c>
    </row>
    <row r="127" spans="13:30" x14ac:dyDescent="0.25">
      <c r="M127">
        <v>125</v>
      </c>
      <c r="N127" t="str">
        <f t="shared" si="44"/>
        <v>7D</v>
      </c>
      <c r="O127" t="str">
        <f t="shared" si="45"/>
        <v>1111101</v>
      </c>
      <c r="P127" t="s">
        <v>8</v>
      </c>
      <c r="Q127">
        <v>11175.3</v>
      </c>
      <c r="R127">
        <f t="shared" si="46"/>
        <v>0.25340816326530613</v>
      </c>
      <c r="S127">
        <f t="shared" si="38"/>
        <v>16607</v>
      </c>
      <c r="T127">
        <f t="shared" si="39"/>
        <v>-3.7256289089388772E-2</v>
      </c>
      <c r="U127">
        <f t="shared" si="47"/>
        <v>1</v>
      </c>
      <c r="V127">
        <f t="shared" si="40"/>
        <v>1</v>
      </c>
      <c r="W127">
        <f t="shared" si="41"/>
        <v>0</v>
      </c>
      <c r="X127">
        <f t="shared" si="48"/>
        <v>32.436244897959185</v>
      </c>
      <c r="Y127">
        <f t="shared" si="49"/>
        <v>1088379773.7639184</v>
      </c>
      <c r="Z127">
        <f t="shared" si="50"/>
        <v>1088379774</v>
      </c>
      <c r="AA127">
        <f t="shared" si="42"/>
        <v>16607</v>
      </c>
      <c r="AB127">
        <f t="shared" si="43"/>
        <v>0.2534027099609375</v>
      </c>
      <c r="AC127">
        <f t="shared" si="51"/>
        <v>2.4240460638758066E-6</v>
      </c>
      <c r="AD127">
        <f t="shared" si="52"/>
        <v>3.7552359392487843E-7</v>
      </c>
    </row>
    <row r="128" spans="13:30" x14ac:dyDescent="0.25">
      <c r="M128">
        <v>126</v>
      </c>
      <c r="N128" t="str">
        <f t="shared" si="44"/>
        <v>7E</v>
      </c>
      <c r="O128" t="str">
        <f t="shared" si="45"/>
        <v>1111110</v>
      </c>
      <c r="P128" t="s">
        <v>7</v>
      </c>
      <c r="Q128">
        <v>11839.82</v>
      </c>
      <c r="R128">
        <f t="shared" si="46"/>
        <v>0.26847664399092969</v>
      </c>
      <c r="S128">
        <f t="shared" si="38"/>
        <v>17595</v>
      </c>
      <c r="T128">
        <f t="shared" si="39"/>
        <v>1.1281780174336498E-2</v>
      </c>
      <c r="U128">
        <f t="shared" si="47"/>
        <v>1</v>
      </c>
      <c r="V128">
        <f t="shared" si="40"/>
        <v>1</v>
      </c>
      <c r="W128">
        <f t="shared" si="41"/>
        <v>0</v>
      </c>
      <c r="X128">
        <f t="shared" si="48"/>
        <v>34.365010430839</v>
      </c>
      <c r="Y128">
        <f t="shared" si="49"/>
        <v>1153098405.6808779</v>
      </c>
      <c r="Z128">
        <f t="shared" si="50"/>
        <v>1153098406</v>
      </c>
      <c r="AA128">
        <f t="shared" si="42"/>
        <v>17594</v>
      </c>
      <c r="AB128">
        <f t="shared" si="43"/>
        <v>0.268463134765625</v>
      </c>
      <c r="AC128">
        <f t="shared" si="51"/>
        <v>3.2766916679971558E-6</v>
      </c>
      <c r="AD128">
        <f t="shared" si="52"/>
        <v>4.7912202262150105E-7</v>
      </c>
    </row>
    <row r="129" spans="13:30" x14ac:dyDescent="0.25">
      <c r="M129">
        <v>127</v>
      </c>
      <c r="N129" t="str">
        <f t="shared" si="44"/>
        <v>7F</v>
      </c>
      <c r="O129" t="str">
        <f t="shared" si="45"/>
        <v>1111111</v>
      </c>
      <c r="P129" t="s">
        <v>6</v>
      </c>
      <c r="Q129">
        <v>12543.85</v>
      </c>
      <c r="R129">
        <f t="shared" si="46"/>
        <v>0.28444104308390022</v>
      </c>
      <c r="S129">
        <f t="shared" si="38"/>
        <v>18641</v>
      </c>
      <c r="T129">
        <f t="shared" si="39"/>
        <v>-1.190615614867877E-2</v>
      </c>
      <c r="U129">
        <f t="shared" si="47"/>
        <v>1</v>
      </c>
      <c r="V129">
        <f t="shared" si="40"/>
        <v>1</v>
      </c>
      <c r="W129">
        <f t="shared" si="41"/>
        <v>0</v>
      </c>
      <c r="X129">
        <f t="shared" si="48"/>
        <v>36.408453514739229</v>
      </c>
      <c r="Y129">
        <f t="shared" si="49"/>
        <v>1221664977.6854784</v>
      </c>
      <c r="Z129">
        <f t="shared" si="50"/>
        <v>1221664978</v>
      </c>
      <c r="AA129">
        <f t="shared" si="42"/>
        <v>18641</v>
      </c>
      <c r="AB129">
        <f t="shared" si="43"/>
        <v>0.2844390869140625</v>
      </c>
      <c r="AC129">
        <f t="shared" si="51"/>
        <v>3.2294542540167726E-6</v>
      </c>
      <c r="AD129">
        <f t="shared" si="52"/>
        <v>4.4571169370329721E-7</v>
      </c>
    </row>
  </sheetData>
  <sortState xmlns:xlrd2="http://schemas.microsoft.com/office/spreadsheetml/2017/richdata2" ref="M2:AD130">
    <sortCondition ref="M1:M130"/>
  </sortState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282B9-77DE-44DD-A650-D1B2E3BEDB6C}">
  <dimension ref="A1:C7"/>
  <sheetViews>
    <sheetView workbookViewId="0">
      <selection activeCell="D3" sqref="D3:G7"/>
    </sheetView>
  </sheetViews>
  <sheetFormatPr defaultRowHeight="15" x14ac:dyDescent="0.25"/>
  <cols>
    <col min="3" max="3" width="9.7109375" bestFit="1" customWidth="1"/>
    <col min="4" max="4" width="19.28515625" customWidth="1"/>
    <col min="5" max="5" width="10.28515625" customWidth="1"/>
  </cols>
  <sheetData>
    <row r="1" spans="1:3" x14ac:dyDescent="0.25">
      <c r="A1" t="s">
        <v>136</v>
      </c>
      <c r="B1" t="s">
        <v>139</v>
      </c>
    </row>
    <row r="2" spans="1:3" x14ac:dyDescent="0.25">
      <c r="A2">
        <v>1</v>
      </c>
      <c r="B2">
        <f t="shared" ref="B2:B7" si="0">A2 * POWER(2,Blut-b)</f>
        <v>33554432</v>
      </c>
    </row>
    <row r="3" spans="1:3" x14ac:dyDescent="0.25">
      <c r="A3">
        <v>2</v>
      </c>
      <c r="B3">
        <f t="shared" si="0"/>
        <v>67108864</v>
      </c>
      <c r="C3">
        <f>B3-B2</f>
        <v>33554432</v>
      </c>
    </row>
    <row r="4" spans="1:3" x14ac:dyDescent="0.25">
      <c r="A4">
        <v>3</v>
      </c>
      <c r="B4">
        <f t="shared" si="0"/>
        <v>100663296</v>
      </c>
      <c r="C4">
        <f>B4-B3</f>
        <v>33554432</v>
      </c>
    </row>
    <row r="5" spans="1:3" x14ac:dyDescent="0.25">
      <c r="A5">
        <v>4</v>
      </c>
      <c r="B5">
        <f t="shared" si="0"/>
        <v>134217728</v>
      </c>
      <c r="C5">
        <f>B5-B4</f>
        <v>33554432</v>
      </c>
    </row>
    <row r="6" spans="1:3" x14ac:dyDescent="0.25">
      <c r="A6">
        <v>5</v>
      </c>
      <c r="B6">
        <f t="shared" si="0"/>
        <v>167772160</v>
      </c>
      <c r="C6">
        <f>B6-B5</f>
        <v>33554432</v>
      </c>
    </row>
    <row r="7" spans="1:3" x14ac:dyDescent="0.25">
      <c r="A7">
        <v>6</v>
      </c>
      <c r="B7">
        <f t="shared" si="0"/>
        <v>201326592</v>
      </c>
      <c r="C7">
        <f>B7-B6</f>
        <v>33554432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4FAD-4759-400C-8C67-4D0D2DB61129}">
  <dimension ref="A1:G257"/>
  <sheetViews>
    <sheetView zoomScaleNormal="100" workbookViewId="0">
      <selection activeCell="K3" sqref="K3"/>
    </sheetView>
  </sheetViews>
  <sheetFormatPr defaultRowHeight="15" x14ac:dyDescent="0.25"/>
  <sheetData>
    <row r="1" spans="1:7" x14ac:dyDescent="0.25">
      <c r="A1" t="s">
        <v>3</v>
      </c>
      <c r="B1">
        <v>7</v>
      </c>
      <c r="E1" t="s">
        <v>136</v>
      </c>
      <c r="F1" t="s">
        <v>137</v>
      </c>
      <c r="G1" t="s">
        <v>138</v>
      </c>
    </row>
    <row r="2" spans="1:7" x14ac:dyDescent="0.25">
      <c r="A2" t="s">
        <v>2</v>
      </c>
      <c r="B2">
        <v>127</v>
      </c>
      <c r="E2">
        <v>0</v>
      </c>
      <c r="F2">
        <f t="shared" ref="F2:F65" si="0">1.5*(1-POWER(a,E2))</f>
        <v>0</v>
      </c>
      <c r="G2">
        <f>FLOOR(F2*POWER(2,16),1)</f>
        <v>0</v>
      </c>
    </row>
    <row r="3" spans="1:7" x14ac:dyDescent="0.25">
      <c r="A3" t="s">
        <v>77</v>
      </c>
      <c r="B3">
        <f>POWER(1/3,1/N)</f>
        <v>0.99138681737612533</v>
      </c>
      <c r="E3">
        <f>E2+1</f>
        <v>1</v>
      </c>
      <c r="F3">
        <f>1.5*(1-POWER(a,E3))</f>
        <v>1.2919773935812007E-2</v>
      </c>
      <c r="G3">
        <f t="shared" ref="G3:G66" si="1">FLOOR(F3*POWER(2,16),1)</f>
        <v>846</v>
      </c>
    </row>
    <row r="4" spans="1:7" x14ac:dyDescent="0.25">
      <c r="E4">
        <f t="shared" ref="E4:E67" si="2">E3+1</f>
        <v>2</v>
      </c>
      <c r="F4">
        <f t="shared" si="0"/>
        <v>2.5728267499255664E-2</v>
      </c>
      <c r="G4">
        <f t="shared" si="1"/>
        <v>1686</v>
      </c>
    </row>
    <row r="5" spans="1:7" x14ac:dyDescent="0.25">
      <c r="E5">
        <f t="shared" si="2"/>
        <v>3</v>
      </c>
      <c r="F5">
        <f t="shared" si="0"/>
        <v>3.8426439168500637E-2</v>
      </c>
      <c r="G5">
        <f t="shared" si="1"/>
        <v>2518</v>
      </c>
    </row>
    <row r="6" spans="1:7" x14ac:dyDescent="0.25">
      <c r="E6">
        <f t="shared" si="2"/>
        <v>4</v>
      </c>
      <c r="F6">
        <f t="shared" si="0"/>
        <v>5.101523916616918E-2</v>
      </c>
      <c r="G6">
        <f t="shared" si="1"/>
        <v>3343</v>
      </c>
    </row>
    <row r="7" spans="1:7" x14ac:dyDescent="0.25">
      <c r="E7">
        <f t="shared" si="2"/>
        <v>5</v>
      </c>
      <c r="F7">
        <f t="shared" si="0"/>
        <v>6.3495609530442254E-2</v>
      </c>
      <c r="G7">
        <f t="shared" si="1"/>
        <v>4161</v>
      </c>
    </row>
    <row r="8" spans="1:7" x14ac:dyDescent="0.25">
      <c r="E8">
        <f t="shared" si="2"/>
        <v>6</v>
      </c>
      <c r="F8">
        <f t="shared" si="0"/>
        <v>7.5868484185554308E-2</v>
      </c>
      <c r="G8">
        <f t="shared" si="1"/>
        <v>4972</v>
      </c>
    </row>
    <row r="9" spans="1:7" x14ac:dyDescent="0.25">
      <c r="E9">
        <f t="shared" si="2"/>
        <v>7</v>
      </c>
      <c r="F9">
        <f t="shared" si="0"/>
        <v>8.8134789011679537E-2</v>
      </c>
      <c r="G9">
        <f t="shared" si="1"/>
        <v>5776</v>
      </c>
    </row>
    <row r="10" spans="1:7" x14ac:dyDescent="0.25">
      <c r="E10">
        <f t="shared" si="2"/>
        <v>8</v>
      </c>
      <c r="F10">
        <f t="shared" si="0"/>
        <v>0.10029544191421746</v>
      </c>
      <c r="G10">
        <f t="shared" si="1"/>
        <v>6572</v>
      </c>
    </row>
    <row r="11" spans="1:7" x14ac:dyDescent="0.25">
      <c r="E11">
        <f t="shared" si="2"/>
        <v>9</v>
      </c>
      <c r="F11">
        <f t="shared" si="0"/>
        <v>0.11235135289248016</v>
      </c>
      <c r="G11">
        <f t="shared" si="1"/>
        <v>7363</v>
      </c>
    </row>
    <row r="12" spans="1:7" x14ac:dyDescent="0.25">
      <c r="E12">
        <f t="shared" si="2"/>
        <v>10</v>
      </c>
      <c r="F12">
        <f t="shared" si="0"/>
        <v>0.12430342410778977</v>
      </c>
      <c r="G12">
        <f t="shared" si="1"/>
        <v>8146</v>
      </c>
    </row>
    <row r="13" spans="1:7" x14ac:dyDescent="0.25">
      <c r="E13">
        <f t="shared" si="2"/>
        <v>11</v>
      </c>
      <c r="F13">
        <f t="shared" si="0"/>
        <v>0.13615254995098836</v>
      </c>
      <c r="G13">
        <f t="shared" si="1"/>
        <v>8922</v>
      </c>
    </row>
    <row r="14" spans="1:7" x14ac:dyDescent="0.25">
      <c r="E14">
        <f t="shared" si="2"/>
        <v>12</v>
      </c>
      <c r="F14">
        <f t="shared" si="0"/>
        <v>0.14789961710936633</v>
      </c>
      <c r="G14">
        <f t="shared" si="1"/>
        <v>9692</v>
      </c>
    </row>
    <row r="15" spans="1:7" x14ac:dyDescent="0.25">
      <c r="E15">
        <f t="shared" si="2"/>
        <v>13</v>
      </c>
      <c r="F15">
        <f t="shared" si="0"/>
        <v>0.15954550463301426</v>
      </c>
      <c r="G15">
        <f t="shared" si="1"/>
        <v>10455</v>
      </c>
    </row>
    <row r="16" spans="1:7" x14ac:dyDescent="0.25">
      <c r="E16">
        <f t="shared" si="2"/>
        <v>14</v>
      </c>
      <c r="F16">
        <f t="shared" si="0"/>
        <v>0.17109108400060385</v>
      </c>
      <c r="G16">
        <f t="shared" si="1"/>
        <v>11212</v>
      </c>
    </row>
    <row r="17" spans="5:7" x14ac:dyDescent="0.25">
      <c r="E17">
        <f t="shared" si="2"/>
        <v>15</v>
      </c>
      <c r="F17">
        <f t="shared" si="0"/>
        <v>0.18253721918460186</v>
      </c>
      <c r="G17">
        <f t="shared" si="1"/>
        <v>11962</v>
      </c>
    </row>
    <row r="18" spans="5:7" x14ac:dyDescent="0.25">
      <c r="E18">
        <f t="shared" si="2"/>
        <v>16</v>
      </c>
      <c r="F18">
        <f t="shared" si="0"/>
        <v>0.19388476671592281</v>
      </c>
      <c r="G18">
        <f t="shared" si="1"/>
        <v>12706</v>
      </c>
    </row>
    <row r="19" spans="5:7" x14ac:dyDescent="0.25">
      <c r="E19">
        <f t="shared" si="2"/>
        <v>17</v>
      </c>
      <c r="F19">
        <f t="shared" si="0"/>
        <v>0.20513457574802324</v>
      </c>
      <c r="G19">
        <f t="shared" si="1"/>
        <v>13443</v>
      </c>
    </row>
    <row r="20" spans="5:7" x14ac:dyDescent="0.25">
      <c r="E20">
        <f t="shared" si="2"/>
        <v>18</v>
      </c>
      <c r="F20">
        <f t="shared" si="0"/>
        <v>0.2162874881204464</v>
      </c>
      <c r="G20">
        <f t="shared" si="1"/>
        <v>14174</v>
      </c>
    </row>
    <row r="21" spans="5:7" x14ac:dyDescent="0.25">
      <c r="E21">
        <f t="shared" si="2"/>
        <v>19</v>
      </c>
      <c r="F21">
        <f t="shared" si="0"/>
        <v>0.22734433842181784</v>
      </c>
      <c r="G21">
        <f t="shared" si="1"/>
        <v>14899</v>
      </c>
    </row>
    <row r="22" spans="5:7" x14ac:dyDescent="0.25">
      <c r="E22">
        <f t="shared" si="2"/>
        <v>20</v>
      </c>
      <c r="F22">
        <f t="shared" si="0"/>
        <v>0.23830595405229876</v>
      </c>
      <c r="G22">
        <f t="shared" si="1"/>
        <v>15617</v>
      </c>
    </row>
    <row r="23" spans="5:7" x14ac:dyDescent="0.25">
      <c r="E23">
        <f t="shared" si="2"/>
        <v>21</v>
      </c>
      <c r="F23">
        <f t="shared" si="0"/>
        <v>0.24917315528550171</v>
      </c>
      <c r="G23">
        <f t="shared" si="1"/>
        <v>16329</v>
      </c>
    </row>
    <row r="24" spans="5:7" x14ac:dyDescent="0.25">
      <c r="E24">
        <f t="shared" si="2"/>
        <v>22</v>
      </c>
      <c r="F24">
        <f t="shared" si="0"/>
        <v>0.2599467553298726</v>
      </c>
      <c r="G24">
        <f t="shared" si="1"/>
        <v>17035</v>
      </c>
    </row>
    <row r="25" spans="5:7" x14ac:dyDescent="0.25">
      <c r="E25">
        <f t="shared" si="2"/>
        <v>23</v>
      </c>
      <c r="F25">
        <f t="shared" si="0"/>
        <v>0.27062756038954455</v>
      </c>
      <c r="G25">
        <f t="shared" si="1"/>
        <v>17735</v>
      </c>
    </row>
    <row r="26" spans="5:7" x14ac:dyDescent="0.25">
      <c r="E26">
        <f t="shared" si="2"/>
        <v>24</v>
      </c>
      <c r="F26">
        <f t="shared" si="0"/>
        <v>0.28121636972466796</v>
      </c>
      <c r="G26">
        <f t="shared" si="1"/>
        <v>18429</v>
      </c>
    </row>
    <row r="27" spans="5:7" x14ac:dyDescent="0.25">
      <c r="E27">
        <f t="shared" si="2"/>
        <v>25</v>
      </c>
      <c r="F27">
        <f t="shared" si="0"/>
        <v>0.29171397571121849</v>
      </c>
      <c r="G27">
        <f t="shared" si="1"/>
        <v>19117</v>
      </c>
    </row>
    <row r="28" spans="5:7" x14ac:dyDescent="0.25">
      <c r="E28">
        <f t="shared" si="2"/>
        <v>26</v>
      </c>
      <c r="F28">
        <f t="shared" si="0"/>
        <v>0.30212116390029314</v>
      </c>
      <c r="G28">
        <f t="shared" si="1"/>
        <v>19799</v>
      </c>
    </row>
    <row r="29" spans="5:7" x14ac:dyDescent="0.25">
      <c r="E29">
        <f t="shared" si="2"/>
        <v>27</v>
      </c>
      <c r="F29">
        <f t="shared" si="0"/>
        <v>0.31243871307689425</v>
      </c>
      <c r="G29">
        <f t="shared" si="1"/>
        <v>20475</v>
      </c>
    </row>
    <row r="30" spans="5:7" x14ac:dyDescent="0.25">
      <c r="E30">
        <f t="shared" si="2"/>
        <v>28</v>
      </c>
      <c r="F30">
        <f t="shared" si="0"/>
        <v>0.32266739531820665</v>
      </c>
      <c r="G30">
        <f t="shared" si="1"/>
        <v>21146</v>
      </c>
    </row>
    <row r="31" spans="5:7" x14ac:dyDescent="0.25">
      <c r="E31">
        <f t="shared" si="2"/>
        <v>29</v>
      </c>
      <c r="F31">
        <f t="shared" si="0"/>
        <v>0.33280797605137302</v>
      </c>
      <c r="G31">
        <f t="shared" si="1"/>
        <v>21810</v>
      </c>
    </row>
    <row r="32" spans="5:7" x14ac:dyDescent="0.25">
      <c r="E32">
        <f t="shared" si="2"/>
        <v>30</v>
      </c>
      <c r="F32">
        <f t="shared" si="0"/>
        <v>0.34286121411077236</v>
      </c>
      <c r="G32">
        <f t="shared" si="1"/>
        <v>22469</v>
      </c>
    </row>
    <row r="33" spans="5:7" x14ac:dyDescent="0.25">
      <c r="E33">
        <f t="shared" si="2"/>
        <v>31</v>
      </c>
      <c r="F33">
        <f t="shared" si="0"/>
        <v>0.35282786179480474</v>
      </c>
      <c r="G33">
        <f t="shared" si="1"/>
        <v>23122</v>
      </c>
    </row>
    <row r="34" spans="5:7" x14ac:dyDescent="0.25">
      <c r="E34">
        <f t="shared" si="2"/>
        <v>32</v>
      </c>
      <c r="F34">
        <f t="shared" si="0"/>
        <v>0.36270866492218712</v>
      </c>
      <c r="G34">
        <f t="shared" si="1"/>
        <v>23770</v>
      </c>
    </row>
    <row r="35" spans="5:7" x14ac:dyDescent="0.25">
      <c r="E35">
        <f t="shared" si="2"/>
        <v>33</v>
      </c>
      <c r="F35">
        <f t="shared" si="0"/>
        <v>0.37250436288776251</v>
      </c>
      <c r="G35">
        <f t="shared" si="1"/>
        <v>24412</v>
      </c>
    </row>
    <row r="36" spans="5:7" x14ac:dyDescent="0.25">
      <c r="E36">
        <f t="shared" si="2"/>
        <v>34</v>
      </c>
      <c r="F36">
        <f t="shared" si="0"/>
        <v>0.38221568871783224</v>
      </c>
      <c r="G36">
        <f t="shared" si="1"/>
        <v>25048</v>
      </c>
    </row>
    <row r="37" spans="5:7" x14ac:dyDescent="0.25">
      <c r="E37">
        <f t="shared" si="2"/>
        <v>35</v>
      </c>
      <c r="F37">
        <f t="shared" si="0"/>
        <v>0.39184336912500739</v>
      </c>
      <c r="G37">
        <f t="shared" si="1"/>
        <v>25679</v>
      </c>
    </row>
    <row r="38" spans="5:7" x14ac:dyDescent="0.25">
      <c r="E38">
        <f t="shared" si="2"/>
        <v>36</v>
      </c>
      <c r="F38">
        <f t="shared" si="0"/>
        <v>0.40138812456259149</v>
      </c>
      <c r="G38">
        <f t="shared" si="1"/>
        <v>26305</v>
      </c>
    </row>
    <row r="39" spans="5:7" x14ac:dyDescent="0.25">
      <c r="E39">
        <f t="shared" si="2"/>
        <v>37</v>
      </c>
      <c r="F39">
        <f t="shared" si="0"/>
        <v>0.41085066927849118</v>
      </c>
      <c r="G39">
        <f t="shared" si="1"/>
        <v>26925</v>
      </c>
    </row>
    <row r="40" spans="5:7" x14ac:dyDescent="0.25">
      <c r="E40">
        <f t="shared" si="2"/>
        <v>38</v>
      </c>
      <c r="F40">
        <f t="shared" si="0"/>
        <v>0.42023171136866649</v>
      </c>
      <c r="G40">
        <f t="shared" si="1"/>
        <v>27540</v>
      </c>
    </row>
    <row r="41" spans="5:7" x14ac:dyDescent="0.25">
      <c r="E41">
        <f t="shared" si="2"/>
        <v>39</v>
      </c>
      <c r="F41">
        <f t="shared" si="0"/>
        <v>0.42953195283011664</v>
      </c>
      <c r="G41">
        <f t="shared" si="1"/>
        <v>28149</v>
      </c>
    </row>
    <row r="42" spans="5:7" x14ac:dyDescent="0.25">
      <c r="E42">
        <f t="shared" si="2"/>
        <v>40</v>
      </c>
      <c r="F42">
        <f t="shared" si="0"/>
        <v>0.43875208961341361</v>
      </c>
      <c r="G42">
        <f t="shared" si="1"/>
        <v>28754</v>
      </c>
    </row>
    <row r="43" spans="5:7" x14ac:dyDescent="0.25">
      <c r="E43">
        <f t="shared" si="2"/>
        <v>41</v>
      </c>
      <c r="F43">
        <f t="shared" si="0"/>
        <v>0.44789281167477857</v>
      </c>
      <c r="G43">
        <f t="shared" si="1"/>
        <v>29353</v>
      </c>
    </row>
    <row r="44" spans="5:7" x14ac:dyDescent="0.25">
      <c r="E44">
        <f t="shared" si="2"/>
        <v>42</v>
      </c>
      <c r="F44">
        <f t="shared" si="0"/>
        <v>0.45695480302771502</v>
      </c>
      <c r="G44">
        <f t="shared" si="1"/>
        <v>29946</v>
      </c>
    </row>
    <row r="45" spans="5:7" x14ac:dyDescent="0.25">
      <c r="E45">
        <f>E44+1</f>
        <v>43</v>
      </c>
      <c r="F45">
        <f t="shared" si="0"/>
        <v>0.46593874179419253</v>
      </c>
      <c r="G45">
        <f t="shared" si="1"/>
        <v>30535</v>
      </c>
    </row>
    <row r="46" spans="5:7" x14ac:dyDescent="0.25">
      <c r="E46">
        <f t="shared" si="2"/>
        <v>44</v>
      </c>
      <c r="F46">
        <f t="shared" si="0"/>
        <v>0.47484530025539284</v>
      </c>
      <c r="G46">
        <f t="shared" si="1"/>
        <v>31119</v>
      </c>
    </row>
    <row r="47" spans="5:7" x14ac:dyDescent="0.25">
      <c r="E47">
        <f t="shared" si="2"/>
        <v>45</v>
      </c>
      <c r="F47">
        <f t="shared" si="0"/>
        <v>0.48367514490201657</v>
      </c>
      <c r="G47">
        <f t="shared" si="1"/>
        <v>31698</v>
      </c>
    </row>
    <row r="48" spans="5:7" x14ac:dyDescent="0.25">
      <c r="E48">
        <f t="shared" si="2"/>
        <v>46</v>
      </c>
      <c r="F48">
        <f t="shared" si="0"/>
        <v>0.49242893648415836</v>
      </c>
      <c r="G48">
        <f t="shared" si="1"/>
        <v>32271</v>
      </c>
    </row>
    <row r="49" spans="5:7" x14ac:dyDescent="0.25">
      <c r="E49">
        <f t="shared" si="2"/>
        <v>47</v>
      </c>
      <c r="F49">
        <f t="shared" si="0"/>
        <v>0.50110733006075203</v>
      </c>
      <c r="G49">
        <f t="shared" si="1"/>
        <v>32840</v>
      </c>
    </row>
    <row r="50" spans="5:7" x14ac:dyDescent="0.25">
      <c r="E50">
        <f t="shared" si="2"/>
        <v>48</v>
      </c>
      <c r="F50">
        <f t="shared" si="0"/>
        <v>0.50971097504858864</v>
      </c>
      <c r="G50">
        <f t="shared" si="1"/>
        <v>33404</v>
      </c>
    </row>
    <row r="51" spans="5:7" x14ac:dyDescent="0.25">
      <c r="E51">
        <f t="shared" si="2"/>
        <v>49</v>
      </c>
      <c r="F51">
        <f t="shared" si="0"/>
        <v>0.51824051527091397</v>
      </c>
      <c r="G51">
        <f t="shared" si="1"/>
        <v>33963</v>
      </c>
    </row>
    <row r="52" spans="5:7" x14ac:dyDescent="0.25">
      <c r="E52">
        <f t="shared" si="2"/>
        <v>50</v>
      </c>
      <c r="F52">
        <f t="shared" si="0"/>
        <v>0.52669658900560656</v>
      </c>
      <c r="G52">
        <f t="shared" si="1"/>
        <v>34517</v>
      </c>
    </row>
    <row r="53" spans="5:7" x14ac:dyDescent="0.25">
      <c r="E53">
        <f t="shared" si="2"/>
        <v>51</v>
      </c>
      <c r="F53">
        <f t="shared" si="0"/>
        <v>0.53507982903294138</v>
      </c>
      <c r="G53">
        <f t="shared" si="1"/>
        <v>35066</v>
      </c>
    </row>
    <row r="54" spans="5:7" x14ac:dyDescent="0.25">
      <c r="E54">
        <f t="shared" si="2"/>
        <v>52</v>
      </c>
      <c r="F54">
        <f t="shared" si="0"/>
        <v>0.5433908626829409</v>
      </c>
      <c r="G54">
        <f t="shared" si="1"/>
        <v>35611</v>
      </c>
    </row>
    <row r="55" spans="5:7" x14ac:dyDescent="0.25">
      <c r="E55">
        <f t="shared" si="2"/>
        <v>53</v>
      </c>
      <c r="F55">
        <f t="shared" si="0"/>
        <v>0.55163031188232003</v>
      </c>
      <c r="G55">
        <f t="shared" si="1"/>
        <v>36151</v>
      </c>
    </row>
    <row r="56" spans="5:7" x14ac:dyDescent="0.25">
      <c r="E56">
        <f t="shared" si="2"/>
        <v>54</v>
      </c>
      <c r="F56">
        <f t="shared" si="0"/>
        <v>0.55979879320102466</v>
      </c>
      <c r="G56">
        <f t="shared" si="1"/>
        <v>36686</v>
      </c>
    </row>
    <row r="57" spans="5:7" x14ac:dyDescent="0.25">
      <c r="E57">
        <f t="shared" si="2"/>
        <v>55</v>
      </c>
      <c r="F57">
        <f t="shared" si="0"/>
        <v>0.56789691789837149</v>
      </c>
      <c r="G57">
        <f t="shared" si="1"/>
        <v>37217</v>
      </c>
    </row>
    <row r="58" spans="5:7" x14ac:dyDescent="0.25">
      <c r="E58">
        <f t="shared" si="2"/>
        <v>56</v>
      </c>
      <c r="F58">
        <f t="shared" si="0"/>
        <v>0.5759252919687895</v>
      </c>
      <c r="G58">
        <f t="shared" si="1"/>
        <v>37743</v>
      </c>
    </row>
    <row r="59" spans="5:7" x14ac:dyDescent="0.25">
      <c r="E59">
        <f t="shared" si="2"/>
        <v>57</v>
      </c>
      <c r="F59">
        <f t="shared" si="0"/>
        <v>0.58388451618716608</v>
      </c>
      <c r="G59">
        <f t="shared" si="1"/>
        <v>38265</v>
      </c>
    </row>
    <row r="60" spans="5:7" x14ac:dyDescent="0.25">
      <c r="E60">
        <f t="shared" si="2"/>
        <v>58</v>
      </c>
      <c r="F60">
        <f t="shared" si="0"/>
        <v>0.5917751861538052</v>
      </c>
      <c r="G60">
        <f t="shared" si="1"/>
        <v>38782</v>
      </c>
    </row>
    <row r="61" spans="5:7" x14ac:dyDescent="0.25">
      <c r="E61">
        <f t="shared" si="2"/>
        <v>59</v>
      </c>
      <c r="F61">
        <f t="shared" si="0"/>
        <v>0.59959789233899707</v>
      </c>
      <c r="G61">
        <f t="shared" si="1"/>
        <v>39295</v>
      </c>
    </row>
    <row r="62" spans="5:7" x14ac:dyDescent="0.25">
      <c r="E62">
        <f t="shared" si="2"/>
        <v>60</v>
      </c>
      <c r="F62">
        <f t="shared" si="0"/>
        <v>0.60735322012720294</v>
      </c>
      <c r="G62">
        <f t="shared" si="1"/>
        <v>39803</v>
      </c>
    </row>
    <row r="63" spans="5:7" x14ac:dyDescent="0.25">
      <c r="E63">
        <f t="shared" si="2"/>
        <v>61</v>
      </c>
      <c r="F63">
        <f t="shared" si="0"/>
        <v>0.61504174986086102</v>
      </c>
      <c r="G63">
        <f t="shared" si="1"/>
        <v>40307</v>
      </c>
    </row>
    <row r="64" spans="5:7" x14ac:dyDescent="0.25">
      <c r="E64">
        <f t="shared" si="2"/>
        <v>62</v>
      </c>
      <c r="F64">
        <f t="shared" si="0"/>
        <v>0.62266405688381377</v>
      </c>
      <c r="G64">
        <f t="shared" si="1"/>
        <v>40806</v>
      </c>
    </row>
    <row r="65" spans="5:7" x14ac:dyDescent="0.25">
      <c r="E65">
        <f t="shared" si="2"/>
        <v>63</v>
      </c>
      <c r="F65">
        <f t="shared" si="0"/>
        <v>0.63022071158436277</v>
      </c>
      <c r="G65">
        <f t="shared" si="1"/>
        <v>41302</v>
      </c>
    </row>
    <row r="66" spans="5:7" x14ac:dyDescent="0.25">
      <c r="E66">
        <f t="shared" si="2"/>
        <v>64</v>
      </c>
      <c r="F66">
        <f t="shared" ref="F66:F129" si="3">1.5*(1-POWER(a,E66))</f>
        <v>0.63771227943795061</v>
      </c>
      <c r="G66">
        <f t="shared" si="1"/>
        <v>41793</v>
      </c>
    </row>
    <row r="67" spans="5:7" x14ac:dyDescent="0.25">
      <c r="E67">
        <f t="shared" si="2"/>
        <v>65</v>
      </c>
      <c r="F67">
        <f t="shared" si="3"/>
        <v>0.64513932104947624</v>
      </c>
      <c r="G67">
        <f t="shared" ref="G67:G130" si="4">FLOOR(F67*POWER(2,16),1)</f>
        <v>42279</v>
      </c>
    </row>
    <row r="68" spans="5:7" x14ac:dyDescent="0.25">
      <c r="E68">
        <f t="shared" ref="E68:E131" si="5">E67+1</f>
        <v>66</v>
      </c>
      <c r="F68">
        <f t="shared" si="3"/>
        <v>0.65250239219524642</v>
      </c>
      <c r="G68">
        <f t="shared" si="4"/>
        <v>42762</v>
      </c>
    </row>
    <row r="69" spans="5:7" x14ac:dyDescent="0.25">
      <c r="E69">
        <f t="shared" si="5"/>
        <v>67</v>
      </c>
      <c r="F69">
        <f t="shared" si="3"/>
        <v>0.65980204386456576</v>
      </c>
      <c r="G69">
        <f t="shared" si="4"/>
        <v>43240</v>
      </c>
    </row>
    <row r="70" spans="5:7" x14ac:dyDescent="0.25">
      <c r="E70">
        <f t="shared" si="5"/>
        <v>68</v>
      </c>
      <c r="F70">
        <f t="shared" si="3"/>
        <v>0.66703882230096667</v>
      </c>
      <c r="G70">
        <f t="shared" si="4"/>
        <v>43715</v>
      </c>
    </row>
    <row r="71" spans="5:7" x14ac:dyDescent="0.25">
      <c r="E71">
        <f t="shared" si="5"/>
        <v>69</v>
      </c>
      <c r="F71">
        <f t="shared" si="3"/>
        <v>0.67421326904308598</v>
      </c>
      <c r="G71">
        <f t="shared" si="4"/>
        <v>44185</v>
      </c>
    </row>
    <row r="72" spans="5:7" x14ac:dyDescent="0.25">
      <c r="E72">
        <f t="shared" si="5"/>
        <v>70</v>
      </c>
      <c r="F72">
        <f t="shared" si="3"/>
        <v>0.68132592096519029</v>
      </c>
      <c r="G72">
        <f t="shared" si="4"/>
        <v>44651</v>
      </c>
    </row>
    <row r="73" spans="5:7" x14ac:dyDescent="0.25">
      <c r="E73">
        <f t="shared" si="5"/>
        <v>71</v>
      </c>
      <c r="F73">
        <f t="shared" si="3"/>
        <v>0.68837731031734961</v>
      </c>
      <c r="G73">
        <f t="shared" si="4"/>
        <v>45113</v>
      </c>
    </row>
    <row r="74" spans="5:7" x14ac:dyDescent="0.25">
      <c r="E74">
        <f t="shared" si="5"/>
        <v>72</v>
      </c>
      <c r="F74">
        <f t="shared" si="3"/>
        <v>0.69536796476526674</v>
      </c>
      <c r="G74">
        <f t="shared" si="4"/>
        <v>45571</v>
      </c>
    </row>
    <row r="75" spans="5:7" x14ac:dyDescent="0.25">
      <c r="E75">
        <f t="shared" si="5"/>
        <v>73</v>
      </c>
      <c r="F75">
        <f t="shared" si="3"/>
        <v>0.70229840742976335</v>
      </c>
      <c r="G75">
        <f t="shared" si="4"/>
        <v>46025</v>
      </c>
    </row>
    <row r="76" spans="5:7" x14ac:dyDescent="0.25">
      <c r="E76">
        <f t="shared" si="5"/>
        <v>74</v>
      </c>
      <c r="F76">
        <f t="shared" si="3"/>
        <v>0.70916915692592641</v>
      </c>
      <c r="G76">
        <f t="shared" si="4"/>
        <v>46476</v>
      </c>
    </row>
    <row r="77" spans="5:7" x14ac:dyDescent="0.25">
      <c r="E77">
        <f t="shared" si="5"/>
        <v>75</v>
      </c>
      <c r="F77">
        <f t="shared" si="3"/>
        <v>0.71598072740191609</v>
      </c>
      <c r="G77">
        <f t="shared" si="4"/>
        <v>46922</v>
      </c>
    </row>
    <row r="78" spans="5:7" x14ac:dyDescent="0.25">
      <c r="E78">
        <f t="shared" si="5"/>
        <v>76</v>
      </c>
      <c r="F78">
        <f t="shared" si="3"/>
        <v>0.72273362857744083</v>
      </c>
      <c r="G78">
        <f t="shared" si="4"/>
        <v>47365</v>
      </c>
    </row>
    <row r="79" spans="5:7" x14ac:dyDescent="0.25">
      <c r="E79">
        <f t="shared" si="5"/>
        <v>77</v>
      </c>
      <c r="F79">
        <f t="shared" si="3"/>
        <v>0.72942836578189985</v>
      </c>
      <c r="G79">
        <f t="shared" si="4"/>
        <v>47803</v>
      </c>
    </row>
    <row r="80" spans="5:7" x14ac:dyDescent="0.25">
      <c r="E80">
        <f t="shared" si="5"/>
        <v>78</v>
      </c>
      <c r="F80">
        <f t="shared" si="3"/>
        <v>0.73606543999219776</v>
      </c>
      <c r="G80">
        <f t="shared" si="4"/>
        <v>48238</v>
      </c>
    </row>
    <row r="81" spans="5:7" x14ac:dyDescent="0.25">
      <c r="E81">
        <f t="shared" si="5"/>
        <v>79</v>
      </c>
      <c r="F81">
        <f t="shared" si="3"/>
        <v>0.7426453478702344</v>
      </c>
      <c r="G81">
        <f t="shared" si="4"/>
        <v>48670</v>
      </c>
    </row>
    <row r="82" spans="5:7" x14ac:dyDescent="0.25">
      <c r="E82">
        <f t="shared" si="5"/>
        <v>80</v>
      </c>
      <c r="F82">
        <f t="shared" si="3"/>
        <v>0.74916858180006929</v>
      </c>
      <c r="G82">
        <f t="shared" si="4"/>
        <v>49097</v>
      </c>
    </row>
    <row r="83" spans="5:7" x14ac:dyDescent="0.25">
      <c r="E83">
        <f t="shared" si="5"/>
        <v>81</v>
      </c>
      <c r="F83">
        <f t="shared" si="3"/>
        <v>0.75563562992476796</v>
      </c>
      <c r="G83">
        <f t="shared" si="4"/>
        <v>49521</v>
      </c>
    </row>
    <row r="84" spans="5:7" x14ac:dyDescent="0.25">
      <c r="E84">
        <f t="shared" si="5"/>
        <v>82</v>
      </c>
      <c r="F84">
        <f t="shared" si="3"/>
        <v>0.76204697618293127</v>
      </c>
      <c r="G84">
        <f t="shared" si="4"/>
        <v>49941</v>
      </c>
    </row>
    <row r="85" spans="5:7" x14ac:dyDescent="0.25">
      <c r="E85">
        <f t="shared" si="5"/>
        <v>83</v>
      </c>
      <c r="F85">
        <f t="shared" si="3"/>
        <v>0.76840310034490833</v>
      </c>
      <c r="G85">
        <f t="shared" si="4"/>
        <v>50358</v>
      </c>
    </row>
    <row r="86" spans="5:7" x14ac:dyDescent="0.25">
      <c r="E86">
        <f t="shared" si="5"/>
        <v>84</v>
      </c>
      <c r="F86">
        <f t="shared" si="3"/>
        <v>0.77470447804869813</v>
      </c>
      <c r="G86">
        <f t="shared" si="4"/>
        <v>50771</v>
      </c>
    </row>
    <row r="87" spans="5:7" x14ac:dyDescent="0.25">
      <c r="E87">
        <f t="shared" si="5"/>
        <v>85</v>
      </c>
      <c r="F87">
        <f t="shared" si="3"/>
        <v>0.78095158083554317</v>
      </c>
      <c r="G87">
        <f t="shared" si="4"/>
        <v>51180</v>
      </c>
    </row>
    <row r="88" spans="5:7" x14ac:dyDescent="0.25">
      <c r="E88">
        <f t="shared" si="5"/>
        <v>86</v>
      </c>
      <c r="F88">
        <f t="shared" si="3"/>
        <v>0.78714487618521511</v>
      </c>
      <c r="G88">
        <f t="shared" si="4"/>
        <v>51586</v>
      </c>
    </row>
    <row r="89" spans="5:7" x14ac:dyDescent="0.25">
      <c r="E89">
        <f t="shared" si="5"/>
        <v>87</v>
      </c>
      <c r="F89">
        <f t="shared" si="3"/>
        <v>0.79328482755099639</v>
      </c>
      <c r="G89">
        <f t="shared" si="4"/>
        <v>51988</v>
      </c>
    </row>
    <row r="90" spans="5:7" x14ac:dyDescent="0.25">
      <c r="E90">
        <f t="shared" si="5"/>
        <v>88</v>
      </c>
      <c r="F90">
        <f t="shared" si="3"/>
        <v>0.79937189439436307</v>
      </c>
      <c r="G90">
        <f t="shared" si="4"/>
        <v>52387</v>
      </c>
    </row>
    <row r="91" spans="5:7" x14ac:dyDescent="0.25">
      <c r="E91">
        <f t="shared" si="5"/>
        <v>89</v>
      </c>
      <c r="F91">
        <f t="shared" si="3"/>
        <v>0.80540653221936365</v>
      </c>
      <c r="G91">
        <f t="shared" si="4"/>
        <v>52783</v>
      </c>
    </row>
    <row r="92" spans="5:7" x14ac:dyDescent="0.25">
      <c r="E92">
        <f t="shared" si="5"/>
        <v>90</v>
      </c>
      <c r="F92">
        <f t="shared" si="3"/>
        <v>0.81138919260670861</v>
      </c>
      <c r="G92">
        <f t="shared" si="4"/>
        <v>53175</v>
      </c>
    </row>
    <row r="93" spans="5:7" x14ac:dyDescent="0.25">
      <c r="E93">
        <f t="shared" si="5"/>
        <v>91</v>
      </c>
      <c r="F93">
        <f t="shared" si="3"/>
        <v>0.81732032324756076</v>
      </c>
      <c r="G93">
        <f t="shared" si="4"/>
        <v>53563</v>
      </c>
    </row>
    <row r="94" spans="5:7" x14ac:dyDescent="0.25">
      <c r="E94">
        <f t="shared" si="5"/>
        <v>92</v>
      </c>
      <c r="F94">
        <f t="shared" si="3"/>
        <v>0.82320036797703744</v>
      </c>
      <c r="G94">
        <f t="shared" si="4"/>
        <v>53949</v>
      </c>
    </row>
    <row r="95" spans="5:7" x14ac:dyDescent="0.25">
      <c r="E95">
        <f t="shared" si="5"/>
        <v>93</v>
      </c>
      <c r="F95">
        <f t="shared" si="3"/>
        <v>0.82902976680742246</v>
      </c>
      <c r="G95">
        <f t="shared" si="4"/>
        <v>54331</v>
      </c>
    </row>
    <row r="96" spans="5:7" x14ac:dyDescent="0.25">
      <c r="E96">
        <f t="shared" si="5"/>
        <v>94</v>
      </c>
      <c r="F96">
        <f t="shared" si="3"/>
        <v>0.83480895596109372</v>
      </c>
      <c r="G96">
        <f t="shared" si="4"/>
        <v>54710</v>
      </c>
    </row>
    <row r="97" spans="5:7" x14ac:dyDescent="0.25">
      <c r="E97">
        <f t="shared" si="5"/>
        <v>95</v>
      </c>
      <c r="F97">
        <f t="shared" si="3"/>
        <v>0.84053836790316661</v>
      </c>
      <c r="G97">
        <f t="shared" si="4"/>
        <v>55085</v>
      </c>
    </row>
    <row r="98" spans="5:7" x14ac:dyDescent="0.25">
      <c r="E98">
        <f t="shared" si="5"/>
        <v>96</v>
      </c>
      <c r="F98">
        <f t="shared" si="3"/>
        <v>0.84621843137385522</v>
      </c>
      <c r="G98">
        <f t="shared" si="4"/>
        <v>55457</v>
      </c>
    </row>
    <row r="99" spans="5:7" x14ac:dyDescent="0.25">
      <c r="E99">
        <f t="shared" si="5"/>
        <v>97</v>
      </c>
      <c r="F99">
        <f t="shared" si="3"/>
        <v>0.85184957142055551</v>
      </c>
      <c r="G99">
        <f t="shared" si="4"/>
        <v>55826</v>
      </c>
    </row>
    <row r="100" spans="5:7" x14ac:dyDescent="0.25">
      <c r="E100">
        <f t="shared" si="5"/>
        <v>98</v>
      </c>
      <c r="F100">
        <f t="shared" si="3"/>
        <v>0.85743220942965293</v>
      </c>
      <c r="G100">
        <f t="shared" si="4"/>
        <v>56192</v>
      </c>
    </row>
    <row r="101" spans="5:7" x14ac:dyDescent="0.25">
      <c r="E101">
        <f t="shared" si="5"/>
        <v>99</v>
      </c>
      <c r="F101">
        <f t="shared" si="3"/>
        <v>0.86296676315805487</v>
      </c>
      <c r="G101">
        <f t="shared" si="4"/>
        <v>56555</v>
      </c>
    </row>
    <row r="102" spans="5:7" x14ac:dyDescent="0.25">
      <c r="E102">
        <f t="shared" si="5"/>
        <v>100</v>
      </c>
      <c r="F102">
        <f t="shared" si="3"/>
        <v>0.86845364676445269</v>
      </c>
      <c r="G102">
        <f t="shared" si="4"/>
        <v>56914</v>
      </c>
    </row>
    <row r="103" spans="5:7" x14ac:dyDescent="0.25">
      <c r="E103">
        <f t="shared" si="5"/>
        <v>101</v>
      </c>
      <c r="F103">
        <f t="shared" si="3"/>
        <v>0.87389327084031243</v>
      </c>
      <c r="G103">
        <f t="shared" si="4"/>
        <v>57271</v>
      </c>
    </row>
    <row r="104" spans="5:7" x14ac:dyDescent="0.25">
      <c r="E104">
        <f t="shared" si="5"/>
        <v>102</v>
      </c>
      <c r="F104">
        <f t="shared" si="3"/>
        <v>0.87928604244060171</v>
      </c>
      <c r="G104">
        <f t="shared" si="4"/>
        <v>57624</v>
      </c>
    </row>
    <row r="105" spans="5:7" x14ac:dyDescent="0.25">
      <c r="E105">
        <f t="shared" si="5"/>
        <v>103</v>
      </c>
      <c r="F105">
        <f t="shared" si="3"/>
        <v>0.8846323651142487</v>
      </c>
      <c r="G105">
        <f t="shared" si="4"/>
        <v>57975</v>
      </c>
    </row>
    <row r="106" spans="5:7" x14ac:dyDescent="0.25">
      <c r="E106">
        <f t="shared" si="5"/>
        <v>104</v>
      </c>
      <c r="F106">
        <f t="shared" si="3"/>
        <v>0.8899326389343416</v>
      </c>
      <c r="G106">
        <f t="shared" si="4"/>
        <v>58322</v>
      </c>
    </row>
    <row r="107" spans="5:7" x14ac:dyDescent="0.25">
      <c r="E107">
        <f t="shared" si="5"/>
        <v>105</v>
      </c>
      <c r="F107">
        <f t="shared" si="3"/>
        <v>0.8951872605280653</v>
      </c>
      <c r="G107">
        <f t="shared" si="4"/>
        <v>58666</v>
      </c>
    </row>
    <row r="108" spans="5:7" x14ac:dyDescent="0.25">
      <c r="E108">
        <f t="shared" si="5"/>
        <v>106</v>
      </c>
      <c r="F108">
        <f t="shared" si="3"/>
        <v>0.90039662310638302</v>
      </c>
      <c r="G108">
        <f t="shared" si="4"/>
        <v>59008</v>
      </c>
    </row>
    <row r="109" spans="5:7" x14ac:dyDescent="0.25">
      <c r="E109">
        <f t="shared" si="5"/>
        <v>107</v>
      </c>
      <c r="F109">
        <f t="shared" si="3"/>
        <v>0.90556111649345961</v>
      </c>
      <c r="G109">
        <f t="shared" si="4"/>
        <v>59346</v>
      </c>
    </row>
    <row r="110" spans="5:7" x14ac:dyDescent="0.25">
      <c r="E110">
        <f t="shared" si="5"/>
        <v>108</v>
      </c>
      <c r="F110">
        <f t="shared" si="3"/>
        <v>0.91068112715583382</v>
      </c>
      <c r="G110">
        <f t="shared" si="4"/>
        <v>59682</v>
      </c>
    </row>
    <row r="111" spans="5:7" x14ac:dyDescent="0.25">
      <c r="E111">
        <f t="shared" si="5"/>
        <v>109</v>
      </c>
      <c r="F111">
        <f t="shared" si="3"/>
        <v>0.91575703823133647</v>
      </c>
      <c r="G111">
        <f t="shared" si="4"/>
        <v>60015</v>
      </c>
    </row>
    <row r="112" spans="5:7" x14ac:dyDescent="0.25">
      <c r="E112">
        <f t="shared" si="5"/>
        <v>110</v>
      </c>
      <c r="F112">
        <f t="shared" si="3"/>
        <v>0.92078922955776343</v>
      </c>
      <c r="G112">
        <f t="shared" si="4"/>
        <v>60344</v>
      </c>
    </row>
    <row r="113" spans="5:7" x14ac:dyDescent="0.25">
      <c r="E113">
        <f t="shared" si="5"/>
        <v>111</v>
      </c>
      <c r="F113">
        <f t="shared" si="3"/>
        <v>0.92577807770129761</v>
      </c>
      <c r="G113">
        <f t="shared" si="4"/>
        <v>60671</v>
      </c>
    </row>
    <row r="114" spans="5:7" x14ac:dyDescent="0.25">
      <c r="E114">
        <f t="shared" si="5"/>
        <v>112</v>
      </c>
      <c r="F114">
        <f t="shared" si="3"/>
        <v>0.93072395598468871</v>
      </c>
      <c r="G114">
        <f t="shared" si="4"/>
        <v>60995</v>
      </c>
    </row>
    <row r="115" spans="5:7" x14ac:dyDescent="0.25">
      <c r="E115">
        <f t="shared" si="5"/>
        <v>113</v>
      </c>
      <c r="F115">
        <f t="shared" si="3"/>
        <v>0.93562723451518959</v>
      </c>
      <c r="G115">
        <f t="shared" si="4"/>
        <v>61317</v>
      </c>
    </row>
    <row r="116" spans="5:7" x14ac:dyDescent="0.25">
      <c r="E116">
        <f t="shared" si="5"/>
        <v>114</v>
      </c>
      <c r="F116">
        <f t="shared" si="3"/>
        <v>0.94048828021225139</v>
      </c>
      <c r="G116">
        <f t="shared" si="4"/>
        <v>61635</v>
      </c>
    </row>
    <row r="117" spans="5:7" x14ac:dyDescent="0.25">
      <c r="E117">
        <f t="shared" si="5"/>
        <v>115</v>
      </c>
      <c r="F117">
        <f t="shared" si="3"/>
        <v>0.9453074568349813</v>
      </c>
      <c r="G117">
        <f t="shared" si="4"/>
        <v>61951</v>
      </c>
    </row>
    <row r="118" spans="5:7" x14ac:dyDescent="0.25">
      <c r="E118">
        <f t="shared" si="5"/>
        <v>116</v>
      </c>
      <c r="F118">
        <f t="shared" si="3"/>
        <v>0.95008512500936304</v>
      </c>
      <c r="G118">
        <f t="shared" si="4"/>
        <v>62264</v>
      </c>
    </row>
    <row r="119" spans="5:7" x14ac:dyDescent="0.25">
      <c r="E119">
        <f t="shared" si="5"/>
        <v>117</v>
      </c>
      <c r="F119">
        <f t="shared" si="3"/>
        <v>0.95482164225524269</v>
      </c>
      <c r="G119">
        <f t="shared" si="4"/>
        <v>62575</v>
      </c>
    </row>
    <row r="120" spans="5:7" x14ac:dyDescent="0.25">
      <c r="E120">
        <f t="shared" si="5"/>
        <v>118</v>
      </c>
      <c r="F120">
        <f t="shared" si="3"/>
        <v>0.95951736301308255</v>
      </c>
      <c r="G120">
        <f t="shared" si="4"/>
        <v>62882</v>
      </c>
    </row>
    <row r="121" spans="5:7" x14ac:dyDescent="0.25">
      <c r="E121">
        <f t="shared" si="5"/>
        <v>119</v>
      </c>
      <c r="F121">
        <f t="shared" si="3"/>
        <v>0.96417263867048397</v>
      </c>
      <c r="G121">
        <f t="shared" si="4"/>
        <v>63188</v>
      </c>
    </row>
    <row r="122" spans="5:7" x14ac:dyDescent="0.25">
      <c r="E122">
        <f t="shared" si="5"/>
        <v>120</v>
      </c>
      <c r="F122">
        <f t="shared" si="3"/>
        <v>0.96878781758848409</v>
      </c>
      <c r="G122">
        <f t="shared" si="4"/>
        <v>63490</v>
      </c>
    </row>
    <row r="123" spans="5:7" x14ac:dyDescent="0.25">
      <c r="E123">
        <f t="shared" si="5"/>
        <v>121</v>
      </c>
      <c r="F123">
        <f t="shared" si="3"/>
        <v>0.97336324512762173</v>
      </c>
      <c r="G123">
        <f t="shared" si="4"/>
        <v>63790</v>
      </c>
    </row>
    <row r="124" spans="5:7" x14ac:dyDescent="0.25">
      <c r="E124">
        <f t="shared" si="5"/>
        <v>122</v>
      </c>
      <c r="F124">
        <f t="shared" si="3"/>
        <v>0.97789926367378199</v>
      </c>
      <c r="G124">
        <f t="shared" si="4"/>
        <v>64087</v>
      </c>
    </row>
    <row r="125" spans="5:7" x14ac:dyDescent="0.25">
      <c r="E125">
        <f t="shared" si="5"/>
        <v>123</v>
      </c>
      <c r="F125">
        <f t="shared" si="3"/>
        <v>0.98239621266381927</v>
      </c>
      <c r="G125">
        <f t="shared" si="4"/>
        <v>64382</v>
      </c>
    </row>
    <row r="126" spans="5:7" x14ac:dyDescent="0.25">
      <c r="E126">
        <f t="shared" si="5"/>
        <v>124</v>
      </c>
      <c r="F126">
        <f t="shared" si="3"/>
        <v>0.98685442861095485</v>
      </c>
      <c r="G126">
        <f t="shared" si="4"/>
        <v>64674</v>
      </c>
    </row>
    <row r="127" spans="5:7" x14ac:dyDescent="0.25">
      <c r="E127">
        <f t="shared" si="5"/>
        <v>125</v>
      </c>
      <c r="F127">
        <f t="shared" si="3"/>
        <v>0.99127424512996143</v>
      </c>
      <c r="G127">
        <f t="shared" si="4"/>
        <v>64964</v>
      </c>
    </row>
    <row r="128" spans="5:7" x14ac:dyDescent="0.25">
      <c r="E128">
        <f t="shared" si="5"/>
        <v>126</v>
      </c>
      <c r="F128">
        <f t="shared" si="3"/>
        <v>0.99565599296212548</v>
      </c>
      <c r="G128">
        <f t="shared" si="4"/>
        <v>65251</v>
      </c>
    </row>
    <row r="129" spans="5:7" x14ac:dyDescent="0.25">
      <c r="E129">
        <f t="shared" si="5"/>
        <v>127</v>
      </c>
      <c r="F129">
        <f t="shared" si="3"/>
        <v>0.99999999999999933</v>
      </c>
      <c r="G129">
        <f t="shared" si="4"/>
        <v>65536</v>
      </c>
    </row>
    <row r="130" spans="5:7" x14ac:dyDescent="0.25">
      <c r="E130">
        <f t="shared" si="5"/>
        <v>128</v>
      </c>
      <c r="F130">
        <f t="shared" ref="F130:F193" si="6">1.5*(1-POWER(a,E130))</f>
        <v>1.0043065913119367</v>
      </c>
      <c r="G130">
        <f t="shared" si="4"/>
        <v>65818</v>
      </c>
    </row>
    <row r="131" spans="5:7" x14ac:dyDescent="0.25">
      <c r="E131">
        <f t="shared" si="5"/>
        <v>129</v>
      </c>
      <c r="F131">
        <f t="shared" si="6"/>
        <v>1.0085760891664179</v>
      </c>
      <c r="G131">
        <f t="shared" ref="G131:G194" si="7">FLOOR(F131*POWER(2,16),1)</f>
        <v>66098</v>
      </c>
    </row>
    <row r="132" spans="5:7" x14ac:dyDescent="0.25">
      <c r="E132">
        <f t="shared" ref="E132:E177" si="8">E131+1</f>
        <v>130</v>
      </c>
      <c r="F132">
        <f t="shared" si="6"/>
        <v>1.0128088130561661</v>
      </c>
      <c r="G132">
        <f t="shared" si="7"/>
        <v>66375</v>
      </c>
    </row>
    <row r="133" spans="5:7" x14ac:dyDescent="0.25">
      <c r="E133">
        <f t="shared" si="8"/>
        <v>131</v>
      </c>
      <c r="F133">
        <f t="shared" si="6"/>
        <v>1.0170050797220558</v>
      </c>
      <c r="G133">
        <f t="shared" si="7"/>
        <v>66650</v>
      </c>
    </row>
    <row r="134" spans="5:7" x14ac:dyDescent="0.25">
      <c r="E134">
        <f t="shared" si="8"/>
        <v>132</v>
      </c>
      <c r="F134">
        <f t="shared" si="6"/>
        <v>1.0211652031768135</v>
      </c>
      <c r="G134">
        <f t="shared" si="7"/>
        <v>66923</v>
      </c>
    </row>
    <row r="135" spans="5:7" x14ac:dyDescent="0.25">
      <c r="E135">
        <f t="shared" si="8"/>
        <v>133</v>
      </c>
      <c r="F135">
        <f t="shared" si="6"/>
        <v>1.0252894947285176</v>
      </c>
      <c r="G135">
        <f t="shared" si="7"/>
        <v>67193</v>
      </c>
    </row>
    <row r="136" spans="5:7" x14ac:dyDescent="0.25">
      <c r="E136">
        <f t="shared" si="8"/>
        <v>134</v>
      </c>
      <c r="F136">
        <f t="shared" si="6"/>
        <v>1.0293782630038926</v>
      </c>
      <c r="G136">
        <f t="shared" si="7"/>
        <v>67461</v>
      </c>
    </row>
    <row r="137" spans="5:7" x14ac:dyDescent="0.25">
      <c r="E137">
        <f t="shared" si="8"/>
        <v>135</v>
      </c>
      <c r="F137">
        <f t="shared" si="6"/>
        <v>1.0334318139714052</v>
      </c>
      <c r="G137">
        <f t="shared" si="7"/>
        <v>67726</v>
      </c>
    </row>
    <row r="138" spans="5:7" x14ac:dyDescent="0.25">
      <c r="E138">
        <f t="shared" si="8"/>
        <v>136</v>
      </c>
      <c r="F138">
        <f t="shared" si="6"/>
        <v>1.0374504509641596</v>
      </c>
      <c r="G138">
        <f t="shared" si="7"/>
        <v>67990</v>
      </c>
    </row>
    <row r="139" spans="5:7" x14ac:dyDescent="0.25">
      <c r="E139">
        <f t="shared" si="8"/>
        <v>137</v>
      </c>
      <c r="F139">
        <f t="shared" si="6"/>
        <v>1.0414344747025961</v>
      </c>
      <c r="G139">
        <f t="shared" si="7"/>
        <v>68251</v>
      </c>
    </row>
    <row r="140" spans="5:7" x14ac:dyDescent="0.25">
      <c r="E140">
        <f t="shared" si="8"/>
        <v>138</v>
      </c>
      <c r="F140">
        <f t="shared" si="6"/>
        <v>1.0453841833169957</v>
      </c>
      <c r="G140">
        <f t="shared" si="7"/>
        <v>68510</v>
      </c>
    </row>
    <row r="141" spans="5:7" x14ac:dyDescent="0.25">
      <c r="E141">
        <f t="shared" si="8"/>
        <v>139</v>
      </c>
      <c r="F141">
        <f t="shared" si="6"/>
        <v>1.0492998723697884</v>
      </c>
      <c r="G141">
        <f t="shared" si="7"/>
        <v>68766</v>
      </c>
    </row>
    <row r="142" spans="5:7" x14ac:dyDescent="0.25">
      <c r="E142">
        <f t="shared" si="8"/>
        <v>140</v>
      </c>
      <c r="F142">
        <f t="shared" si="6"/>
        <v>1.0531818348776709</v>
      </c>
      <c r="G142">
        <f t="shared" si="7"/>
        <v>69021</v>
      </c>
    </row>
    <row r="143" spans="5:7" x14ac:dyDescent="0.25">
      <c r="E143">
        <f t="shared" si="8"/>
        <v>141</v>
      </c>
      <c r="F143">
        <f t="shared" si="6"/>
        <v>1.0570303613335341</v>
      </c>
      <c r="G143">
        <f t="shared" si="7"/>
        <v>69273</v>
      </c>
    </row>
    <row r="144" spans="5:7" x14ac:dyDescent="0.25">
      <c r="E144">
        <f t="shared" si="8"/>
        <v>142</v>
      </c>
      <c r="F144">
        <f t="shared" si="6"/>
        <v>1.0608457397282001</v>
      </c>
      <c r="G144">
        <f t="shared" si="7"/>
        <v>69523</v>
      </c>
    </row>
    <row r="145" spans="5:7" x14ac:dyDescent="0.25">
      <c r="E145">
        <f t="shared" si="8"/>
        <v>143</v>
      </c>
      <c r="F145">
        <f t="shared" si="6"/>
        <v>1.0646282555719737</v>
      </c>
      <c r="G145">
        <f t="shared" si="7"/>
        <v>69771</v>
      </c>
    </row>
    <row r="146" spans="5:7" x14ac:dyDescent="0.25">
      <c r="E146">
        <f t="shared" si="8"/>
        <v>144</v>
      </c>
      <c r="F146">
        <f t="shared" si="6"/>
        <v>1.0683781919160071</v>
      </c>
      <c r="G146">
        <f t="shared" si="7"/>
        <v>70017</v>
      </c>
    </row>
    <row r="147" spans="5:7" x14ac:dyDescent="0.25">
      <c r="E147">
        <f t="shared" si="8"/>
        <v>145</v>
      </c>
      <c r="F147">
        <f t="shared" si="6"/>
        <v>1.0720958293734817</v>
      </c>
      <c r="G147">
        <f t="shared" si="7"/>
        <v>70260</v>
      </c>
    </row>
    <row r="148" spans="5:7" x14ac:dyDescent="0.25">
      <c r="E148">
        <f t="shared" si="8"/>
        <v>146</v>
      </c>
      <c r="F148">
        <f t="shared" si="6"/>
        <v>1.0757814461406054</v>
      </c>
      <c r="G148">
        <f t="shared" si="7"/>
        <v>70502</v>
      </c>
    </row>
    <row r="149" spans="5:7" x14ac:dyDescent="0.25">
      <c r="E149">
        <f t="shared" si="8"/>
        <v>147</v>
      </c>
      <c r="F149">
        <f t="shared" si="6"/>
        <v>1.0794353180174323</v>
      </c>
      <c r="G149">
        <f t="shared" si="7"/>
        <v>70741</v>
      </c>
    </row>
    <row r="150" spans="5:7" x14ac:dyDescent="0.25">
      <c r="E150">
        <f t="shared" si="8"/>
        <v>148</v>
      </c>
      <c r="F150">
        <f t="shared" si="6"/>
        <v>1.0830577184285</v>
      </c>
      <c r="G150">
        <f t="shared" si="7"/>
        <v>70979</v>
      </c>
    </row>
    <row r="151" spans="5:7" x14ac:dyDescent="0.25">
      <c r="E151">
        <f t="shared" si="8"/>
        <v>149</v>
      </c>
      <c r="F151">
        <f t="shared" si="6"/>
        <v>1.0866489184432904</v>
      </c>
      <c r="G151">
        <f t="shared" si="7"/>
        <v>71214</v>
      </c>
    </row>
    <row r="152" spans="5:7" x14ac:dyDescent="0.25">
      <c r="E152">
        <f t="shared" si="8"/>
        <v>150</v>
      </c>
      <c r="F152">
        <f t="shared" si="6"/>
        <v>1.0902091867965145</v>
      </c>
      <c r="G152">
        <f t="shared" si="7"/>
        <v>71447</v>
      </c>
    </row>
    <row r="153" spans="5:7" x14ac:dyDescent="0.25">
      <c r="E153">
        <f t="shared" si="8"/>
        <v>151</v>
      </c>
      <c r="F153">
        <f t="shared" si="6"/>
        <v>1.093738789908222</v>
      </c>
      <c r="G153">
        <f t="shared" si="7"/>
        <v>71679</v>
      </c>
    </row>
    <row r="154" spans="5:7" x14ac:dyDescent="0.25">
      <c r="E154">
        <f t="shared" si="8"/>
        <v>152</v>
      </c>
      <c r="F154">
        <f t="shared" si="6"/>
        <v>1.0972379919037389</v>
      </c>
      <c r="G154">
        <f t="shared" si="7"/>
        <v>71908</v>
      </c>
    </row>
    <row r="155" spans="5:7" x14ac:dyDescent="0.25">
      <c r="E155">
        <f t="shared" si="8"/>
        <v>153</v>
      </c>
      <c r="F155">
        <f t="shared" si="6"/>
        <v>1.1007070546334305</v>
      </c>
      <c r="G155">
        <f t="shared" si="7"/>
        <v>72135</v>
      </c>
    </row>
    <row r="156" spans="5:7" x14ac:dyDescent="0.25">
      <c r="E156">
        <f t="shared" si="8"/>
        <v>154</v>
      </c>
      <c r="F156">
        <f t="shared" si="6"/>
        <v>1.1041462376922975</v>
      </c>
      <c r="G156">
        <f t="shared" si="7"/>
        <v>72361</v>
      </c>
    </row>
    <row r="157" spans="5:7" x14ac:dyDescent="0.25">
      <c r="E157">
        <f t="shared" si="8"/>
        <v>155</v>
      </c>
      <c r="F157">
        <f t="shared" si="6"/>
        <v>1.1075557984394018</v>
      </c>
      <c r="G157">
        <f t="shared" si="7"/>
        <v>72584</v>
      </c>
    </row>
    <row r="158" spans="5:7" x14ac:dyDescent="0.25">
      <c r="E158">
        <f t="shared" si="8"/>
        <v>156</v>
      </c>
      <c r="F158">
        <f t="shared" si="6"/>
        <v>1.110935992017124</v>
      </c>
      <c r="G158">
        <f t="shared" si="7"/>
        <v>72806</v>
      </c>
    </row>
    <row r="159" spans="5:7" x14ac:dyDescent="0.25">
      <c r="E159">
        <f t="shared" si="8"/>
        <v>157</v>
      </c>
      <c r="F159">
        <f t="shared" si="6"/>
        <v>1.1142870713702571</v>
      </c>
      <c r="G159">
        <f t="shared" si="7"/>
        <v>73025</v>
      </c>
    </row>
    <row r="160" spans="5:7" x14ac:dyDescent="0.25">
      <c r="E160">
        <f t="shared" si="8"/>
        <v>158</v>
      </c>
      <c r="F160">
        <f t="shared" si="6"/>
        <v>1.1176092872649346</v>
      </c>
      <c r="G160">
        <f t="shared" si="7"/>
        <v>73243</v>
      </c>
    </row>
    <row r="161" spans="5:7" x14ac:dyDescent="0.25">
      <c r="E161">
        <f t="shared" si="8"/>
        <v>159</v>
      </c>
      <c r="F161">
        <f t="shared" si="6"/>
        <v>1.120902888307395</v>
      </c>
      <c r="G161">
        <f t="shared" si="7"/>
        <v>73459</v>
      </c>
    </row>
    <row r="162" spans="5:7" x14ac:dyDescent="0.25">
      <c r="E162">
        <f t="shared" si="8"/>
        <v>160</v>
      </c>
      <c r="F162">
        <f t="shared" si="6"/>
        <v>1.1241681209625871</v>
      </c>
      <c r="G162">
        <f t="shared" si="7"/>
        <v>73673</v>
      </c>
    </row>
    <row r="163" spans="5:7" x14ac:dyDescent="0.25">
      <c r="E163">
        <f t="shared" si="8"/>
        <v>161</v>
      </c>
      <c r="F163">
        <f t="shared" si="6"/>
        <v>1.1274052295726102</v>
      </c>
      <c r="G163">
        <f t="shared" si="7"/>
        <v>73885</v>
      </c>
    </row>
    <row r="164" spans="5:7" x14ac:dyDescent="0.25">
      <c r="E164">
        <f t="shared" si="8"/>
        <v>162</v>
      </c>
      <c r="F164">
        <f t="shared" si="6"/>
        <v>1.1306144563750022</v>
      </c>
      <c r="G164">
        <f t="shared" si="7"/>
        <v>74095</v>
      </c>
    </row>
    <row r="165" spans="5:7" x14ac:dyDescent="0.25">
      <c r="E165">
        <f t="shared" si="8"/>
        <v>163</v>
      </c>
      <c r="F165">
        <f t="shared" si="6"/>
        <v>1.1337960415208634</v>
      </c>
      <c r="G165">
        <f t="shared" si="7"/>
        <v>74304</v>
      </c>
    </row>
    <row r="166" spans="5:7" x14ac:dyDescent="0.25">
      <c r="E166">
        <f t="shared" si="8"/>
        <v>164</v>
      </c>
      <c r="F166">
        <f t="shared" si="6"/>
        <v>1.1369502230928301</v>
      </c>
      <c r="G166">
        <f t="shared" si="7"/>
        <v>74511</v>
      </c>
    </row>
    <row r="167" spans="5:7" x14ac:dyDescent="0.25">
      <c r="E167">
        <f t="shared" si="8"/>
        <v>165</v>
      </c>
      <c r="F167">
        <f t="shared" si="6"/>
        <v>1.1400772371228884</v>
      </c>
      <c r="G167">
        <f t="shared" si="7"/>
        <v>74716</v>
      </c>
    </row>
    <row r="168" spans="5:7" x14ac:dyDescent="0.25">
      <c r="E168">
        <f t="shared" si="8"/>
        <v>166</v>
      </c>
      <c r="F168">
        <f t="shared" si="6"/>
        <v>1.1431773176100386</v>
      </c>
      <c r="G168">
        <f t="shared" si="7"/>
        <v>74919</v>
      </c>
    </row>
    <row r="169" spans="5:7" x14ac:dyDescent="0.25">
      <c r="E169">
        <f t="shared" si="8"/>
        <v>167</v>
      </c>
      <c r="F169">
        <f t="shared" si="6"/>
        <v>1.1462506965378041</v>
      </c>
      <c r="G169">
        <f t="shared" si="7"/>
        <v>75120</v>
      </c>
    </row>
    <row r="170" spans="5:7" x14ac:dyDescent="0.25">
      <c r="E170">
        <f t="shared" si="8"/>
        <v>168</v>
      </c>
      <c r="F170">
        <f t="shared" si="6"/>
        <v>1.1492976038915925</v>
      </c>
      <c r="G170">
        <f t="shared" si="7"/>
        <v>75320</v>
      </c>
    </row>
    <row r="171" spans="5:7" x14ac:dyDescent="0.25">
      <c r="E171">
        <f t="shared" si="8"/>
        <v>169</v>
      </c>
      <c r="F171">
        <f t="shared" si="6"/>
        <v>1.1523182676759047</v>
      </c>
      <c r="G171">
        <f t="shared" si="7"/>
        <v>75518</v>
      </c>
    </row>
    <row r="172" spans="5:7" x14ac:dyDescent="0.25">
      <c r="E172">
        <f t="shared" si="8"/>
        <v>170</v>
      </c>
      <c r="F172">
        <f t="shared" si="6"/>
        <v>1.1553129139313971</v>
      </c>
      <c r="G172">
        <f t="shared" si="7"/>
        <v>75714</v>
      </c>
    </row>
    <row r="173" spans="5:7" x14ac:dyDescent="0.25">
      <c r="E173">
        <f t="shared" si="8"/>
        <v>171</v>
      </c>
      <c r="F173">
        <f t="shared" si="6"/>
        <v>1.1582817667517973</v>
      </c>
      <c r="G173">
        <f t="shared" si="7"/>
        <v>75909</v>
      </c>
    </row>
    <row r="174" spans="5:7" x14ac:dyDescent="0.25">
      <c r="E174">
        <f t="shared" si="8"/>
        <v>172</v>
      </c>
      <c r="F174">
        <f t="shared" si="6"/>
        <v>1.1612250483006719</v>
      </c>
      <c r="G174">
        <f t="shared" si="7"/>
        <v>76102</v>
      </c>
    </row>
    <row r="175" spans="5:7" x14ac:dyDescent="0.25">
      <c r="E175">
        <f t="shared" si="8"/>
        <v>173</v>
      </c>
      <c r="F175">
        <f t="shared" si="6"/>
        <v>1.1641429788280524</v>
      </c>
      <c r="G175">
        <f t="shared" si="7"/>
        <v>76293</v>
      </c>
    </row>
    <row r="176" spans="5:7" x14ac:dyDescent="0.25">
      <c r="E176">
        <f t="shared" si="8"/>
        <v>174</v>
      </c>
      <c r="F176">
        <f t="shared" si="6"/>
        <v>1.1670357766869168</v>
      </c>
      <c r="G176">
        <f t="shared" si="7"/>
        <v>76482</v>
      </c>
    </row>
    <row r="177" spans="5:7" x14ac:dyDescent="0.25">
      <c r="E177">
        <f t="shared" si="8"/>
        <v>175</v>
      </c>
      <c r="F177">
        <f t="shared" si="6"/>
        <v>1.169903658349529</v>
      </c>
      <c r="G177">
        <f t="shared" si="7"/>
        <v>76670</v>
      </c>
    </row>
    <row r="178" spans="5:7" x14ac:dyDescent="0.25">
      <c r="E178">
        <f>E177+1</f>
        <v>176</v>
      </c>
      <c r="F178">
        <f t="shared" si="6"/>
        <v>1.1727468384236375</v>
      </c>
      <c r="G178">
        <f t="shared" si="7"/>
        <v>76857</v>
      </c>
    </row>
    <row r="179" spans="5:7" x14ac:dyDescent="0.25">
      <c r="E179">
        <f t="shared" ref="E179:E198" si="9">E178+1</f>
        <v>177</v>
      </c>
      <c r="F179">
        <f t="shared" si="6"/>
        <v>1.1755655296685352</v>
      </c>
      <c r="G179">
        <f t="shared" si="7"/>
        <v>77041</v>
      </c>
    </row>
    <row r="180" spans="5:7" x14ac:dyDescent="0.25">
      <c r="E180">
        <f t="shared" si="9"/>
        <v>178</v>
      </c>
      <c r="F180">
        <f t="shared" si="6"/>
        <v>1.1783599430109799</v>
      </c>
      <c r="G180">
        <f t="shared" si="7"/>
        <v>77224</v>
      </c>
    </row>
    <row r="181" spans="5:7" x14ac:dyDescent="0.25">
      <c r="E181">
        <f t="shared" si="9"/>
        <v>179</v>
      </c>
      <c r="F181">
        <f t="shared" si="6"/>
        <v>1.1811302875609799</v>
      </c>
      <c r="G181">
        <f t="shared" si="7"/>
        <v>77406</v>
      </c>
    </row>
    <row r="182" spans="5:7" x14ac:dyDescent="0.25">
      <c r="E182">
        <f t="shared" si="9"/>
        <v>180</v>
      </c>
      <c r="F182">
        <f t="shared" si="6"/>
        <v>1.1838767706274398</v>
      </c>
      <c r="G182">
        <f t="shared" si="7"/>
        <v>77586</v>
      </c>
    </row>
    <row r="183" spans="5:7" x14ac:dyDescent="0.25">
      <c r="E183">
        <f t="shared" si="9"/>
        <v>181</v>
      </c>
      <c r="F183">
        <f t="shared" si="6"/>
        <v>1.1865995977336745</v>
      </c>
      <c r="G183">
        <f t="shared" si="7"/>
        <v>77764</v>
      </c>
    </row>
    <row r="184" spans="5:7" x14ac:dyDescent="0.25">
      <c r="E184">
        <f t="shared" si="9"/>
        <v>182</v>
      </c>
      <c r="F184">
        <f t="shared" si="6"/>
        <v>1.1892989726327901</v>
      </c>
      <c r="G184">
        <f t="shared" si="7"/>
        <v>77941</v>
      </c>
    </row>
    <row r="185" spans="5:7" x14ac:dyDescent="0.25">
      <c r="E185">
        <f t="shared" si="9"/>
        <v>183</v>
      </c>
      <c r="F185">
        <f t="shared" si="6"/>
        <v>1.1919750973229293</v>
      </c>
      <c r="G185">
        <f t="shared" si="7"/>
        <v>78117</v>
      </c>
    </row>
    <row r="186" spans="5:7" x14ac:dyDescent="0.25">
      <c r="E186">
        <f t="shared" si="9"/>
        <v>184</v>
      </c>
      <c r="F186">
        <f t="shared" si="6"/>
        <v>1.1946281720623881</v>
      </c>
      <c r="G186">
        <f t="shared" si="7"/>
        <v>78291</v>
      </c>
    </row>
    <row r="187" spans="5:7" x14ac:dyDescent="0.25">
      <c r="E187">
        <f t="shared" si="9"/>
        <v>185</v>
      </c>
      <c r="F187">
        <f t="shared" si="6"/>
        <v>1.1972583953846014</v>
      </c>
      <c r="G187">
        <f t="shared" si="7"/>
        <v>78463</v>
      </c>
    </row>
    <row r="188" spans="5:7" x14ac:dyDescent="0.25">
      <c r="E188">
        <f t="shared" si="9"/>
        <v>186</v>
      </c>
      <c r="F188">
        <f t="shared" si="6"/>
        <v>1.1998659641129987</v>
      </c>
      <c r="G188">
        <f t="shared" si="7"/>
        <v>78634</v>
      </c>
    </row>
    <row r="189" spans="5:7" x14ac:dyDescent="0.25">
      <c r="E189">
        <f t="shared" si="9"/>
        <v>187</v>
      </c>
      <c r="F189">
        <f t="shared" si="6"/>
        <v>1.2024510733757339</v>
      </c>
      <c r="G189">
        <f t="shared" si="7"/>
        <v>78803</v>
      </c>
    </row>
    <row r="190" spans="5:7" x14ac:dyDescent="0.25">
      <c r="E190">
        <f t="shared" si="9"/>
        <v>188</v>
      </c>
      <c r="F190">
        <f t="shared" si="6"/>
        <v>1.2050139166202867</v>
      </c>
      <c r="G190">
        <f t="shared" si="7"/>
        <v>78971</v>
      </c>
    </row>
    <row r="191" spans="5:7" x14ac:dyDescent="0.25">
      <c r="E191">
        <f t="shared" si="9"/>
        <v>189</v>
      </c>
      <c r="F191">
        <f t="shared" si="6"/>
        <v>1.2075546856279376</v>
      </c>
      <c r="G191">
        <f t="shared" si="7"/>
        <v>79138</v>
      </c>
    </row>
    <row r="192" spans="5:7" x14ac:dyDescent="0.25">
      <c r="E192">
        <f t="shared" si="9"/>
        <v>190</v>
      </c>
      <c r="F192">
        <f t="shared" si="6"/>
        <v>1.2100735705281207</v>
      </c>
      <c r="G192">
        <f t="shared" si="7"/>
        <v>79303</v>
      </c>
    </row>
    <row r="193" spans="5:7" x14ac:dyDescent="0.25">
      <c r="E193">
        <f t="shared" si="9"/>
        <v>191</v>
      </c>
      <c r="F193">
        <f t="shared" si="6"/>
        <v>1.2125707598126498</v>
      </c>
      <c r="G193">
        <f t="shared" si="7"/>
        <v>79467</v>
      </c>
    </row>
    <row r="194" spans="5:7" x14ac:dyDescent="0.25">
      <c r="E194">
        <f t="shared" si="9"/>
        <v>192</v>
      </c>
      <c r="F194">
        <f t="shared" ref="F194:F257" si="10">1.5*(1-POWER(a,E194))</f>
        <v>1.2150464403498251</v>
      </c>
      <c r="G194">
        <f t="shared" si="7"/>
        <v>79629</v>
      </c>
    </row>
    <row r="195" spans="5:7" x14ac:dyDescent="0.25">
      <c r="E195">
        <f t="shared" si="9"/>
        <v>193</v>
      </c>
      <c r="F195">
        <f t="shared" si="10"/>
        <v>1.2175007973984151</v>
      </c>
      <c r="G195">
        <f t="shared" ref="G195:G257" si="11">FLOOR(F195*POWER(2,16),1)</f>
        <v>79790</v>
      </c>
    </row>
    <row r="196" spans="5:7" x14ac:dyDescent="0.25">
      <c r="E196">
        <f t="shared" si="9"/>
        <v>194</v>
      </c>
      <c r="F196">
        <f t="shared" si="10"/>
        <v>1.2199340146215216</v>
      </c>
      <c r="G196">
        <f t="shared" si="11"/>
        <v>79949</v>
      </c>
    </row>
    <row r="197" spans="5:7" x14ac:dyDescent="0.25">
      <c r="E197">
        <f t="shared" si="9"/>
        <v>195</v>
      </c>
      <c r="F197">
        <f t="shared" si="10"/>
        <v>1.2223462741003219</v>
      </c>
      <c r="G197">
        <f t="shared" si="11"/>
        <v>80107</v>
      </c>
    </row>
    <row r="198" spans="5:7" x14ac:dyDescent="0.25">
      <c r="E198">
        <f t="shared" si="9"/>
        <v>196</v>
      </c>
      <c r="F198">
        <f t="shared" si="10"/>
        <v>1.2247377563476949</v>
      </c>
      <c r="G198">
        <f t="shared" si="11"/>
        <v>80264</v>
      </c>
    </row>
    <row r="199" spans="5:7" x14ac:dyDescent="0.25">
      <c r="E199">
        <f>E198+1</f>
        <v>197</v>
      </c>
      <c r="F199">
        <f t="shared" si="10"/>
        <v>1.2271086403217297</v>
      </c>
      <c r="G199">
        <f t="shared" si="11"/>
        <v>80419</v>
      </c>
    </row>
    <row r="200" spans="5:7" x14ac:dyDescent="0.25">
      <c r="E200">
        <f t="shared" ref="E200:E216" si="12">E199+1</f>
        <v>198</v>
      </c>
      <c r="F200">
        <f t="shared" si="10"/>
        <v>1.2294591034391162</v>
      </c>
      <c r="G200">
        <f t="shared" si="11"/>
        <v>80573</v>
      </c>
    </row>
    <row r="201" spans="5:7" x14ac:dyDescent="0.25">
      <c r="E201">
        <f t="shared" si="12"/>
        <v>199</v>
      </c>
      <c r="F201">
        <f t="shared" si="10"/>
        <v>1.2317893215884219</v>
      </c>
      <c r="G201">
        <f t="shared" si="11"/>
        <v>80726</v>
      </c>
    </row>
    <row r="202" spans="5:7" x14ac:dyDescent="0.25">
      <c r="E202">
        <f t="shared" si="12"/>
        <v>200</v>
      </c>
      <c r="F202">
        <f t="shared" si="10"/>
        <v>1.2340994691432541</v>
      </c>
      <c r="G202">
        <f t="shared" si="11"/>
        <v>80877</v>
      </c>
    </row>
    <row r="203" spans="5:7" x14ac:dyDescent="0.25">
      <c r="E203">
        <f t="shared" si="12"/>
        <v>201</v>
      </c>
      <c r="F203">
        <f t="shared" si="10"/>
        <v>1.2363897189753086</v>
      </c>
      <c r="G203">
        <f t="shared" si="11"/>
        <v>81028</v>
      </c>
    </row>
    <row r="204" spans="5:7" x14ac:dyDescent="0.25">
      <c r="E204">
        <f t="shared" si="12"/>
        <v>202</v>
      </c>
      <c r="F204">
        <f t="shared" si="10"/>
        <v>1.2386602424673052</v>
      </c>
      <c r="G204">
        <f t="shared" si="11"/>
        <v>81176</v>
      </c>
    </row>
    <row r="205" spans="5:7" x14ac:dyDescent="0.25">
      <c r="E205">
        <f t="shared" si="12"/>
        <v>203</v>
      </c>
      <c r="F205">
        <f t="shared" si="10"/>
        <v>1.2409112095258132</v>
      </c>
      <c r="G205">
        <f t="shared" si="11"/>
        <v>81324</v>
      </c>
    </row>
    <row r="206" spans="5:7" x14ac:dyDescent="0.25">
      <c r="E206">
        <f t="shared" si="12"/>
        <v>204</v>
      </c>
      <c r="F206">
        <f t="shared" si="10"/>
        <v>1.2431427885939663</v>
      </c>
      <c r="G206">
        <f t="shared" si="11"/>
        <v>81470</v>
      </c>
    </row>
    <row r="207" spans="5:7" x14ac:dyDescent="0.25">
      <c r="E207">
        <f t="shared" si="12"/>
        <v>205</v>
      </c>
      <c r="F207">
        <f t="shared" si="10"/>
        <v>1.2453551466640658</v>
      </c>
      <c r="G207">
        <f t="shared" si="11"/>
        <v>81615</v>
      </c>
    </row>
    <row r="208" spans="5:7" x14ac:dyDescent="0.25">
      <c r="E208">
        <f t="shared" si="12"/>
        <v>206</v>
      </c>
      <c r="F208">
        <f t="shared" si="10"/>
        <v>1.2475484492900779</v>
      </c>
      <c r="G208">
        <f t="shared" si="11"/>
        <v>81759</v>
      </c>
    </row>
    <row r="209" spans="5:7" x14ac:dyDescent="0.25">
      <c r="E209">
        <f t="shared" si="12"/>
        <v>207</v>
      </c>
      <c r="F209">
        <f t="shared" si="10"/>
        <v>1.2497228606000228</v>
      </c>
      <c r="G209">
        <f t="shared" si="11"/>
        <v>81901</v>
      </c>
    </row>
    <row r="210" spans="5:7" x14ac:dyDescent="0.25">
      <c r="E210">
        <f t="shared" si="12"/>
        <v>208</v>
      </c>
      <c r="F210">
        <f t="shared" si="10"/>
        <v>1.2518785433082558</v>
      </c>
      <c r="G210">
        <f t="shared" si="11"/>
        <v>82043</v>
      </c>
    </row>
    <row r="211" spans="5:7" x14ac:dyDescent="0.25">
      <c r="E211">
        <f t="shared" si="12"/>
        <v>209</v>
      </c>
      <c r="F211">
        <f t="shared" si="10"/>
        <v>1.2540156587276434</v>
      </c>
      <c r="G211">
        <f t="shared" si="11"/>
        <v>82183</v>
      </c>
    </row>
    <row r="212" spans="5:7" x14ac:dyDescent="0.25">
      <c r="E212">
        <f t="shared" si="12"/>
        <v>210</v>
      </c>
      <c r="F212">
        <f t="shared" si="10"/>
        <v>1.2561343667816356</v>
      </c>
      <c r="G212">
        <f t="shared" si="11"/>
        <v>82322</v>
      </c>
    </row>
    <row r="213" spans="5:7" x14ac:dyDescent="0.25">
      <c r="E213">
        <f t="shared" si="12"/>
        <v>211</v>
      </c>
      <c r="F213">
        <f t="shared" si="10"/>
        <v>1.2582348260162326</v>
      </c>
      <c r="G213">
        <f t="shared" si="11"/>
        <v>82459</v>
      </c>
    </row>
    <row r="214" spans="5:7" x14ac:dyDescent="0.25">
      <c r="E214">
        <f t="shared" si="12"/>
        <v>212</v>
      </c>
      <c r="F214">
        <f t="shared" si="10"/>
        <v>1.2603171936118474</v>
      </c>
      <c r="G214">
        <f t="shared" si="11"/>
        <v>82596</v>
      </c>
    </row>
    <row r="215" spans="5:7" x14ac:dyDescent="0.25">
      <c r="E215">
        <f t="shared" si="12"/>
        <v>213</v>
      </c>
      <c r="F215">
        <f t="shared" si="10"/>
        <v>1.2623816253950715</v>
      </c>
      <c r="G215">
        <f t="shared" si="11"/>
        <v>82731</v>
      </c>
    </row>
    <row r="216" spans="5:7" x14ac:dyDescent="0.25">
      <c r="E216">
        <f t="shared" si="12"/>
        <v>214</v>
      </c>
      <c r="F216">
        <f t="shared" si="10"/>
        <v>1.2644282758503318</v>
      </c>
      <c r="G216">
        <f t="shared" si="11"/>
        <v>82865</v>
      </c>
    </row>
    <row r="217" spans="5:7" x14ac:dyDescent="0.25">
      <c r="E217">
        <f>E216+1</f>
        <v>215</v>
      </c>
      <c r="F217">
        <f t="shared" si="10"/>
        <v>1.2664572981314539</v>
      </c>
      <c r="G217">
        <f t="shared" si="11"/>
        <v>82998</v>
      </c>
    </row>
    <row r="218" spans="5:7" x14ac:dyDescent="0.25">
      <c r="E218">
        <f t="shared" ref="E218:E227" si="13">E217+1</f>
        <v>216</v>
      </c>
      <c r="F218">
        <f t="shared" si="10"/>
        <v>1.2684688440731209</v>
      </c>
      <c r="G218">
        <f t="shared" si="11"/>
        <v>83130</v>
      </c>
    </row>
    <row r="219" spans="5:7" x14ac:dyDescent="0.25">
      <c r="E219">
        <f t="shared" si="13"/>
        <v>217</v>
      </c>
      <c r="F219">
        <f t="shared" si="10"/>
        <v>1.2704630642022359</v>
      </c>
      <c r="G219">
        <f t="shared" si="11"/>
        <v>83261</v>
      </c>
    </row>
    <row r="220" spans="5:7" x14ac:dyDescent="0.25">
      <c r="E220">
        <f t="shared" si="13"/>
        <v>218</v>
      </c>
      <c r="F220">
        <f t="shared" si="10"/>
        <v>1.2724401077491865</v>
      </c>
      <c r="G220">
        <f t="shared" si="11"/>
        <v>83390</v>
      </c>
    </row>
    <row r="221" spans="5:7" x14ac:dyDescent="0.25">
      <c r="E221">
        <f t="shared" si="13"/>
        <v>219</v>
      </c>
      <c r="F221">
        <f t="shared" si="10"/>
        <v>1.2744001226590123</v>
      </c>
      <c r="G221">
        <f t="shared" si="11"/>
        <v>83519</v>
      </c>
    </row>
    <row r="222" spans="5:7" x14ac:dyDescent="0.25">
      <c r="E222">
        <f t="shared" si="13"/>
        <v>220</v>
      </c>
      <c r="F222">
        <f t="shared" si="10"/>
        <v>1.2763432556024739</v>
      </c>
      <c r="G222">
        <f t="shared" si="11"/>
        <v>83646</v>
      </c>
    </row>
    <row r="223" spans="5:7" x14ac:dyDescent="0.25">
      <c r="E223">
        <f t="shared" si="13"/>
        <v>221</v>
      </c>
      <c r="F223">
        <f t="shared" si="10"/>
        <v>1.2782696519870309</v>
      </c>
      <c r="G223">
        <f t="shared" si="11"/>
        <v>83772</v>
      </c>
    </row>
    <row r="224" spans="5:7" x14ac:dyDescent="0.25">
      <c r="E224">
        <f t="shared" si="13"/>
        <v>222</v>
      </c>
      <c r="F224">
        <f t="shared" si="10"/>
        <v>1.2801794559677218</v>
      </c>
      <c r="G224">
        <f t="shared" si="11"/>
        <v>83897</v>
      </c>
    </row>
    <row r="225" spans="5:7" x14ac:dyDescent="0.25">
      <c r="E225">
        <f t="shared" si="13"/>
        <v>223</v>
      </c>
      <c r="F225">
        <f t="shared" si="10"/>
        <v>1.2820728104579515</v>
      </c>
      <c r="G225">
        <f t="shared" si="11"/>
        <v>84021</v>
      </c>
    </row>
    <row r="226" spans="5:7" x14ac:dyDescent="0.25">
      <c r="E226">
        <f t="shared" si="13"/>
        <v>224</v>
      </c>
      <c r="F226">
        <f t="shared" si="10"/>
        <v>1.2839498571401848</v>
      </c>
      <c r="G226">
        <f t="shared" si="11"/>
        <v>84144</v>
      </c>
    </row>
    <row r="227" spans="5:7" x14ac:dyDescent="0.25">
      <c r="E227">
        <f t="shared" si="13"/>
        <v>225</v>
      </c>
      <c r="F227">
        <f t="shared" si="10"/>
        <v>1.2858107364765508</v>
      </c>
      <c r="G227">
        <f t="shared" si="11"/>
        <v>84266</v>
      </c>
    </row>
    <row r="228" spans="5:7" x14ac:dyDescent="0.25">
      <c r="E228">
        <f>E227+1</f>
        <v>226</v>
      </c>
      <c r="F228">
        <f t="shared" si="10"/>
        <v>1.2876555877193514</v>
      </c>
      <c r="G228">
        <f t="shared" si="11"/>
        <v>84387</v>
      </c>
    </row>
    <row r="229" spans="5:7" x14ac:dyDescent="0.25">
      <c r="E229">
        <f t="shared" ref="E229:E252" si="14">E228+1</f>
        <v>227</v>
      </c>
      <c r="F229">
        <f t="shared" si="10"/>
        <v>1.2894845489214839</v>
      </c>
      <c r="G229">
        <f t="shared" si="11"/>
        <v>84507</v>
      </c>
    </row>
    <row r="230" spans="5:7" x14ac:dyDescent="0.25">
      <c r="E230">
        <f t="shared" si="14"/>
        <v>228</v>
      </c>
      <c r="F230">
        <f t="shared" si="10"/>
        <v>1.2912977569467705</v>
      </c>
      <c r="G230">
        <f t="shared" si="11"/>
        <v>84626</v>
      </c>
    </row>
    <row r="231" spans="5:7" x14ac:dyDescent="0.25">
      <c r="E231">
        <f t="shared" si="14"/>
        <v>229</v>
      </c>
      <c r="F231">
        <f t="shared" si="10"/>
        <v>1.2930953474802003</v>
      </c>
      <c r="G231">
        <f t="shared" si="11"/>
        <v>84744</v>
      </c>
    </row>
    <row r="232" spans="5:7" x14ac:dyDescent="0.25">
      <c r="E232">
        <f t="shared" si="14"/>
        <v>230</v>
      </c>
      <c r="F232">
        <f t="shared" si="10"/>
        <v>1.2948774550380826</v>
      </c>
      <c r="G232">
        <f t="shared" si="11"/>
        <v>84861</v>
      </c>
    </row>
    <row r="233" spans="5:7" x14ac:dyDescent="0.25">
      <c r="E233">
        <f t="shared" si="14"/>
        <v>231</v>
      </c>
      <c r="F233">
        <f t="shared" si="10"/>
        <v>1.2966442129781135</v>
      </c>
      <c r="G233">
        <f t="shared" si="11"/>
        <v>84976</v>
      </c>
    </row>
    <row r="234" spans="5:7" x14ac:dyDescent="0.25">
      <c r="E234">
        <f t="shared" si="14"/>
        <v>232</v>
      </c>
      <c r="F234">
        <f t="shared" si="10"/>
        <v>1.2983957535093549</v>
      </c>
      <c r="G234">
        <f t="shared" si="11"/>
        <v>85091</v>
      </c>
    </row>
    <row r="235" spans="5:7" x14ac:dyDescent="0.25">
      <c r="E235">
        <f t="shared" si="14"/>
        <v>233</v>
      </c>
      <c r="F235">
        <f t="shared" si="10"/>
        <v>1.3001322077021276</v>
      </c>
      <c r="G235">
        <f t="shared" si="11"/>
        <v>85205</v>
      </c>
    </row>
    <row r="236" spans="5:7" x14ac:dyDescent="0.25">
      <c r="E236">
        <f t="shared" si="14"/>
        <v>234</v>
      </c>
      <c r="F236">
        <f t="shared" si="10"/>
        <v>1.3018537054978196</v>
      </c>
      <c r="G236">
        <f t="shared" si="11"/>
        <v>85318</v>
      </c>
    </row>
    <row r="237" spans="5:7" x14ac:dyDescent="0.25">
      <c r="E237">
        <f t="shared" si="14"/>
        <v>235</v>
      </c>
      <c r="F237">
        <f t="shared" si="10"/>
        <v>1.3035603757186109</v>
      </c>
      <c r="G237">
        <f t="shared" si="11"/>
        <v>85430</v>
      </c>
    </row>
    <row r="238" spans="5:7" x14ac:dyDescent="0.25">
      <c r="E238">
        <f t="shared" si="14"/>
        <v>236</v>
      </c>
      <c r="F238">
        <f t="shared" si="10"/>
        <v>1.3052523460771119</v>
      </c>
      <c r="G238">
        <f t="shared" si="11"/>
        <v>85541</v>
      </c>
    </row>
    <row r="239" spans="5:7" x14ac:dyDescent="0.25">
      <c r="E239">
        <f t="shared" si="14"/>
        <v>237</v>
      </c>
      <c r="F239">
        <f t="shared" si="10"/>
        <v>1.306929743185921</v>
      </c>
      <c r="G239">
        <f t="shared" si="11"/>
        <v>85650</v>
      </c>
    </row>
    <row r="240" spans="5:7" x14ac:dyDescent="0.25">
      <c r="E240">
        <f t="shared" si="14"/>
        <v>238</v>
      </c>
      <c r="F240">
        <f t="shared" si="10"/>
        <v>1.308592692567099</v>
      </c>
      <c r="G240">
        <f t="shared" si="11"/>
        <v>85759</v>
      </c>
    </row>
    <row r="241" spans="5:7" x14ac:dyDescent="0.25">
      <c r="E241">
        <f t="shared" si="14"/>
        <v>239</v>
      </c>
      <c r="F241">
        <f t="shared" si="10"/>
        <v>1.3102413186615627</v>
      </c>
      <c r="G241">
        <f t="shared" si="11"/>
        <v>85867</v>
      </c>
    </row>
    <row r="242" spans="5:7" x14ac:dyDescent="0.25">
      <c r="E242">
        <f t="shared" si="14"/>
        <v>240</v>
      </c>
      <c r="F242">
        <f t="shared" si="10"/>
        <v>1.3118757448383962</v>
      </c>
      <c r="G242">
        <f t="shared" si="11"/>
        <v>85975</v>
      </c>
    </row>
    <row r="243" spans="5:7" x14ac:dyDescent="0.25">
      <c r="E243">
        <f t="shared" si="14"/>
        <v>241</v>
      </c>
      <c r="F243">
        <f t="shared" si="10"/>
        <v>1.3134960934040836</v>
      </c>
      <c r="G243">
        <f t="shared" si="11"/>
        <v>86081</v>
      </c>
    </row>
    <row r="244" spans="5:7" x14ac:dyDescent="0.25">
      <c r="E244">
        <f t="shared" si="14"/>
        <v>242</v>
      </c>
      <c r="F244">
        <f t="shared" si="10"/>
        <v>1.3151024856116602</v>
      </c>
      <c r="G244">
        <f t="shared" si="11"/>
        <v>86186</v>
      </c>
    </row>
    <row r="245" spans="5:7" x14ac:dyDescent="0.25">
      <c r="E245">
        <f t="shared" si="14"/>
        <v>243</v>
      </c>
      <c r="F245">
        <f t="shared" si="10"/>
        <v>1.3166950416697873</v>
      </c>
      <c r="G245">
        <f t="shared" si="11"/>
        <v>86290</v>
      </c>
    </row>
    <row r="246" spans="5:7" x14ac:dyDescent="0.25">
      <c r="E246">
        <f t="shared" si="14"/>
        <v>244</v>
      </c>
      <c r="F246">
        <f t="shared" si="10"/>
        <v>1.3182738807517473</v>
      </c>
      <c r="G246">
        <f t="shared" si="11"/>
        <v>86394</v>
      </c>
    </row>
    <row r="247" spans="5:7" x14ac:dyDescent="0.25">
      <c r="E247">
        <f t="shared" si="14"/>
        <v>245</v>
      </c>
      <c r="F247">
        <f t="shared" si="10"/>
        <v>1.3198391210043605</v>
      </c>
      <c r="G247">
        <f t="shared" si="11"/>
        <v>86496</v>
      </c>
    </row>
    <row r="248" spans="5:7" x14ac:dyDescent="0.25">
      <c r="E248">
        <f t="shared" si="14"/>
        <v>246</v>
      </c>
      <c r="F248">
        <f t="shared" si="10"/>
        <v>1.3213908795568279</v>
      </c>
      <c r="G248">
        <f t="shared" si="11"/>
        <v>86598</v>
      </c>
    </row>
    <row r="249" spans="5:7" x14ac:dyDescent="0.25">
      <c r="E249">
        <f t="shared" si="14"/>
        <v>247</v>
      </c>
      <c r="F249">
        <f t="shared" si="10"/>
        <v>1.3229292725294945</v>
      </c>
      <c r="G249">
        <f t="shared" si="11"/>
        <v>86699</v>
      </c>
    </row>
    <row r="250" spans="5:7" x14ac:dyDescent="0.25">
      <c r="E250">
        <f t="shared" si="14"/>
        <v>248</v>
      </c>
      <c r="F250">
        <f t="shared" si="10"/>
        <v>1.3244544150425401</v>
      </c>
      <c r="G250">
        <f t="shared" si="11"/>
        <v>86799</v>
      </c>
    </row>
    <row r="251" spans="5:7" x14ac:dyDescent="0.25">
      <c r="E251">
        <f t="shared" si="14"/>
        <v>249</v>
      </c>
      <c r="F251">
        <f t="shared" si="10"/>
        <v>1.3259664212245938</v>
      </c>
      <c r="G251">
        <f t="shared" si="11"/>
        <v>86898</v>
      </c>
    </row>
    <row r="252" spans="5:7" x14ac:dyDescent="0.25">
      <c r="E252">
        <f t="shared" si="14"/>
        <v>250</v>
      </c>
      <c r="F252">
        <f t="shared" si="10"/>
        <v>1.327465404221273</v>
      </c>
      <c r="G252">
        <f t="shared" si="11"/>
        <v>86996</v>
      </c>
    </row>
    <row r="253" spans="5:7" x14ac:dyDescent="0.25">
      <c r="E253">
        <f>E252+1</f>
        <v>251</v>
      </c>
      <c r="F253">
        <f t="shared" si="10"/>
        <v>1.3289514762036516</v>
      </c>
      <c r="G253">
        <f t="shared" si="11"/>
        <v>87094</v>
      </c>
    </row>
    <row r="254" spans="5:7" x14ac:dyDescent="0.25">
      <c r="E254">
        <f>E253+1</f>
        <v>252</v>
      </c>
      <c r="F254">
        <f t="shared" si="10"/>
        <v>1.3304247483766536</v>
      </c>
      <c r="G254">
        <f t="shared" si="11"/>
        <v>87190</v>
      </c>
    </row>
    <row r="255" spans="5:7" x14ac:dyDescent="0.25">
      <c r="E255">
        <f>E254+1</f>
        <v>253</v>
      </c>
      <c r="F255">
        <f t="shared" si="10"/>
        <v>1.331885330987375</v>
      </c>
      <c r="G255">
        <f t="shared" si="11"/>
        <v>87286</v>
      </c>
    </row>
    <row r="256" spans="5:7" x14ac:dyDescent="0.25">
      <c r="E256">
        <f>E255+1</f>
        <v>254</v>
      </c>
      <c r="F256">
        <f t="shared" si="10"/>
        <v>1.333333333333333</v>
      </c>
      <c r="G256">
        <f t="shared" si="11"/>
        <v>87381</v>
      </c>
    </row>
    <row r="257" spans="5:7" x14ac:dyDescent="0.25">
      <c r="E257">
        <f>E256+1</f>
        <v>255</v>
      </c>
      <c r="F257">
        <f t="shared" si="10"/>
        <v>1.3347688637706454</v>
      </c>
      <c r="G257">
        <f t="shared" si="11"/>
        <v>87475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00F6E-4FB1-418F-A7C1-7A41FE31AED3}">
  <dimension ref="A1:I257"/>
  <sheetViews>
    <sheetView workbookViewId="0">
      <selection activeCell="D6" sqref="D6"/>
    </sheetView>
  </sheetViews>
  <sheetFormatPr defaultRowHeight="15" x14ac:dyDescent="0.25"/>
  <cols>
    <col min="1" max="2" width="9.140625" style="3"/>
    <col min="3" max="3" width="17.140625" customWidth="1"/>
  </cols>
  <sheetData>
    <row r="1" spans="1:9" x14ac:dyDescent="0.25">
      <c r="A1" s="3" t="s">
        <v>336</v>
      </c>
      <c r="B1" s="3" t="s">
        <v>337</v>
      </c>
      <c r="C1" t="s">
        <v>338</v>
      </c>
      <c r="D1" t="s">
        <v>337</v>
      </c>
      <c r="E1" t="s">
        <v>339</v>
      </c>
      <c r="H1" t="s">
        <v>340</v>
      </c>
    </row>
    <row r="2" spans="1:9" x14ac:dyDescent="0.25">
      <c r="A2" s="3">
        <v>1</v>
      </c>
      <c r="B2" s="3">
        <f>_xlfn.FLOOR.MATH(LOG(A2,2))-1</f>
        <v>-1</v>
      </c>
      <c r="C2">
        <f>_xlfn.FLOOR.MATH(A2/4)</f>
        <v>0</v>
      </c>
      <c r="D2" t="e">
        <f>MAX(0,_xlfn.FLOOR.MATH(LOG(C2,2))) + 2</f>
        <v>#NUM!</v>
      </c>
      <c r="E2" t="e">
        <f>D2=B2</f>
        <v>#NUM!</v>
      </c>
      <c r="H2">
        <v>1</v>
      </c>
      <c r="I2">
        <f>MAX(0,_xlfn.FLOOR.MATH(LOG(H2,2))) + 1</f>
        <v>1</v>
      </c>
    </row>
    <row r="3" spans="1:9" x14ac:dyDescent="0.25">
      <c r="A3" s="3">
        <f>A2+1</f>
        <v>2</v>
      </c>
      <c r="B3" s="3">
        <f t="shared" ref="B3:B66" si="0">_xlfn.FLOOR.MATH(LOG(A3,2))-1</f>
        <v>0</v>
      </c>
      <c r="C3">
        <f t="shared" ref="C3:C66" si="1">_xlfn.FLOOR.MATH(A3/4)</f>
        <v>0</v>
      </c>
      <c r="D3" t="e">
        <f t="shared" ref="D3:D4" si="2">MAX(0,_xlfn.FLOOR.MATH(LOG(C3,2))) + 2</f>
        <v>#NUM!</v>
      </c>
      <c r="E3" t="e">
        <f t="shared" ref="E3:E66" si="3">D3=B3</f>
        <v>#NUM!</v>
      </c>
      <c r="H3">
        <f>H2+1</f>
        <v>2</v>
      </c>
      <c r="I3">
        <f t="shared" ref="I3:I65" si="4">MAX(0,_xlfn.FLOOR.MATH(LOG(H3,2))) + 1</f>
        <v>2</v>
      </c>
    </row>
    <row r="4" spans="1:9" x14ac:dyDescent="0.25">
      <c r="A4" s="3">
        <f t="shared" ref="A4:A67" si="5">A3+1</f>
        <v>3</v>
      </c>
      <c r="B4" s="3">
        <f t="shared" si="0"/>
        <v>0</v>
      </c>
      <c r="C4">
        <f t="shared" si="1"/>
        <v>0</v>
      </c>
      <c r="D4" t="e">
        <f t="shared" si="2"/>
        <v>#NUM!</v>
      </c>
      <c r="E4" t="e">
        <f t="shared" si="3"/>
        <v>#NUM!</v>
      </c>
      <c r="H4">
        <f t="shared" ref="H4:H65" si="6">H3+1</f>
        <v>3</v>
      </c>
      <c r="I4">
        <f t="shared" si="4"/>
        <v>2</v>
      </c>
    </row>
    <row r="5" spans="1:9" x14ac:dyDescent="0.25">
      <c r="A5" s="3">
        <f t="shared" si="5"/>
        <v>4</v>
      </c>
      <c r="B5" s="3">
        <f t="shared" si="0"/>
        <v>1</v>
      </c>
      <c r="C5">
        <f t="shared" si="1"/>
        <v>1</v>
      </c>
      <c r="D5">
        <f>MAX(0,_xlfn.FLOOR.MATH(LOG(C5,2))) + 1</f>
        <v>1</v>
      </c>
      <c r="E5" t="b">
        <f t="shared" si="3"/>
        <v>1</v>
      </c>
      <c r="H5">
        <f t="shared" si="6"/>
        <v>4</v>
      </c>
      <c r="I5">
        <f t="shared" si="4"/>
        <v>3</v>
      </c>
    </row>
    <row r="6" spans="1:9" x14ac:dyDescent="0.25">
      <c r="A6" s="3">
        <f t="shared" si="5"/>
        <v>5</v>
      </c>
      <c r="B6" s="3">
        <f t="shared" si="0"/>
        <v>1</v>
      </c>
      <c r="C6">
        <f t="shared" si="1"/>
        <v>1</v>
      </c>
      <c r="D6">
        <f t="shared" ref="D6:D69" si="7">MAX(0,_xlfn.FLOOR.MATH(LOG(C6,2))) + 1</f>
        <v>1</v>
      </c>
      <c r="E6" t="b">
        <f t="shared" si="3"/>
        <v>1</v>
      </c>
      <c r="H6">
        <f t="shared" si="6"/>
        <v>5</v>
      </c>
      <c r="I6">
        <f t="shared" si="4"/>
        <v>3</v>
      </c>
    </row>
    <row r="7" spans="1:9" x14ac:dyDescent="0.25">
      <c r="A7" s="3">
        <f t="shared" si="5"/>
        <v>6</v>
      </c>
      <c r="B7" s="3">
        <f t="shared" si="0"/>
        <v>1</v>
      </c>
      <c r="C7">
        <f t="shared" si="1"/>
        <v>1</v>
      </c>
      <c r="D7">
        <f t="shared" si="7"/>
        <v>1</v>
      </c>
      <c r="E7" t="b">
        <f t="shared" si="3"/>
        <v>1</v>
      </c>
      <c r="H7">
        <f t="shared" si="6"/>
        <v>6</v>
      </c>
      <c r="I7">
        <f t="shared" si="4"/>
        <v>3</v>
      </c>
    </row>
    <row r="8" spans="1:9" x14ac:dyDescent="0.25">
      <c r="A8" s="3">
        <f t="shared" si="5"/>
        <v>7</v>
      </c>
      <c r="B8" s="3">
        <f t="shared" si="0"/>
        <v>1</v>
      </c>
      <c r="C8">
        <f t="shared" si="1"/>
        <v>1</v>
      </c>
      <c r="D8">
        <f t="shared" si="7"/>
        <v>1</v>
      </c>
      <c r="E8" t="b">
        <f t="shared" si="3"/>
        <v>1</v>
      </c>
      <c r="H8">
        <f t="shared" si="6"/>
        <v>7</v>
      </c>
      <c r="I8">
        <f t="shared" si="4"/>
        <v>3</v>
      </c>
    </row>
    <row r="9" spans="1:9" x14ac:dyDescent="0.25">
      <c r="A9" s="3">
        <f t="shared" si="5"/>
        <v>8</v>
      </c>
      <c r="B9" s="3">
        <f t="shared" si="0"/>
        <v>2</v>
      </c>
      <c r="C9">
        <f t="shared" si="1"/>
        <v>2</v>
      </c>
      <c r="D9">
        <f t="shared" si="7"/>
        <v>2</v>
      </c>
      <c r="E9" t="b">
        <f t="shared" si="3"/>
        <v>1</v>
      </c>
      <c r="H9">
        <f t="shared" si="6"/>
        <v>8</v>
      </c>
      <c r="I9">
        <f t="shared" si="4"/>
        <v>4</v>
      </c>
    </row>
    <row r="10" spans="1:9" x14ac:dyDescent="0.25">
      <c r="A10" s="3">
        <f t="shared" si="5"/>
        <v>9</v>
      </c>
      <c r="B10" s="3">
        <f t="shared" si="0"/>
        <v>2</v>
      </c>
      <c r="C10">
        <f t="shared" si="1"/>
        <v>2</v>
      </c>
      <c r="D10">
        <f t="shared" si="7"/>
        <v>2</v>
      </c>
      <c r="E10" t="b">
        <f t="shared" si="3"/>
        <v>1</v>
      </c>
      <c r="H10">
        <f t="shared" si="6"/>
        <v>9</v>
      </c>
      <c r="I10">
        <f t="shared" si="4"/>
        <v>4</v>
      </c>
    </row>
    <row r="11" spans="1:9" x14ac:dyDescent="0.25">
      <c r="A11" s="3">
        <f t="shared" si="5"/>
        <v>10</v>
      </c>
      <c r="B11" s="3">
        <f t="shared" si="0"/>
        <v>2</v>
      </c>
      <c r="C11">
        <f t="shared" si="1"/>
        <v>2</v>
      </c>
      <c r="D11">
        <f t="shared" si="7"/>
        <v>2</v>
      </c>
      <c r="E11" t="b">
        <f t="shared" si="3"/>
        <v>1</v>
      </c>
      <c r="H11">
        <f t="shared" si="6"/>
        <v>10</v>
      </c>
      <c r="I11">
        <f t="shared" si="4"/>
        <v>4</v>
      </c>
    </row>
    <row r="12" spans="1:9" x14ac:dyDescent="0.25">
      <c r="A12" s="3">
        <f t="shared" si="5"/>
        <v>11</v>
      </c>
      <c r="B12" s="3">
        <f t="shared" si="0"/>
        <v>2</v>
      </c>
      <c r="C12">
        <f t="shared" si="1"/>
        <v>2</v>
      </c>
      <c r="D12">
        <f t="shared" si="7"/>
        <v>2</v>
      </c>
      <c r="E12" t="b">
        <f t="shared" si="3"/>
        <v>1</v>
      </c>
      <c r="H12">
        <f t="shared" si="6"/>
        <v>11</v>
      </c>
      <c r="I12">
        <f t="shared" si="4"/>
        <v>4</v>
      </c>
    </row>
    <row r="13" spans="1:9" x14ac:dyDescent="0.25">
      <c r="A13" s="3">
        <f t="shared" si="5"/>
        <v>12</v>
      </c>
      <c r="B13" s="3">
        <f t="shared" si="0"/>
        <v>2</v>
      </c>
      <c r="C13">
        <f t="shared" si="1"/>
        <v>3</v>
      </c>
      <c r="D13">
        <f t="shared" si="7"/>
        <v>2</v>
      </c>
      <c r="E13" t="b">
        <f t="shared" si="3"/>
        <v>1</v>
      </c>
      <c r="H13">
        <f t="shared" si="6"/>
        <v>12</v>
      </c>
      <c r="I13">
        <f t="shared" si="4"/>
        <v>4</v>
      </c>
    </row>
    <row r="14" spans="1:9" x14ac:dyDescent="0.25">
      <c r="A14" s="3">
        <f t="shared" si="5"/>
        <v>13</v>
      </c>
      <c r="B14" s="3">
        <f t="shared" si="0"/>
        <v>2</v>
      </c>
      <c r="C14">
        <f t="shared" si="1"/>
        <v>3</v>
      </c>
      <c r="D14">
        <f t="shared" si="7"/>
        <v>2</v>
      </c>
      <c r="E14" t="b">
        <f t="shared" si="3"/>
        <v>1</v>
      </c>
      <c r="H14">
        <f t="shared" si="6"/>
        <v>13</v>
      </c>
      <c r="I14">
        <f t="shared" si="4"/>
        <v>4</v>
      </c>
    </row>
    <row r="15" spans="1:9" x14ac:dyDescent="0.25">
      <c r="A15" s="3">
        <f t="shared" si="5"/>
        <v>14</v>
      </c>
      <c r="B15" s="3">
        <f t="shared" si="0"/>
        <v>2</v>
      </c>
      <c r="C15">
        <f t="shared" si="1"/>
        <v>3</v>
      </c>
      <c r="D15">
        <f t="shared" si="7"/>
        <v>2</v>
      </c>
      <c r="E15" t="b">
        <f t="shared" si="3"/>
        <v>1</v>
      </c>
      <c r="H15">
        <f t="shared" si="6"/>
        <v>14</v>
      </c>
      <c r="I15">
        <f t="shared" si="4"/>
        <v>4</v>
      </c>
    </row>
    <row r="16" spans="1:9" x14ac:dyDescent="0.25">
      <c r="A16" s="3">
        <f t="shared" si="5"/>
        <v>15</v>
      </c>
      <c r="B16" s="3">
        <f t="shared" si="0"/>
        <v>2</v>
      </c>
      <c r="C16">
        <f t="shared" si="1"/>
        <v>3</v>
      </c>
      <c r="D16">
        <f t="shared" si="7"/>
        <v>2</v>
      </c>
      <c r="E16" t="b">
        <f t="shared" si="3"/>
        <v>1</v>
      </c>
      <c r="H16">
        <f t="shared" si="6"/>
        <v>15</v>
      </c>
      <c r="I16">
        <f t="shared" si="4"/>
        <v>4</v>
      </c>
    </row>
    <row r="17" spans="1:9" x14ac:dyDescent="0.25">
      <c r="A17" s="3">
        <f t="shared" si="5"/>
        <v>16</v>
      </c>
      <c r="B17" s="3">
        <f t="shared" si="0"/>
        <v>3</v>
      </c>
      <c r="C17">
        <f t="shared" si="1"/>
        <v>4</v>
      </c>
      <c r="D17">
        <f t="shared" si="7"/>
        <v>3</v>
      </c>
      <c r="E17" t="b">
        <f t="shared" si="3"/>
        <v>1</v>
      </c>
      <c r="H17">
        <f t="shared" si="6"/>
        <v>16</v>
      </c>
      <c r="I17">
        <f t="shared" si="4"/>
        <v>5</v>
      </c>
    </row>
    <row r="18" spans="1:9" x14ac:dyDescent="0.25">
      <c r="A18" s="3">
        <f t="shared" si="5"/>
        <v>17</v>
      </c>
      <c r="B18" s="3">
        <f t="shared" si="0"/>
        <v>3</v>
      </c>
      <c r="C18">
        <f t="shared" si="1"/>
        <v>4</v>
      </c>
      <c r="D18">
        <f t="shared" si="7"/>
        <v>3</v>
      </c>
      <c r="E18" t="b">
        <f t="shared" si="3"/>
        <v>1</v>
      </c>
      <c r="H18">
        <f t="shared" si="6"/>
        <v>17</v>
      </c>
      <c r="I18">
        <f t="shared" si="4"/>
        <v>5</v>
      </c>
    </row>
    <row r="19" spans="1:9" x14ac:dyDescent="0.25">
      <c r="A19" s="3">
        <f t="shared" si="5"/>
        <v>18</v>
      </c>
      <c r="B19" s="3">
        <f t="shared" si="0"/>
        <v>3</v>
      </c>
      <c r="C19">
        <f t="shared" si="1"/>
        <v>4</v>
      </c>
      <c r="D19">
        <f t="shared" si="7"/>
        <v>3</v>
      </c>
      <c r="E19" t="b">
        <f t="shared" si="3"/>
        <v>1</v>
      </c>
      <c r="H19">
        <f t="shared" si="6"/>
        <v>18</v>
      </c>
      <c r="I19">
        <f t="shared" si="4"/>
        <v>5</v>
      </c>
    </row>
    <row r="20" spans="1:9" x14ac:dyDescent="0.25">
      <c r="A20" s="3">
        <f t="shared" si="5"/>
        <v>19</v>
      </c>
      <c r="B20" s="3">
        <f t="shared" si="0"/>
        <v>3</v>
      </c>
      <c r="C20">
        <f t="shared" si="1"/>
        <v>4</v>
      </c>
      <c r="D20">
        <f t="shared" si="7"/>
        <v>3</v>
      </c>
      <c r="E20" t="b">
        <f t="shared" si="3"/>
        <v>1</v>
      </c>
      <c r="H20">
        <f t="shared" si="6"/>
        <v>19</v>
      </c>
      <c r="I20">
        <f t="shared" si="4"/>
        <v>5</v>
      </c>
    </row>
    <row r="21" spans="1:9" x14ac:dyDescent="0.25">
      <c r="A21" s="3">
        <f t="shared" si="5"/>
        <v>20</v>
      </c>
      <c r="B21" s="3">
        <f t="shared" si="0"/>
        <v>3</v>
      </c>
      <c r="C21">
        <f t="shared" si="1"/>
        <v>5</v>
      </c>
      <c r="D21">
        <f t="shared" si="7"/>
        <v>3</v>
      </c>
      <c r="E21" t="b">
        <f t="shared" si="3"/>
        <v>1</v>
      </c>
      <c r="H21">
        <f t="shared" si="6"/>
        <v>20</v>
      </c>
      <c r="I21">
        <f t="shared" si="4"/>
        <v>5</v>
      </c>
    </row>
    <row r="22" spans="1:9" x14ac:dyDescent="0.25">
      <c r="A22" s="3">
        <f t="shared" si="5"/>
        <v>21</v>
      </c>
      <c r="B22" s="3">
        <f t="shared" si="0"/>
        <v>3</v>
      </c>
      <c r="C22">
        <f t="shared" si="1"/>
        <v>5</v>
      </c>
      <c r="D22">
        <f t="shared" si="7"/>
        <v>3</v>
      </c>
      <c r="E22" t="b">
        <f t="shared" si="3"/>
        <v>1</v>
      </c>
      <c r="H22">
        <f t="shared" si="6"/>
        <v>21</v>
      </c>
      <c r="I22">
        <f t="shared" si="4"/>
        <v>5</v>
      </c>
    </row>
    <row r="23" spans="1:9" x14ac:dyDescent="0.25">
      <c r="A23" s="3">
        <f t="shared" si="5"/>
        <v>22</v>
      </c>
      <c r="B23" s="3">
        <f t="shared" si="0"/>
        <v>3</v>
      </c>
      <c r="C23">
        <f t="shared" si="1"/>
        <v>5</v>
      </c>
      <c r="D23">
        <f t="shared" si="7"/>
        <v>3</v>
      </c>
      <c r="E23" t="b">
        <f t="shared" si="3"/>
        <v>1</v>
      </c>
      <c r="H23">
        <f t="shared" si="6"/>
        <v>22</v>
      </c>
      <c r="I23">
        <f t="shared" si="4"/>
        <v>5</v>
      </c>
    </row>
    <row r="24" spans="1:9" x14ac:dyDescent="0.25">
      <c r="A24" s="3">
        <f t="shared" si="5"/>
        <v>23</v>
      </c>
      <c r="B24" s="3">
        <f t="shared" si="0"/>
        <v>3</v>
      </c>
      <c r="C24">
        <f t="shared" si="1"/>
        <v>5</v>
      </c>
      <c r="D24">
        <f t="shared" si="7"/>
        <v>3</v>
      </c>
      <c r="E24" t="b">
        <f t="shared" si="3"/>
        <v>1</v>
      </c>
      <c r="H24">
        <f t="shared" si="6"/>
        <v>23</v>
      </c>
      <c r="I24">
        <f t="shared" si="4"/>
        <v>5</v>
      </c>
    </row>
    <row r="25" spans="1:9" x14ac:dyDescent="0.25">
      <c r="A25" s="3">
        <f t="shared" si="5"/>
        <v>24</v>
      </c>
      <c r="B25" s="3">
        <f t="shared" si="0"/>
        <v>3</v>
      </c>
      <c r="C25">
        <f t="shared" si="1"/>
        <v>6</v>
      </c>
      <c r="D25">
        <f t="shared" si="7"/>
        <v>3</v>
      </c>
      <c r="E25" t="b">
        <f t="shared" si="3"/>
        <v>1</v>
      </c>
      <c r="H25">
        <f t="shared" si="6"/>
        <v>24</v>
      </c>
      <c r="I25">
        <f t="shared" si="4"/>
        <v>5</v>
      </c>
    </row>
    <row r="26" spans="1:9" x14ac:dyDescent="0.25">
      <c r="A26" s="3">
        <f t="shared" si="5"/>
        <v>25</v>
      </c>
      <c r="B26" s="3">
        <f t="shared" si="0"/>
        <v>3</v>
      </c>
      <c r="C26">
        <f t="shared" si="1"/>
        <v>6</v>
      </c>
      <c r="D26">
        <f t="shared" si="7"/>
        <v>3</v>
      </c>
      <c r="E26" t="b">
        <f t="shared" si="3"/>
        <v>1</v>
      </c>
      <c r="H26">
        <f t="shared" si="6"/>
        <v>25</v>
      </c>
      <c r="I26">
        <f t="shared" si="4"/>
        <v>5</v>
      </c>
    </row>
    <row r="27" spans="1:9" x14ac:dyDescent="0.25">
      <c r="A27" s="3">
        <f t="shared" si="5"/>
        <v>26</v>
      </c>
      <c r="B27" s="3">
        <f t="shared" si="0"/>
        <v>3</v>
      </c>
      <c r="C27">
        <f t="shared" si="1"/>
        <v>6</v>
      </c>
      <c r="D27">
        <f t="shared" si="7"/>
        <v>3</v>
      </c>
      <c r="E27" t="b">
        <f t="shared" si="3"/>
        <v>1</v>
      </c>
      <c r="H27">
        <f t="shared" si="6"/>
        <v>26</v>
      </c>
      <c r="I27">
        <f t="shared" si="4"/>
        <v>5</v>
      </c>
    </row>
    <row r="28" spans="1:9" x14ac:dyDescent="0.25">
      <c r="A28" s="3">
        <f t="shared" si="5"/>
        <v>27</v>
      </c>
      <c r="B28" s="3">
        <f t="shared" si="0"/>
        <v>3</v>
      </c>
      <c r="C28">
        <f t="shared" si="1"/>
        <v>6</v>
      </c>
      <c r="D28">
        <f t="shared" si="7"/>
        <v>3</v>
      </c>
      <c r="E28" t="b">
        <f t="shared" si="3"/>
        <v>1</v>
      </c>
      <c r="H28">
        <f t="shared" si="6"/>
        <v>27</v>
      </c>
      <c r="I28">
        <f t="shared" si="4"/>
        <v>5</v>
      </c>
    </row>
    <row r="29" spans="1:9" x14ac:dyDescent="0.25">
      <c r="A29" s="3">
        <f t="shared" si="5"/>
        <v>28</v>
      </c>
      <c r="B29" s="3">
        <f t="shared" si="0"/>
        <v>3</v>
      </c>
      <c r="C29">
        <f t="shared" si="1"/>
        <v>7</v>
      </c>
      <c r="D29">
        <f t="shared" si="7"/>
        <v>3</v>
      </c>
      <c r="E29" t="b">
        <f t="shared" si="3"/>
        <v>1</v>
      </c>
      <c r="H29">
        <f t="shared" si="6"/>
        <v>28</v>
      </c>
      <c r="I29">
        <f t="shared" si="4"/>
        <v>5</v>
      </c>
    </row>
    <row r="30" spans="1:9" x14ac:dyDescent="0.25">
      <c r="A30" s="3">
        <f t="shared" si="5"/>
        <v>29</v>
      </c>
      <c r="B30" s="3">
        <f t="shared" si="0"/>
        <v>3</v>
      </c>
      <c r="C30">
        <f t="shared" si="1"/>
        <v>7</v>
      </c>
      <c r="D30">
        <f t="shared" si="7"/>
        <v>3</v>
      </c>
      <c r="E30" t="b">
        <f t="shared" si="3"/>
        <v>1</v>
      </c>
      <c r="H30">
        <f t="shared" si="6"/>
        <v>29</v>
      </c>
      <c r="I30">
        <f t="shared" si="4"/>
        <v>5</v>
      </c>
    </row>
    <row r="31" spans="1:9" x14ac:dyDescent="0.25">
      <c r="A31" s="3">
        <f t="shared" si="5"/>
        <v>30</v>
      </c>
      <c r="B31" s="3">
        <f t="shared" si="0"/>
        <v>3</v>
      </c>
      <c r="C31">
        <f t="shared" si="1"/>
        <v>7</v>
      </c>
      <c r="D31">
        <f t="shared" si="7"/>
        <v>3</v>
      </c>
      <c r="E31" t="b">
        <f t="shared" si="3"/>
        <v>1</v>
      </c>
      <c r="H31">
        <f t="shared" si="6"/>
        <v>30</v>
      </c>
      <c r="I31">
        <f t="shared" si="4"/>
        <v>5</v>
      </c>
    </row>
    <row r="32" spans="1:9" x14ac:dyDescent="0.25">
      <c r="A32" s="3">
        <f t="shared" si="5"/>
        <v>31</v>
      </c>
      <c r="B32" s="3">
        <f t="shared" si="0"/>
        <v>3</v>
      </c>
      <c r="C32">
        <f t="shared" si="1"/>
        <v>7</v>
      </c>
      <c r="D32">
        <f t="shared" si="7"/>
        <v>3</v>
      </c>
      <c r="E32" t="b">
        <f t="shared" si="3"/>
        <v>1</v>
      </c>
      <c r="H32">
        <f t="shared" si="6"/>
        <v>31</v>
      </c>
      <c r="I32">
        <f t="shared" si="4"/>
        <v>5</v>
      </c>
    </row>
    <row r="33" spans="1:9" x14ac:dyDescent="0.25">
      <c r="A33" s="3">
        <f t="shared" si="5"/>
        <v>32</v>
      </c>
      <c r="B33" s="3">
        <f t="shared" si="0"/>
        <v>4</v>
      </c>
      <c r="C33">
        <f t="shared" si="1"/>
        <v>8</v>
      </c>
      <c r="D33">
        <f t="shared" si="7"/>
        <v>4</v>
      </c>
      <c r="E33" t="b">
        <f t="shared" si="3"/>
        <v>1</v>
      </c>
      <c r="H33">
        <f t="shared" si="6"/>
        <v>32</v>
      </c>
      <c r="I33">
        <f t="shared" si="4"/>
        <v>6</v>
      </c>
    </row>
    <row r="34" spans="1:9" x14ac:dyDescent="0.25">
      <c r="A34" s="3">
        <f t="shared" si="5"/>
        <v>33</v>
      </c>
      <c r="B34" s="3">
        <f t="shared" si="0"/>
        <v>4</v>
      </c>
      <c r="C34">
        <f t="shared" si="1"/>
        <v>8</v>
      </c>
      <c r="D34">
        <f t="shared" si="7"/>
        <v>4</v>
      </c>
      <c r="E34" t="b">
        <f t="shared" si="3"/>
        <v>1</v>
      </c>
      <c r="H34">
        <f t="shared" si="6"/>
        <v>33</v>
      </c>
      <c r="I34">
        <f t="shared" si="4"/>
        <v>6</v>
      </c>
    </row>
    <row r="35" spans="1:9" x14ac:dyDescent="0.25">
      <c r="A35" s="3">
        <f t="shared" si="5"/>
        <v>34</v>
      </c>
      <c r="B35" s="3">
        <f t="shared" si="0"/>
        <v>4</v>
      </c>
      <c r="C35">
        <f t="shared" si="1"/>
        <v>8</v>
      </c>
      <c r="D35">
        <f t="shared" si="7"/>
        <v>4</v>
      </c>
      <c r="E35" t="b">
        <f t="shared" si="3"/>
        <v>1</v>
      </c>
      <c r="H35">
        <f t="shared" si="6"/>
        <v>34</v>
      </c>
      <c r="I35">
        <f t="shared" si="4"/>
        <v>6</v>
      </c>
    </row>
    <row r="36" spans="1:9" x14ac:dyDescent="0.25">
      <c r="A36" s="3">
        <f t="shared" si="5"/>
        <v>35</v>
      </c>
      <c r="B36" s="3">
        <f t="shared" si="0"/>
        <v>4</v>
      </c>
      <c r="C36">
        <f t="shared" si="1"/>
        <v>8</v>
      </c>
      <c r="D36">
        <f t="shared" si="7"/>
        <v>4</v>
      </c>
      <c r="E36" t="b">
        <f t="shared" si="3"/>
        <v>1</v>
      </c>
      <c r="H36">
        <f t="shared" si="6"/>
        <v>35</v>
      </c>
      <c r="I36">
        <f t="shared" si="4"/>
        <v>6</v>
      </c>
    </row>
    <row r="37" spans="1:9" x14ac:dyDescent="0.25">
      <c r="A37" s="3">
        <f t="shared" si="5"/>
        <v>36</v>
      </c>
      <c r="B37" s="3">
        <f t="shared" si="0"/>
        <v>4</v>
      </c>
      <c r="C37">
        <f t="shared" si="1"/>
        <v>9</v>
      </c>
      <c r="D37">
        <f t="shared" si="7"/>
        <v>4</v>
      </c>
      <c r="E37" t="b">
        <f t="shared" si="3"/>
        <v>1</v>
      </c>
      <c r="H37">
        <f t="shared" si="6"/>
        <v>36</v>
      </c>
      <c r="I37">
        <f t="shared" si="4"/>
        <v>6</v>
      </c>
    </row>
    <row r="38" spans="1:9" x14ac:dyDescent="0.25">
      <c r="A38" s="3">
        <f t="shared" si="5"/>
        <v>37</v>
      </c>
      <c r="B38" s="3">
        <f t="shared" si="0"/>
        <v>4</v>
      </c>
      <c r="C38">
        <f t="shared" si="1"/>
        <v>9</v>
      </c>
      <c r="D38">
        <f t="shared" si="7"/>
        <v>4</v>
      </c>
      <c r="E38" t="b">
        <f t="shared" si="3"/>
        <v>1</v>
      </c>
      <c r="H38">
        <f t="shared" si="6"/>
        <v>37</v>
      </c>
      <c r="I38">
        <f t="shared" si="4"/>
        <v>6</v>
      </c>
    </row>
    <row r="39" spans="1:9" x14ac:dyDescent="0.25">
      <c r="A39" s="3">
        <f t="shared" si="5"/>
        <v>38</v>
      </c>
      <c r="B39" s="3">
        <f t="shared" si="0"/>
        <v>4</v>
      </c>
      <c r="C39">
        <f t="shared" si="1"/>
        <v>9</v>
      </c>
      <c r="D39">
        <f t="shared" si="7"/>
        <v>4</v>
      </c>
      <c r="E39" t="b">
        <f t="shared" si="3"/>
        <v>1</v>
      </c>
      <c r="H39">
        <f t="shared" si="6"/>
        <v>38</v>
      </c>
      <c r="I39">
        <f t="shared" si="4"/>
        <v>6</v>
      </c>
    </row>
    <row r="40" spans="1:9" x14ac:dyDescent="0.25">
      <c r="A40" s="3">
        <f t="shared" si="5"/>
        <v>39</v>
      </c>
      <c r="B40" s="3">
        <f t="shared" si="0"/>
        <v>4</v>
      </c>
      <c r="C40">
        <f t="shared" si="1"/>
        <v>9</v>
      </c>
      <c r="D40">
        <f t="shared" si="7"/>
        <v>4</v>
      </c>
      <c r="E40" t="b">
        <f t="shared" si="3"/>
        <v>1</v>
      </c>
      <c r="H40">
        <f t="shared" si="6"/>
        <v>39</v>
      </c>
      <c r="I40">
        <f t="shared" si="4"/>
        <v>6</v>
      </c>
    </row>
    <row r="41" spans="1:9" x14ac:dyDescent="0.25">
      <c r="A41" s="3">
        <f t="shared" si="5"/>
        <v>40</v>
      </c>
      <c r="B41" s="3">
        <f t="shared" si="0"/>
        <v>4</v>
      </c>
      <c r="C41">
        <f t="shared" si="1"/>
        <v>10</v>
      </c>
      <c r="D41">
        <f t="shared" si="7"/>
        <v>4</v>
      </c>
      <c r="E41" t="b">
        <f t="shared" si="3"/>
        <v>1</v>
      </c>
      <c r="H41">
        <f t="shared" si="6"/>
        <v>40</v>
      </c>
      <c r="I41">
        <f t="shared" si="4"/>
        <v>6</v>
      </c>
    </row>
    <row r="42" spans="1:9" x14ac:dyDescent="0.25">
      <c r="A42" s="3">
        <f t="shared" si="5"/>
        <v>41</v>
      </c>
      <c r="B42" s="3">
        <f t="shared" si="0"/>
        <v>4</v>
      </c>
      <c r="C42">
        <f t="shared" si="1"/>
        <v>10</v>
      </c>
      <c r="D42">
        <f t="shared" si="7"/>
        <v>4</v>
      </c>
      <c r="E42" t="b">
        <f t="shared" si="3"/>
        <v>1</v>
      </c>
      <c r="H42">
        <f t="shared" si="6"/>
        <v>41</v>
      </c>
      <c r="I42">
        <f t="shared" si="4"/>
        <v>6</v>
      </c>
    </row>
    <row r="43" spans="1:9" x14ac:dyDescent="0.25">
      <c r="A43" s="3">
        <f t="shared" si="5"/>
        <v>42</v>
      </c>
      <c r="B43" s="3">
        <f t="shared" si="0"/>
        <v>4</v>
      </c>
      <c r="C43">
        <f t="shared" si="1"/>
        <v>10</v>
      </c>
      <c r="D43">
        <f t="shared" si="7"/>
        <v>4</v>
      </c>
      <c r="E43" t="b">
        <f t="shared" si="3"/>
        <v>1</v>
      </c>
      <c r="H43">
        <f t="shared" si="6"/>
        <v>42</v>
      </c>
      <c r="I43">
        <f t="shared" si="4"/>
        <v>6</v>
      </c>
    </row>
    <row r="44" spans="1:9" x14ac:dyDescent="0.25">
      <c r="A44" s="3">
        <f t="shared" si="5"/>
        <v>43</v>
      </c>
      <c r="B44" s="3">
        <f t="shared" si="0"/>
        <v>4</v>
      </c>
      <c r="C44">
        <f t="shared" si="1"/>
        <v>10</v>
      </c>
      <c r="D44">
        <f t="shared" si="7"/>
        <v>4</v>
      </c>
      <c r="E44" t="b">
        <f t="shared" si="3"/>
        <v>1</v>
      </c>
      <c r="H44">
        <f t="shared" si="6"/>
        <v>43</v>
      </c>
      <c r="I44">
        <f t="shared" si="4"/>
        <v>6</v>
      </c>
    </row>
    <row r="45" spans="1:9" x14ac:dyDescent="0.25">
      <c r="A45" s="3">
        <f t="shared" si="5"/>
        <v>44</v>
      </c>
      <c r="B45" s="3">
        <f t="shared" si="0"/>
        <v>4</v>
      </c>
      <c r="C45">
        <f t="shared" si="1"/>
        <v>11</v>
      </c>
      <c r="D45">
        <f t="shared" si="7"/>
        <v>4</v>
      </c>
      <c r="E45" t="b">
        <f t="shared" si="3"/>
        <v>1</v>
      </c>
      <c r="H45">
        <f t="shared" si="6"/>
        <v>44</v>
      </c>
      <c r="I45">
        <f t="shared" si="4"/>
        <v>6</v>
      </c>
    </row>
    <row r="46" spans="1:9" x14ac:dyDescent="0.25">
      <c r="A46" s="3">
        <f t="shared" si="5"/>
        <v>45</v>
      </c>
      <c r="B46" s="3">
        <f t="shared" si="0"/>
        <v>4</v>
      </c>
      <c r="C46">
        <f t="shared" si="1"/>
        <v>11</v>
      </c>
      <c r="D46">
        <f t="shared" si="7"/>
        <v>4</v>
      </c>
      <c r="E46" t="b">
        <f t="shared" si="3"/>
        <v>1</v>
      </c>
      <c r="H46">
        <f t="shared" si="6"/>
        <v>45</v>
      </c>
      <c r="I46">
        <f t="shared" si="4"/>
        <v>6</v>
      </c>
    </row>
    <row r="47" spans="1:9" x14ac:dyDescent="0.25">
      <c r="A47" s="3">
        <f t="shared" si="5"/>
        <v>46</v>
      </c>
      <c r="B47" s="3">
        <f t="shared" si="0"/>
        <v>4</v>
      </c>
      <c r="C47">
        <f t="shared" si="1"/>
        <v>11</v>
      </c>
      <c r="D47">
        <f t="shared" si="7"/>
        <v>4</v>
      </c>
      <c r="E47" t="b">
        <f t="shared" si="3"/>
        <v>1</v>
      </c>
      <c r="H47">
        <f t="shared" si="6"/>
        <v>46</v>
      </c>
      <c r="I47">
        <f t="shared" si="4"/>
        <v>6</v>
      </c>
    </row>
    <row r="48" spans="1:9" x14ac:dyDescent="0.25">
      <c r="A48" s="3">
        <f t="shared" si="5"/>
        <v>47</v>
      </c>
      <c r="B48" s="3">
        <f t="shared" si="0"/>
        <v>4</v>
      </c>
      <c r="C48">
        <f t="shared" si="1"/>
        <v>11</v>
      </c>
      <c r="D48">
        <f t="shared" si="7"/>
        <v>4</v>
      </c>
      <c r="E48" t="b">
        <f t="shared" si="3"/>
        <v>1</v>
      </c>
      <c r="H48">
        <f t="shared" si="6"/>
        <v>47</v>
      </c>
      <c r="I48">
        <f t="shared" si="4"/>
        <v>6</v>
      </c>
    </row>
    <row r="49" spans="1:9" x14ac:dyDescent="0.25">
      <c r="A49" s="3">
        <f t="shared" si="5"/>
        <v>48</v>
      </c>
      <c r="B49" s="3">
        <f t="shared" si="0"/>
        <v>4</v>
      </c>
      <c r="C49">
        <f t="shared" si="1"/>
        <v>12</v>
      </c>
      <c r="D49">
        <f t="shared" si="7"/>
        <v>4</v>
      </c>
      <c r="E49" t="b">
        <f t="shared" si="3"/>
        <v>1</v>
      </c>
      <c r="H49">
        <f t="shared" si="6"/>
        <v>48</v>
      </c>
      <c r="I49">
        <f t="shared" si="4"/>
        <v>6</v>
      </c>
    </row>
    <row r="50" spans="1:9" x14ac:dyDescent="0.25">
      <c r="A50" s="3">
        <f t="shared" si="5"/>
        <v>49</v>
      </c>
      <c r="B50" s="3">
        <f t="shared" si="0"/>
        <v>4</v>
      </c>
      <c r="C50">
        <f t="shared" si="1"/>
        <v>12</v>
      </c>
      <c r="D50">
        <f t="shared" si="7"/>
        <v>4</v>
      </c>
      <c r="E50" t="b">
        <f t="shared" si="3"/>
        <v>1</v>
      </c>
      <c r="H50">
        <f t="shared" si="6"/>
        <v>49</v>
      </c>
      <c r="I50">
        <f t="shared" si="4"/>
        <v>6</v>
      </c>
    </row>
    <row r="51" spans="1:9" x14ac:dyDescent="0.25">
      <c r="A51" s="3">
        <f t="shared" si="5"/>
        <v>50</v>
      </c>
      <c r="B51" s="3">
        <f t="shared" si="0"/>
        <v>4</v>
      </c>
      <c r="C51">
        <f t="shared" si="1"/>
        <v>12</v>
      </c>
      <c r="D51">
        <f t="shared" si="7"/>
        <v>4</v>
      </c>
      <c r="E51" t="b">
        <f t="shared" si="3"/>
        <v>1</v>
      </c>
      <c r="H51">
        <f t="shared" si="6"/>
        <v>50</v>
      </c>
      <c r="I51">
        <f t="shared" si="4"/>
        <v>6</v>
      </c>
    </row>
    <row r="52" spans="1:9" x14ac:dyDescent="0.25">
      <c r="A52" s="3">
        <f t="shared" si="5"/>
        <v>51</v>
      </c>
      <c r="B52" s="3">
        <f t="shared" si="0"/>
        <v>4</v>
      </c>
      <c r="C52">
        <f t="shared" si="1"/>
        <v>12</v>
      </c>
      <c r="D52">
        <f t="shared" si="7"/>
        <v>4</v>
      </c>
      <c r="E52" t="b">
        <f t="shared" si="3"/>
        <v>1</v>
      </c>
      <c r="H52">
        <f t="shared" si="6"/>
        <v>51</v>
      </c>
      <c r="I52">
        <f t="shared" si="4"/>
        <v>6</v>
      </c>
    </row>
    <row r="53" spans="1:9" x14ac:dyDescent="0.25">
      <c r="A53" s="3">
        <f t="shared" si="5"/>
        <v>52</v>
      </c>
      <c r="B53" s="3">
        <f t="shared" si="0"/>
        <v>4</v>
      </c>
      <c r="C53">
        <f t="shared" si="1"/>
        <v>13</v>
      </c>
      <c r="D53">
        <f t="shared" si="7"/>
        <v>4</v>
      </c>
      <c r="E53" t="b">
        <f t="shared" si="3"/>
        <v>1</v>
      </c>
      <c r="H53">
        <f t="shared" si="6"/>
        <v>52</v>
      </c>
      <c r="I53">
        <f t="shared" si="4"/>
        <v>6</v>
      </c>
    </row>
    <row r="54" spans="1:9" x14ac:dyDescent="0.25">
      <c r="A54" s="3">
        <f t="shared" si="5"/>
        <v>53</v>
      </c>
      <c r="B54" s="3">
        <f t="shared" si="0"/>
        <v>4</v>
      </c>
      <c r="C54">
        <f t="shared" si="1"/>
        <v>13</v>
      </c>
      <c r="D54">
        <f t="shared" si="7"/>
        <v>4</v>
      </c>
      <c r="E54" t="b">
        <f t="shared" si="3"/>
        <v>1</v>
      </c>
      <c r="H54">
        <f t="shared" si="6"/>
        <v>53</v>
      </c>
      <c r="I54">
        <f t="shared" si="4"/>
        <v>6</v>
      </c>
    </row>
    <row r="55" spans="1:9" x14ac:dyDescent="0.25">
      <c r="A55" s="3">
        <f t="shared" si="5"/>
        <v>54</v>
      </c>
      <c r="B55" s="3">
        <f t="shared" si="0"/>
        <v>4</v>
      </c>
      <c r="C55">
        <f t="shared" si="1"/>
        <v>13</v>
      </c>
      <c r="D55">
        <f t="shared" si="7"/>
        <v>4</v>
      </c>
      <c r="E55" t="b">
        <f t="shared" si="3"/>
        <v>1</v>
      </c>
      <c r="H55">
        <f t="shared" si="6"/>
        <v>54</v>
      </c>
      <c r="I55">
        <f t="shared" si="4"/>
        <v>6</v>
      </c>
    </row>
    <row r="56" spans="1:9" x14ac:dyDescent="0.25">
      <c r="A56" s="3">
        <f t="shared" si="5"/>
        <v>55</v>
      </c>
      <c r="B56" s="3">
        <f t="shared" si="0"/>
        <v>4</v>
      </c>
      <c r="C56">
        <f t="shared" si="1"/>
        <v>13</v>
      </c>
      <c r="D56">
        <f t="shared" si="7"/>
        <v>4</v>
      </c>
      <c r="E56" t="b">
        <f t="shared" si="3"/>
        <v>1</v>
      </c>
      <c r="H56">
        <f t="shared" si="6"/>
        <v>55</v>
      </c>
      <c r="I56">
        <f t="shared" si="4"/>
        <v>6</v>
      </c>
    </row>
    <row r="57" spans="1:9" x14ac:dyDescent="0.25">
      <c r="A57" s="3">
        <f t="shared" si="5"/>
        <v>56</v>
      </c>
      <c r="B57" s="3">
        <f t="shared" si="0"/>
        <v>4</v>
      </c>
      <c r="C57">
        <f t="shared" si="1"/>
        <v>14</v>
      </c>
      <c r="D57">
        <f t="shared" si="7"/>
        <v>4</v>
      </c>
      <c r="E57" t="b">
        <f t="shared" si="3"/>
        <v>1</v>
      </c>
      <c r="H57">
        <f t="shared" si="6"/>
        <v>56</v>
      </c>
      <c r="I57">
        <f t="shared" si="4"/>
        <v>6</v>
      </c>
    </row>
    <row r="58" spans="1:9" x14ac:dyDescent="0.25">
      <c r="A58" s="3">
        <f t="shared" si="5"/>
        <v>57</v>
      </c>
      <c r="B58" s="3">
        <f t="shared" si="0"/>
        <v>4</v>
      </c>
      <c r="C58">
        <f t="shared" si="1"/>
        <v>14</v>
      </c>
      <c r="D58">
        <f t="shared" si="7"/>
        <v>4</v>
      </c>
      <c r="E58" t="b">
        <f t="shared" si="3"/>
        <v>1</v>
      </c>
      <c r="H58">
        <f t="shared" si="6"/>
        <v>57</v>
      </c>
      <c r="I58">
        <f t="shared" si="4"/>
        <v>6</v>
      </c>
    </row>
    <row r="59" spans="1:9" x14ac:dyDescent="0.25">
      <c r="A59" s="3">
        <f t="shared" si="5"/>
        <v>58</v>
      </c>
      <c r="B59" s="3">
        <f t="shared" si="0"/>
        <v>4</v>
      </c>
      <c r="C59">
        <f t="shared" si="1"/>
        <v>14</v>
      </c>
      <c r="D59">
        <f t="shared" si="7"/>
        <v>4</v>
      </c>
      <c r="E59" t="b">
        <f t="shared" si="3"/>
        <v>1</v>
      </c>
      <c r="H59">
        <f t="shared" si="6"/>
        <v>58</v>
      </c>
      <c r="I59">
        <f t="shared" si="4"/>
        <v>6</v>
      </c>
    </row>
    <row r="60" spans="1:9" x14ac:dyDescent="0.25">
      <c r="A60" s="3">
        <f t="shared" si="5"/>
        <v>59</v>
      </c>
      <c r="B60" s="3">
        <f t="shared" si="0"/>
        <v>4</v>
      </c>
      <c r="C60">
        <f t="shared" si="1"/>
        <v>14</v>
      </c>
      <c r="D60">
        <f t="shared" si="7"/>
        <v>4</v>
      </c>
      <c r="E60" t="b">
        <f t="shared" si="3"/>
        <v>1</v>
      </c>
      <c r="H60">
        <f t="shared" si="6"/>
        <v>59</v>
      </c>
      <c r="I60">
        <f t="shared" si="4"/>
        <v>6</v>
      </c>
    </row>
    <row r="61" spans="1:9" x14ac:dyDescent="0.25">
      <c r="A61" s="3">
        <f t="shared" si="5"/>
        <v>60</v>
      </c>
      <c r="B61" s="3">
        <f t="shared" si="0"/>
        <v>4</v>
      </c>
      <c r="C61">
        <f t="shared" si="1"/>
        <v>15</v>
      </c>
      <c r="D61">
        <f t="shared" si="7"/>
        <v>4</v>
      </c>
      <c r="E61" t="b">
        <f t="shared" si="3"/>
        <v>1</v>
      </c>
      <c r="H61">
        <f t="shared" si="6"/>
        <v>60</v>
      </c>
      <c r="I61">
        <f t="shared" si="4"/>
        <v>6</v>
      </c>
    </row>
    <row r="62" spans="1:9" x14ac:dyDescent="0.25">
      <c r="A62" s="3">
        <f t="shared" si="5"/>
        <v>61</v>
      </c>
      <c r="B62" s="3">
        <f t="shared" si="0"/>
        <v>4</v>
      </c>
      <c r="C62">
        <f t="shared" si="1"/>
        <v>15</v>
      </c>
      <c r="D62">
        <f t="shared" si="7"/>
        <v>4</v>
      </c>
      <c r="E62" t="b">
        <f t="shared" si="3"/>
        <v>1</v>
      </c>
      <c r="H62">
        <f t="shared" si="6"/>
        <v>61</v>
      </c>
      <c r="I62">
        <f t="shared" si="4"/>
        <v>6</v>
      </c>
    </row>
    <row r="63" spans="1:9" x14ac:dyDescent="0.25">
      <c r="A63" s="3">
        <f t="shared" si="5"/>
        <v>62</v>
      </c>
      <c r="B63" s="3">
        <f t="shared" si="0"/>
        <v>4</v>
      </c>
      <c r="C63">
        <f t="shared" si="1"/>
        <v>15</v>
      </c>
      <c r="D63">
        <f t="shared" si="7"/>
        <v>4</v>
      </c>
      <c r="E63" t="b">
        <f t="shared" si="3"/>
        <v>1</v>
      </c>
      <c r="H63">
        <f t="shared" si="6"/>
        <v>62</v>
      </c>
      <c r="I63">
        <f t="shared" si="4"/>
        <v>6</v>
      </c>
    </row>
    <row r="64" spans="1:9" x14ac:dyDescent="0.25">
      <c r="A64" s="3">
        <f t="shared" si="5"/>
        <v>63</v>
      </c>
      <c r="B64" s="3">
        <f t="shared" si="0"/>
        <v>4</v>
      </c>
      <c r="C64">
        <f t="shared" si="1"/>
        <v>15</v>
      </c>
      <c r="D64">
        <f t="shared" si="7"/>
        <v>4</v>
      </c>
      <c r="E64" t="b">
        <f t="shared" si="3"/>
        <v>1</v>
      </c>
      <c r="H64">
        <f t="shared" si="6"/>
        <v>63</v>
      </c>
      <c r="I64">
        <f t="shared" si="4"/>
        <v>6</v>
      </c>
    </row>
    <row r="65" spans="1:9" x14ac:dyDescent="0.25">
      <c r="A65" s="3">
        <f t="shared" si="5"/>
        <v>64</v>
      </c>
      <c r="B65" s="3">
        <f t="shared" si="0"/>
        <v>5</v>
      </c>
      <c r="C65">
        <f t="shared" si="1"/>
        <v>16</v>
      </c>
      <c r="D65">
        <f t="shared" si="7"/>
        <v>5</v>
      </c>
      <c r="E65" t="b">
        <f t="shared" si="3"/>
        <v>1</v>
      </c>
      <c r="H65">
        <f t="shared" si="6"/>
        <v>64</v>
      </c>
      <c r="I65">
        <f t="shared" si="4"/>
        <v>7</v>
      </c>
    </row>
    <row r="66" spans="1:9" x14ac:dyDescent="0.25">
      <c r="A66" s="3">
        <f t="shared" si="5"/>
        <v>65</v>
      </c>
      <c r="B66" s="3">
        <f t="shared" si="0"/>
        <v>5</v>
      </c>
      <c r="C66">
        <f t="shared" si="1"/>
        <v>16</v>
      </c>
      <c r="D66">
        <f t="shared" si="7"/>
        <v>5</v>
      </c>
      <c r="E66" t="b">
        <f t="shared" si="3"/>
        <v>1</v>
      </c>
    </row>
    <row r="67" spans="1:9" x14ac:dyDescent="0.25">
      <c r="A67" s="3">
        <f t="shared" si="5"/>
        <v>66</v>
      </c>
      <c r="B67" s="3">
        <f t="shared" ref="B67:B130" si="8">_xlfn.FLOOR.MATH(LOG(A67,2))-1</f>
        <v>5</v>
      </c>
      <c r="C67">
        <f t="shared" ref="C67:C130" si="9">_xlfn.FLOOR.MATH(A67/4)</f>
        <v>16</v>
      </c>
      <c r="D67">
        <f t="shared" si="7"/>
        <v>5</v>
      </c>
      <c r="E67" t="b">
        <f t="shared" ref="E67:E130" si="10">D67=B67</f>
        <v>1</v>
      </c>
    </row>
    <row r="68" spans="1:9" x14ac:dyDescent="0.25">
      <c r="A68" s="3">
        <f t="shared" ref="A68:A131" si="11">A67+1</f>
        <v>67</v>
      </c>
      <c r="B68" s="3">
        <f t="shared" si="8"/>
        <v>5</v>
      </c>
      <c r="C68">
        <f t="shared" si="9"/>
        <v>16</v>
      </c>
      <c r="D68">
        <f t="shared" si="7"/>
        <v>5</v>
      </c>
      <c r="E68" t="b">
        <f t="shared" si="10"/>
        <v>1</v>
      </c>
    </row>
    <row r="69" spans="1:9" x14ac:dyDescent="0.25">
      <c r="A69" s="3">
        <f t="shared" si="11"/>
        <v>68</v>
      </c>
      <c r="B69" s="3">
        <f t="shared" si="8"/>
        <v>5</v>
      </c>
      <c r="C69">
        <f t="shared" si="9"/>
        <v>17</v>
      </c>
      <c r="D69">
        <f t="shared" si="7"/>
        <v>5</v>
      </c>
      <c r="E69" t="b">
        <f t="shared" si="10"/>
        <v>1</v>
      </c>
    </row>
    <row r="70" spans="1:9" x14ac:dyDescent="0.25">
      <c r="A70" s="3">
        <f t="shared" si="11"/>
        <v>69</v>
      </c>
      <c r="B70" s="3">
        <f t="shared" si="8"/>
        <v>5</v>
      </c>
      <c r="C70">
        <f t="shared" si="9"/>
        <v>17</v>
      </c>
      <c r="D70">
        <f t="shared" ref="D70:D133" si="12">MAX(0,_xlfn.FLOOR.MATH(LOG(C70,2))) + 1</f>
        <v>5</v>
      </c>
      <c r="E70" t="b">
        <f t="shared" si="10"/>
        <v>1</v>
      </c>
    </row>
    <row r="71" spans="1:9" x14ac:dyDescent="0.25">
      <c r="A71" s="3">
        <f t="shared" si="11"/>
        <v>70</v>
      </c>
      <c r="B71" s="3">
        <f t="shared" si="8"/>
        <v>5</v>
      </c>
      <c r="C71">
        <f t="shared" si="9"/>
        <v>17</v>
      </c>
      <c r="D71">
        <f t="shared" si="12"/>
        <v>5</v>
      </c>
      <c r="E71" t="b">
        <f t="shared" si="10"/>
        <v>1</v>
      </c>
    </row>
    <row r="72" spans="1:9" x14ac:dyDescent="0.25">
      <c r="A72" s="3">
        <f t="shared" si="11"/>
        <v>71</v>
      </c>
      <c r="B72" s="3">
        <f t="shared" si="8"/>
        <v>5</v>
      </c>
      <c r="C72">
        <f t="shared" si="9"/>
        <v>17</v>
      </c>
      <c r="D72">
        <f t="shared" si="12"/>
        <v>5</v>
      </c>
      <c r="E72" t="b">
        <f t="shared" si="10"/>
        <v>1</v>
      </c>
    </row>
    <row r="73" spans="1:9" x14ac:dyDescent="0.25">
      <c r="A73" s="3">
        <f t="shared" si="11"/>
        <v>72</v>
      </c>
      <c r="B73" s="3">
        <f t="shared" si="8"/>
        <v>5</v>
      </c>
      <c r="C73">
        <f t="shared" si="9"/>
        <v>18</v>
      </c>
      <c r="D73">
        <f t="shared" si="12"/>
        <v>5</v>
      </c>
      <c r="E73" t="b">
        <f t="shared" si="10"/>
        <v>1</v>
      </c>
    </row>
    <row r="74" spans="1:9" x14ac:dyDescent="0.25">
      <c r="A74" s="3">
        <f t="shared" si="11"/>
        <v>73</v>
      </c>
      <c r="B74" s="3">
        <f t="shared" si="8"/>
        <v>5</v>
      </c>
      <c r="C74">
        <f t="shared" si="9"/>
        <v>18</v>
      </c>
      <c r="D74">
        <f t="shared" si="12"/>
        <v>5</v>
      </c>
      <c r="E74" t="b">
        <f t="shared" si="10"/>
        <v>1</v>
      </c>
    </row>
    <row r="75" spans="1:9" x14ac:dyDescent="0.25">
      <c r="A75" s="3">
        <f t="shared" si="11"/>
        <v>74</v>
      </c>
      <c r="B75" s="3">
        <f t="shared" si="8"/>
        <v>5</v>
      </c>
      <c r="C75">
        <f t="shared" si="9"/>
        <v>18</v>
      </c>
      <c r="D75">
        <f t="shared" si="12"/>
        <v>5</v>
      </c>
      <c r="E75" t="b">
        <f t="shared" si="10"/>
        <v>1</v>
      </c>
    </row>
    <row r="76" spans="1:9" x14ac:dyDescent="0.25">
      <c r="A76" s="3">
        <f t="shared" si="11"/>
        <v>75</v>
      </c>
      <c r="B76" s="3">
        <f t="shared" si="8"/>
        <v>5</v>
      </c>
      <c r="C76">
        <f t="shared" si="9"/>
        <v>18</v>
      </c>
      <c r="D76">
        <f t="shared" si="12"/>
        <v>5</v>
      </c>
      <c r="E76" t="b">
        <f t="shared" si="10"/>
        <v>1</v>
      </c>
    </row>
    <row r="77" spans="1:9" x14ac:dyDescent="0.25">
      <c r="A77" s="3">
        <f t="shared" si="11"/>
        <v>76</v>
      </c>
      <c r="B77" s="3">
        <f t="shared" si="8"/>
        <v>5</v>
      </c>
      <c r="C77">
        <f t="shared" si="9"/>
        <v>19</v>
      </c>
      <c r="D77">
        <f t="shared" si="12"/>
        <v>5</v>
      </c>
      <c r="E77" t="b">
        <f t="shared" si="10"/>
        <v>1</v>
      </c>
    </row>
    <row r="78" spans="1:9" x14ac:dyDescent="0.25">
      <c r="A78" s="3">
        <f t="shared" si="11"/>
        <v>77</v>
      </c>
      <c r="B78" s="3">
        <f t="shared" si="8"/>
        <v>5</v>
      </c>
      <c r="C78">
        <f t="shared" si="9"/>
        <v>19</v>
      </c>
      <c r="D78">
        <f t="shared" si="12"/>
        <v>5</v>
      </c>
      <c r="E78" t="b">
        <f t="shared" si="10"/>
        <v>1</v>
      </c>
    </row>
    <row r="79" spans="1:9" x14ac:dyDescent="0.25">
      <c r="A79" s="3">
        <f t="shared" si="11"/>
        <v>78</v>
      </c>
      <c r="B79" s="3">
        <f t="shared" si="8"/>
        <v>5</v>
      </c>
      <c r="C79">
        <f t="shared" si="9"/>
        <v>19</v>
      </c>
      <c r="D79">
        <f t="shared" si="12"/>
        <v>5</v>
      </c>
      <c r="E79" t="b">
        <f t="shared" si="10"/>
        <v>1</v>
      </c>
    </row>
    <row r="80" spans="1:9" x14ac:dyDescent="0.25">
      <c r="A80" s="3">
        <f t="shared" si="11"/>
        <v>79</v>
      </c>
      <c r="B80" s="3">
        <f t="shared" si="8"/>
        <v>5</v>
      </c>
      <c r="C80">
        <f t="shared" si="9"/>
        <v>19</v>
      </c>
      <c r="D80">
        <f t="shared" si="12"/>
        <v>5</v>
      </c>
      <c r="E80" t="b">
        <f t="shared" si="10"/>
        <v>1</v>
      </c>
    </row>
    <row r="81" spans="1:5" x14ac:dyDescent="0.25">
      <c r="A81" s="3">
        <f t="shared" si="11"/>
        <v>80</v>
      </c>
      <c r="B81" s="3">
        <f t="shared" si="8"/>
        <v>5</v>
      </c>
      <c r="C81">
        <f t="shared" si="9"/>
        <v>20</v>
      </c>
      <c r="D81">
        <f t="shared" si="12"/>
        <v>5</v>
      </c>
      <c r="E81" t="b">
        <f t="shared" si="10"/>
        <v>1</v>
      </c>
    </row>
    <row r="82" spans="1:5" x14ac:dyDescent="0.25">
      <c r="A82" s="3">
        <f t="shared" si="11"/>
        <v>81</v>
      </c>
      <c r="B82" s="3">
        <f t="shared" si="8"/>
        <v>5</v>
      </c>
      <c r="C82">
        <f t="shared" si="9"/>
        <v>20</v>
      </c>
      <c r="D82">
        <f t="shared" si="12"/>
        <v>5</v>
      </c>
      <c r="E82" t="b">
        <f t="shared" si="10"/>
        <v>1</v>
      </c>
    </row>
    <row r="83" spans="1:5" x14ac:dyDescent="0.25">
      <c r="A83" s="3">
        <f t="shared" si="11"/>
        <v>82</v>
      </c>
      <c r="B83" s="3">
        <f t="shared" si="8"/>
        <v>5</v>
      </c>
      <c r="C83">
        <f t="shared" si="9"/>
        <v>20</v>
      </c>
      <c r="D83">
        <f t="shared" si="12"/>
        <v>5</v>
      </c>
      <c r="E83" t="b">
        <f t="shared" si="10"/>
        <v>1</v>
      </c>
    </row>
    <row r="84" spans="1:5" x14ac:dyDescent="0.25">
      <c r="A84" s="3">
        <f t="shared" si="11"/>
        <v>83</v>
      </c>
      <c r="B84" s="3">
        <f t="shared" si="8"/>
        <v>5</v>
      </c>
      <c r="C84">
        <f t="shared" si="9"/>
        <v>20</v>
      </c>
      <c r="D84">
        <f t="shared" si="12"/>
        <v>5</v>
      </c>
      <c r="E84" t="b">
        <f t="shared" si="10"/>
        <v>1</v>
      </c>
    </row>
    <row r="85" spans="1:5" x14ac:dyDescent="0.25">
      <c r="A85" s="3">
        <f t="shared" si="11"/>
        <v>84</v>
      </c>
      <c r="B85" s="3">
        <f t="shared" si="8"/>
        <v>5</v>
      </c>
      <c r="C85">
        <f t="shared" si="9"/>
        <v>21</v>
      </c>
      <c r="D85">
        <f t="shared" si="12"/>
        <v>5</v>
      </c>
      <c r="E85" t="b">
        <f t="shared" si="10"/>
        <v>1</v>
      </c>
    </row>
    <row r="86" spans="1:5" x14ac:dyDescent="0.25">
      <c r="A86" s="3">
        <f t="shared" si="11"/>
        <v>85</v>
      </c>
      <c r="B86" s="3">
        <f t="shared" si="8"/>
        <v>5</v>
      </c>
      <c r="C86">
        <f t="shared" si="9"/>
        <v>21</v>
      </c>
      <c r="D86">
        <f t="shared" si="12"/>
        <v>5</v>
      </c>
      <c r="E86" t="b">
        <f t="shared" si="10"/>
        <v>1</v>
      </c>
    </row>
    <row r="87" spans="1:5" x14ac:dyDescent="0.25">
      <c r="A87" s="3">
        <f t="shared" si="11"/>
        <v>86</v>
      </c>
      <c r="B87" s="3">
        <f t="shared" si="8"/>
        <v>5</v>
      </c>
      <c r="C87">
        <f t="shared" si="9"/>
        <v>21</v>
      </c>
      <c r="D87">
        <f t="shared" si="12"/>
        <v>5</v>
      </c>
      <c r="E87" t="b">
        <f t="shared" si="10"/>
        <v>1</v>
      </c>
    </row>
    <row r="88" spans="1:5" x14ac:dyDescent="0.25">
      <c r="A88" s="3">
        <f t="shared" si="11"/>
        <v>87</v>
      </c>
      <c r="B88" s="3">
        <f t="shared" si="8"/>
        <v>5</v>
      </c>
      <c r="C88">
        <f t="shared" si="9"/>
        <v>21</v>
      </c>
      <c r="D88">
        <f t="shared" si="12"/>
        <v>5</v>
      </c>
      <c r="E88" t="b">
        <f t="shared" si="10"/>
        <v>1</v>
      </c>
    </row>
    <row r="89" spans="1:5" x14ac:dyDescent="0.25">
      <c r="A89" s="3">
        <f t="shared" si="11"/>
        <v>88</v>
      </c>
      <c r="B89" s="3">
        <f t="shared" si="8"/>
        <v>5</v>
      </c>
      <c r="C89">
        <f t="shared" si="9"/>
        <v>22</v>
      </c>
      <c r="D89">
        <f t="shared" si="12"/>
        <v>5</v>
      </c>
      <c r="E89" t="b">
        <f t="shared" si="10"/>
        <v>1</v>
      </c>
    </row>
    <row r="90" spans="1:5" x14ac:dyDescent="0.25">
      <c r="A90" s="3">
        <f t="shared" si="11"/>
        <v>89</v>
      </c>
      <c r="B90" s="3">
        <f t="shared" si="8"/>
        <v>5</v>
      </c>
      <c r="C90">
        <f t="shared" si="9"/>
        <v>22</v>
      </c>
      <c r="D90">
        <f t="shared" si="12"/>
        <v>5</v>
      </c>
      <c r="E90" t="b">
        <f t="shared" si="10"/>
        <v>1</v>
      </c>
    </row>
    <row r="91" spans="1:5" x14ac:dyDescent="0.25">
      <c r="A91" s="3">
        <f t="shared" si="11"/>
        <v>90</v>
      </c>
      <c r="B91" s="3">
        <f t="shared" si="8"/>
        <v>5</v>
      </c>
      <c r="C91">
        <f t="shared" si="9"/>
        <v>22</v>
      </c>
      <c r="D91">
        <f t="shared" si="12"/>
        <v>5</v>
      </c>
      <c r="E91" t="b">
        <f t="shared" si="10"/>
        <v>1</v>
      </c>
    </row>
    <row r="92" spans="1:5" x14ac:dyDescent="0.25">
      <c r="A92" s="3">
        <f t="shared" si="11"/>
        <v>91</v>
      </c>
      <c r="B92" s="3">
        <f t="shared" si="8"/>
        <v>5</v>
      </c>
      <c r="C92">
        <f t="shared" si="9"/>
        <v>22</v>
      </c>
      <c r="D92">
        <f t="shared" si="12"/>
        <v>5</v>
      </c>
      <c r="E92" t="b">
        <f t="shared" si="10"/>
        <v>1</v>
      </c>
    </row>
    <row r="93" spans="1:5" x14ac:dyDescent="0.25">
      <c r="A93" s="3">
        <f t="shared" si="11"/>
        <v>92</v>
      </c>
      <c r="B93" s="3">
        <f t="shared" si="8"/>
        <v>5</v>
      </c>
      <c r="C93">
        <f t="shared" si="9"/>
        <v>23</v>
      </c>
      <c r="D93">
        <f t="shared" si="12"/>
        <v>5</v>
      </c>
      <c r="E93" t="b">
        <f t="shared" si="10"/>
        <v>1</v>
      </c>
    </row>
    <row r="94" spans="1:5" x14ac:dyDescent="0.25">
      <c r="A94" s="3">
        <f t="shared" si="11"/>
        <v>93</v>
      </c>
      <c r="B94" s="3">
        <f t="shared" si="8"/>
        <v>5</v>
      </c>
      <c r="C94">
        <f t="shared" si="9"/>
        <v>23</v>
      </c>
      <c r="D94">
        <f t="shared" si="12"/>
        <v>5</v>
      </c>
      <c r="E94" t="b">
        <f t="shared" si="10"/>
        <v>1</v>
      </c>
    </row>
    <row r="95" spans="1:5" x14ac:dyDescent="0.25">
      <c r="A95" s="3">
        <f t="shared" si="11"/>
        <v>94</v>
      </c>
      <c r="B95" s="3">
        <f t="shared" si="8"/>
        <v>5</v>
      </c>
      <c r="C95">
        <f t="shared" si="9"/>
        <v>23</v>
      </c>
      <c r="D95">
        <f t="shared" si="12"/>
        <v>5</v>
      </c>
      <c r="E95" t="b">
        <f t="shared" si="10"/>
        <v>1</v>
      </c>
    </row>
    <row r="96" spans="1:5" x14ac:dyDescent="0.25">
      <c r="A96" s="3">
        <f t="shared" si="11"/>
        <v>95</v>
      </c>
      <c r="B96" s="3">
        <f t="shared" si="8"/>
        <v>5</v>
      </c>
      <c r="C96">
        <f t="shared" si="9"/>
        <v>23</v>
      </c>
      <c r="D96">
        <f t="shared" si="12"/>
        <v>5</v>
      </c>
      <c r="E96" t="b">
        <f t="shared" si="10"/>
        <v>1</v>
      </c>
    </row>
    <row r="97" spans="1:5" x14ac:dyDescent="0.25">
      <c r="A97" s="3">
        <f t="shared" si="11"/>
        <v>96</v>
      </c>
      <c r="B97" s="3">
        <f t="shared" si="8"/>
        <v>5</v>
      </c>
      <c r="C97">
        <f t="shared" si="9"/>
        <v>24</v>
      </c>
      <c r="D97">
        <f t="shared" si="12"/>
        <v>5</v>
      </c>
      <c r="E97" t="b">
        <f t="shared" si="10"/>
        <v>1</v>
      </c>
    </row>
    <row r="98" spans="1:5" x14ac:dyDescent="0.25">
      <c r="A98" s="3">
        <f t="shared" si="11"/>
        <v>97</v>
      </c>
      <c r="B98" s="3">
        <f t="shared" si="8"/>
        <v>5</v>
      </c>
      <c r="C98">
        <f t="shared" si="9"/>
        <v>24</v>
      </c>
      <c r="D98">
        <f t="shared" si="12"/>
        <v>5</v>
      </c>
      <c r="E98" t="b">
        <f t="shared" si="10"/>
        <v>1</v>
      </c>
    </row>
    <row r="99" spans="1:5" x14ac:dyDescent="0.25">
      <c r="A99" s="3">
        <f t="shared" si="11"/>
        <v>98</v>
      </c>
      <c r="B99" s="3">
        <f t="shared" si="8"/>
        <v>5</v>
      </c>
      <c r="C99">
        <f t="shared" si="9"/>
        <v>24</v>
      </c>
      <c r="D99">
        <f t="shared" si="12"/>
        <v>5</v>
      </c>
      <c r="E99" t="b">
        <f t="shared" si="10"/>
        <v>1</v>
      </c>
    </row>
    <row r="100" spans="1:5" x14ac:dyDescent="0.25">
      <c r="A100" s="3">
        <f t="shared" si="11"/>
        <v>99</v>
      </c>
      <c r="B100" s="3">
        <f t="shared" si="8"/>
        <v>5</v>
      </c>
      <c r="C100">
        <f t="shared" si="9"/>
        <v>24</v>
      </c>
      <c r="D100">
        <f t="shared" si="12"/>
        <v>5</v>
      </c>
      <c r="E100" t="b">
        <f t="shared" si="10"/>
        <v>1</v>
      </c>
    </row>
    <row r="101" spans="1:5" x14ac:dyDescent="0.25">
      <c r="A101" s="3">
        <f t="shared" si="11"/>
        <v>100</v>
      </c>
      <c r="B101" s="3">
        <f t="shared" si="8"/>
        <v>5</v>
      </c>
      <c r="C101">
        <f t="shared" si="9"/>
        <v>25</v>
      </c>
      <c r="D101">
        <f t="shared" si="12"/>
        <v>5</v>
      </c>
      <c r="E101" t="b">
        <f t="shared" si="10"/>
        <v>1</v>
      </c>
    </row>
    <row r="102" spans="1:5" x14ac:dyDescent="0.25">
      <c r="A102" s="3">
        <f t="shared" si="11"/>
        <v>101</v>
      </c>
      <c r="B102" s="3">
        <f t="shared" si="8"/>
        <v>5</v>
      </c>
      <c r="C102">
        <f t="shared" si="9"/>
        <v>25</v>
      </c>
      <c r="D102">
        <f t="shared" si="12"/>
        <v>5</v>
      </c>
      <c r="E102" t="b">
        <f t="shared" si="10"/>
        <v>1</v>
      </c>
    </row>
    <row r="103" spans="1:5" x14ac:dyDescent="0.25">
      <c r="A103" s="3">
        <f t="shared" si="11"/>
        <v>102</v>
      </c>
      <c r="B103" s="3">
        <f t="shared" si="8"/>
        <v>5</v>
      </c>
      <c r="C103">
        <f t="shared" si="9"/>
        <v>25</v>
      </c>
      <c r="D103">
        <f t="shared" si="12"/>
        <v>5</v>
      </c>
      <c r="E103" t="b">
        <f t="shared" si="10"/>
        <v>1</v>
      </c>
    </row>
    <row r="104" spans="1:5" x14ac:dyDescent="0.25">
      <c r="A104" s="3">
        <f t="shared" si="11"/>
        <v>103</v>
      </c>
      <c r="B104" s="3">
        <f t="shared" si="8"/>
        <v>5</v>
      </c>
      <c r="C104">
        <f t="shared" si="9"/>
        <v>25</v>
      </c>
      <c r="D104">
        <f t="shared" si="12"/>
        <v>5</v>
      </c>
      <c r="E104" t="b">
        <f t="shared" si="10"/>
        <v>1</v>
      </c>
    </row>
    <row r="105" spans="1:5" x14ac:dyDescent="0.25">
      <c r="A105" s="3">
        <f t="shared" si="11"/>
        <v>104</v>
      </c>
      <c r="B105" s="3">
        <f t="shared" si="8"/>
        <v>5</v>
      </c>
      <c r="C105">
        <f t="shared" si="9"/>
        <v>26</v>
      </c>
      <c r="D105">
        <f t="shared" si="12"/>
        <v>5</v>
      </c>
      <c r="E105" t="b">
        <f t="shared" si="10"/>
        <v>1</v>
      </c>
    </row>
    <row r="106" spans="1:5" x14ac:dyDescent="0.25">
      <c r="A106" s="3">
        <f t="shared" si="11"/>
        <v>105</v>
      </c>
      <c r="B106" s="3">
        <f t="shared" si="8"/>
        <v>5</v>
      </c>
      <c r="C106">
        <f t="shared" si="9"/>
        <v>26</v>
      </c>
      <c r="D106">
        <f t="shared" si="12"/>
        <v>5</v>
      </c>
      <c r="E106" t="b">
        <f t="shared" si="10"/>
        <v>1</v>
      </c>
    </row>
    <row r="107" spans="1:5" x14ac:dyDescent="0.25">
      <c r="A107" s="3">
        <f t="shared" si="11"/>
        <v>106</v>
      </c>
      <c r="B107" s="3">
        <f t="shared" si="8"/>
        <v>5</v>
      </c>
      <c r="C107">
        <f t="shared" si="9"/>
        <v>26</v>
      </c>
      <c r="D107">
        <f t="shared" si="12"/>
        <v>5</v>
      </c>
      <c r="E107" t="b">
        <f t="shared" si="10"/>
        <v>1</v>
      </c>
    </row>
    <row r="108" spans="1:5" x14ac:dyDescent="0.25">
      <c r="A108" s="3">
        <f t="shared" si="11"/>
        <v>107</v>
      </c>
      <c r="B108" s="3">
        <f t="shared" si="8"/>
        <v>5</v>
      </c>
      <c r="C108">
        <f t="shared" si="9"/>
        <v>26</v>
      </c>
      <c r="D108">
        <f t="shared" si="12"/>
        <v>5</v>
      </c>
      <c r="E108" t="b">
        <f t="shared" si="10"/>
        <v>1</v>
      </c>
    </row>
    <row r="109" spans="1:5" x14ac:dyDescent="0.25">
      <c r="A109" s="3">
        <f t="shared" si="11"/>
        <v>108</v>
      </c>
      <c r="B109" s="3">
        <f t="shared" si="8"/>
        <v>5</v>
      </c>
      <c r="C109">
        <f t="shared" si="9"/>
        <v>27</v>
      </c>
      <c r="D109">
        <f t="shared" si="12"/>
        <v>5</v>
      </c>
      <c r="E109" t="b">
        <f t="shared" si="10"/>
        <v>1</v>
      </c>
    </row>
    <row r="110" spans="1:5" x14ac:dyDescent="0.25">
      <c r="A110" s="3">
        <f t="shared" si="11"/>
        <v>109</v>
      </c>
      <c r="B110" s="3">
        <f t="shared" si="8"/>
        <v>5</v>
      </c>
      <c r="C110">
        <f t="shared" si="9"/>
        <v>27</v>
      </c>
      <c r="D110">
        <f t="shared" si="12"/>
        <v>5</v>
      </c>
      <c r="E110" t="b">
        <f t="shared" si="10"/>
        <v>1</v>
      </c>
    </row>
    <row r="111" spans="1:5" x14ac:dyDescent="0.25">
      <c r="A111" s="3">
        <f t="shared" si="11"/>
        <v>110</v>
      </c>
      <c r="B111" s="3">
        <f t="shared" si="8"/>
        <v>5</v>
      </c>
      <c r="C111">
        <f t="shared" si="9"/>
        <v>27</v>
      </c>
      <c r="D111">
        <f t="shared" si="12"/>
        <v>5</v>
      </c>
      <c r="E111" t="b">
        <f t="shared" si="10"/>
        <v>1</v>
      </c>
    </row>
    <row r="112" spans="1:5" x14ac:dyDescent="0.25">
      <c r="A112" s="3">
        <f t="shared" si="11"/>
        <v>111</v>
      </c>
      <c r="B112" s="3">
        <f t="shared" si="8"/>
        <v>5</v>
      </c>
      <c r="C112">
        <f t="shared" si="9"/>
        <v>27</v>
      </c>
      <c r="D112">
        <f t="shared" si="12"/>
        <v>5</v>
      </c>
      <c r="E112" t="b">
        <f t="shared" si="10"/>
        <v>1</v>
      </c>
    </row>
    <row r="113" spans="1:5" x14ac:dyDescent="0.25">
      <c r="A113" s="3">
        <f t="shared" si="11"/>
        <v>112</v>
      </c>
      <c r="B113" s="3">
        <f t="shared" si="8"/>
        <v>5</v>
      </c>
      <c r="C113">
        <f t="shared" si="9"/>
        <v>28</v>
      </c>
      <c r="D113">
        <f t="shared" si="12"/>
        <v>5</v>
      </c>
      <c r="E113" t="b">
        <f t="shared" si="10"/>
        <v>1</v>
      </c>
    </row>
    <row r="114" spans="1:5" x14ac:dyDescent="0.25">
      <c r="A114" s="3">
        <f t="shared" si="11"/>
        <v>113</v>
      </c>
      <c r="B114" s="3">
        <f t="shared" si="8"/>
        <v>5</v>
      </c>
      <c r="C114">
        <f t="shared" si="9"/>
        <v>28</v>
      </c>
      <c r="D114">
        <f t="shared" si="12"/>
        <v>5</v>
      </c>
      <c r="E114" t="b">
        <f t="shared" si="10"/>
        <v>1</v>
      </c>
    </row>
    <row r="115" spans="1:5" x14ac:dyDescent="0.25">
      <c r="A115" s="3">
        <f t="shared" si="11"/>
        <v>114</v>
      </c>
      <c r="B115" s="3">
        <f t="shared" si="8"/>
        <v>5</v>
      </c>
      <c r="C115">
        <f t="shared" si="9"/>
        <v>28</v>
      </c>
      <c r="D115">
        <f t="shared" si="12"/>
        <v>5</v>
      </c>
      <c r="E115" t="b">
        <f t="shared" si="10"/>
        <v>1</v>
      </c>
    </row>
    <row r="116" spans="1:5" x14ac:dyDescent="0.25">
      <c r="A116" s="3">
        <f t="shared" si="11"/>
        <v>115</v>
      </c>
      <c r="B116" s="3">
        <f t="shared" si="8"/>
        <v>5</v>
      </c>
      <c r="C116">
        <f t="shared" si="9"/>
        <v>28</v>
      </c>
      <c r="D116">
        <f t="shared" si="12"/>
        <v>5</v>
      </c>
      <c r="E116" t="b">
        <f t="shared" si="10"/>
        <v>1</v>
      </c>
    </row>
    <row r="117" spans="1:5" x14ac:dyDescent="0.25">
      <c r="A117" s="3">
        <f t="shared" si="11"/>
        <v>116</v>
      </c>
      <c r="B117" s="3">
        <f t="shared" si="8"/>
        <v>5</v>
      </c>
      <c r="C117">
        <f t="shared" si="9"/>
        <v>29</v>
      </c>
      <c r="D117">
        <f t="shared" si="12"/>
        <v>5</v>
      </c>
      <c r="E117" t="b">
        <f t="shared" si="10"/>
        <v>1</v>
      </c>
    </row>
    <row r="118" spans="1:5" x14ac:dyDescent="0.25">
      <c r="A118" s="3">
        <f t="shared" si="11"/>
        <v>117</v>
      </c>
      <c r="B118" s="3">
        <f t="shared" si="8"/>
        <v>5</v>
      </c>
      <c r="C118">
        <f t="shared" si="9"/>
        <v>29</v>
      </c>
      <c r="D118">
        <f t="shared" si="12"/>
        <v>5</v>
      </c>
      <c r="E118" t="b">
        <f t="shared" si="10"/>
        <v>1</v>
      </c>
    </row>
    <row r="119" spans="1:5" x14ac:dyDescent="0.25">
      <c r="A119" s="3">
        <f t="shared" si="11"/>
        <v>118</v>
      </c>
      <c r="B119" s="3">
        <f t="shared" si="8"/>
        <v>5</v>
      </c>
      <c r="C119">
        <f t="shared" si="9"/>
        <v>29</v>
      </c>
      <c r="D119">
        <f t="shared" si="12"/>
        <v>5</v>
      </c>
      <c r="E119" t="b">
        <f t="shared" si="10"/>
        <v>1</v>
      </c>
    </row>
    <row r="120" spans="1:5" x14ac:dyDescent="0.25">
      <c r="A120" s="3">
        <f t="shared" si="11"/>
        <v>119</v>
      </c>
      <c r="B120" s="3">
        <f t="shared" si="8"/>
        <v>5</v>
      </c>
      <c r="C120">
        <f t="shared" si="9"/>
        <v>29</v>
      </c>
      <c r="D120">
        <f t="shared" si="12"/>
        <v>5</v>
      </c>
      <c r="E120" t="b">
        <f t="shared" si="10"/>
        <v>1</v>
      </c>
    </row>
    <row r="121" spans="1:5" x14ac:dyDescent="0.25">
      <c r="A121" s="3">
        <f t="shared" si="11"/>
        <v>120</v>
      </c>
      <c r="B121" s="3">
        <f t="shared" si="8"/>
        <v>5</v>
      </c>
      <c r="C121">
        <f t="shared" si="9"/>
        <v>30</v>
      </c>
      <c r="D121">
        <f t="shared" si="12"/>
        <v>5</v>
      </c>
      <c r="E121" t="b">
        <f t="shared" si="10"/>
        <v>1</v>
      </c>
    </row>
    <row r="122" spans="1:5" x14ac:dyDescent="0.25">
      <c r="A122" s="3">
        <f t="shared" si="11"/>
        <v>121</v>
      </c>
      <c r="B122" s="3">
        <f t="shared" si="8"/>
        <v>5</v>
      </c>
      <c r="C122">
        <f t="shared" si="9"/>
        <v>30</v>
      </c>
      <c r="D122">
        <f t="shared" si="12"/>
        <v>5</v>
      </c>
      <c r="E122" t="b">
        <f t="shared" si="10"/>
        <v>1</v>
      </c>
    </row>
    <row r="123" spans="1:5" x14ac:dyDescent="0.25">
      <c r="A123" s="3">
        <f t="shared" si="11"/>
        <v>122</v>
      </c>
      <c r="B123" s="3">
        <f t="shared" si="8"/>
        <v>5</v>
      </c>
      <c r="C123">
        <f t="shared" si="9"/>
        <v>30</v>
      </c>
      <c r="D123">
        <f t="shared" si="12"/>
        <v>5</v>
      </c>
      <c r="E123" t="b">
        <f t="shared" si="10"/>
        <v>1</v>
      </c>
    </row>
    <row r="124" spans="1:5" x14ac:dyDescent="0.25">
      <c r="A124" s="3">
        <f t="shared" si="11"/>
        <v>123</v>
      </c>
      <c r="B124" s="3">
        <f t="shared" si="8"/>
        <v>5</v>
      </c>
      <c r="C124">
        <f t="shared" si="9"/>
        <v>30</v>
      </c>
      <c r="D124">
        <f t="shared" si="12"/>
        <v>5</v>
      </c>
      <c r="E124" t="b">
        <f t="shared" si="10"/>
        <v>1</v>
      </c>
    </row>
    <row r="125" spans="1:5" x14ac:dyDescent="0.25">
      <c r="A125" s="3">
        <f t="shared" si="11"/>
        <v>124</v>
      </c>
      <c r="B125" s="3">
        <f t="shared" si="8"/>
        <v>5</v>
      </c>
      <c r="C125">
        <f t="shared" si="9"/>
        <v>31</v>
      </c>
      <c r="D125">
        <f t="shared" si="12"/>
        <v>5</v>
      </c>
      <c r="E125" t="b">
        <f t="shared" si="10"/>
        <v>1</v>
      </c>
    </row>
    <row r="126" spans="1:5" x14ac:dyDescent="0.25">
      <c r="A126" s="3">
        <f t="shared" si="11"/>
        <v>125</v>
      </c>
      <c r="B126" s="3">
        <f t="shared" si="8"/>
        <v>5</v>
      </c>
      <c r="C126">
        <f t="shared" si="9"/>
        <v>31</v>
      </c>
      <c r="D126">
        <f t="shared" si="12"/>
        <v>5</v>
      </c>
      <c r="E126" t="b">
        <f t="shared" si="10"/>
        <v>1</v>
      </c>
    </row>
    <row r="127" spans="1:5" x14ac:dyDescent="0.25">
      <c r="A127" s="3">
        <f t="shared" si="11"/>
        <v>126</v>
      </c>
      <c r="B127" s="3">
        <f t="shared" si="8"/>
        <v>5</v>
      </c>
      <c r="C127">
        <f t="shared" si="9"/>
        <v>31</v>
      </c>
      <c r="D127">
        <f t="shared" si="12"/>
        <v>5</v>
      </c>
      <c r="E127" t="b">
        <f t="shared" si="10"/>
        <v>1</v>
      </c>
    </row>
    <row r="128" spans="1:5" x14ac:dyDescent="0.25">
      <c r="A128" s="3">
        <f t="shared" si="11"/>
        <v>127</v>
      </c>
      <c r="B128" s="3">
        <f t="shared" si="8"/>
        <v>5</v>
      </c>
      <c r="C128">
        <f t="shared" si="9"/>
        <v>31</v>
      </c>
      <c r="D128">
        <f t="shared" si="12"/>
        <v>5</v>
      </c>
      <c r="E128" t="b">
        <f t="shared" si="10"/>
        <v>1</v>
      </c>
    </row>
    <row r="129" spans="1:5" x14ac:dyDescent="0.25">
      <c r="A129" s="3">
        <f t="shared" si="11"/>
        <v>128</v>
      </c>
      <c r="B129" s="3">
        <f t="shared" si="8"/>
        <v>6</v>
      </c>
      <c r="C129">
        <f t="shared" si="9"/>
        <v>32</v>
      </c>
      <c r="D129">
        <f t="shared" si="12"/>
        <v>6</v>
      </c>
      <c r="E129" t="b">
        <f t="shared" si="10"/>
        <v>1</v>
      </c>
    </row>
    <row r="130" spans="1:5" x14ac:dyDescent="0.25">
      <c r="A130" s="3">
        <f t="shared" si="11"/>
        <v>129</v>
      </c>
      <c r="B130" s="3">
        <f t="shared" si="8"/>
        <v>6</v>
      </c>
      <c r="C130">
        <f t="shared" si="9"/>
        <v>32</v>
      </c>
      <c r="D130">
        <f t="shared" si="12"/>
        <v>6</v>
      </c>
      <c r="E130" t="b">
        <f t="shared" si="10"/>
        <v>1</v>
      </c>
    </row>
    <row r="131" spans="1:5" x14ac:dyDescent="0.25">
      <c r="A131" s="3">
        <f t="shared" si="11"/>
        <v>130</v>
      </c>
      <c r="B131" s="3">
        <f t="shared" ref="B131:B194" si="13">_xlfn.FLOOR.MATH(LOG(A131,2))-1</f>
        <v>6</v>
      </c>
      <c r="C131">
        <f t="shared" ref="C131:C194" si="14">_xlfn.FLOOR.MATH(A131/4)</f>
        <v>32</v>
      </c>
      <c r="D131">
        <f t="shared" si="12"/>
        <v>6</v>
      </c>
      <c r="E131" t="b">
        <f t="shared" ref="E131:E194" si="15">D131=B131</f>
        <v>1</v>
      </c>
    </row>
    <row r="132" spans="1:5" x14ac:dyDescent="0.25">
      <c r="A132" s="3">
        <f t="shared" ref="A132:A195" si="16">A131+1</f>
        <v>131</v>
      </c>
      <c r="B132" s="3">
        <f t="shared" si="13"/>
        <v>6</v>
      </c>
      <c r="C132">
        <f t="shared" si="14"/>
        <v>32</v>
      </c>
      <c r="D132">
        <f t="shared" si="12"/>
        <v>6</v>
      </c>
      <c r="E132" t="b">
        <f t="shared" si="15"/>
        <v>1</v>
      </c>
    </row>
    <row r="133" spans="1:5" x14ac:dyDescent="0.25">
      <c r="A133" s="3">
        <f t="shared" si="16"/>
        <v>132</v>
      </c>
      <c r="B133" s="3">
        <f t="shared" si="13"/>
        <v>6</v>
      </c>
      <c r="C133">
        <f t="shared" si="14"/>
        <v>33</v>
      </c>
      <c r="D133">
        <f t="shared" si="12"/>
        <v>6</v>
      </c>
      <c r="E133" t="b">
        <f t="shared" si="15"/>
        <v>1</v>
      </c>
    </row>
    <row r="134" spans="1:5" x14ac:dyDescent="0.25">
      <c r="A134" s="3">
        <f t="shared" si="16"/>
        <v>133</v>
      </c>
      <c r="B134" s="3">
        <f t="shared" si="13"/>
        <v>6</v>
      </c>
      <c r="C134">
        <f t="shared" si="14"/>
        <v>33</v>
      </c>
      <c r="D134">
        <f t="shared" ref="D134:D197" si="17">MAX(0,_xlfn.FLOOR.MATH(LOG(C134,2))) + 1</f>
        <v>6</v>
      </c>
      <c r="E134" t="b">
        <f t="shared" si="15"/>
        <v>1</v>
      </c>
    </row>
    <row r="135" spans="1:5" x14ac:dyDescent="0.25">
      <c r="A135" s="3">
        <f t="shared" si="16"/>
        <v>134</v>
      </c>
      <c r="B135" s="3">
        <f t="shared" si="13"/>
        <v>6</v>
      </c>
      <c r="C135">
        <f t="shared" si="14"/>
        <v>33</v>
      </c>
      <c r="D135">
        <f t="shared" si="17"/>
        <v>6</v>
      </c>
      <c r="E135" t="b">
        <f t="shared" si="15"/>
        <v>1</v>
      </c>
    </row>
    <row r="136" spans="1:5" x14ac:dyDescent="0.25">
      <c r="A136" s="3">
        <f t="shared" si="16"/>
        <v>135</v>
      </c>
      <c r="B136" s="3">
        <f t="shared" si="13"/>
        <v>6</v>
      </c>
      <c r="C136">
        <f t="shared" si="14"/>
        <v>33</v>
      </c>
      <c r="D136">
        <f t="shared" si="17"/>
        <v>6</v>
      </c>
      <c r="E136" t="b">
        <f t="shared" si="15"/>
        <v>1</v>
      </c>
    </row>
    <row r="137" spans="1:5" x14ac:dyDescent="0.25">
      <c r="A137" s="3">
        <f t="shared" si="16"/>
        <v>136</v>
      </c>
      <c r="B137" s="3">
        <f t="shared" si="13"/>
        <v>6</v>
      </c>
      <c r="C137">
        <f t="shared" si="14"/>
        <v>34</v>
      </c>
      <c r="D137">
        <f t="shared" si="17"/>
        <v>6</v>
      </c>
      <c r="E137" t="b">
        <f t="shared" si="15"/>
        <v>1</v>
      </c>
    </row>
    <row r="138" spans="1:5" x14ac:dyDescent="0.25">
      <c r="A138" s="3">
        <f t="shared" si="16"/>
        <v>137</v>
      </c>
      <c r="B138" s="3">
        <f t="shared" si="13"/>
        <v>6</v>
      </c>
      <c r="C138">
        <f t="shared" si="14"/>
        <v>34</v>
      </c>
      <c r="D138">
        <f t="shared" si="17"/>
        <v>6</v>
      </c>
      <c r="E138" t="b">
        <f t="shared" si="15"/>
        <v>1</v>
      </c>
    </row>
    <row r="139" spans="1:5" x14ac:dyDescent="0.25">
      <c r="A139" s="3">
        <f t="shared" si="16"/>
        <v>138</v>
      </c>
      <c r="B139" s="3">
        <f t="shared" si="13"/>
        <v>6</v>
      </c>
      <c r="C139">
        <f t="shared" si="14"/>
        <v>34</v>
      </c>
      <c r="D139">
        <f t="shared" si="17"/>
        <v>6</v>
      </c>
      <c r="E139" t="b">
        <f t="shared" si="15"/>
        <v>1</v>
      </c>
    </row>
    <row r="140" spans="1:5" x14ac:dyDescent="0.25">
      <c r="A140" s="3">
        <f t="shared" si="16"/>
        <v>139</v>
      </c>
      <c r="B140" s="3">
        <f t="shared" si="13"/>
        <v>6</v>
      </c>
      <c r="C140">
        <f t="shared" si="14"/>
        <v>34</v>
      </c>
      <c r="D140">
        <f t="shared" si="17"/>
        <v>6</v>
      </c>
      <c r="E140" t="b">
        <f t="shared" si="15"/>
        <v>1</v>
      </c>
    </row>
    <row r="141" spans="1:5" x14ac:dyDescent="0.25">
      <c r="A141" s="3">
        <f t="shared" si="16"/>
        <v>140</v>
      </c>
      <c r="B141" s="3">
        <f t="shared" si="13"/>
        <v>6</v>
      </c>
      <c r="C141">
        <f t="shared" si="14"/>
        <v>35</v>
      </c>
      <c r="D141">
        <f t="shared" si="17"/>
        <v>6</v>
      </c>
      <c r="E141" t="b">
        <f t="shared" si="15"/>
        <v>1</v>
      </c>
    </row>
    <row r="142" spans="1:5" x14ac:dyDescent="0.25">
      <c r="A142" s="3">
        <f t="shared" si="16"/>
        <v>141</v>
      </c>
      <c r="B142" s="3">
        <f t="shared" si="13"/>
        <v>6</v>
      </c>
      <c r="C142">
        <f t="shared" si="14"/>
        <v>35</v>
      </c>
      <c r="D142">
        <f t="shared" si="17"/>
        <v>6</v>
      </c>
      <c r="E142" t="b">
        <f t="shared" si="15"/>
        <v>1</v>
      </c>
    </row>
    <row r="143" spans="1:5" x14ac:dyDescent="0.25">
      <c r="A143" s="3">
        <f t="shared" si="16"/>
        <v>142</v>
      </c>
      <c r="B143" s="3">
        <f t="shared" si="13"/>
        <v>6</v>
      </c>
      <c r="C143">
        <f t="shared" si="14"/>
        <v>35</v>
      </c>
      <c r="D143">
        <f t="shared" si="17"/>
        <v>6</v>
      </c>
      <c r="E143" t="b">
        <f t="shared" si="15"/>
        <v>1</v>
      </c>
    </row>
    <row r="144" spans="1:5" x14ac:dyDescent="0.25">
      <c r="A144" s="3">
        <f t="shared" si="16"/>
        <v>143</v>
      </c>
      <c r="B144" s="3">
        <f t="shared" si="13"/>
        <v>6</v>
      </c>
      <c r="C144">
        <f t="shared" si="14"/>
        <v>35</v>
      </c>
      <c r="D144">
        <f t="shared" si="17"/>
        <v>6</v>
      </c>
      <c r="E144" t="b">
        <f t="shared" si="15"/>
        <v>1</v>
      </c>
    </row>
    <row r="145" spans="1:5" x14ac:dyDescent="0.25">
      <c r="A145" s="3">
        <f t="shared" si="16"/>
        <v>144</v>
      </c>
      <c r="B145" s="3">
        <f t="shared" si="13"/>
        <v>6</v>
      </c>
      <c r="C145">
        <f t="shared" si="14"/>
        <v>36</v>
      </c>
      <c r="D145">
        <f t="shared" si="17"/>
        <v>6</v>
      </c>
      <c r="E145" t="b">
        <f t="shared" si="15"/>
        <v>1</v>
      </c>
    </row>
    <row r="146" spans="1:5" x14ac:dyDescent="0.25">
      <c r="A146" s="3">
        <f t="shared" si="16"/>
        <v>145</v>
      </c>
      <c r="B146" s="3">
        <f t="shared" si="13"/>
        <v>6</v>
      </c>
      <c r="C146">
        <f t="shared" si="14"/>
        <v>36</v>
      </c>
      <c r="D146">
        <f t="shared" si="17"/>
        <v>6</v>
      </c>
      <c r="E146" t="b">
        <f t="shared" si="15"/>
        <v>1</v>
      </c>
    </row>
    <row r="147" spans="1:5" x14ac:dyDescent="0.25">
      <c r="A147" s="3">
        <f t="shared" si="16"/>
        <v>146</v>
      </c>
      <c r="B147" s="3">
        <f t="shared" si="13"/>
        <v>6</v>
      </c>
      <c r="C147">
        <f t="shared" si="14"/>
        <v>36</v>
      </c>
      <c r="D147">
        <f t="shared" si="17"/>
        <v>6</v>
      </c>
      <c r="E147" t="b">
        <f t="shared" si="15"/>
        <v>1</v>
      </c>
    </row>
    <row r="148" spans="1:5" x14ac:dyDescent="0.25">
      <c r="A148" s="3">
        <f t="shared" si="16"/>
        <v>147</v>
      </c>
      <c r="B148" s="3">
        <f t="shared" si="13"/>
        <v>6</v>
      </c>
      <c r="C148">
        <f t="shared" si="14"/>
        <v>36</v>
      </c>
      <c r="D148">
        <f t="shared" si="17"/>
        <v>6</v>
      </c>
      <c r="E148" t="b">
        <f t="shared" si="15"/>
        <v>1</v>
      </c>
    </row>
    <row r="149" spans="1:5" x14ac:dyDescent="0.25">
      <c r="A149" s="3">
        <f t="shared" si="16"/>
        <v>148</v>
      </c>
      <c r="B149" s="3">
        <f t="shared" si="13"/>
        <v>6</v>
      </c>
      <c r="C149">
        <f t="shared" si="14"/>
        <v>37</v>
      </c>
      <c r="D149">
        <f t="shared" si="17"/>
        <v>6</v>
      </c>
      <c r="E149" t="b">
        <f t="shared" si="15"/>
        <v>1</v>
      </c>
    </row>
    <row r="150" spans="1:5" x14ac:dyDescent="0.25">
      <c r="A150" s="3">
        <f t="shared" si="16"/>
        <v>149</v>
      </c>
      <c r="B150" s="3">
        <f t="shared" si="13"/>
        <v>6</v>
      </c>
      <c r="C150">
        <f t="shared" si="14"/>
        <v>37</v>
      </c>
      <c r="D150">
        <f t="shared" si="17"/>
        <v>6</v>
      </c>
      <c r="E150" t="b">
        <f t="shared" si="15"/>
        <v>1</v>
      </c>
    </row>
    <row r="151" spans="1:5" x14ac:dyDescent="0.25">
      <c r="A151" s="3">
        <f t="shared" si="16"/>
        <v>150</v>
      </c>
      <c r="B151" s="3">
        <f t="shared" si="13"/>
        <v>6</v>
      </c>
      <c r="C151">
        <f t="shared" si="14"/>
        <v>37</v>
      </c>
      <c r="D151">
        <f t="shared" si="17"/>
        <v>6</v>
      </c>
      <c r="E151" t="b">
        <f t="shared" si="15"/>
        <v>1</v>
      </c>
    </row>
    <row r="152" spans="1:5" x14ac:dyDescent="0.25">
      <c r="A152" s="3">
        <f t="shared" si="16"/>
        <v>151</v>
      </c>
      <c r="B152" s="3">
        <f t="shared" si="13"/>
        <v>6</v>
      </c>
      <c r="C152">
        <f t="shared" si="14"/>
        <v>37</v>
      </c>
      <c r="D152">
        <f t="shared" si="17"/>
        <v>6</v>
      </c>
      <c r="E152" t="b">
        <f t="shared" si="15"/>
        <v>1</v>
      </c>
    </row>
    <row r="153" spans="1:5" x14ac:dyDescent="0.25">
      <c r="A153" s="3">
        <f t="shared" si="16"/>
        <v>152</v>
      </c>
      <c r="B153" s="3">
        <f t="shared" si="13"/>
        <v>6</v>
      </c>
      <c r="C153">
        <f t="shared" si="14"/>
        <v>38</v>
      </c>
      <c r="D153">
        <f t="shared" si="17"/>
        <v>6</v>
      </c>
      <c r="E153" t="b">
        <f t="shared" si="15"/>
        <v>1</v>
      </c>
    </row>
    <row r="154" spans="1:5" x14ac:dyDescent="0.25">
      <c r="A154" s="3">
        <f t="shared" si="16"/>
        <v>153</v>
      </c>
      <c r="B154" s="3">
        <f t="shared" si="13"/>
        <v>6</v>
      </c>
      <c r="C154">
        <f t="shared" si="14"/>
        <v>38</v>
      </c>
      <c r="D154">
        <f t="shared" si="17"/>
        <v>6</v>
      </c>
      <c r="E154" t="b">
        <f t="shared" si="15"/>
        <v>1</v>
      </c>
    </row>
    <row r="155" spans="1:5" x14ac:dyDescent="0.25">
      <c r="A155" s="3">
        <f t="shared" si="16"/>
        <v>154</v>
      </c>
      <c r="B155" s="3">
        <f t="shared" si="13"/>
        <v>6</v>
      </c>
      <c r="C155">
        <f t="shared" si="14"/>
        <v>38</v>
      </c>
      <c r="D155">
        <f t="shared" si="17"/>
        <v>6</v>
      </c>
      <c r="E155" t="b">
        <f t="shared" si="15"/>
        <v>1</v>
      </c>
    </row>
    <row r="156" spans="1:5" x14ac:dyDescent="0.25">
      <c r="A156" s="3">
        <f t="shared" si="16"/>
        <v>155</v>
      </c>
      <c r="B156" s="3">
        <f t="shared" si="13"/>
        <v>6</v>
      </c>
      <c r="C156">
        <f t="shared" si="14"/>
        <v>38</v>
      </c>
      <c r="D156">
        <f t="shared" si="17"/>
        <v>6</v>
      </c>
      <c r="E156" t="b">
        <f t="shared" si="15"/>
        <v>1</v>
      </c>
    </row>
    <row r="157" spans="1:5" x14ac:dyDescent="0.25">
      <c r="A157" s="3">
        <f t="shared" si="16"/>
        <v>156</v>
      </c>
      <c r="B157" s="3">
        <f t="shared" si="13"/>
        <v>6</v>
      </c>
      <c r="C157">
        <f t="shared" si="14"/>
        <v>39</v>
      </c>
      <c r="D157">
        <f t="shared" si="17"/>
        <v>6</v>
      </c>
      <c r="E157" t="b">
        <f t="shared" si="15"/>
        <v>1</v>
      </c>
    </row>
    <row r="158" spans="1:5" x14ac:dyDescent="0.25">
      <c r="A158" s="3">
        <f t="shared" si="16"/>
        <v>157</v>
      </c>
      <c r="B158" s="3">
        <f t="shared" si="13"/>
        <v>6</v>
      </c>
      <c r="C158">
        <f t="shared" si="14"/>
        <v>39</v>
      </c>
      <c r="D158">
        <f t="shared" si="17"/>
        <v>6</v>
      </c>
      <c r="E158" t="b">
        <f t="shared" si="15"/>
        <v>1</v>
      </c>
    </row>
    <row r="159" spans="1:5" x14ac:dyDescent="0.25">
      <c r="A159" s="3">
        <f t="shared" si="16"/>
        <v>158</v>
      </c>
      <c r="B159" s="3">
        <f t="shared" si="13"/>
        <v>6</v>
      </c>
      <c r="C159">
        <f t="shared" si="14"/>
        <v>39</v>
      </c>
      <c r="D159">
        <f t="shared" si="17"/>
        <v>6</v>
      </c>
      <c r="E159" t="b">
        <f t="shared" si="15"/>
        <v>1</v>
      </c>
    </row>
    <row r="160" spans="1:5" x14ac:dyDescent="0.25">
      <c r="A160" s="3">
        <f t="shared" si="16"/>
        <v>159</v>
      </c>
      <c r="B160" s="3">
        <f t="shared" si="13"/>
        <v>6</v>
      </c>
      <c r="C160">
        <f t="shared" si="14"/>
        <v>39</v>
      </c>
      <c r="D160">
        <f t="shared" si="17"/>
        <v>6</v>
      </c>
      <c r="E160" t="b">
        <f t="shared" si="15"/>
        <v>1</v>
      </c>
    </row>
    <row r="161" spans="1:5" x14ac:dyDescent="0.25">
      <c r="A161" s="3">
        <f t="shared" si="16"/>
        <v>160</v>
      </c>
      <c r="B161" s="3">
        <f t="shared" si="13"/>
        <v>6</v>
      </c>
      <c r="C161">
        <f t="shared" si="14"/>
        <v>40</v>
      </c>
      <c r="D161">
        <f t="shared" si="17"/>
        <v>6</v>
      </c>
      <c r="E161" t="b">
        <f t="shared" si="15"/>
        <v>1</v>
      </c>
    </row>
    <row r="162" spans="1:5" x14ac:dyDescent="0.25">
      <c r="A162" s="3">
        <f t="shared" si="16"/>
        <v>161</v>
      </c>
      <c r="B162" s="3">
        <f t="shared" si="13"/>
        <v>6</v>
      </c>
      <c r="C162">
        <f t="shared" si="14"/>
        <v>40</v>
      </c>
      <c r="D162">
        <f t="shared" si="17"/>
        <v>6</v>
      </c>
      <c r="E162" t="b">
        <f t="shared" si="15"/>
        <v>1</v>
      </c>
    </row>
    <row r="163" spans="1:5" x14ac:dyDescent="0.25">
      <c r="A163" s="3">
        <f t="shared" si="16"/>
        <v>162</v>
      </c>
      <c r="B163" s="3">
        <f t="shared" si="13"/>
        <v>6</v>
      </c>
      <c r="C163">
        <f t="shared" si="14"/>
        <v>40</v>
      </c>
      <c r="D163">
        <f t="shared" si="17"/>
        <v>6</v>
      </c>
      <c r="E163" t="b">
        <f t="shared" si="15"/>
        <v>1</v>
      </c>
    </row>
    <row r="164" spans="1:5" x14ac:dyDescent="0.25">
      <c r="A164" s="3">
        <f t="shared" si="16"/>
        <v>163</v>
      </c>
      <c r="B164" s="3">
        <f t="shared" si="13"/>
        <v>6</v>
      </c>
      <c r="C164">
        <f t="shared" si="14"/>
        <v>40</v>
      </c>
      <c r="D164">
        <f t="shared" si="17"/>
        <v>6</v>
      </c>
      <c r="E164" t="b">
        <f t="shared" si="15"/>
        <v>1</v>
      </c>
    </row>
    <row r="165" spans="1:5" x14ac:dyDescent="0.25">
      <c r="A165" s="3">
        <f t="shared" si="16"/>
        <v>164</v>
      </c>
      <c r="B165" s="3">
        <f t="shared" si="13"/>
        <v>6</v>
      </c>
      <c r="C165">
        <f t="shared" si="14"/>
        <v>41</v>
      </c>
      <c r="D165">
        <f t="shared" si="17"/>
        <v>6</v>
      </c>
      <c r="E165" t="b">
        <f t="shared" si="15"/>
        <v>1</v>
      </c>
    </row>
    <row r="166" spans="1:5" x14ac:dyDescent="0.25">
      <c r="A166" s="3">
        <f t="shared" si="16"/>
        <v>165</v>
      </c>
      <c r="B166" s="3">
        <f t="shared" si="13"/>
        <v>6</v>
      </c>
      <c r="C166">
        <f t="shared" si="14"/>
        <v>41</v>
      </c>
      <c r="D166">
        <f t="shared" si="17"/>
        <v>6</v>
      </c>
      <c r="E166" t="b">
        <f t="shared" si="15"/>
        <v>1</v>
      </c>
    </row>
    <row r="167" spans="1:5" x14ac:dyDescent="0.25">
      <c r="A167" s="3">
        <f t="shared" si="16"/>
        <v>166</v>
      </c>
      <c r="B167" s="3">
        <f t="shared" si="13"/>
        <v>6</v>
      </c>
      <c r="C167">
        <f t="shared" si="14"/>
        <v>41</v>
      </c>
      <c r="D167">
        <f t="shared" si="17"/>
        <v>6</v>
      </c>
      <c r="E167" t="b">
        <f t="shared" si="15"/>
        <v>1</v>
      </c>
    </row>
    <row r="168" spans="1:5" x14ac:dyDescent="0.25">
      <c r="A168" s="3">
        <f t="shared" si="16"/>
        <v>167</v>
      </c>
      <c r="B168" s="3">
        <f t="shared" si="13"/>
        <v>6</v>
      </c>
      <c r="C168">
        <f t="shared" si="14"/>
        <v>41</v>
      </c>
      <c r="D168">
        <f t="shared" si="17"/>
        <v>6</v>
      </c>
      <c r="E168" t="b">
        <f t="shared" si="15"/>
        <v>1</v>
      </c>
    </row>
    <row r="169" spans="1:5" x14ac:dyDescent="0.25">
      <c r="A169" s="3">
        <f t="shared" si="16"/>
        <v>168</v>
      </c>
      <c r="B169" s="3">
        <f t="shared" si="13"/>
        <v>6</v>
      </c>
      <c r="C169">
        <f t="shared" si="14"/>
        <v>42</v>
      </c>
      <c r="D169">
        <f t="shared" si="17"/>
        <v>6</v>
      </c>
      <c r="E169" t="b">
        <f t="shared" si="15"/>
        <v>1</v>
      </c>
    </row>
    <row r="170" spans="1:5" x14ac:dyDescent="0.25">
      <c r="A170" s="3">
        <f t="shared" si="16"/>
        <v>169</v>
      </c>
      <c r="B170" s="3">
        <f t="shared" si="13"/>
        <v>6</v>
      </c>
      <c r="C170">
        <f t="shared" si="14"/>
        <v>42</v>
      </c>
      <c r="D170">
        <f t="shared" si="17"/>
        <v>6</v>
      </c>
      <c r="E170" t="b">
        <f t="shared" si="15"/>
        <v>1</v>
      </c>
    </row>
    <row r="171" spans="1:5" x14ac:dyDescent="0.25">
      <c r="A171" s="3">
        <f t="shared" si="16"/>
        <v>170</v>
      </c>
      <c r="B171" s="3">
        <f t="shared" si="13"/>
        <v>6</v>
      </c>
      <c r="C171">
        <f t="shared" si="14"/>
        <v>42</v>
      </c>
      <c r="D171">
        <f t="shared" si="17"/>
        <v>6</v>
      </c>
      <c r="E171" t="b">
        <f t="shared" si="15"/>
        <v>1</v>
      </c>
    </row>
    <row r="172" spans="1:5" x14ac:dyDescent="0.25">
      <c r="A172" s="3">
        <f t="shared" si="16"/>
        <v>171</v>
      </c>
      <c r="B172" s="3">
        <f t="shared" si="13"/>
        <v>6</v>
      </c>
      <c r="C172">
        <f t="shared" si="14"/>
        <v>42</v>
      </c>
      <c r="D172">
        <f t="shared" si="17"/>
        <v>6</v>
      </c>
      <c r="E172" t="b">
        <f t="shared" si="15"/>
        <v>1</v>
      </c>
    </row>
    <row r="173" spans="1:5" x14ac:dyDescent="0.25">
      <c r="A173" s="3">
        <f t="shared" si="16"/>
        <v>172</v>
      </c>
      <c r="B173" s="3">
        <f t="shared" si="13"/>
        <v>6</v>
      </c>
      <c r="C173">
        <f t="shared" si="14"/>
        <v>43</v>
      </c>
      <c r="D173">
        <f t="shared" si="17"/>
        <v>6</v>
      </c>
      <c r="E173" t="b">
        <f t="shared" si="15"/>
        <v>1</v>
      </c>
    </row>
    <row r="174" spans="1:5" x14ac:dyDescent="0.25">
      <c r="A174" s="3">
        <f t="shared" si="16"/>
        <v>173</v>
      </c>
      <c r="B174" s="3">
        <f t="shared" si="13"/>
        <v>6</v>
      </c>
      <c r="C174">
        <f t="shared" si="14"/>
        <v>43</v>
      </c>
      <c r="D174">
        <f t="shared" si="17"/>
        <v>6</v>
      </c>
      <c r="E174" t="b">
        <f t="shared" si="15"/>
        <v>1</v>
      </c>
    </row>
    <row r="175" spans="1:5" x14ac:dyDescent="0.25">
      <c r="A175" s="3">
        <f t="shared" si="16"/>
        <v>174</v>
      </c>
      <c r="B175" s="3">
        <f t="shared" si="13"/>
        <v>6</v>
      </c>
      <c r="C175">
        <f t="shared" si="14"/>
        <v>43</v>
      </c>
      <c r="D175">
        <f t="shared" si="17"/>
        <v>6</v>
      </c>
      <c r="E175" t="b">
        <f t="shared" si="15"/>
        <v>1</v>
      </c>
    </row>
    <row r="176" spans="1:5" x14ac:dyDescent="0.25">
      <c r="A176" s="3">
        <f t="shared" si="16"/>
        <v>175</v>
      </c>
      <c r="B176" s="3">
        <f t="shared" si="13"/>
        <v>6</v>
      </c>
      <c r="C176">
        <f t="shared" si="14"/>
        <v>43</v>
      </c>
      <c r="D176">
        <f t="shared" si="17"/>
        <v>6</v>
      </c>
      <c r="E176" t="b">
        <f t="shared" si="15"/>
        <v>1</v>
      </c>
    </row>
    <row r="177" spans="1:5" x14ac:dyDescent="0.25">
      <c r="A177" s="3">
        <f t="shared" si="16"/>
        <v>176</v>
      </c>
      <c r="B177" s="3">
        <f t="shared" si="13"/>
        <v>6</v>
      </c>
      <c r="C177">
        <f t="shared" si="14"/>
        <v>44</v>
      </c>
      <c r="D177">
        <f t="shared" si="17"/>
        <v>6</v>
      </c>
      <c r="E177" t="b">
        <f t="shared" si="15"/>
        <v>1</v>
      </c>
    </row>
    <row r="178" spans="1:5" x14ac:dyDescent="0.25">
      <c r="A178" s="3">
        <f t="shared" si="16"/>
        <v>177</v>
      </c>
      <c r="B178" s="3">
        <f t="shared" si="13"/>
        <v>6</v>
      </c>
      <c r="C178">
        <f t="shared" si="14"/>
        <v>44</v>
      </c>
      <c r="D178">
        <f t="shared" si="17"/>
        <v>6</v>
      </c>
      <c r="E178" t="b">
        <f t="shared" si="15"/>
        <v>1</v>
      </c>
    </row>
    <row r="179" spans="1:5" x14ac:dyDescent="0.25">
      <c r="A179" s="3">
        <f t="shared" si="16"/>
        <v>178</v>
      </c>
      <c r="B179" s="3">
        <f t="shared" si="13"/>
        <v>6</v>
      </c>
      <c r="C179">
        <f t="shared" si="14"/>
        <v>44</v>
      </c>
      <c r="D179">
        <f t="shared" si="17"/>
        <v>6</v>
      </c>
      <c r="E179" t="b">
        <f t="shared" si="15"/>
        <v>1</v>
      </c>
    </row>
    <row r="180" spans="1:5" x14ac:dyDescent="0.25">
      <c r="A180" s="3">
        <f t="shared" si="16"/>
        <v>179</v>
      </c>
      <c r="B180" s="3">
        <f t="shared" si="13"/>
        <v>6</v>
      </c>
      <c r="C180">
        <f t="shared" si="14"/>
        <v>44</v>
      </c>
      <c r="D180">
        <f t="shared" si="17"/>
        <v>6</v>
      </c>
      <c r="E180" t="b">
        <f t="shared" si="15"/>
        <v>1</v>
      </c>
    </row>
    <row r="181" spans="1:5" x14ac:dyDescent="0.25">
      <c r="A181" s="3">
        <f t="shared" si="16"/>
        <v>180</v>
      </c>
      <c r="B181" s="3">
        <f t="shared" si="13"/>
        <v>6</v>
      </c>
      <c r="C181">
        <f t="shared" si="14"/>
        <v>45</v>
      </c>
      <c r="D181">
        <f t="shared" si="17"/>
        <v>6</v>
      </c>
      <c r="E181" t="b">
        <f t="shared" si="15"/>
        <v>1</v>
      </c>
    </row>
    <row r="182" spans="1:5" x14ac:dyDescent="0.25">
      <c r="A182" s="3">
        <f t="shared" si="16"/>
        <v>181</v>
      </c>
      <c r="B182" s="3">
        <f t="shared" si="13"/>
        <v>6</v>
      </c>
      <c r="C182">
        <f t="shared" si="14"/>
        <v>45</v>
      </c>
      <c r="D182">
        <f t="shared" si="17"/>
        <v>6</v>
      </c>
      <c r="E182" t="b">
        <f t="shared" si="15"/>
        <v>1</v>
      </c>
    </row>
    <row r="183" spans="1:5" x14ac:dyDescent="0.25">
      <c r="A183" s="3">
        <f t="shared" si="16"/>
        <v>182</v>
      </c>
      <c r="B183" s="3">
        <f t="shared" si="13"/>
        <v>6</v>
      </c>
      <c r="C183">
        <f t="shared" si="14"/>
        <v>45</v>
      </c>
      <c r="D183">
        <f t="shared" si="17"/>
        <v>6</v>
      </c>
      <c r="E183" t="b">
        <f t="shared" si="15"/>
        <v>1</v>
      </c>
    </row>
    <row r="184" spans="1:5" x14ac:dyDescent="0.25">
      <c r="A184" s="3">
        <f t="shared" si="16"/>
        <v>183</v>
      </c>
      <c r="B184" s="3">
        <f t="shared" si="13"/>
        <v>6</v>
      </c>
      <c r="C184">
        <f t="shared" si="14"/>
        <v>45</v>
      </c>
      <c r="D184">
        <f t="shared" si="17"/>
        <v>6</v>
      </c>
      <c r="E184" t="b">
        <f t="shared" si="15"/>
        <v>1</v>
      </c>
    </row>
    <row r="185" spans="1:5" x14ac:dyDescent="0.25">
      <c r="A185" s="3">
        <f t="shared" si="16"/>
        <v>184</v>
      </c>
      <c r="B185" s="3">
        <f t="shared" si="13"/>
        <v>6</v>
      </c>
      <c r="C185">
        <f t="shared" si="14"/>
        <v>46</v>
      </c>
      <c r="D185">
        <f t="shared" si="17"/>
        <v>6</v>
      </c>
      <c r="E185" t="b">
        <f t="shared" si="15"/>
        <v>1</v>
      </c>
    </row>
    <row r="186" spans="1:5" x14ac:dyDescent="0.25">
      <c r="A186" s="3">
        <f t="shared" si="16"/>
        <v>185</v>
      </c>
      <c r="B186" s="3">
        <f t="shared" si="13"/>
        <v>6</v>
      </c>
      <c r="C186">
        <f t="shared" si="14"/>
        <v>46</v>
      </c>
      <c r="D186">
        <f t="shared" si="17"/>
        <v>6</v>
      </c>
      <c r="E186" t="b">
        <f t="shared" si="15"/>
        <v>1</v>
      </c>
    </row>
    <row r="187" spans="1:5" x14ac:dyDescent="0.25">
      <c r="A187" s="3">
        <f t="shared" si="16"/>
        <v>186</v>
      </c>
      <c r="B187" s="3">
        <f t="shared" si="13"/>
        <v>6</v>
      </c>
      <c r="C187">
        <f t="shared" si="14"/>
        <v>46</v>
      </c>
      <c r="D187">
        <f t="shared" si="17"/>
        <v>6</v>
      </c>
      <c r="E187" t="b">
        <f t="shared" si="15"/>
        <v>1</v>
      </c>
    </row>
    <row r="188" spans="1:5" x14ac:dyDescent="0.25">
      <c r="A188" s="3">
        <f t="shared" si="16"/>
        <v>187</v>
      </c>
      <c r="B188" s="3">
        <f t="shared" si="13"/>
        <v>6</v>
      </c>
      <c r="C188">
        <f t="shared" si="14"/>
        <v>46</v>
      </c>
      <c r="D188">
        <f t="shared" si="17"/>
        <v>6</v>
      </c>
      <c r="E188" t="b">
        <f t="shared" si="15"/>
        <v>1</v>
      </c>
    </row>
    <row r="189" spans="1:5" x14ac:dyDescent="0.25">
      <c r="A189" s="3">
        <f t="shared" si="16"/>
        <v>188</v>
      </c>
      <c r="B189" s="3">
        <f t="shared" si="13"/>
        <v>6</v>
      </c>
      <c r="C189">
        <f t="shared" si="14"/>
        <v>47</v>
      </c>
      <c r="D189">
        <f t="shared" si="17"/>
        <v>6</v>
      </c>
      <c r="E189" t="b">
        <f t="shared" si="15"/>
        <v>1</v>
      </c>
    </row>
    <row r="190" spans="1:5" x14ac:dyDescent="0.25">
      <c r="A190" s="3">
        <f t="shared" si="16"/>
        <v>189</v>
      </c>
      <c r="B190" s="3">
        <f t="shared" si="13"/>
        <v>6</v>
      </c>
      <c r="C190">
        <f t="shared" si="14"/>
        <v>47</v>
      </c>
      <c r="D190">
        <f t="shared" si="17"/>
        <v>6</v>
      </c>
      <c r="E190" t="b">
        <f t="shared" si="15"/>
        <v>1</v>
      </c>
    </row>
    <row r="191" spans="1:5" x14ac:dyDescent="0.25">
      <c r="A191" s="3">
        <f t="shared" si="16"/>
        <v>190</v>
      </c>
      <c r="B191" s="3">
        <f t="shared" si="13"/>
        <v>6</v>
      </c>
      <c r="C191">
        <f t="shared" si="14"/>
        <v>47</v>
      </c>
      <c r="D191">
        <f t="shared" si="17"/>
        <v>6</v>
      </c>
      <c r="E191" t="b">
        <f t="shared" si="15"/>
        <v>1</v>
      </c>
    </row>
    <row r="192" spans="1:5" x14ac:dyDescent="0.25">
      <c r="A192" s="3">
        <f t="shared" si="16"/>
        <v>191</v>
      </c>
      <c r="B192" s="3">
        <f t="shared" si="13"/>
        <v>6</v>
      </c>
      <c r="C192">
        <f t="shared" si="14"/>
        <v>47</v>
      </c>
      <c r="D192">
        <f t="shared" si="17"/>
        <v>6</v>
      </c>
      <c r="E192" t="b">
        <f t="shared" si="15"/>
        <v>1</v>
      </c>
    </row>
    <row r="193" spans="1:5" x14ac:dyDescent="0.25">
      <c r="A193" s="3">
        <f t="shared" si="16"/>
        <v>192</v>
      </c>
      <c r="B193" s="3">
        <f t="shared" si="13"/>
        <v>6</v>
      </c>
      <c r="C193">
        <f t="shared" si="14"/>
        <v>48</v>
      </c>
      <c r="D193">
        <f t="shared" si="17"/>
        <v>6</v>
      </c>
      <c r="E193" t="b">
        <f t="shared" si="15"/>
        <v>1</v>
      </c>
    </row>
    <row r="194" spans="1:5" x14ac:dyDescent="0.25">
      <c r="A194" s="3">
        <f t="shared" si="16"/>
        <v>193</v>
      </c>
      <c r="B194" s="3">
        <f t="shared" si="13"/>
        <v>6</v>
      </c>
      <c r="C194">
        <f t="shared" si="14"/>
        <v>48</v>
      </c>
      <c r="D194">
        <f t="shared" si="17"/>
        <v>6</v>
      </c>
      <c r="E194" t="b">
        <f t="shared" si="15"/>
        <v>1</v>
      </c>
    </row>
    <row r="195" spans="1:5" x14ac:dyDescent="0.25">
      <c r="A195" s="3">
        <f t="shared" si="16"/>
        <v>194</v>
      </c>
      <c r="B195" s="3">
        <f t="shared" ref="B195:B257" si="18">_xlfn.FLOOR.MATH(LOG(A195,2))-1</f>
        <v>6</v>
      </c>
      <c r="C195">
        <f t="shared" ref="C195:C257" si="19">_xlfn.FLOOR.MATH(A195/4)</f>
        <v>48</v>
      </c>
      <c r="D195">
        <f t="shared" si="17"/>
        <v>6</v>
      </c>
      <c r="E195" t="b">
        <f t="shared" ref="E195:E257" si="20">D195=B195</f>
        <v>1</v>
      </c>
    </row>
    <row r="196" spans="1:5" x14ac:dyDescent="0.25">
      <c r="A196" s="3">
        <f t="shared" ref="A196:A257" si="21">A195+1</f>
        <v>195</v>
      </c>
      <c r="B196" s="3">
        <f t="shared" si="18"/>
        <v>6</v>
      </c>
      <c r="C196">
        <f t="shared" si="19"/>
        <v>48</v>
      </c>
      <c r="D196">
        <f t="shared" si="17"/>
        <v>6</v>
      </c>
      <c r="E196" t="b">
        <f t="shared" si="20"/>
        <v>1</v>
      </c>
    </row>
    <row r="197" spans="1:5" x14ac:dyDescent="0.25">
      <c r="A197" s="3">
        <f t="shared" si="21"/>
        <v>196</v>
      </c>
      <c r="B197" s="3">
        <f t="shared" si="18"/>
        <v>6</v>
      </c>
      <c r="C197">
        <f t="shared" si="19"/>
        <v>49</v>
      </c>
      <c r="D197">
        <f t="shared" si="17"/>
        <v>6</v>
      </c>
      <c r="E197" t="b">
        <f t="shared" si="20"/>
        <v>1</v>
      </c>
    </row>
    <row r="198" spans="1:5" x14ac:dyDescent="0.25">
      <c r="A198" s="3">
        <f t="shared" si="21"/>
        <v>197</v>
      </c>
      <c r="B198" s="3">
        <f t="shared" si="18"/>
        <v>6</v>
      </c>
      <c r="C198">
        <f t="shared" si="19"/>
        <v>49</v>
      </c>
      <c r="D198">
        <f t="shared" ref="D198:D257" si="22">MAX(0,_xlfn.FLOOR.MATH(LOG(C198,2))) + 1</f>
        <v>6</v>
      </c>
      <c r="E198" t="b">
        <f t="shared" si="20"/>
        <v>1</v>
      </c>
    </row>
    <row r="199" spans="1:5" x14ac:dyDescent="0.25">
      <c r="A199" s="3">
        <f t="shared" si="21"/>
        <v>198</v>
      </c>
      <c r="B199" s="3">
        <f t="shared" si="18"/>
        <v>6</v>
      </c>
      <c r="C199">
        <f t="shared" si="19"/>
        <v>49</v>
      </c>
      <c r="D199">
        <f t="shared" si="22"/>
        <v>6</v>
      </c>
      <c r="E199" t="b">
        <f t="shared" si="20"/>
        <v>1</v>
      </c>
    </row>
    <row r="200" spans="1:5" x14ac:dyDescent="0.25">
      <c r="A200" s="3">
        <f t="shared" si="21"/>
        <v>199</v>
      </c>
      <c r="B200" s="3">
        <f t="shared" si="18"/>
        <v>6</v>
      </c>
      <c r="C200">
        <f t="shared" si="19"/>
        <v>49</v>
      </c>
      <c r="D200">
        <f t="shared" si="22"/>
        <v>6</v>
      </c>
      <c r="E200" t="b">
        <f t="shared" si="20"/>
        <v>1</v>
      </c>
    </row>
    <row r="201" spans="1:5" x14ac:dyDescent="0.25">
      <c r="A201" s="3">
        <f t="shared" si="21"/>
        <v>200</v>
      </c>
      <c r="B201" s="3">
        <f t="shared" si="18"/>
        <v>6</v>
      </c>
      <c r="C201">
        <f t="shared" si="19"/>
        <v>50</v>
      </c>
      <c r="D201">
        <f t="shared" si="22"/>
        <v>6</v>
      </c>
      <c r="E201" t="b">
        <f t="shared" si="20"/>
        <v>1</v>
      </c>
    </row>
    <row r="202" spans="1:5" x14ac:dyDescent="0.25">
      <c r="A202" s="3">
        <f t="shared" si="21"/>
        <v>201</v>
      </c>
      <c r="B202" s="3">
        <f t="shared" si="18"/>
        <v>6</v>
      </c>
      <c r="C202">
        <f t="shared" si="19"/>
        <v>50</v>
      </c>
      <c r="D202">
        <f t="shared" si="22"/>
        <v>6</v>
      </c>
      <c r="E202" t="b">
        <f t="shared" si="20"/>
        <v>1</v>
      </c>
    </row>
    <row r="203" spans="1:5" x14ac:dyDescent="0.25">
      <c r="A203" s="3">
        <f t="shared" si="21"/>
        <v>202</v>
      </c>
      <c r="B203" s="3">
        <f t="shared" si="18"/>
        <v>6</v>
      </c>
      <c r="C203">
        <f t="shared" si="19"/>
        <v>50</v>
      </c>
      <c r="D203">
        <f t="shared" si="22"/>
        <v>6</v>
      </c>
      <c r="E203" t="b">
        <f t="shared" si="20"/>
        <v>1</v>
      </c>
    </row>
    <row r="204" spans="1:5" x14ac:dyDescent="0.25">
      <c r="A204" s="3">
        <f t="shared" si="21"/>
        <v>203</v>
      </c>
      <c r="B204" s="3">
        <f t="shared" si="18"/>
        <v>6</v>
      </c>
      <c r="C204">
        <f t="shared" si="19"/>
        <v>50</v>
      </c>
      <c r="D204">
        <f t="shared" si="22"/>
        <v>6</v>
      </c>
      <c r="E204" t="b">
        <f t="shared" si="20"/>
        <v>1</v>
      </c>
    </row>
    <row r="205" spans="1:5" x14ac:dyDescent="0.25">
      <c r="A205" s="3">
        <f t="shared" si="21"/>
        <v>204</v>
      </c>
      <c r="B205" s="3">
        <f t="shared" si="18"/>
        <v>6</v>
      </c>
      <c r="C205">
        <f t="shared" si="19"/>
        <v>51</v>
      </c>
      <c r="D205">
        <f t="shared" si="22"/>
        <v>6</v>
      </c>
      <c r="E205" t="b">
        <f t="shared" si="20"/>
        <v>1</v>
      </c>
    </row>
    <row r="206" spans="1:5" x14ac:dyDescent="0.25">
      <c r="A206" s="3">
        <f t="shared" si="21"/>
        <v>205</v>
      </c>
      <c r="B206" s="3">
        <f t="shared" si="18"/>
        <v>6</v>
      </c>
      <c r="C206">
        <f t="shared" si="19"/>
        <v>51</v>
      </c>
      <c r="D206">
        <f t="shared" si="22"/>
        <v>6</v>
      </c>
      <c r="E206" t="b">
        <f t="shared" si="20"/>
        <v>1</v>
      </c>
    </row>
    <row r="207" spans="1:5" x14ac:dyDescent="0.25">
      <c r="A207" s="3">
        <f t="shared" si="21"/>
        <v>206</v>
      </c>
      <c r="B207" s="3">
        <f t="shared" si="18"/>
        <v>6</v>
      </c>
      <c r="C207">
        <f t="shared" si="19"/>
        <v>51</v>
      </c>
      <c r="D207">
        <f t="shared" si="22"/>
        <v>6</v>
      </c>
      <c r="E207" t="b">
        <f t="shared" si="20"/>
        <v>1</v>
      </c>
    </row>
    <row r="208" spans="1:5" x14ac:dyDescent="0.25">
      <c r="A208" s="3">
        <f t="shared" si="21"/>
        <v>207</v>
      </c>
      <c r="B208" s="3">
        <f t="shared" si="18"/>
        <v>6</v>
      </c>
      <c r="C208">
        <f t="shared" si="19"/>
        <v>51</v>
      </c>
      <c r="D208">
        <f t="shared" si="22"/>
        <v>6</v>
      </c>
      <c r="E208" t="b">
        <f t="shared" si="20"/>
        <v>1</v>
      </c>
    </row>
    <row r="209" spans="1:5" x14ac:dyDescent="0.25">
      <c r="A209" s="3">
        <f t="shared" si="21"/>
        <v>208</v>
      </c>
      <c r="B209" s="3">
        <f t="shared" si="18"/>
        <v>6</v>
      </c>
      <c r="C209">
        <f t="shared" si="19"/>
        <v>52</v>
      </c>
      <c r="D209">
        <f t="shared" si="22"/>
        <v>6</v>
      </c>
      <c r="E209" t="b">
        <f t="shared" si="20"/>
        <v>1</v>
      </c>
    </row>
    <row r="210" spans="1:5" x14ac:dyDescent="0.25">
      <c r="A210" s="3">
        <f t="shared" si="21"/>
        <v>209</v>
      </c>
      <c r="B210" s="3">
        <f t="shared" si="18"/>
        <v>6</v>
      </c>
      <c r="C210">
        <f t="shared" si="19"/>
        <v>52</v>
      </c>
      <c r="D210">
        <f t="shared" si="22"/>
        <v>6</v>
      </c>
      <c r="E210" t="b">
        <f t="shared" si="20"/>
        <v>1</v>
      </c>
    </row>
    <row r="211" spans="1:5" x14ac:dyDescent="0.25">
      <c r="A211" s="3">
        <f t="shared" si="21"/>
        <v>210</v>
      </c>
      <c r="B211" s="3">
        <f t="shared" si="18"/>
        <v>6</v>
      </c>
      <c r="C211">
        <f t="shared" si="19"/>
        <v>52</v>
      </c>
      <c r="D211">
        <f t="shared" si="22"/>
        <v>6</v>
      </c>
      <c r="E211" t="b">
        <f t="shared" si="20"/>
        <v>1</v>
      </c>
    </row>
    <row r="212" spans="1:5" x14ac:dyDescent="0.25">
      <c r="A212" s="3">
        <f t="shared" si="21"/>
        <v>211</v>
      </c>
      <c r="B212" s="3">
        <f t="shared" si="18"/>
        <v>6</v>
      </c>
      <c r="C212">
        <f t="shared" si="19"/>
        <v>52</v>
      </c>
      <c r="D212">
        <f t="shared" si="22"/>
        <v>6</v>
      </c>
      <c r="E212" t="b">
        <f t="shared" si="20"/>
        <v>1</v>
      </c>
    </row>
    <row r="213" spans="1:5" x14ac:dyDescent="0.25">
      <c r="A213" s="3">
        <f t="shared" si="21"/>
        <v>212</v>
      </c>
      <c r="B213" s="3">
        <f t="shared" si="18"/>
        <v>6</v>
      </c>
      <c r="C213">
        <f t="shared" si="19"/>
        <v>53</v>
      </c>
      <c r="D213">
        <f t="shared" si="22"/>
        <v>6</v>
      </c>
      <c r="E213" t="b">
        <f t="shared" si="20"/>
        <v>1</v>
      </c>
    </row>
    <row r="214" spans="1:5" x14ac:dyDescent="0.25">
      <c r="A214" s="3">
        <f t="shared" si="21"/>
        <v>213</v>
      </c>
      <c r="B214" s="3">
        <f t="shared" si="18"/>
        <v>6</v>
      </c>
      <c r="C214">
        <f t="shared" si="19"/>
        <v>53</v>
      </c>
      <c r="D214">
        <f t="shared" si="22"/>
        <v>6</v>
      </c>
      <c r="E214" t="b">
        <f t="shared" si="20"/>
        <v>1</v>
      </c>
    </row>
    <row r="215" spans="1:5" x14ac:dyDescent="0.25">
      <c r="A215" s="3">
        <f t="shared" si="21"/>
        <v>214</v>
      </c>
      <c r="B215" s="3">
        <f t="shared" si="18"/>
        <v>6</v>
      </c>
      <c r="C215">
        <f t="shared" si="19"/>
        <v>53</v>
      </c>
      <c r="D215">
        <f t="shared" si="22"/>
        <v>6</v>
      </c>
      <c r="E215" t="b">
        <f t="shared" si="20"/>
        <v>1</v>
      </c>
    </row>
    <row r="216" spans="1:5" x14ac:dyDescent="0.25">
      <c r="A216" s="3">
        <f t="shared" si="21"/>
        <v>215</v>
      </c>
      <c r="B216" s="3">
        <f t="shared" si="18"/>
        <v>6</v>
      </c>
      <c r="C216">
        <f t="shared" si="19"/>
        <v>53</v>
      </c>
      <c r="D216">
        <f t="shared" si="22"/>
        <v>6</v>
      </c>
      <c r="E216" t="b">
        <f t="shared" si="20"/>
        <v>1</v>
      </c>
    </row>
    <row r="217" spans="1:5" x14ac:dyDescent="0.25">
      <c r="A217" s="3">
        <f t="shared" si="21"/>
        <v>216</v>
      </c>
      <c r="B217" s="3">
        <f t="shared" si="18"/>
        <v>6</v>
      </c>
      <c r="C217">
        <f t="shared" si="19"/>
        <v>54</v>
      </c>
      <c r="D217">
        <f t="shared" si="22"/>
        <v>6</v>
      </c>
      <c r="E217" t="b">
        <f t="shared" si="20"/>
        <v>1</v>
      </c>
    </row>
    <row r="218" spans="1:5" x14ac:dyDescent="0.25">
      <c r="A218" s="3">
        <f t="shared" si="21"/>
        <v>217</v>
      </c>
      <c r="B218" s="3">
        <f t="shared" si="18"/>
        <v>6</v>
      </c>
      <c r="C218">
        <f t="shared" si="19"/>
        <v>54</v>
      </c>
      <c r="D218">
        <f t="shared" si="22"/>
        <v>6</v>
      </c>
      <c r="E218" t="b">
        <f t="shared" si="20"/>
        <v>1</v>
      </c>
    </row>
    <row r="219" spans="1:5" x14ac:dyDescent="0.25">
      <c r="A219" s="3">
        <f t="shared" si="21"/>
        <v>218</v>
      </c>
      <c r="B219" s="3">
        <f t="shared" si="18"/>
        <v>6</v>
      </c>
      <c r="C219">
        <f t="shared" si="19"/>
        <v>54</v>
      </c>
      <c r="D219">
        <f t="shared" si="22"/>
        <v>6</v>
      </c>
      <c r="E219" t="b">
        <f t="shared" si="20"/>
        <v>1</v>
      </c>
    </row>
    <row r="220" spans="1:5" x14ac:dyDescent="0.25">
      <c r="A220" s="3">
        <f t="shared" si="21"/>
        <v>219</v>
      </c>
      <c r="B220" s="3">
        <f t="shared" si="18"/>
        <v>6</v>
      </c>
      <c r="C220">
        <f t="shared" si="19"/>
        <v>54</v>
      </c>
      <c r="D220">
        <f t="shared" si="22"/>
        <v>6</v>
      </c>
      <c r="E220" t="b">
        <f t="shared" si="20"/>
        <v>1</v>
      </c>
    </row>
    <row r="221" spans="1:5" x14ac:dyDescent="0.25">
      <c r="A221" s="3">
        <f t="shared" si="21"/>
        <v>220</v>
      </c>
      <c r="B221" s="3">
        <f t="shared" si="18"/>
        <v>6</v>
      </c>
      <c r="C221">
        <f t="shared" si="19"/>
        <v>55</v>
      </c>
      <c r="D221">
        <f t="shared" si="22"/>
        <v>6</v>
      </c>
      <c r="E221" t="b">
        <f t="shared" si="20"/>
        <v>1</v>
      </c>
    </row>
    <row r="222" spans="1:5" x14ac:dyDescent="0.25">
      <c r="A222" s="3">
        <f t="shared" si="21"/>
        <v>221</v>
      </c>
      <c r="B222" s="3">
        <f t="shared" si="18"/>
        <v>6</v>
      </c>
      <c r="C222">
        <f t="shared" si="19"/>
        <v>55</v>
      </c>
      <c r="D222">
        <f t="shared" si="22"/>
        <v>6</v>
      </c>
      <c r="E222" t="b">
        <f t="shared" si="20"/>
        <v>1</v>
      </c>
    </row>
    <row r="223" spans="1:5" x14ac:dyDescent="0.25">
      <c r="A223" s="3">
        <f t="shared" si="21"/>
        <v>222</v>
      </c>
      <c r="B223" s="3">
        <f t="shared" si="18"/>
        <v>6</v>
      </c>
      <c r="C223">
        <f t="shared" si="19"/>
        <v>55</v>
      </c>
      <c r="D223">
        <f t="shared" si="22"/>
        <v>6</v>
      </c>
      <c r="E223" t="b">
        <f t="shared" si="20"/>
        <v>1</v>
      </c>
    </row>
    <row r="224" spans="1:5" x14ac:dyDescent="0.25">
      <c r="A224" s="3">
        <f t="shared" si="21"/>
        <v>223</v>
      </c>
      <c r="B224" s="3">
        <f t="shared" si="18"/>
        <v>6</v>
      </c>
      <c r="C224">
        <f t="shared" si="19"/>
        <v>55</v>
      </c>
      <c r="D224">
        <f t="shared" si="22"/>
        <v>6</v>
      </c>
      <c r="E224" t="b">
        <f t="shared" si="20"/>
        <v>1</v>
      </c>
    </row>
    <row r="225" spans="1:5" x14ac:dyDescent="0.25">
      <c r="A225" s="3">
        <f t="shared" si="21"/>
        <v>224</v>
      </c>
      <c r="B225" s="3">
        <f t="shared" si="18"/>
        <v>6</v>
      </c>
      <c r="C225">
        <f t="shared" si="19"/>
        <v>56</v>
      </c>
      <c r="D225">
        <f t="shared" si="22"/>
        <v>6</v>
      </c>
      <c r="E225" t="b">
        <f t="shared" si="20"/>
        <v>1</v>
      </c>
    </row>
    <row r="226" spans="1:5" x14ac:dyDescent="0.25">
      <c r="A226" s="3">
        <f t="shared" si="21"/>
        <v>225</v>
      </c>
      <c r="B226" s="3">
        <f t="shared" si="18"/>
        <v>6</v>
      </c>
      <c r="C226">
        <f t="shared" si="19"/>
        <v>56</v>
      </c>
      <c r="D226">
        <f t="shared" si="22"/>
        <v>6</v>
      </c>
      <c r="E226" t="b">
        <f t="shared" si="20"/>
        <v>1</v>
      </c>
    </row>
    <row r="227" spans="1:5" x14ac:dyDescent="0.25">
      <c r="A227" s="3">
        <f t="shared" si="21"/>
        <v>226</v>
      </c>
      <c r="B227" s="3">
        <f t="shared" si="18"/>
        <v>6</v>
      </c>
      <c r="C227">
        <f t="shared" si="19"/>
        <v>56</v>
      </c>
      <c r="D227">
        <f t="shared" si="22"/>
        <v>6</v>
      </c>
      <c r="E227" t="b">
        <f t="shared" si="20"/>
        <v>1</v>
      </c>
    </row>
    <row r="228" spans="1:5" x14ac:dyDescent="0.25">
      <c r="A228" s="3">
        <f t="shared" si="21"/>
        <v>227</v>
      </c>
      <c r="B228" s="3">
        <f t="shared" si="18"/>
        <v>6</v>
      </c>
      <c r="C228">
        <f t="shared" si="19"/>
        <v>56</v>
      </c>
      <c r="D228">
        <f t="shared" si="22"/>
        <v>6</v>
      </c>
      <c r="E228" t="b">
        <f t="shared" si="20"/>
        <v>1</v>
      </c>
    </row>
    <row r="229" spans="1:5" x14ac:dyDescent="0.25">
      <c r="A229" s="3">
        <f t="shared" si="21"/>
        <v>228</v>
      </c>
      <c r="B229" s="3">
        <f t="shared" si="18"/>
        <v>6</v>
      </c>
      <c r="C229">
        <f t="shared" si="19"/>
        <v>57</v>
      </c>
      <c r="D229">
        <f t="shared" si="22"/>
        <v>6</v>
      </c>
      <c r="E229" t="b">
        <f t="shared" si="20"/>
        <v>1</v>
      </c>
    </row>
    <row r="230" spans="1:5" x14ac:dyDescent="0.25">
      <c r="A230" s="3">
        <f t="shared" si="21"/>
        <v>229</v>
      </c>
      <c r="B230" s="3">
        <f t="shared" si="18"/>
        <v>6</v>
      </c>
      <c r="C230">
        <f t="shared" si="19"/>
        <v>57</v>
      </c>
      <c r="D230">
        <f t="shared" si="22"/>
        <v>6</v>
      </c>
      <c r="E230" t="b">
        <f t="shared" si="20"/>
        <v>1</v>
      </c>
    </row>
    <row r="231" spans="1:5" x14ac:dyDescent="0.25">
      <c r="A231" s="3">
        <f t="shared" si="21"/>
        <v>230</v>
      </c>
      <c r="B231" s="3">
        <f t="shared" si="18"/>
        <v>6</v>
      </c>
      <c r="C231">
        <f t="shared" si="19"/>
        <v>57</v>
      </c>
      <c r="D231">
        <f t="shared" si="22"/>
        <v>6</v>
      </c>
      <c r="E231" t="b">
        <f t="shared" si="20"/>
        <v>1</v>
      </c>
    </row>
    <row r="232" spans="1:5" x14ac:dyDescent="0.25">
      <c r="A232" s="3">
        <f t="shared" si="21"/>
        <v>231</v>
      </c>
      <c r="B232" s="3">
        <f t="shared" si="18"/>
        <v>6</v>
      </c>
      <c r="C232">
        <f t="shared" si="19"/>
        <v>57</v>
      </c>
      <c r="D232">
        <f t="shared" si="22"/>
        <v>6</v>
      </c>
      <c r="E232" t="b">
        <f t="shared" si="20"/>
        <v>1</v>
      </c>
    </row>
    <row r="233" spans="1:5" x14ac:dyDescent="0.25">
      <c r="A233" s="3">
        <f t="shared" si="21"/>
        <v>232</v>
      </c>
      <c r="B233" s="3">
        <f t="shared" si="18"/>
        <v>6</v>
      </c>
      <c r="C233">
        <f t="shared" si="19"/>
        <v>58</v>
      </c>
      <c r="D233">
        <f t="shared" si="22"/>
        <v>6</v>
      </c>
      <c r="E233" t="b">
        <f t="shared" si="20"/>
        <v>1</v>
      </c>
    </row>
    <row r="234" spans="1:5" x14ac:dyDescent="0.25">
      <c r="A234" s="3">
        <f t="shared" si="21"/>
        <v>233</v>
      </c>
      <c r="B234" s="3">
        <f t="shared" si="18"/>
        <v>6</v>
      </c>
      <c r="C234">
        <f t="shared" si="19"/>
        <v>58</v>
      </c>
      <c r="D234">
        <f t="shared" si="22"/>
        <v>6</v>
      </c>
      <c r="E234" t="b">
        <f t="shared" si="20"/>
        <v>1</v>
      </c>
    </row>
    <row r="235" spans="1:5" x14ac:dyDescent="0.25">
      <c r="A235" s="3">
        <f t="shared" si="21"/>
        <v>234</v>
      </c>
      <c r="B235" s="3">
        <f t="shared" si="18"/>
        <v>6</v>
      </c>
      <c r="C235">
        <f t="shared" si="19"/>
        <v>58</v>
      </c>
      <c r="D235">
        <f t="shared" si="22"/>
        <v>6</v>
      </c>
      <c r="E235" t="b">
        <f t="shared" si="20"/>
        <v>1</v>
      </c>
    </row>
    <row r="236" spans="1:5" x14ac:dyDescent="0.25">
      <c r="A236" s="3">
        <f t="shared" si="21"/>
        <v>235</v>
      </c>
      <c r="B236" s="3">
        <f t="shared" si="18"/>
        <v>6</v>
      </c>
      <c r="C236">
        <f t="shared" si="19"/>
        <v>58</v>
      </c>
      <c r="D236">
        <f t="shared" si="22"/>
        <v>6</v>
      </c>
      <c r="E236" t="b">
        <f t="shared" si="20"/>
        <v>1</v>
      </c>
    </row>
    <row r="237" spans="1:5" x14ac:dyDescent="0.25">
      <c r="A237" s="3">
        <f t="shared" si="21"/>
        <v>236</v>
      </c>
      <c r="B237" s="3">
        <f t="shared" si="18"/>
        <v>6</v>
      </c>
      <c r="C237">
        <f t="shared" si="19"/>
        <v>59</v>
      </c>
      <c r="D237">
        <f t="shared" si="22"/>
        <v>6</v>
      </c>
      <c r="E237" t="b">
        <f t="shared" si="20"/>
        <v>1</v>
      </c>
    </row>
    <row r="238" spans="1:5" x14ac:dyDescent="0.25">
      <c r="A238" s="3">
        <f t="shared" si="21"/>
        <v>237</v>
      </c>
      <c r="B238" s="3">
        <f t="shared" si="18"/>
        <v>6</v>
      </c>
      <c r="C238">
        <f t="shared" si="19"/>
        <v>59</v>
      </c>
      <c r="D238">
        <f t="shared" si="22"/>
        <v>6</v>
      </c>
      <c r="E238" t="b">
        <f t="shared" si="20"/>
        <v>1</v>
      </c>
    </row>
    <row r="239" spans="1:5" x14ac:dyDescent="0.25">
      <c r="A239" s="3">
        <f t="shared" si="21"/>
        <v>238</v>
      </c>
      <c r="B239" s="3">
        <f t="shared" si="18"/>
        <v>6</v>
      </c>
      <c r="C239">
        <f t="shared" si="19"/>
        <v>59</v>
      </c>
      <c r="D239">
        <f t="shared" si="22"/>
        <v>6</v>
      </c>
      <c r="E239" t="b">
        <f t="shared" si="20"/>
        <v>1</v>
      </c>
    </row>
    <row r="240" spans="1:5" x14ac:dyDescent="0.25">
      <c r="A240" s="3">
        <f t="shared" si="21"/>
        <v>239</v>
      </c>
      <c r="B240" s="3">
        <f t="shared" si="18"/>
        <v>6</v>
      </c>
      <c r="C240">
        <f t="shared" si="19"/>
        <v>59</v>
      </c>
      <c r="D240">
        <f t="shared" si="22"/>
        <v>6</v>
      </c>
      <c r="E240" t="b">
        <f t="shared" si="20"/>
        <v>1</v>
      </c>
    </row>
    <row r="241" spans="1:5" x14ac:dyDescent="0.25">
      <c r="A241" s="3">
        <f t="shared" si="21"/>
        <v>240</v>
      </c>
      <c r="B241" s="3">
        <f t="shared" si="18"/>
        <v>6</v>
      </c>
      <c r="C241">
        <f t="shared" si="19"/>
        <v>60</v>
      </c>
      <c r="D241">
        <f t="shared" si="22"/>
        <v>6</v>
      </c>
      <c r="E241" t="b">
        <f t="shared" si="20"/>
        <v>1</v>
      </c>
    </row>
    <row r="242" spans="1:5" x14ac:dyDescent="0.25">
      <c r="A242" s="3">
        <f t="shared" si="21"/>
        <v>241</v>
      </c>
      <c r="B242" s="3">
        <f t="shared" si="18"/>
        <v>6</v>
      </c>
      <c r="C242">
        <f t="shared" si="19"/>
        <v>60</v>
      </c>
      <c r="D242">
        <f t="shared" si="22"/>
        <v>6</v>
      </c>
      <c r="E242" t="b">
        <f t="shared" si="20"/>
        <v>1</v>
      </c>
    </row>
    <row r="243" spans="1:5" x14ac:dyDescent="0.25">
      <c r="A243" s="3">
        <f t="shared" si="21"/>
        <v>242</v>
      </c>
      <c r="B243" s="3">
        <f t="shared" si="18"/>
        <v>6</v>
      </c>
      <c r="C243">
        <f t="shared" si="19"/>
        <v>60</v>
      </c>
      <c r="D243">
        <f t="shared" si="22"/>
        <v>6</v>
      </c>
      <c r="E243" t="b">
        <f t="shared" si="20"/>
        <v>1</v>
      </c>
    </row>
    <row r="244" spans="1:5" x14ac:dyDescent="0.25">
      <c r="A244" s="3">
        <f t="shared" si="21"/>
        <v>243</v>
      </c>
      <c r="B244" s="3">
        <f t="shared" si="18"/>
        <v>6</v>
      </c>
      <c r="C244">
        <f t="shared" si="19"/>
        <v>60</v>
      </c>
      <c r="D244">
        <f t="shared" si="22"/>
        <v>6</v>
      </c>
      <c r="E244" t="b">
        <f t="shared" si="20"/>
        <v>1</v>
      </c>
    </row>
    <row r="245" spans="1:5" x14ac:dyDescent="0.25">
      <c r="A245" s="3">
        <f t="shared" si="21"/>
        <v>244</v>
      </c>
      <c r="B245" s="3">
        <f t="shared" si="18"/>
        <v>6</v>
      </c>
      <c r="C245">
        <f t="shared" si="19"/>
        <v>61</v>
      </c>
      <c r="D245">
        <f t="shared" si="22"/>
        <v>6</v>
      </c>
      <c r="E245" t="b">
        <f t="shared" si="20"/>
        <v>1</v>
      </c>
    </row>
    <row r="246" spans="1:5" x14ac:dyDescent="0.25">
      <c r="A246" s="3">
        <f t="shared" si="21"/>
        <v>245</v>
      </c>
      <c r="B246" s="3">
        <f t="shared" si="18"/>
        <v>6</v>
      </c>
      <c r="C246">
        <f t="shared" si="19"/>
        <v>61</v>
      </c>
      <c r="D246">
        <f t="shared" si="22"/>
        <v>6</v>
      </c>
      <c r="E246" t="b">
        <f t="shared" si="20"/>
        <v>1</v>
      </c>
    </row>
    <row r="247" spans="1:5" x14ac:dyDescent="0.25">
      <c r="A247" s="3">
        <f t="shared" si="21"/>
        <v>246</v>
      </c>
      <c r="B247" s="3">
        <f t="shared" si="18"/>
        <v>6</v>
      </c>
      <c r="C247">
        <f t="shared" si="19"/>
        <v>61</v>
      </c>
      <c r="D247">
        <f t="shared" si="22"/>
        <v>6</v>
      </c>
      <c r="E247" t="b">
        <f t="shared" si="20"/>
        <v>1</v>
      </c>
    </row>
    <row r="248" spans="1:5" x14ac:dyDescent="0.25">
      <c r="A248" s="3">
        <f t="shared" si="21"/>
        <v>247</v>
      </c>
      <c r="B248" s="3">
        <f t="shared" si="18"/>
        <v>6</v>
      </c>
      <c r="C248">
        <f t="shared" si="19"/>
        <v>61</v>
      </c>
      <c r="D248">
        <f t="shared" si="22"/>
        <v>6</v>
      </c>
      <c r="E248" t="b">
        <f t="shared" si="20"/>
        <v>1</v>
      </c>
    </row>
    <row r="249" spans="1:5" x14ac:dyDescent="0.25">
      <c r="A249" s="3">
        <f t="shared" si="21"/>
        <v>248</v>
      </c>
      <c r="B249" s="3">
        <f t="shared" si="18"/>
        <v>6</v>
      </c>
      <c r="C249">
        <f t="shared" si="19"/>
        <v>62</v>
      </c>
      <c r="D249">
        <f t="shared" si="22"/>
        <v>6</v>
      </c>
      <c r="E249" t="b">
        <f t="shared" si="20"/>
        <v>1</v>
      </c>
    </row>
    <row r="250" spans="1:5" x14ac:dyDescent="0.25">
      <c r="A250" s="3">
        <f t="shared" si="21"/>
        <v>249</v>
      </c>
      <c r="B250" s="3">
        <f t="shared" si="18"/>
        <v>6</v>
      </c>
      <c r="C250">
        <f t="shared" si="19"/>
        <v>62</v>
      </c>
      <c r="D250">
        <f t="shared" si="22"/>
        <v>6</v>
      </c>
      <c r="E250" t="b">
        <f t="shared" si="20"/>
        <v>1</v>
      </c>
    </row>
    <row r="251" spans="1:5" x14ac:dyDescent="0.25">
      <c r="A251" s="3">
        <f t="shared" si="21"/>
        <v>250</v>
      </c>
      <c r="B251" s="3">
        <f t="shared" si="18"/>
        <v>6</v>
      </c>
      <c r="C251">
        <f t="shared" si="19"/>
        <v>62</v>
      </c>
      <c r="D251">
        <f t="shared" si="22"/>
        <v>6</v>
      </c>
      <c r="E251" t="b">
        <f t="shared" si="20"/>
        <v>1</v>
      </c>
    </row>
    <row r="252" spans="1:5" x14ac:dyDescent="0.25">
      <c r="A252" s="3">
        <f t="shared" si="21"/>
        <v>251</v>
      </c>
      <c r="B252" s="3">
        <f t="shared" si="18"/>
        <v>6</v>
      </c>
      <c r="C252">
        <f t="shared" si="19"/>
        <v>62</v>
      </c>
      <c r="D252">
        <f t="shared" si="22"/>
        <v>6</v>
      </c>
      <c r="E252" t="b">
        <f t="shared" si="20"/>
        <v>1</v>
      </c>
    </row>
    <row r="253" spans="1:5" x14ac:dyDescent="0.25">
      <c r="A253" s="3">
        <f t="shared" si="21"/>
        <v>252</v>
      </c>
      <c r="B253" s="3">
        <f t="shared" si="18"/>
        <v>6</v>
      </c>
      <c r="C253">
        <f t="shared" si="19"/>
        <v>63</v>
      </c>
      <c r="D253">
        <f t="shared" si="22"/>
        <v>6</v>
      </c>
      <c r="E253" t="b">
        <f t="shared" si="20"/>
        <v>1</v>
      </c>
    </row>
    <row r="254" spans="1:5" x14ac:dyDescent="0.25">
      <c r="A254" s="3">
        <f t="shared" si="21"/>
        <v>253</v>
      </c>
      <c r="B254" s="3">
        <f t="shared" si="18"/>
        <v>6</v>
      </c>
      <c r="C254">
        <f t="shared" si="19"/>
        <v>63</v>
      </c>
      <c r="D254">
        <f t="shared" si="22"/>
        <v>6</v>
      </c>
      <c r="E254" t="b">
        <f t="shared" si="20"/>
        <v>1</v>
      </c>
    </row>
    <row r="255" spans="1:5" x14ac:dyDescent="0.25">
      <c r="A255" s="3">
        <f t="shared" si="21"/>
        <v>254</v>
      </c>
      <c r="B255" s="3">
        <f t="shared" si="18"/>
        <v>6</v>
      </c>
      <c r="C255">
        <f t="shared" si="19"/>
        <v>63</v>
      </c>
      <c r="D255">
        <f t="shared" si="22"/>
        <v>6</v>
      </c>
      <c r="E255" t="b">
        <f t="shared" si="20"/>
        <v>1</v>
      </c>
    </row>
    <row r="256" spans="1:5" x14ac:dyDescent="0.25">
      <c r="A256" s="3">
        <f t="shared" si="21"/>
        <v>255</v>
      </c>
      <c r="B256" s="3">
        <f t="shared" si="18"/>
        <v>6</v>
      </c>
      <c r="C256">
        <f t="shared" si="19"/>
        <v>63</v>
      </c>
      <c r="D256">
        <f t="shared" si="22"/>
        <v>6</v>
      </c>
      <c r="E256" t="b">
        <f t="shared" si="20"/>
        <v>1</v>
      </c>
    </row>
    <row r="257" spans="1:5" x14ac:dyDescent="0.25">
      <c r="A257" s="3">
        <f t="shared" si="21"/>
        <v>256</v>
      </c>
      <c r="B257" s="3">
        <f t="shared" si="18"/>
        <v>7</v>
      </c>
      <c r="C257">
        <f t="shared" si="19"/>
        <v>64</v>
      </c>
      <c r="D257">
        <f t="shared" si="22"/>
        <v>7</v>
      </c>
      <c r="E257" t="b">
        <f t="shared" si="2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03B91-846E-4283-A9B8-522514C80769}">
  <dimension ref="A1:S129"/>
  <sheetViews>
    <sheetView workbookViewId="0">
      <selection activeCell="P129" sqref="P129"/>
    </sheetView>
  </sheetViews>
  <sheetFormatPr defaultRowHeight="15" x14ac:dyDescent="0.25"/>
  <cols>
    <col min="2" max="2" width="12" bestFit="1" customWidth="1"/>
    <col min="3" max="3" width="30.85546875" customWidth="1"/>
    <col min="8" max="8" width="11.140625" customWidth="1"/>
    <col min="13" max="13" width="8.85546875" customWidth="1"/>
    <col min="17" max="17" width="19" customWidth="1"/>
    <col min="18" max="18" width="19.140625" customWidth="1"/>
    <col min="19" max="19" width="11" bestFit="1" customWidth="1"/>
  </cols>
  <sheetData>
    <row r="1" spans="1:19" x14ac:dyDescent="0.25">
      <c r="A1" t="s">
        <v>0</v>
      </c>
      <c r="B1">
        <v>44100</v>
      </c>
      <c r="C1" t="s">
        <v>122</v>
      </c>
      <c r="E1" t="s">
        <v>3</v>
      </c>
      <c r="F1" t="s">
        <v>2</v>
      </c>
      <c r="G1" t="s">
        <v>4</v>
      </c>
      <c r="H1" t="s">
        <v>5</v>
      </c>
      <c r="I1" t="s">
        <v>135</v>
      </c>
      <c r="M1" t="s">
        <v>115</v>
      </c>
      <c r="N1" t="s">
        <v>116</v>
      </c>
      <c r="O1" t="s">
        <v>114</v>
      </c>
      <c r="P1" t="s">
        <v>117</v>
      </c>
      <c r="Q1" t="s">
        <v>118</v>
      </c>
      <c r="R1" t="s">
        <v>247</v>
      </c>
      <c r="S1" t="s">
        <v>335</v>
      </c>
    </row>
    <row r="2" spans="1:19" x14ac:dyDescent="0.25">
      <c r="A2" t="s">
        <v>1</v>
      </c>
      <c r="B2">
        <f>1/fs</f>
        <v>2.2675736961451248E-5</v>
      </c>
      <c r="C2" t="s">
        <v>123</v>
      </c>
      <c r="E2">
        <v>1</v>
      </c>
      <c r="F2">
        <f>POWER(2,E2)</f>
        <v>2</v>
      </c>
      <c r="G2">
        <f>1/F2</f>
        <v>0.5</v>
      </c>
      <c r="H2">
        <f>F2/2</f>
        <v>1</v>
      </c>
      <c r="I2">
        <f t="shared" ref="I2:I10" si="0">Q/8*F2/1024</f>
        <v>3.90625E-3</v>
      </c>
      <c r="M2">
        <v>0</v>
      </c>
      <c r="N2" t="str">
        <f>"0x"&amp;DEC2HEX(M2)</f>
        <v>0x0</v>
      </c>
      <c r="P2">
        <v>8.18</v>
      </c>
      <c r="Q2">
        <f t="shared" ref="Q2:Q65" si="1">P2/fs</f>
        <v>1.854875283446712E-4</v>
      </c>
      <c r="R2">
        <f>Q2*POWER(2,9)</f>
        <v>9.4969614512471656E-2</v>
      </c>
      <c r="S2">
        <f>0.5/Q2</f>
        <v>2695.5990220048898</v>
      </c>
    </row>
    <row r="3" spans="1:19" x14ac:dyDescent="0.25">
      <c r="A3" t="s">
        <v>119</v>
      </c>
      <c r="B3">
        <f>20*LOG10(1/(2*256-1))</f>
        <v>-54.168418002694253</v>
      </c>
      <c r="C3" t="s">
        <v>124</v>
      </c>
      <c r="E3">
        <f>E2+1</f>
        <v>2</v>
      </c>
      <c r="F3">
        <f t="shared" ref="F3:F10" si="2">POWER(2,E3)</f>
        <v>4</v>
      </c>
      <c r="G3">
        <f t="shared" ref="G3:G10" si="3">1/F3</f>
        <v>0.25</v>
      </c>
      <c r="H3">
        <f t="shared" ref="H3:H10" si="4">F3/2</f>
        <v>2</v>
      </c>
      <c r="I3">
        <f t="shared" si="0"/>
        <v>7.8125E-3</v>
      </c>
      <c r="M3">
        <v>1</v>
      </c>
      <c r="N3" t="str">
        <f t="shared" ref="N3:N66" si="5">"0x"&amp;DEC2HEX(M3)</f>
        <v>0x1</v>
      </c>
      <c r="P3">
        <v>8.66</v>
      </c>
      <c r="Q3">
        <f t="shared" si="1"/>
        <v>1.9637188208616781E-4</v>
      </c>
      <c r="R3">
        <f t="shared" ref="R3:R66" si="6">Q3*POWER(2,9)</f>
        <v>0.10054240362811792</v>
      </c>
      <c r="S3">
        <f t="shared" ref="S3:S66" si="7">0.5/Q3</f>
        <v>2546.189376443418</v>
      </c>
    </row>
    <row r="4" spans="1:19" x14ac:dyDescent="0.25">
      <c r="A4" t="s">
        <v>120</v>
      </c>
      <c r="B4">
        <f>(1/POWER(10,B3/20)+1)/2</f>
        <v>256.00000000000023</v>
      </c>
      <c r="C4" t="s">
        <v>125</v>
      </c>
      <c r="E4">
        <f t="shared" ref="E4:E10" si="8">E3+1</f>
        <v>3</v>
      </c>
      <c r="F4">
        <f t="shared" si="2"/>
        <v>8</v>
      </c>
      <c r="G4">
        <f t="shared" si="3"/>
        <v>0.125</v>
      </c>
      <c r="H4">
        <f t="shared" si="4"/>
        <v>4</v>
      </c>
      <c r="I4">
        <f t="shared" si="0"/>
        <v>1.5625E-2</v>
      </c>
      <c r="M4">
        <v>2</v>
      </c>
      <c r="N4" t="str">
        <f t="shared" si="5"/>
        <v>0x2</v>
      </c>
      <c r="P4">
        <v>9.18</v>
      </c>
      <c r="Q4">
        <f t="shared" si="1"/>
        <v>2.0816326530612245E-4</v>
      </c>
      <c r="R4">
        <f t="shared" si="6"/>
        <v>0.1065795918367347</v>
      </c>
      <c r="S4">
        <f t="shared" si="7"/>
        <v>2401.9607843137255</v>
      </c>
    </row>
    <row r="5" spans="1:19" x14ac:dyDescent="0.25">
      <c r="A5" t="s">
        <v>3</v>
      </c>
      <c r="B5">
        <v>9</v>
      </c>
      <c r="E5">
        <f t="shared" si="8"/>
        <v>4</v>
      </c>
      <c r="F5">
        <f t="shared" si="2"/>
        <v>16</v>
      </c>
      <c r="G5">
        <f t="shared" si="3"/>
        <v>6.25E-2</v>
      </c>
      <c r="H5">
        <f t="shared" si="4"/>
        <v>8</v>
      </c>
      <c r="I5">
        <f t="shared" si="0"/>
        <v>3.125E-2</v>
      </c>
      <c r="M5">
        <v>3</v>
      </c>
      <c r="N5" t="str">
        <f t="shared" si="5"/>
        <v>0x3</v>
      </c>
      <c r="P5">
        <v>9.7200000000000006</v>
      </c>
      <c r="Q5">
        <f t="shared" si="1"/>
        <v>2.2040816326530615E-4</v>
      </c>
      <c r="R5">
        <f t="shared" si="6"/>
        <v>0.11284897959183675</v>
      </c>
      <c r="S5">
        <f t="shared" si="7"/>
        <v>2268.5185185185182</v>
      </c>
    </row>
    <row r="6" spans="1:19" x14ac:dyDescent="0.25">
      <c r="E6">
        <f t="shared" si="8"/>
        <v>5</v>
      </c>
      <c r="F6">
        <f t="shared" si="2"/>
        <v>32</v>
      </c>
      <c r="G6">
        <f t="shared" si="3"/>
        <v>3.125E-2</v>
      </c>
      <c r="H6">
        <f t="shared" si="4"/>
        <v>16</v>
      </c>
      <c r="I6">
        <f t="shared" si="0"/>
        <v>6.25E-2</v>
      </c>
      <c r="M6">
        <v>4</v>
      </c>
      <c r="N6" t="str">
        <f t="shared" si="5"/>
        <v>0x4</v>
      </c>
      <c r="P6">
        <v>10.3</v>
      </c>
      <c r="Q6">
        <f t="shared" si="1"/>
        <v>2.3356009070294787E-4</v>
      </c>
      <c r="R6">
        <f t="shared" si="6"/>
        <v>0.11958276643990931</v>
      </c>
      <c r="S6">
        <f t="shared" si="7"/>
        <v>2140.7766990291261</v>
      </c>
    </row>
    <row r="7" spans="1:19" x14ac:dyDescent="0.25">
      <c r="E7">
        <f t="shared" si="8"/>
        <v>6</v>
      </c>
      <c r="F7">
        <f t="shared" si="2"/>
        <v>64</v>
      </c>
      <c r="G7">
        <f t="shared" si="3"/>
        <v>1.5625E-2</v>
      </c>
      <c r="H7">
        <f t="shared" si="4"/>
        <v>32</v>
      </c>
      <c r="I7">
        <f t="shared" si="0"/>
        <v>0.125</v>
      </c>
      <c r="M7">
        <v>5</v>
      </c>
      <c r="N7" t="str">
        <f t="shared" si="5"/>
        <v>0x5</v>
      </c>
      <c r="P7">
        <v>10.91</v>
      </c>
      <c r="Q7">
        <f t="shared" si="1"/>
        <v>2.4739229024943314E-4</v>
      </c>
      <c r="R7">
        <f t="shared" si="6"/>
        <v>0.12666485260770977</v>
      </c>
      <c r="S7">
        <f t="shared" si="7"/>
        <v>2021.0815765352884</v>
      </c>
    </row>
    <row r="8" spans="1:19" x14ac:dyDescent="0.25">
      <c r="E8">
        <f t="shared" si="8"/>
        <v>7</v>
      </c>
      <c r="F8">
        <f t="shared" si="2"/>
        <v>128</v>
      </c>
      <c r="G8">
        <f t="shared" si="3"/>
        <v>7.8125E-3</v>
      </c>
      <c r="H8">
        <f t="shared" si="4"/>
        <v>64</v>
      </c>
      <c r="I8">
        <f t="shared" si="0"/>
        <v>0.25</v>
      </c>
      <c r="M8">
        <v>6</v>
      </c>
      <c r="N8" t="str">
        <f t="shared" si="5"/>
        <v>0x6</v>
      </c>
      <c r="P8">
        <v>11.56</v>
      </c>
      <c r="Q8">
        <f t="shared" si="1"/>
        <v>2.621315192743764E-4</v>
      </c>
      <c r="R8">
        <f t="shared" si="6"/>
        <v>0.13421133786848072</v>
      </c>
      <c r="S8">
        <f t="shared" si="7"/>
        <v>1907.439446366782</v>
      </c>
    </row>
    <row r="9" spans="1:19" x14ac:dyDescent="0.25">
      <c r="E9">
        <f t="shared" si="8"/>
        <v>8</v>
      </c>
      <c r="F9">
        <f t="shared" si="2"/>
        <v>256</v>
      </c>
      <c r="G9">
        <f t="shared" si="3"/>
        <v>3.90625E-3</v>
      </c>
      <c r="H9">
        <f t="shared" si="4"/>
        <v>128</v>
      </c>
      <c r="I9">
        <f t="shared" si="0"/>
        <v>0.5</v>
      </c>
      <c r="M9">
        <v>7</v>
      </c>
      <c r="N9" t="str">
        <f t="shared" si="5"/>
        <v>0x7</v>
      </c>
      <c r="P9">
        <v>12.25</v>
      </c>
      <c r="Q9">
        <f t="shared" si="1"/>
        <v>2.7777777777777778E-4</v>
      </c>
      <c r="R9">
        <f t="shared" si="6"/>
        <v>0.14222222222222222</v>
      </c>
      <c r="S9">
        <f t="shared" si="7"/>
        <v>1800</v>
      </c>
    </row>
    <row r="10" spans="1:19" x14ac:dyDescent="0.25">
      <c r="E10">
        <f t="shared" si="8"/>
        <v>9</v>
      </c>
      <c r="F10">
        <f t="shared" si="2"/>
        <v>512</v>
      </c>
      <c r="G10">
        <f t="shared" si="3"/>
        <v>1.953125E-3</v>
      </c>
      <c r="H10">
        <f t="shared" si="4"/>
        <v>256</v>
      </c>
      <c r="I10">
        <f t="shared" si="0"/>
        <v>1</v>
      </c>
      <c r="M10">
        <v>8</v>
      </c>
      <c r="N10" t="str">
        <f t="shared" si="5"/>
        <v>0x8</v>
      </c>
      <c r="P10">
        <v>12.98</v>
      </c>
      <c r="Q10">
        <f t="shared" si="1"/>
        <v>2.9433106575963721E-4</v>
      </c>
      <c r="R10">
        <f t="shared" si="6"/>
        <v>0.15069750566893425</v>
      </c>
      <c r="S10">
        <f t="shared" si="7"/>
        <v>1698.7673343605545</v>
      </c>
    </row>
    <row r="11" spans="1:19" x14ac:dyDescent="0.25">
      <c r="I11">
        <f>SUM(I2:I10)</f>
        <v>1.99609375</v>
      </c>
      <c r="M11">
        <v>9</v>
      </c>
      <c r="N11" t="str">
        <f t="shared" si="5"/>
        <v>0x9</v>
      </c>
      <c r="P11">
        <v>13.75</v>
      </c>
      <c r="Q11">
        <f t="shared" si="1"/>
        <v>3.1179138321995464E-4</v>
      </c>
      <c r="R11">
        <f t="shared" si="6"/>
        <v>0.15963718820861678</v>
      </c>
      <c r="S11">
        <f t="shared" si="7"/>
        <v>1603.6363636363637</v>
      </c>
    </row>
    <row r="12" spans="1:19" x14ac:dyDescent="0.25">
      <c r="M12">
        <v>10</v>
      </c>
      <c r="N12" t="str">
        <f t="shared" si="5"/>
        <v>0xA</v>
      </c>
      <c r="P12">
        <v>14.57</v>
      </c>
      <c r="Q12">
        <f t="shared" si="1"/>
        <v>3.3038548752834467E-4</v>
      </c>
      <c r="R12">
        <f t="shared" si="6"/>
        <v>0.16915736961451247</v>
      </c>
      <c r="S12">
        <f t="shared" si="7"/>
        <v>1513.3836650652024</v>
      </c>
    </row>
    <row r="13" spans="1:19" x14ac:dyDescent="0.25">
      <c r="M13">
        <v>11</v>
      </c>
      <c r="N13" t="str">
        <f t="shared" si="5"/>
        <v>0xB</v>
      </c>
      <c r="P13">
        <v>15.43</v>
      </c>
      <c r="Q13">
        <f t="shared" si="1"/>
        <v>3.4988662131519275E-4</v>
      </c>
      <c r="R13">
        <f t="shared" si="6"/>
        <v>0.17914195011337869</v>
      </c>
      <c r="S13">
        <f t="shared" si="7"/>
        <v>1429.0343486714194</v>
      </c>
    </row>
    <row r="14" spans="1:19" x14ac:dyDescent="0.25">
      <c r="M14">
        <v>12</v>
      </c>
      <c r="N14" t="str">
        <f t="shared" si="5"/>
        <v>0xC</v>
      </c>
      <c r="P14">
        <v>16.350000000000001</v>
      </c>
      <c r="Q14">
        <f t="shared" si="1"/>
        <v>3.7074829931972792E-4</v>
      </c>
      <c r="R14">
        <f t="shared" si="6"/>
        <v>0.1898231292517007</v>
      </c>
      <c r="S14">
        <f t="shared" si="7"/>
        <v>1348.623853211009</v>
      </c>
    </row>
    <row r="15" spans="1:19" x14ac:dyDescent="0.25">
      <c r="M15">
        <v>13</v>
      </c>
      <c r="N15" t="str">
        <f t="shared" si="5"/>
        <v>0xD</v>
      </c>
      <c r="P15">
        <v>17.32</v>
      </c>
      <c r="Q15">
        <f t="shared" si="1"/>
        <v>3.9274376417233563E-4</v>
      </c>
      <c r="R15">
        <f t="shared" si="6"/>
        <v>0.20108480725623584</v>
      </c>
      <c r="S15">
        <f t="shared" si="7"/>
        <v>1273.094688221709</v>
      </c>
    </row>
    <row r="16" spans="1:19" x14ac:dyDescent="0.25">
      <c r="M16">
        <v>14</v>
      </c>
      <c r="N16" t="str">
        <f t="shared" si="5"/>
        <v>0xE</v>
      </c>
      <c r="P16">
        <v>18.350000000000001</v>
      </c>
      <c r="Q16">
        <f t="shared" si="1"/>
        <v>4.1609977324263042E-4</v>
      </c>
      <c r="R16">
        <f t="shared" si="6"/>
        <v>0.21304308390022678</v>
      </c>
      <c r="S16">
        <f t="shared" si="7"/>
        <v>1201.634877384196</v>
      </c>
    </row>
    <row r="17" spans="13:19" x14ac:dyDescent="0.25">
      <c r="M17">
        <v>15</v>
      </c>
      <c r="N17" t="str">
        <f t="shared" si="5"/>
        <v>0xF</v>
      </c>
      <c r="P17">
        <v>19.45</v>
      </c>
      <c r="Q17">
        <f t="shared" si="1"/>
        <v>4.4104308390022673E-4</v>
      </c>
      <c r="R17">
        <f t="shared" si="6"/>
        <v>0.22581405895691609</v>
      </c>
      <c r="S17">
        <f t="shared" si="7"/>
        <v>1133.6760925449871</v>
      </c>
    </row>
    <row r="18" spans="13:19" x14ac:dyDescent="0.25">
      <c r="M18">
        <v>16</v>
      </c>
      <c r="N18" t="str">
        <f t="shared" si="5"/>
        <v>0x10</v>
      </c>
      <c r="P18">
        <v>20.6</v>
      </c>
      <c r="Q18">
        <f t="shared" si="1"/>
        <v>4.6712018140589574E-4</v>
      </c>
      <c r="R18">
        <f t="shared" si="6"/>
        <v>0.23916553287981862</v>
      </c>
      <c r="S18">
        <f t="shared" si="7"/>
        <v>1070.3883495145631</v>
      </c>
    </row>
    <row r="19" spans="13:19" x14ac:dyDescent="0.25">
      <c r="M19">
        <v>17</v>
      </c>
      <c r="N19" t="str">
        <f t="shared" si="5"/>
        <v>0x11</v>
      </c>
      <c r="P19">
        <v>21.83</v>
      </c>
      <c r="Q19">
        <f t="shared" si="1"/>
        <v>4.9501133786848065E-4</v>
      </c>
      <c r="R19">
        <f t="shared" si="6"/>
        <v>0.25344580498866209</v>
      </c>
      <c r="S19">
        <f t="shared" si="7"/>
        <v>1010.0778744846543</v>
      </c>
    </row>
    <row r="20" spans="13:19" x14ac:dyDescent="0.25">
      <c r="M20">
        <v>18</v>
      </c>
      <c r="N20" t="str">
        <f t="shared" si="5"/>
        <v>0x12</v>
      </c>
      <c r="P20">
        <v>23.12</v>
      </c>
      <c r="Q20">
        <f t="shared" si="1"/>
        <v>5.242630385487528E-4</v>
      </c>
      <c r="R20">
        <f t="shared" si="6"/>
        <v>0.26842267573696144</v>
      </c>
      <c r="S20">
        <f t="shared" si="7"/>
        <v>953.71972318339101</v>
      </c>
    </row>
    <row r="21" spans="13:19" x14ac:dyDescent="0.25">
      <c r="M21">
        <v>19</v>
      </c>
      <c r="N21" t="str">
        <f t="shared" si="5"/>
        <v>0x13</v>
      </c>
      <c r="P21">
        <v>24.5</v>
      </c>
      <c r="Q21">
        <f t="shared" si="1"/>
        <v>5.5555555555555556E-4</v>
      </c>
      <c r="R21">
        <f t="shared" si="6"/>
        <v>0.28444444444444444</v>
      </c>
      <c r="S21">
        <f t="shared" si="7"/>
        <v>900</v>
      </c>
    </row>
    <row r="22" spans="13:19" x14ac:dyDescent="0.25">
      <c r="M22">
        <v>20</v>
      </c>
      <c r="N22" t="str">
        <f t="shared" si="5"/>
        <v>0x14</v>
      </c>
      <c r="P22">
        <v>25.96</v>
      </c>
      <c r="Q22">
        <f t="shared" si="1"/>
        <v>5.8866213151927442E-4</v>
      </c>
      <c r="R22">
        <f t="shared" si="6"/>
        <v>0.3013950113378685</v>
      </c>
      <c r="S22">
        <f t="shared" si="7"/>
        <v>849.38366718027726</v>
      </c>
    </row>
    <row r="23" spans="13:19" x14ac:dyDescent="0.25">
      <c r="M23">
        <v>21</v>
      </c>
      <c r="N23" t="str">
        <f t="shared" si="5"/>
        <v>0x15</v>
      </c>
      <c r="O23" t="s">
        <v>113</v>
      </c>
      <c r="P23">
        <v>27.5</v>
      </c>
      <c r="Q23">
        <f t="shared" si="1"/>
        <v>6.2358276643990928E-4</v>
      </c>
      <c r="R23">
        <f t="shared" si="6"/>
        <v>0.31927437641723355</v>
      </c>
      <c r="S23">
        <f t="shared" si="7"/>
        <v>801.81818181818187</v>
      </c>
    </row>
    <row r="24" spans="13:19" x14ac:dyDescent="0.25">
      <c r="M24">
        <v>22</v>
      </c>
      <c r="N24" t="str">
        <f t="shared" si="5"/>
        <v>0x16</v>
      </c>
      <c r="O24" t="s">
        <v>112</v>
      </c>
      <c r="P24">
        <v>29.14</v>
      </c>
      <c r="Q24">
        <f t="shared" si="1"/>
        <v>6.6077097505668934E-4</v>
      </c>
      <c r="R24">
        <f t="shared" si="6"/>
        <v>0.33831473922902494</v>
      </c>
      <c r="S24">
        <f t="shared" si="7"/>
        <v>756.69183253260121</v>
      </c>
    </row>
    <row r="25" spans="13:19" x14ac:dyDescent="0.25">
      <c r="M25">
        <v>23</v>
      </c>
      <c r="N25" t="str">
        <f t="shared" si="5"/>
        <v>0x17</v>
      </c>
      <c r="O25" t="s">
        <v>111</v>
      </c>
      <c r="P25">
        <v>30.87</v>
      </c>
      <c r="Q25">
        <f t="shared" si="1"/>
        <v>6.9999999999999999E-4</v>
      </c>
      <c r="R25">
        <f t="shared" si="6"/>
        <v>0.3584</v>
      </c>
      <c r="S25">
        <f t="shared" si="7"/>
        <v>714.28571428571433</v>
      </c>
    </row>
    <row r="26" spans="13:19" x14ac:dyDescent="0.25">
      <c r="M26">
        <v>24</v>
      </c>
      <c r="N26" t="str">
        <f t="shared" si="5"/>
        <v>0x18</v>
      </c>
      <c r="O26" t="s">
        <v>110</v>
      </c>
      <c r="P26">
        <v>32.700000000000003</v>
      </c>
      <c r="Q26">
        <f t="shared" si="1"/>
        <v>7.4149659863945584E-4</v>
      </c>
      <c r="R26">
        <f t="shared" si="6"/>
        <v>0.37964625850340139</v>
      </c>
      <c r="S26">
        <f t="shared" si="7"/>
        <v>674.31192660550448</v>
      </c>
    </row>
    <row r="27" spans="13:19" x14ac:dyDescent="0.25">
      <c r="M27">
        <v>25</v>
      </c>
      <c r="N27" t="str">
        <f t="shared" si="5"/>
        <v>0x19</v>
      </c>
      <c r="O27" t="s">
        <v>109</v>
      </c>
      <c r="P27">
        <v>34.65</v>
      </c>
      <c r="Q27">
        <f t="shared" si="1"/>
        <v>7.8571428571428564E-4</v>
      </c>
      <c r="R27">
        <f t="shared" si="6"/>
        <v>0.40228571428571425</v>
      </c>
      <c r="S27">
        <f t="shared" si="7"/>
        <v>636.36363636363637</v>
      </c>
    </row>
    <row r="28" spans="13:19" x14ac:dyDescent="0.25">
      <c r="M28">
        <v>26</v>
      </c>
      <c r="N28" t="str">
        <f t="shared" si="5"/>
        <v>0x1A</v>
      </c>
      <c r="O28" t="s">
        <v>108</v>
      </c>
      <c r="P28">
        <v>36.71</v>
      </c>
      <c r="Q28">
        <f t="shared" si="1"/>
        <v>8.3242630385487533E-4</v>
      </c>
      <c r="R28">
        <f t="shared" si="6"/>
        <v>0.42620226757369617</v>
      </c>
      <c r="S28">
        <f t="shared" si="7"/>
        <v>600.65377281394717</v>
      </c>
    </row>
    <row r="29" spans="13:19" x14ac:dyDescent="0.25">
      <c r="M29">
        <v>27</v>
      </c>
      <c r="N29" t="str">
        <f t="shared" si="5"/>
        <v>0x1B</v>
      </c>
      <c r="O29" t="s">
        <v>107</v>
      </c>
      <c r="P29">
        <v>38.89</v>
      </c>
      <c r="Q29">
        <f t="shared" si="1"/>
        <v>8.8185941043083897E-4</v>
      </c>
      <c r="R29">
        <f t="shared" si="6"/>
        <v>0.45151201814058955</v>
      </c>
      <c r="S29">
        <f t="shared" si="7"/>
        <v>566.98380046284399</v>
      </c>
    </row>
    <row r="30" spans="13:19" x14ac:dyDescent="0.25">
      <c r="M30">
        <v>28</v>
      </c>
      <c r="N30" t="str">
        <f t="shared" si="5"/>
        <v>0x1C</v>
      </c>
      <c r="O30" t="s">
        <v>106</v>
      </c>
      <c r="P30">
        <v>41.2</v>
      </c>
      <c r="Q30">
        <f t="shared" si="1"/>
        <v>9.3424036281179149E-4</v>
      </c>
      <c r="R30">
        <f t="shared" si="6"/>
        <v>0.47833106575963724</v>
      </c>
      <c r="S30">
        <f t="shared" si="7"/>
        <v>535.19417475728153</v>
      </c>
    </row>
    <row r="31" spans="13:19" x14ac:dyDescent="0.25">
      <c r="M31">
        <v>29</v>
      </c>
      <c r="N31" t="str">
        <f t="shared" si="5"/>
        <v>0x1D</v>
      </c>
      <c r="O31" t="s">
        <v>105</v>
      </c>
      <c r="P31">
        <v>43.65</v>
      </c>
      <c r="Q31">
        <f t="shared" si="1"/>
        <v>9.8979591836734692E-4</v>
      </c>
      <c r="R31">
        <f t="shared" si="6"/>
        <v>0.50677551020408163</v>
      </c>
      <c r="S31">
        <f t="shared" si="7"/>
        <v>505.15463917525773</v>
      </c>
    </row>
    <row r="32" spans="13:19" x14ac:dyDescent="0.25">
      <c r="M32">
        <v>30</v>
      </c>
      <c r="N32" t="str">
        <f t="shared" si="5"/>
        <v>0x1E</v>
      </c>
      <c r="O32" t="s">
        <v>104</v>
      </c>
      <c r="P32">
        <v>46.25</v>
      </c>
      <c r="Q32">
        <f t="shared" si="1"/>
        <v>1.0487528344671202E-3</v>
      </c>
      <c r="R32">
        <f t="shared" si="6"/>
        <v>0.53696145124716554</v>
      </c>
      <c r="S32">
        <f t="shared" si="7"/>
        <v>476.75675675675677</v>
      </c>
    </row>
    <row r="33" spans="13:19" x14ac:dyDescent="0.25">
      <c r="M33">
        <v>31</v>
      </c>
      <c r="N33" t="str">
        <f t="shared" si="5"/>
        <v>0x1F</v>
      </c>
      <c r="O33" t="s">
        <v>103</v>
      </c>
      <c r="P33">
        <v>49</v>
      </c>
      <c r="Q33">
        <f t="shared" si="1"/>
        <v>1.1111111111111111E-3</v>
      </c>
      <c r="R33">
        <f t="shared" si="6"/>
        <v>0.56888888888888889</v>
      </c>
      <c r="S33">
        <f t="shared" si="7"/>
        <v>450</v>
      </c>
    </row>
    <row r="34" spans="13:19" x14ac:dyDescent="0.25">
      <c r="M34">
        <v>32</v>
      </c>
      <c r="N34" t="str">
        <f t="shared" si="5"/>
        <v>0x20</v>
      </c>
      <c r="O34" t="s">
        <v>102</v>
      </c>
      <c r="P34">
        <v>51.91</v>
      </c>
      <c r="Q34">
        <f t="shared" si="1"/>
        <v>1.1770975056689342E-3</v>
      </c>
      <c r="R34">
        <f t="shared" si="6"/>
        <v>0.60267392290249433</v>
      </c>
      <c r="S34">
        <f t="shared" si="7"/>
        <v>424.77364669620499</v>
      </c>
    </row>
    <row r="35" spans="13:19" x14ac:dyDescent="0.25">
      <c r="M35">
        <v>33</v>
      </c>
      <c r="N35" t="str">
        <f t="shared" si="5"/>
        <v>0x21</v>
      </c>
      <c r="O35" t="s">
        <v>101</v>
      </c>
      <c r="P35">
        <v>55</v>
      </c>
      <c r="Q35">
        <f t="shared" si="1"/>
        <v>1.2471655328798186E-3</v>
      </c>
      <c r="R35">
        <f t="shared" si="6"/>
        <v>0.6385487528344671</v>
      </c>
      <c r="S35">
        <f t="shared" si="7"/>
        <v>400.90909090909093</v>
      </c>
    </row>
    <row r="36" spans="13:19" x14ac:dyDescent="0.25">
      <c r="M36">
        <v>34</v>
      </c>
      <c r="N36" t="str">
        <f t="shared" si="5"/>
        <v>0x22</v>
      </c>
      <c r="O36" t="s">
        <v>100</v>
      </c>
      <c r="P36">
        <v>58.27</v>
      </c>
      <c r="Q36">
        <f t="shared" si="1"/>
        <v>1.3213151927437643E-3</v>
      </c>
      <c r="R36">
        <f t="shared" si="6"/>
        <v>0.67651337868480732</v>
      </c>
      <c r="S36">
        <f t="shared" si="7"/>
        <v>378.41084606143812</v>
      </c>
    </row>
    <row r="37" spans="13:19" x14ac:dyDescent="0.25">
      <c r="M37">
        <v>35</v>
      </c>
      <c r="N37" t="str">
        <f t="shared" si="5"/>
        <v>0x23</v>
      </c>
      <c r="O37" t="s">
        <v>99</v>
      </c>
      <c r="P37">
        <v>61.74</v>
      </c>
      <c r="Q37">
        <f t="shared" si="1"/>
        <v>1.4E-3</v>
      </c>
      <c r="R37">
        <f t="shared" si="6"/>
        <v>0.71679999999999999</v>
      </c>
      <c r="S37">
        <f t="shared" si="7"/>
        <v>357.14285714285717</v>
      </c>
    </row>
    <row r="38" spans="13:19" x14ac:dyDescent="0.25">
      <c r="M38">
        <v>36</v>
      </c>
      <c r="N38" t="str">
        <f t="shared" si="5"/>
        <v>0x24</v>
      </c>
      <c r="O38" t="s">
        <v>98</v>
      </c>
      <c r="P38">
        <v>65.41</v>
      </c>
      <c r="Q38">
        <f t="shared" si="1"/>
        <v>1.4832199546485261E-3</v>
      </c>
      <c r="R38">
        <f t="shared" si="6"/>
        <v>0.75940861678004534</v>
      </c>
      <c r="S38">
        <f t="shared" si="7"/>
        <v>337.10441828466594</v>
      </c>
    </row>
    <row r="39" spans="13:19" x14ac:dyDescent="0.25">
      <c r="M39">
        <v>37</v>
      </c>
      <c r="N39" t="str">
        <f t="shared" si="5"/>
        <v>0x25</v>
      </c>
      <c r="O39" t="s">
        <v>97</v>
      </c>
      <c r="P39">
        <v>69.3</v>
      </c>
      <c r="Q39">
        <f t="shared" si="1"/>
        <v>1.5714285714285713E-3</v>
      </c>
      <c r="R39">
        <f t="shared" si="6"/>
        <v>0.80457142857142849</v>
      </c>
      <c r="S39">
        <f t="shared" si="7"/>
        <v>318.18181818181819</v>
      </c>
    </row>
    <row r="40" spans="13:19" x14ac:dyDescent="0.25">
      <c r="M40">
        <v>38</v>
      </c>
      <c r="N40" t="str">
        <f t="shared" si="5"/>
        <v>0x26</v>
      </c>
      <c r="O40" t="s">
        <v>96</v>
      </c>
      <c r="P40">
        <v>73.42</v>
      </c>
      <c r="Q40">
        <f t="shared" si="1"/>
        <v>1.6648526077097507E-3</v>
      </c>
      <c r="R40">
        <f t="shared" si="6"/>
        <v>0.85240453514739234</v>
      </c>
      <c r="S40">
        <f t="shared" si="7"/>
        <v>300.32688640697359</v>
      </c>
    </row>
    <row r="41" spans="13:19" x14ac:dyDescent="0.25">
      <c r="M41">
        <v>39</v>
      </c>
      <c r="N41" t="str">
        <f t="shared" si="5"/>
        <v>0x27</v>
      </c>
      <c r="O41" t="s">
        <v>95</v>
      </c>
      <c r="P41">
        <v>77.78</v>
      </c>
      <c r="Q41">
        <f t="shared" si="1"/>
        <v>1.7637188208616779E-3</v>
      </c>
      <c r="R41">
        <f t="shared" si="6"/>
        <v>0.90302403628117911</v>
      </c>
      <c r="S41">
        <f t="shared" si="7"/>
        <v>283.49190023142199</v>
      </c>
    </row>
    <row r="42" spans="13:19" x14ac:dyDescent="0.25">
      <c r="M42">
        <v>40</v>
      </c>
      <c r="N42" t="str">
        <f t="shared" si="5"/>
        <v>0x28</v>
      </c>
      <c r="O42" t="s">
        <v>94</v>
      </c>
      <c r="P42">
        <v>82.41</v>
      </c>
      <c r="Q42">
        <f t="shared" si="1"/>
        <v>1.8687074829931971E-3</v>
      </c>
      <c r="R42">
        <f t="shared" si="6"/>
        <v>0.95677823129251693</v>
      </c>
      <c r="S42">
        <f t="shared" si="7"/>
        <v>267.56461594466691</v>
      </c>
    </row>
    <row r="43" spans="13:19" x14ac:dyDescent="0.25">
      <c r="M43">
        <v>41</v>
      </c>
      <c r="N43" t="str">
        <f t="shared" si="5"/>
        <v>0x29</v>
      </c>
      <c r="O43" t="s">
        <v>93</v>
      </c>
      <c r="P43">
        <v>87.31</v>
      </c>
      <c r="Q43">
        <f t="shared" si="1"/>
        <v>1.9798185941043082E-3</v>
      </c>
      <c r="R43">
        <f t="shared" si="6"/>
        <v>1.0136671201814058</v>
      </c>
      <c r="S43">
        <f t="shared" si="7"/>
        <v>252.54839079143284</v>
      </c>
    </row>
    <row r="44" spans="13:19" x14ac:dyDescent="0.25">
      <c r="M44">
        <v>42</v>
      </c>
      <c r="N44" t="str">
        <f t="shared" si="5"/>
        <v>0x2A</v>
      </c>
      <c r="O44" t="s">
        <v>92</v>
      </c>
      <c r="P44">
        <v>92.5</v>
      </c>
      <c r="Q44">
        <f t="shared" si="1"/>
        <v>2.0975056689342404E-3</v>
      </c>
      <c r="R44">
        <f t="shared" si="6"/>
        <v>1.0739229024943311</v>
      </c>
      <c r="S44">
        <f t="shared" si="7"/>
        <v>238.37837837837839</v>
      </c>
    </row>
    <row r="45" spans="13:19" x14ac:dyDescent="0.25">
      <c r="M45">
        <v>43</v>
      </c>
      <c r="N45" t="str">
        <f t="shared" si="5"/>
        <v>0x2B</v>
      </c>
      <c r="O45" t="s">
        <v>91</v>
      </c>
      <c r="P45">
        <v>98</v>
      </c>
      <c r="Q45">
        <f t="shared" si="1"/>
        <v>2.2222222222222222E-3</v>
      </c>
      <c r="R45">
        <f t="shared" si="6"/>
        <v>1.1377777777777778</v>
      </c>
      <c r="S45">
        <f t="shared" si="7"/>
        <v>225</v>
      </c>
    </row>
    <row r="46" spans="13:19" x14ac:dyDescent="0.25">
      <c r="M46">
        <v>44</v>
      </c>
      <c r="N46" t="str">
        <f t="shared" si="5"/>
        <v>0x2C</v>
      </c>
      <c r="O46" t="s">
        <v>90</v>
      </c>
      <c r="P46">
        <v>103.83</v>
      </c>
      <c r="Q46">
        <f t="shared" si="1"/>
        <v>2.3544217687074829E-3</v>
      </c>
      <c r="R46">
        <f t="shared" si="6"/>
        <v>1.2054639455782312</v>
      </c>
      <c r="S46">
        <f t="shared" si="7"/>
        <v>212.36636810170472</v>
      </c>
    </row>
    <row r="47" spans="13:19" x14ac:dyDescent="0.25">
      <c r="M47">
        <v>45</v>
      </c>
      <c r="N47" t="str">
        <f t="shared" si="5"/>
        <v>0x2D</v>
      </c>
      <c r="O47" t="s">
        <v>89</v>
      </c>
      <c r="P47">
        <v>110</v>
      </c>
      <c r="Q47">
        <f t="shared" si="1"/>
        <v>2.4943310657596371E-3</v>
      </c>
      <c r="R47">
        <f t="shared" si="6"/>
        <v>1.2770975056689342</v>
      </c>
      <c r="S47">
        <f t="shared" si="7"/>
        <v>200.45454545454547</v>
      </c>
    </row>
    <row r="48" spans="13:19" x14ac:dyDescent="0.25">
      <c r="M48">
        <v>46</v>
      </c>
      <c r="N48" t="str">
        <f t="shared" si="5"/>
        <v>0x2E</v>
      </c>
      <c r="O48" t="s">
        <v>88</v>
      </c>
      <c r="P48">
        <v>116.54</v>
      </c>
      <c r="Q48">
        <f t="shared" si="1"/>
        <v>2.6426303854875286E-3</v>
      </c>
      <c r="R48">
        <f t="shared" si="6"/>
        <v>1.3530267573696146</v>
      </c>
      <c r="S48">
        <f t="shared" si="7"/>
        <v>189.20542303071906</v>
      </c>
    </row>
    <row r="49" spans="13:19" x14ac:dyDescent="0.25">
      <c r="M49">
        <v>47</v>
      </c>
      <c r="N49" t="str">
        <f t="shared" si="5"/>
        <v>0x2F</v>
      </c>
      <c r="O49" t="s">
        <v>87</v>
      </c>
      <c r="P49">
        <v>123.47</v>
      </c>
      <c r="Q49">
        <f t="shared" si="1"/>
        <v>2.7997732426303856E-3</v>
      </c>
      <c r="R49">
        <f t="shared" si="6"/>
        <v>1.4334839002267574</v>
      </c>
      <c r="S49">
        <f t="shared" si="7"/>
        <v>178.58589130962986</v>
      </c>
    </row>
    <row r="50" spans="13:19" x14ac:dyDescent="0.25">
      <c r="M50">
        <v>48</v>
      </c>
      <c r="N50" t="str">
        <f t="shared" si="5"/>
        <v>0x30</v>
      </c>
      <c r="O50" t="s">
        <v>86</v>
      </c>
      <c r="P50">
        <v>130.81</v>
      </c>
      <c r="Q50">
        <f t="shared" si="1"/>
        <v>2.9662131519274377E-3</v>
      </c>
      <c r="R50">
        <f t="shared" si="6"/>
        <v>1.5187011337868481</v>
      </c>
      <c r="S50">
        <f t="shared" si="7"/>
        <v>168.56509441174222</v>
      </c>
    </row>
    <row r="51" spans="13:19" x14ac:dyDescent="0.25">
      <c r="M51">
        <v>49</v>
      </c>
      <c r="N51" t="str">
        <f t="shared" si="5"/>
        <v>0x31</v>
      </c>
      <c r="O51" t="s">
        <v>85</v>
      </c>
      <c r="P51">
        <v>138.59</v>
      </c>
      <c r="Q51">
        <f t="shared" si="1"/>
        <v>3.1426303854875286E-3</v>
      </c>
      <c r="R51">
        <f t="shared" si="6"/>
        <v>1.6090267573696146</v>
      </c>
      <c r="S51">
        <f t="shared" si="7"/>
        <v>159.10238833970703</v>
      </c>
    </row>
    <row r="52" spans="13:19" x14ac:dyDescent="0.25">
      <c r="M52">
        <v>50</v>
      </c>
      <c r="N52" t="str">
        <f t="shared" si="5"/>
        <v>0x32</v>
      </c>
      <c r="O52" t="s">
        <v>84</v>
      </c>
      <c r="P52">
        <v>146.83000000000001</v>
      </c>
      <c r="Q52">
        <f t="shared" si="1"/>
        <v>3.3294784580498869E-3</v>
      </c>
      <c r="R52">
        <f t="shared" si="6"/>
        <v>1.7046929705215421</v>
      </c>
      <c r="S52">
        <f t="shared" si="7"/>
        <v>150.17367023087922</v>
      </c>
    </row>
    <row r="53" spans="13:19" x14ac:dyDescent="0.25">
      <c r="M53">
        <v>51</v>
      </c>
      <c r="N53" t="str">
        <f t="shared" si="5"/>
        <v>0x33</v>
      </c>
      <c r="O53" t="s">
        <v>83</v>
      </c>
      <c r="P53">
        <v>155.56</v>
      </c>
      <c r="Q53">
        <f t="shared" si="1"/>
        <v>3.5274376417233559E-3</v>
      </c>
      <c r="R53">
        <f t="shared" si="6"/>
        <v>1.8060480725623582</v>
      </c>
      <c r="S53">
        <f t="shared" si="7"/>
        <v>141.745950115711</v>
      </c>
    </row>
    <row r="54" spans="13:19" x14ac:dyDescent="0.25">
      <c r="M54">
        <v>52</v>
      </c>
      <c r="N54" t="str">
        <f t="shared" si="5"/>
        <v>0x34</v>
      </c>
      <c r="O54" t="s">
        <v>82</v>
      </c>
      <c r="P54">
        <v>164.81</v>
      </c>
      <c r="Q54">
        <f t="shared" si="1"/>
        <v>3.7371882086167799E-3</v>
      </c>
      <c r="R54">
        <f t="shared" si="6"/>
        <v>1.9134403628117913</v>
      </c>
      <c r="S54">
        <f t="shared" si="7"/>
        <v>133.79042533826831</v>
      </c>
    </row>
    <row r="55" spans="13:19" x14ac:dyDescent="0.25">
      <c r="M55">
        <v>53</v>
      </c>
      <c r="N55" t="str">
        <f t="shared" si="5"/>
        <v>0x35</v>
      </c>
      <c r="O55" t="s">
        <v>81</v>
      </c>
      <c r="P55">
        <v>174.61</v>
      </c>
      <c r="Q55">
        <f t="shared" si="1"/>
        <v>3.9594104308390025E-3</v>
      </c>
      <c r="R55">
        <f t="shared" si="6"/>
        <v>2.0272181405895693</v>
      </c>
      <c r="S55">
        <f t="shared" si="7"/>
        <v>126.28142718057384</v>
      </c>
    </row>
    <row r="56" spans="13:19" x14ac:dyDescent="0.25">
      <c r="M56">
        <v>54</v>
      </c>
      <c r="N56" t="str">
        <f t="shared" si="5"/>
        <v>0x36</v>
      </c>
      <c r="O56" t="s">
        <v>80</v>
      </c>
      <c r="P56">
        <v>185</v>
      </c>
      <c r="Q56">
        <f t="shared" si="1"/>
        <v>4.1950113378684808E-3</v>
      </c>
      <c r="R56">
        <f t="shared" si="6"/>
        <v>2.1478458049886622</v>
      </c>
      <c r="S56">
        <f t="shared" si="7"/>
        <v>119.18918918918919</v>
      </c>
    </row>
    <row r="57" spans="13:19" x14ac:dyDescent="0.25">
      <c r="M57">
        <v>55</v>
      </c>
      <c r="N57" t="str">
        <f t="shared" si="5"/>
        <v>0x37</v>
      </c>
      <c r="O57" t="s">
        <v>79</v>
      </c>
      <c r="P57">
        <v>196</v>
      </c>
      <c r="Q57">
        <f t="shared" si="1"/>
        <v>4.4444444444444444E-3</v>
      </c>
      <c r="R57">
        <f t="shared" si="6"/>
        <v>2.2755555555555556</v>
      </c>
      <c r="S57">
        <f t="shared" si="7"/>
        <v>112.5</v>
      </c>
    </row>
    <row r="58" spans="13:19" x14ac:dyDescent="0.25">
      <c r="M58">
        <v>56</v>
      </c>
      <c r="N58" t="str">
        <f t="shared" si="5"/>
        <v>0x38</v>
      </c>
      <c r="O58" t="s">
        <v>78</v>
      </c>
      <c r="P58">
        <v>207.65</v>
      </c>
      <c r="Q58">
        <f t="shared" si="1"/>
        <v>4.7086167800453518E-3</v>
      </c>
      <c r="R58">
        <f t="shared" si="6"/>
        <v>2.4108117913832201</v>
      </c>
      <c r="S58">
        <f t="shared" si="7"/>
        <v>106.18829761618106</v>
      </c>
    </row>
    <row r="59" spans="13:19" x14ac:dyDescent="0.25">
      <c r="M59">
        <v>57</v>
      </c>
      <c r="N59" t="str">
        <f t="shared" si="5"/>
        <v>0x39</v>
      </c>
      <c r="O59" t="s">
        <v>76</v>
      </c>
      <c r="P59">
        <v>220</v>
      </c>
      <c r="Q59">
        <f t="shared" si="1"/>
        <v>4.9886621315192742E-3</v>
      </c>
      <c r="R59">
        <f t="shared" si="6"/>
        <v>2.5541950113378684</v>
      </c>
      <c r="S59">
        <f t="shared" si="7"/>
        <v>100.22727272727273</v>
      </c>
    </row>
    <row r="60" spans="13:19" x14ac:dyDescent="0.25">
      <c r="M60">
        <v>58</v>
      </c>
      <c r="N60" t="str">
        <f t="shared" si="5"/>
        <v>0x3A</v>
      </c>
      <c r="O60" t="s">
        <v>75</v>
      </c>
      <c r="P60">
        <v>233.08</v>
      </c>
      <c r="Q60">
        <f t="shared" si="1"/>
        <v>5.2852607709750572E-3</v>
      </c>
      <c r="R60">
        <f t="shared" si="6"/>
        <v>2.7060535147392293</v>
      </c>
      <c r="S60">
        <f t="shared" si="7"/>
        <v>94.60271151535953</v>
      </c>
    </row>
    <row r="61" spans="13:19" x14ac:dyDescent="0.25">
      <c r="M61">
        <v>59</v>
      </c>
      <c r="N61" t="str">
        <f t="shared" si="5"/>
        <v>0x3B</v>
      </c>
      <c r="O61" t="s">
        <v>74</v>
      </c>
      <c r="P61">
        <v>246.94</v>
      </c>
      <c r="Q61">
        <f t="shared" si="1"/>
        <v>5.5995464852607712E-3</v>
      </c>
      <c r="R61">
        <f t="shared" si="6"/>
        <v>2.8669678004535148</v>
      </c>
      <c r="S61">
        <f t="shared" si="7"/>
        <v>89.292945654814929</v>
      </c>
    </row>
    <row r="62" spans="13:19" x14ac:dyDescent="0.25">
      <c r="M62">
        <v>60</v>
      </c>
      <c r="N62" t="str">
        <f t="shared" si="5"/>
        <v>0x3C</v>
      </c>
      <c r="O62" t="s">
        <v>73</v>
      </c>
      <c r="P62">
        <v>261.63</v>
      </c>
      <c r="Q62">
        <f t="shared" si="1"/>
        <v>5.9326530612244894E-3</v>
      </c>
      <c r="R62">
        <f t="shared" si="6"/>
        <v>3.0375183673469386</v>
      </c>
      <c r="S62">
        <f t="shared" si="7"/>
        <v>84.279325765393878</v>
      </c>
    </row>
    <row r="63" spans="13:19" x14ac:dyDescent="0.25">
      <c r="M63">
        <v>61</v>
      </c>
      <c r="N63" t="str">
        <f t="shared" si="5"/>
        <v>0x3D</v>
      </c>
      <c r="O63" t="s">
        <v>72</v>
      </c>
      <c r="P63">
        <v>277.18</v>
      </c>
      <c r="Q63">
        <f t="shared" si="1"/>
        <v>6.2852607709750572E-3</v>
      </c>
      <c r="R63">
        <f t="shared" si="6"/>
        <v>3.2180535147392293</v>
      </c>
      <c r="S63">
        <f t="shared" si="7"/>
        <v>79.551194169853517</v>
      </c>
    </row>
    <row r="64" spans="13:19" x14ac:dyDescent="0.25">
      <c r="M64">
        <v>62</v>
      </c>
      <c r="N64" t="str">
        <f t="shared" si="5"/>
        <v>0x3E</v>
      </c>
      <c r="O64" t="s">
        <v>71</v>
      </c>
      <c r="P64">
        <v>293.66000000000003</v>
      </c>
      <c r="Q64">
        <f t="shared" si="1"/>
        <v>6.6589569160997739E-3</v>
      </c>
      <c r="R64">
        <f t="shared" si="6"/>
        <v>3.4093859410430842</v>
      </c>
      <c r="S64">
        <f t="shared" si="7"/>
        <v>75.086835115439612</v>
      </c>
    </row>
    <row r="65" spans="13:19" x14ac:dyDescent="0.25">
      <c r="M65">
        <v>63</v>
      </c>
      <c r="N65" t="str">
        <f t="shared" si="5"/>
        <v>0x3F</v>
      </c>
      <c r="O65" t="s">
        <v>70</v>
      </c>
      <c r="P65">
        <v>311.13</v>
      </c>
      <c r="Q65">
        <f t="shared" si="1"/>
        <v>7.0551020408163266E-3</v>
      </c>
      <c r="R65">
        <f t="shared" si="6"/>
        <v>3.6122122448979592</v>
      </c>
      <c r="S65">
        <f t="shared" si="7"/>
        <v>70.870697136245298</v>
      </c>
    </row>
    <row r="66" spans="13:19" x14ac:dyDescent="0.25">
      <c r="M66">
        <v>64</v>
      </c>
      <c r="N66" t="str">
        <f t="shared" si="5"/>
        <v>0x40</v>
      </c>
      <c r="O66" t="s">
        <v>69</v>
      </c>
      <c r="P66">
        <v>329.63</v>
      </c>
      <c r="Q66">
        <f t="shared" ref="Q66:Q129" si="9">P66/fs</f>
        <v>7.4746031746031746E-3</v>
      </c>
      <c r="R66">
        <f t="shared" si="6"/>
        <v>3.8269968253968254</v>
      </c>
      <c r="S66">
        <f t="shared" si="7"/>
        <v>66.893183266086211</v>
      </c>
    </row>
    <row r="67" spans="13:19" x14ac:dyDescent="0.25">
      <c r="M67">
        <v>65</v>
      </c>
      <c r="N67" t="str">
        <f t="shared" ref="N67:N129" si="10">"0x"&amp;DEC2HEX(M67)</f>
        <v>0x41</v>
      </c>
      <c r="O67" t="s">
        <v>68</v>
      </c>
      <c r="P67">
        <v>349.23</v>
      </c>
      <c r="Q67">
        <f t="shared" si="9"/>
        <v>7.919047619047619E-3</v>
      </c>
      <c r="R67">
        <f t="shared" ref="R67:R129" si="11">Q67*POWER(2,9)</f>
        <v>4.0545523809523809</v>
      </c>
      <c r="S67">
        <f t="shared" ref="S67:S129" si="12">0.5/Q67</f>
        <v>63.138905592303068</v>
      </c>
    </row>
    <row r="68" spans="13:19" x14ac:dyDescent="0.25">
      <c r="M68">
        <v>66</v>
      </c>
      <c r="N68" t="str">
        <f t="shared" si="10"/>
        <v>0x42</v>
      </c>
      <c r="O68" t="s">
        <v>67</v>
      </c>
      <c r="P68">
        <v>369.99</v>
      </c>
      <c r="Q68">
        <f t="shared" si="9"/>
        <v>8.3897959183673477E-3</v>
      </c>
      <c r="R68">
        <f t="shared" si="11"/>
        <v>4.295575510204082</v>
      </c>
      <c r="S68">
        <f t="shared" si="12"/>
        <v>59.596205302846016</v>
      </c>
    </row>
    <row r="69" spans="13:19" x14ac:dyDescent="0.25">
      <c r="M69">
        <v>67</v>
      </c>
      <c r="N69" t="str">
        <f t="shared" si="10"/>
        <v>0x43</v>
      </c>
      <c r="O69" t="s">
        <v>66</v>
      </c>
      <c r="P69">
        <v>392</v>
      </c>
      <c r="Q69">
        <f t="shared" si="9"/>
        <v>8.8888888888888889E-3</v>
      </c>
      <c r="R69">
        <f t="shared" si="11"/>
        <v>4.5511111111111111</v>
      </c>
      <c r="S69">
        <f t="shared" si="12"/>
        <v>56.25</v>
      </c>
    </row>
    <row r="70" spans="13:19" x14ac:dyDescent="0.25">
      <c r="M70">
        <v>68</v>
      </c>
      <c r="N70" t="str">
        <f t="shared" si="10"/>
        <v>0x44</v>
      </c>
      <c r="O70" t="s">
        <v>65</v>
      </c>
      <c r="P70">
        <v>415.3</v>
      </c>
      <c r="Q70">
        <f t="shared" si="9"/>
        <v>9.4172335600907035E-3</v>
      </c>
      <c r="R70">
        <f t="shared" si="11"/>
        <v>4.8216235827664402</v>
      </c>
      <c r="S70">
        <f t="shared" si="12"/>
        <v>53.09414880809053</v>
      </c>
    </row>
    <row r="71" spans="13:19" x14ac:dyDescent="0.25">
      <c r="M71">
        <v>69</v>
      </c>
      <c r="N71" t="str">
        <f t="shared" si="10"/>
        <v>0x45</v>
      </c>
      <c r="O71" t="s">
        <v>64</v>
      </c>
      <c r="P71">
        <v>440</v>
      </c>
      <c r="Q71">
        <f t="shared" si="9"/>
        <v>9.9773242630385485E-3</v>
      </c>
      <c r="R71">
        <f t="shared" si="11"/>
        <v>5.1083900226757368</v>
      </c>
      <c r="S71">
        <f t="shared" si="12"/>
        <v>50.113636363636367</v>
      </c>
    </row>
    <row r="72" spans="13:19" x14ac:dyDescent="0.25">
      <c r="M72">
        <v>70</v>
      </c>
      <c r="N72" t="str">
        <f t="shared" si="10"/>
        <v>0x46</v>
      </c>
      <c r="O72" t="s">
        <v>63</v>
      </c>
      <c r="P72">
        <v>466.16</v>
      </c>
      <c r="Q72">
        <f t="shared" si="9"/>
        <v>1.0570521541950114E-2</v>
      </c>
      <c r="R72">
        <f t="shared" si="11"/>
        <v>5.4121070294784586</v>
      </c>
      <c r="S72">
        <f t="shared" si="12"/>
        <v>47.301355757679765</v>
      </c>
    </row>
    <row r="73" spans="13:19" x14ac:dyDescent="0.25">
      <c r="M73">
        <v>71</v>
      </c>
      <c r="N73" t="str">
        <f t="shared" si="10"/>
        <v>0x47</v>
      </c>
      <c r="O73" t="s">
        <v>62</v>
      </c>
      <c r="P73">
        <v>493.88</v>
      </c>
      <c r="Q73">
        <f t="shared" si="9"/>
        <v>1.1199092970521542E-2</v>
      </c>
      <c r="R73">
        <f t="shared" si="11"/>
        <v>5.7339356009070297</v>
      </c>
      <c r="S73">
        <f t="shared" si="12"/>
        <v>44.646472827407464</v>
      </c>
    </row>
    <row r="74" spans="13:19" x14ac:dyDescent="0.25">
      <c r="M74">
        <v>72</v>
      </c>
      <c r="N74" t="str">
        <f t="shared" si="10"/>
        <v>0x48</v>
      </c>
      <c r="O74" t="s">
        <v>61</v>
      </c>
      <c r="P74">
        <v>523.25</v>
      </c>
      <c r="Q74">
        <f t="shared" si="9"/>
        <v>1.1865079365079365E-2</v>
      </c>
      <c r="R74">
        <f t="shared" si="11"/>
        <v>6.0749206349206348</v>
      </c>
      <c r="S74">
        <f t="shared" si="12"/>
        <v>42.140468227424748</v>
      </c>
    </row>
    <row r="75" spans="13:19" x14ac:dyDescent="0.25">
      <c r="M75">
        <v>73</v>
      </c>
      <c r="N75" t="str">
        <f t="shared" si="10"/>
        <v>0x49</v>
      </c>
      <c r="O75" t="s">
        <v>60</v>
      </c>
      <c r="P75">
        <v>554.37</v>
      </c>
      <c r="Q75">
        <f t="shared" si="9"/>
        <v>1.2570748299319728E-2</v>
      </c>
      <c r="R75">
        <f t="shared" si="11"/>
        <v>6.4362231292517009</v>
      </c>
      <c r="S75">
        <f t="shared" si="12"/>
        <v>39.774879593051573</v>
      </c>
    </row>
    <row r="76" spans="13:19" x14ac:dyDescent="0.25">
      <c r="M76">
        <v>74</v>
      </c>
      <c r="N76" t="str">
        <f t="shared" si="10"/>
        <v>0x4A</v>
      </c>
      <c r="O76" t="s">
        <v>59</v>
      </c>
      <c r="P76">
        <v>587.33000000000004</v>
      </c>
      <c r="Q76">
        <f t="shared" si="9"/>
        <v>1.3318140589569162E-2</v>
      </c>
      <c r="R76">
        <f t="shared" si="11"/>
        <v>6.8188879818594108</v>
      </c>
      <c r="S76">
        <f t="shared" si="12"/>
        <v>37.542778335858884</v>
      </c>
    </row>
    <row r="77" spans="13:19" x14ac:dyDescent="0.25">
      <c r="M77">
        <v>75</v>
      </c>
      <c r="N77" t="str">
        <f t="shared" si="10"/>
        <v>0x4B</v>
      </c>
      <c r="O77" t="s">
        <v>58</v>
      </c>
      <c r="P77">
        <v>622.25</v>
      </c>
      <c r="Q77">
        <f t="shared" si="9"/>
        <v>1.4109977324263039E-2</v>
      </c>
      <c r="R77">
        <f t="shared" si="11"/>
        <v>7.2243083900226761</v>
      </c>
      <c r="S77">
        <f t="shared" si="12"/>
        <v>35.435918039373242</v>
      </c>
    </row>
    <row r="78" spans="13:19" x14ac:dyDescent="0.25">
      <c r="M78">
        <v>76</v>
      </c>
      <c r="N78" t="str">
        <f t="shared" si="10"/>
        <v>0x4C</v>
      </c>
      <c r="O78" t="s">
        <v>57</v>
      </c>
      <c r="P78">
        <v>659.26</v>
      </c>
      <c r="Q78">
        <f t="shared" si="9"/>
        <v>1.4949206349206349E-2</v>
      </c>
      <c r="R78">
        <f t="shared" si="11"/>
        <v>7.6539936507936508</v>
      </c>
      <c r="S78">
        <f t="shared" si="12"/>
        <v>33.446591633043106</v>
      </c>
    </row>
    <row r="79" spans="13:19" x14ac:dyDescent="0.25">
      <c r="M79">
        <v>77</v>
      </c>
      <c r="N79" t="str">
        <f t="shared" si="10"/>
        <v>0x4D</v>
      </c>
      <c r="O79" t="s">
        <v>56</v>
      </c>
      <c r="P79">
        <v>698.46</v>
      </c>
      <c r="Q79">
        <f t="shared" si="9"/>
        <v>1.5838095238095238E-2</v>
      </c>
      <c r="R79">
        <f t="shared" si="11"/>
        <v>8.1091047619047618</v>
      </c>
      <c r="S79">
        <f t="shared" si="12"/>
        <v>31.569452796151534</v>
      </c>
    </row>
    <row r="80" spans="13:19" x14ac:dyDescent="0.25">
      <c r="M80">
        <v>78</v>
      </c>
      <c r="N80" t="str">
        <f t="shared" si="10"/>
        <v>0x4E</v>
      </c>
      <c r="O80" t="s">
        <v>55</v>
      </c>
      <c r="P80">
        <v>739.99</v>
      </c>
      <c r="Q80">
        <f t="shared" si="9"/>
        <v>1.6779818594104309E-2</v>
      </c>
      <c r="R80">
        <f t="shared" si="11"/>
        <v>8.5912671201814064</v>
      </c>
      <c r="S80">
        <f t="shared" si="12"/>
        <v>29.797699968918497</v>
      </c>
    </row>
    <row r="81" spans="13:19" x14ac:dyDescent="0.25">
      <c r="M81">
        <v>79</v>
      </c>
      <c r="N81" t="str">
        <f t="shared" si="10"/>
        <v>0x4F</v>
      </c>
      <c r="O81" t="s">
        <v>54</v>
      </c>
      <c r="P81">
        <v>783.99</v>
      </c>
      <c r="Q81">
        <f t="shared" si="9"/>
        <v>1.7777551020408164E-2</v>
      </c>
      <c r="R81">
        <f t="shared" si="11"/>
        <v>9.1021061224489799</v>
      </c>
      <c r="S81">
        <f t="shared" si="12"/>
        <v>28.125358741820687</v>
      </c>
    </row>
    <row r="82" spans="13:19" x14ac:dyDescent="0.25">
      <c r="M82">
        <v>80</v>
      </c>
      <c r="N82" t="str">
        <f t="shared" si="10"/>
        <v>0x50</v>
      </c>
      <c r="O82" t="s">
        <v>53</v>
      </c>
      <c r="P82">
        <v>830.61</v>
      </c>
      <c r="Q82">
        <f t="shared" si="9"/>
        <v>1.8834693877551021E-2</v>
      </c>
      <c r="R82">
        <f t="shared" si="11"/>
        <v>9.6433632653061228</v>
      </c>
      <c r="S82">
        <f t="shared" si="12"/>
        <v>26.546754794668978</v>
      </c>
    </row>
    <row r="83" spans="13:19" x14ac:dyDescent="0.25">
      <c r="M83">
        <v>81</v>
      </c>
      <c r="N83" t="str">
        <f t="shared" si="10"/>
        <v>0x51</v>
      </c>
      <c r="O83" t="s">
        <v>52</v>
      </c>
      <c r="P83">
        <v>880</v>
      </c>
      <c r="Q83">
        <f t="shared" si="9"/>
        <v>1.9954648526077097E-2</v>
      </c>
      <c r="R83">
        <f t="shared" si="11"/>
        <v>10.216780045351474</v>
      </c>
      <c r="S83">
        <f t="shared" si="12"/>
        <v>25.056818181818183</v>
      </c>
    </row>
    <row r="84" spans="13:19" x14ac:dyDescent="0.25">
      <c r="M84">
        <v>82</v>
      </c>
      <c r="N84" t="str">
        <f t="shared" si="10"/>
        <v>0x52</v>
      </c>
      <c r="O84" t="s">
        <v>51</v>
      </c>
      <c r="P84">
        <v>932.33</v>
      </c>
      <c r="Q84">
        <f t="shared" si="9"/>
        <v>2.1141269841269843E-2</v>
      </c>
      <c r="R84">
        <f t="shared" si="11"/>
        <v>10.824330158730159</v>
      </c>
      <c r="S84">
        <f t="shared" si="12"/>
        <v>23.650424206021473</v>
      </c>
    </row>
    <row r="85" spans="13:19" x14ac:dyDescent="0.25">
      <c r="M85">
        <v>83</v>
      </c>
      <c r="N85" t="str">
        <f t="shared" si="10"/>
        <v>0x53</v>
      </c>
      <c r="O85" t="s">
        <v>50</v>
      </c>
      <c r="P85">
        <v>987.77</v>
      </c>
      <c r="Q85">
        <f t="shared" si="9"/>
        <v>2.2398412698412699E-2</v>
      </c>
      <c r="R85">
        <f t="shared" si="11"/>
        <v>11.467987301587302</v>
      </c>
      <c r="S85">
        <f t="shared" si="12"/>
        <v>22.323010417404863</v>
      </c>
    </row>
    <row r="86" spans="13:19" x14ac:dyDescent="0.25">
      <c r="M86">
        <v>84</v>
      </c>
      <c r="N86" t="str">
        <f t="shared" si="10"/>
        <v>0x54</v>
      </c>
      <c r="O86" t="s">
        <v>49</v>
      </c>
      <c r="P86">
        <v>1046.5</v>
      </c>
      <c r="Q86">
        <f t="shared" si="9"/>
        <v>2.373015873015873E-2</v>
      </c>
      <c r="R86">
        <f t="shared" si="11"/>
        <v>12.14984126984127</v>
      </c>
      <c r="S86">
        <f t="shared" si="12"/>
        <v>21.070234113712374</v>
      </c>
    </row>
    <row r="87" spans="13:19" x14ac:dyDescent="0.25">
      <c r="M87">
        <v>85</v>
      </c>
      <c r="N87" t="str">
        <f t="shared" si="10"/>
        <v>0x55</v>
      </c>
      <c r="O87" t="s">
        <v>48</v>
      </c>
      <c r="P87">
        <v>1108.73</v>
      </c>
      <c r="Q87">
        <f t="shared" si="9"/>
        <v>2.5141269841269843E-2</v>
      </c>
      <c r="R87">
        <f t="shared" si="11"/>
        <v>12.87233015873016</v>
      </c>
      <c r="S87">
        <f t="shared" si="12"/>
        <v>19.88761916787676</v>
      </c>
    </row>
    <row r="88" spans="13:19" x14ac:dyDescent="0.25">
      <c r="M88">
        <v>86</v>
      </c>
      <c r="N88" t="str">
        <f t="shared" si="10"/>
        <v>0x56</v>
      </c>
      <c r="O88" t="s">
        <v>47</v>
      </c>
      <c r="P88">
        <v>1174.6600000000001</v>
      </c>
      <c r="Q88">
        <f t="shared" si="9"/>
        <v>2.6636281179138323E-2</v>
      </c>
      <c r="R88">
        <f t="shared" si="11"/>
        <v>13.637775963718822</v>
      </c>
      <c r="S88">
        <f t="shared" si="12"/>
        <v>18.771389167929442</v>
      </c>
    </row>
    <row r="89" spans="13:19" x14ac:dyDescent="0.25">
      <c r="M89">
        <v>87</v>
      </c>
      <c r="N89" t="str">
        <f t="shared" si="10"/>
        <v>0x57</v>
      </c>
      <c r="O89" t="s">
        <v>46</v>
      </c>
      <c r="P89">
        <v>1244.51</v>
      </c>
      <c r="Q89">
        <f t="shared" si="9"/>
        <v>2.8220181405895692E-2</v>
      </c>
      <c r="R89">
        <f t="shared" si="11"/>
        <v>14.448732879818595</v>
      </c>
      <c r="S89">
        <f t="shared" si="12"/>
        <v>17.717816650730004</v>
      </c>
    </row>
    <row r="90" spans="13:19" x14ac:dyDescent="0.25">
      <c r="M90">
        <v>88</v>
      </c>
      <c r="N90" t="str">
        <f t="shared" si="10"/>
        <v>0x58</v>
      </c>
      <c r="O90" t="s">
        <v>45</v>
      </c>
      <c r="P90">
        <v>1318.51</v>
      </c>
      <c r="Q90">
        <f t="shared" si="9"/>
        <v>2.9898185941043084E-2</v>
      </c>
      <c r="R90">
        <f t="shared" si="11"/>
        <v>15.307871201814059</v>
      </c>
      <c r="S90">
        <f t="shared" si="12"/>
        <v>16.723422651326118</v>
      </c>
    </row>
    <row r="91" spans="13:19" x14ac:dyDescent="0.25">
      <c r="M91">
        <v>89</v>
      </c>
      <c r="N91" t="str">
        <f t="shared" si="10"/>
        <v>0x59</v>
      </c>
      <c r="O91" t="s">
        <v>44</v>
      </c>
      <c r="P91">
        <v>1396.91</v>
      </c>
      <c r="Q91">
        <f t="shared" si="9"/>
        <v>3.1675963718820865E-2</v>
      </c>
      <c r="R91">
        <f t="shared" si="11"/>
        <v>16.218093424036283</v>
      </c>
      <c r="S91">
        <f t="shared" si="12"/>
        <v>15.784839395522974</v>
      </c>
    </row>
    <row r="92" spans="13:19" x14ac:dyDescent="0.25">
      <c r="M92">
        <v>90</v>
      </c>
      <c r="N92" t="str">
        <f t="shared" si="10"/>
        <v>0x5A</v>
      </c>
      <c r="O92" t="s">
        <v>43</v>
      </c>
      <c r="P92">
        <v>1479.98</v>
      </c>
      <c r="Q92">
        <f t="shared" si="9"/>
        <v>3.3559637188208619E-2</v>
      </c>
      <c r="R92">
        <f t="shared" si="11"/>
        <v>17.182534240362813</v>
      </c>
      <c r="S92">
        <f t="shared" si="12"/>
        <v>14.898849984459249</v>
      </c>
    </row>
    <row r="93" spans="13:19" x14ac:dyDescent="0.25">
      <c r="M93">
        <v>91</v>
      </c>
      <c r="N93" t="str">
        <f t="shared" si="10"/>
        <v>0x5B</v>
      </c>
      <c r="O93" t="s">
        <v>42</v>
      </c>
      <c r="P93">
        <v>1567.98</v>
      </c>
      <c r="Q93">
        <f t="shared" si="9"/>
        <v>3.5555102040816328E-2</v>
      </c>
      <c r="R93">
        <f t="shared" si="11"/>
        <v>18.20421224489796</v>
      </c>
      <c r="S93">
        <f t="shared" si="12"/>
        <v>14.062679370910343</v>
      </c>
    </row>
    <row r="94" spans="13:19" x14ac:dyDescent="0.25">
      <c r="M94">
        <v>92</v>
      </c>
      <c r="N94" t="str">
        <f t="shared" si="10"/>
        <v>0x5C</v>
      </c>
      <c r="O94" t="s">
        <v>41</v>
      </c>
      <c r="P94">
        <v>1661.22</v>
      </c>
      <c r="Q94">
        <f t="shared" si="9"/>
        <v>3.7669387755102042E-2</v>
      </c>
      <c r="R94">
        <f t="shared" si="11"/>
        <v>19.286726530612246</v>
      </c>
      <c r="S94">
        <f t="shared" si="12"/>
        <v>13.273377397334489</v>
      </c>
    </row>
    <row r="95" spans="13:19" x14ac:dyDescent="0.25">
      <c r="M95">
        <v>93</v>
      </c>
      <c r="N95" t="str">
        <f t="shared" si="10"/>
        <v>0x5D</v>
      </c>
      <c r="O95" t="s">
        <v>40</v>
      </c>
      <c r="P95">
        <v>1760</v>
      </c>
      <c r="Q95">
        <f t="shared" si="9"/>
        <v>3.9909297052154194E-2</v>
      </c>
      <c r="R95">
        <f t="shared" si="11"/>
        <v>20.433560090702947</v>
      </c>
      <c r="S95">
        <f t="shared" si="12"/>
        <v>12.528409090909092</v>
      </c>
    </row>
    <row r="96" spans="13:19" x14ac:dyDescent="0.25">
      <c r="M96">
        <v>94</v>
      </c>
      <c r="N96" t="str">
        <f t="shared" si="10"/>
        <v>0x5E</v>
      </c>
      <c r="O96" t="s">
        <v>39</v>
      </c>
      <c r="P96">
        <v>1864.66</v>
      </c>
      <c r="Q96">
        <f t="shared" si="9"/>
        <v>4.2282539682539685E-2</v>
      </c>
      <c r="R96">
        <f t="shared" si="11"/>
        <v>21.648660317460319</v>
      </c>
      <c r="S96">
        <f t="shared" si="12"/>
        <v>11.825212103010736</v>
      </c>
    </row>
    <row r="97" spans="13:19" x14ac:dyDescent="0.25">
      <c r="M97">
        <v>95</v>
      </c>
      <c r="N97" t="str">
        <f t="shared" si="10"/>
        <v>0x5F</v>
      </c>
      <c r="O97" t="s">
        <v>38</v>
      </c>
      <c r="P97">
        <v>1975.53</v>
      </c>
      <c r="Q97">
        <f t="shared" si="9"/>
        <v>4.479659863945578E-2</v>
      </c>
      <c r="R97">
        <f t="shared" si="11"/>
        <v>22.935858503401359</v>
      </c>
      <c r="S97">
        <f t="shared" si="12"/>
        <v>11.161561707491154</v>
      </c>
    </row>
    <row r="98" spans="13:19" x14ac:dyDescent="0.25">
      <c r="M98">
        <v>96</v>
      </c>
      <c r="N98" t="str">
        <f t="shared" si="10"/>
        <v>0x60</v>
      </c>
      <c r="O98" t="s">
        <v>37</v>
      </c>
      <c r="P98">
        <v>2093</v>
      </c>
      <c r="Q98">
        <f t="shared" si="9"/>
        <v>4.746031746031746E-2</v>
      </c>
      <c r="R98">
        <f t="shared" si="11"/>
        <v>24.299682539682539</v>
      </c>
      <c r="S98">
        <f t="shared" si="12"/>
        <v>10.535117056856187</v>
      </c>
    </row>
    <row r="99" spans="13:19" x14ac:dyDescent="0.25">
      <c r="M99">
        <v>97</v>
      </c>
      <c r="N99" t="str">
        <f t="shared" si="10"/>
        <v>0x61</v>
      </c>
      <c r="O99" t="s">
        <v>36</v>
      </c>
      <c r="P99">
        <v>2217.46</v>
      </c>
      <c r="Q99">
        <f t="shared" si="9"/>
        <v>5.0282539682539686E-2</v>
      </c>
      <c r="R99">
        <f t="shared" si="11"/>
        <v>25.744660317460319</v>
      </c>
      <c r="S99">
        <f t="shared" si="12"/>
        <v>9.9438095839383802</v>
      </c>
    </row>
    <row r="100" spans="13:19" x14ac:dyDescent="0.25">
      <c r="M100">
        <v>98</v>
      </c>
      <c r="N100" t="str">
        <f t="shared" si="10"/>
        <v>0x62</v>
      </c>
      <c r="O100" t="s">
        <v>35</v>
      </c>
      <c r="P100">
        <v>2349.3200000000002</v>
      </c>
      <c r="Q100">
        <f t="shared" si="9"/>
        <v>5.3272562358276647E-2</v>
      </c>
      <c r="R100">
        <f t="shared" si="11"/>
        <v>27.275551927437643</v>
      </c>
      <c r="S100">
        <f t="shared" si="12"/>
        <v>9.385694583964721</v>
      </c>
    </row>
    <row r="101" spans="13:19" x14ac:dyDescent="0.25">
      <c r="M101">
        <v>99</v>
      </c>
      <c r="N101" t="str">
        <f t="shared" si="10"/>
        <v>0x63</v>
      </c>
      <c r="O101" t="s">
        <v>34</v>
      </c>
      <c r="P101">
        <v>2489.02</v>
      </c>
      <c r="Q101">
        <f t="shared" si="9"/>
        <v>5.6440362811791385E-2</v>
      </c>
      <c r="R101">
        <f t="shared" si="11"/>
        <v>28.897465759637189</v>
      </c>
      <c r="S101">
        <f t="shared" si="12"/>
        <v>8.8589083253650021</v>
      </c>
    </row>
    <row r="102" spans="13:19" x14ac:dyDescent="0.25">
      <c r="M102">
        <v>100</v>
      </c>
      <c r="N102" t="str">
        <f t="shared" si="10"/>
        <v>0x64</v>
      </c>
      <c r="O102" t="s">
        <v>33</v>
      </c>
      <c r="P102">
        <v>2637.02</v>
      </c>
      <c r="Q102">
        <f t="shared" si="9"/>
        <v>5.9796371882086169E-2</v>
      </c>
      <c r="R102">
        <f t="shared" si="11"/>
        <v>30.615742403628118</v>
      </c>
      <c r="S102">
        <f t="shared" si="12"/>
        <v>8.3617113256630589</v>
      </c>
    </row>
    <row r="103" spans="13:19" x14ac:dyDescent="0.25">
      <c r="M103">
        <v>101</v>
      </c>
      <c r="N103" t="str">
        <f t="shared" si="10"/>
        <v>0x65</v>
      </c>
      <c r="O103" t="s">
        <v>32</v>
      </c>
      <c r="P103">
        <v>2793.83</v>
      </c>
      <c r="Q103">
        <f t="shared" si="9"/>
        <v>6.3352154195011334E-2</v>
      </c>
      <c r="R103">
        <f t="shared" si="11"/>
        <v>32.436302947845803</v>
      </c>
      <c r="S103">
        <f t="shared" si="12"/>
        <v>7.8923914482985724</v>
      </c>
    </row>
    <row r="104" spans="13:19" x14ac:dyDescent="0.25">
      <c r="M104">
        <v>102</v>
      </c>
      <c r="N104" t="str">
        <f t="shared" si="10"/>
        <v>0x66</v>
      </c>
      <c r="O104" t="s">
        <v>31</v>
      </c>
      <c r="P104">
        <v>2959.96</v>
      </c>
      <c r="Q104">
        <f t="shared" si="9"/>
        <v>6.7119274376417237E-2</v>
      </c>
      <c r="R104">
        <f t="shared" si="11"/>
        <v>34.365068480725625</v>
      </c>
      <c r="S104">
        <f t="shared" si="12"/>
        <v>7.4494249922296243</v>
      </c>
    </row>
    <row r="105" spans="13:19" x14ac:dyDescent="0.25">
      <c r="M105">
        <v>103</v>
      </c>
      <c r="N105" t="str">
        <f t="shared" si="10"/>
        <v>0x67</v>
      </c>
      <c r="O105" t="s">
        <v>30</v>
      </c>
      <c r="P105">
        <v>3135.96</v>
      </c>
      <c r="Q105">
        <f t="shared" si="9"/>
        <v>7.1110204081632655E-2</v>
      </c>
      <c r="R105">
        <f t="shared" si="11"/>
        <v>36.408424489795919</v>
      </c>
      <c r="S105">
        <f t="shared" si="12"/>
        <v>7.0313396854551717</v>
      </c>
    </row>
    <row r="106" spans="13:19" x14ac:dyDescent="0.25">
      <c r="M106">
        <v>104</v>
      </c>
      <c r="N106" t="str">
        <f t="shared" si="10"/>
        <v>0x68</v>
      </c>
      <c r="O106" t="s">
        <v>29</v>
      </c>
      <c r="P106">
        <v>3322.44</v>
      </c>
      <c r="Q106">
        <f t="shared" si="9"/>
        <v>7.5338775510204084E-2</v>
      </c>
      <c r="R106">
        <f t="shared" si="11"/>
        <v>38.573453061224491</v>
      </c>
      <c r="S106">
        <f t="shared" si="12"/>
        <v>6.6366886986672444</v>
      </c>
    </row>
    <row r="107" spans="13:19" x14ac:dyDescent="0.25">
      <c r="M107">
        <v>105</v>
      </c>
      <c r="N107" t="str">
        <f t="shared" si="10"/>
        <v>0x69</v>
      </c>
      <c r="O107" t="s">
        <v>28</v>
      </c>
      <c r="P107">
        <v>3520</v>
      </c>
      <c r="Q107">
        <f t="shared" si="9"/>
        <v>7.9818594104308388E-2</v>
      </c>
      <c r="R107">
        <f t="shared" si="11"/>
        <v>40.867120181405895</v>
      </c>
      <c r="S107">
        <f t="shared" si="12"/>
        <v>6.2642045454545459</v>
      </c>
    </row>
    <row r="108" spans="13:19" x14ac:dyDescent="0.25">
      <c r="M108">
        <v>106</v>
      </c>
      <c r="N108" t="str">
        <f t="shared" si="10"/>
        <v>0x6A</v>
      </c>
      <c r="O108" t="s">
        <v>27</v>
      </c>
      <c r="P108">
        <v>3729.31</v>
      </c>
      <c r="Q108">
        <f t="shared" si="9"/>
        <v>8.4564852607709753E-2</v>
      </c>
      <c r="R108">
        <f t="shared" si="11"/>
        <v>43.297204535147394</v>
      </c>
      <c r="S108">
        <f t="shared" si="12"/>
        <v>5.9126219059289786</v>
      </c>
    </row>
    <row r="109" spans="13:19" x14ac:dyDescent="0.25">
      <c r="M109">
        <v>107</v>
      </c>
      <c r="N109" t="str">
        <f t="shared" si="10"/>
        <v>0x6B</v>
      </c>
      <c r="O109" t="s">
        <v>26</v>
      </c>
      <c r="P109">
        <v>3951.07</v>
      </c>
      <c r="Q109">
        <f t="shared" si="9"/>
        <v>8.9593424036281177E-2</v>
      </c>
      <c r="R109">
        <f t="shared" si="11"/>
        <v>45.871833106575963</v>
      </c>
      <c r="S109">
        <f t="shared" si="12"/>
        <v>5.5807667290126473</v>
      </c>
    </row>
    <row r="110" spans="13:19" x14ac:dyDescent="0.25">
      <c r="M110">
        <v>108</v>
      </c>
      <c r="N110" t="str">
        <f t="shared" si="10"/>
        <v>0x6C</v>
      </c>
      <c r="O110" t="s">
        <v>25</v>
      </c>
      <c r="P110">
        <v>4186.01</v>
      </c>
      <c r="Q110">
        <f t="shared" si="9"/>
        <v>9.4920861678004537E-2</v>
      </c>
      <c r="R110">
        <f t="shared" si="11"/>
        <v>48.599481179138323</v>
      </c>
      <c r="S110">
        <f t="shared" si="12"/>
        <v>5.2675459447062956</v>
      </c>
    </row>
    <row r="111" spans="13:19" x14ac:dyDescent="0.25">
      <c r="M111">
        <v>109</v>
      </c>
      <c r="N111" t="str">
        <f t="shared" si="10"/>
        <v>0x6D</v>
      </c>
      <c r="O111" t="s">
        <v>24</v>
      </c>
      <c r="P111">
        <v>4434.92</v>
      </c>
      <c r="Q111">
        <f t="shared" si="9"/>
        <v>0.10056507936507937</v>
      </c>
      <c r="R111">
        <f t="shared" si="11"/>
        <v>51.489320634920638</v>
      </c>
      <c r="S111">
        <f t="shared" si="12"/>
        <v>4.9719047919691901</v>
      </c>
    </row>
    <row r="112" spans="13:19" x14ac:dyDescent="0.25">
      <c r="M112">
        <v>110</v>
      </c>
      <c r="N112" t="str">
        <f t="shared" si="10"/>
        <v>0x6E</v>
      </c>
      <c r="O112" t="s">
        <v>23</v>
      </c>
      <c r="P112">
        <v>4698.6400000000003</v>
      </c>
      <c r="Q112">
        <f t="shared" si="9"/>
        <v>0.10654512471655329</v>
      </c>
      <c r="R112">
        <f t="shared" si="11"/>
        <v>54.551103854875286</v>
      </c>
      <c r="S112">
        <f t="shared" si="12"/>
        <v>4.6928472919823605</v>
      </c>
    </row>
    <row r="113" spans="13:19" x14ac:dyDescent="0.25">
      <c r="M113">
        <v>111</v>
      </c>
      <c r="N113" t="str">
        <f t="shared" si="10"/>
        <v>0x6F</v>
      </c>
      <c r="O113" t="s">
        <v>22</v>
      </c>
      <c r="P113">
        <v>4978.03</v>
      </c>
      <c r="Q113">
        <f t="shared" si="9"/>
        <v>0.11288049886621315</v>
      </c>
      <c r="R113">
        <f t="shared" si="11"/>
        <v>57.794815419501134</v>
      </c>
      <c r="S113">
        <f t="shared" si="12"/>
        <v>4.4294630606886658</v>
      </c>
    </row>
    <row r="114" spans="13:19" x14ac:dyDescent="0.25">
      <c r="M114">
        <v>112</v>
      </c>
      <c r="N114" t="str">
        <f t="shared" si="10"/>
        <v>0x70</v>
      </c>
      <c r="O114" t="s">
        <v>21</v>
      </c>
      <c r="P114">
        <v>5274.04</v>
      </c>
      <c r="Q114">
        <f t="shared" si="9"/>
        <v>0.11959274376417234</v>
      </c>
      <c r="R114">
        <f t="shared" si="11"/>
        <v>61.231484807256237</v>
      </c>
      <c r="S114">
        <f t="shared" si="12"/>
        <v>4.1808556628315294</v>
      </c>
    </row>
    <row r="115" spans="13:19" x14ac:dyDescent="0.25">
      <c r="M115">
        <v>113</v>
      </c>
      <c r="N115" t="str">
        <f t="shared" si="10"/>
        <v>0x71</v>
      </c>
      <c r="O115" t="s">
        <v>20</v>
      </c>
      <c r="P115">
        <v>5587.65</v>
      </c>
      <c r="Q115">
        <f t="shared" si="9"/>
        <v>0.12670408163265307</v>
      </c>
      <c r="R115">
        <f t="shared" si="11"/>
        <v>64.872489795918369</v>
      </c>
      <c r="S115">
        <f t="shared" si="12"/>
        <v>3.9462027865023757</v>
      </c>
    </row>
    <row r="116" spans="13:19" x14ac:dyDescent="0.25">
      <c r="M116">
        <v>114</v>
      </c>
      <c r="N116" t="str">
        <f t="shared" si="10"/>
        <v>0x72</v>
      </c>
      <c r="O116" t="s">
        <v>19</v>
      </c>
      <c r="P116">
        <v>5919.91</v>
      </c>
      <c r="Q116">
        <f t="shared" si="9"/>
        <v>0.13423832199546484</v>
      </c>
      <c r="R116">
        <f t="shared" si="11"/>
        <v>68.730020861678</v>
      </c>
      <c r="S116">
        <f t="shared" si="12"/>
        <v>3.7247187879545467</v>
      </c>
    </row>
    <row r="117" spans="13:19" x14ac:dyDescent="0.25">
      <c r="M117">
        <v>115</v>
      </c>
      <c r="N117" t="str">
        <f t="shared" si="10"/>
        <v>0x73</v>
      </c>
      <c r="O117" t="s">
        <v>18</v>
      </c>
      <c r="P117">
        <v>6271.93</v>
      </c>
      <c r="Q117">
        <f t="shared" si="9"/>
        <v>0.14222063492063491</v>
      </c>
      <c r="R117">
        <f t="shared" si="11"/>
        <v>72.816965079365076</v>
      </c>
      <c r="S117">
        <f t="shared" si="12"/>
        <v>3.5156642373240774</v>
      </c>
    </row>
    <row r="118" spans="13:19" x14ac:dyDescent="0.25">
      <c r="M118">
        <v>116</v>
      </c>
      <c r="N118" t="str">
        <f t="shared" si="10"/>
        <v>0x74</v>
      </c>
      <c r="O118" t="s">
        <v>17</v>
      </c>
      <c r="P118">
        <v>6644.88</v>
      </c>
      <c r="Q118">
        <f t="shared" si="9"/>
        <v>0.15067755102040817</v>
      </c>
      <c r="R118">
        <f t="shared" si="11"/>
        <v>77.146906122448982</v>
      </c>
      <c r="S118">
        <f t="shared" si="12"/>
        <v>3.3183443493336222</v>
      </c>
    </row>
    <row r="119" spans="13:19" x14ac:dyDescent="0.25">
      <c r="M119">
        <v>117</v>
      </c>
      <c r="N119" t="str">
        <f t="shared" si="10"/>
        <v>0x75</v>
      </c>
      <c r="O119" t="s">
        <v>16</v>
      </c>
      <c r="P119">
        <v>7040</v>
      </c>
      <c r="Q119">
        <f t="shared" si="9"/>
        <v>0.15963718820861678</v>
      </c>
      <c r="R119">
        <f t="shared" si="11"/>
        <v>81.734240362811789</v>
      </c>
      <c r="S119">
        <f t="shared" si="12"/>
        <v>3.1321022727272729</v>
      </c>
    </row>
    <row r="120" spans="13:19" x14ac:dyDescent="0.25">
      <c r="M120">
        <v>118</v>
      </c>
      <c r="N120" t="str">
        <f t="shared" si="10"/>
        <v>0x76</v>
      </c>
      <c r="O120" t="s">
        <v>15</v>
      </c>
      <c r="P120">
        <v>7458.62</v>
      </c>
      <c r="Q120">
        <f t="shared" si="9"/>
        <v>0.16912970521541951</v>
      </c>
      <c r="R120">
        <f t="shared" si="11"/>
        <v>86.594409070294788</v>
      </c>
      <c r="S120">
        <f t="shared" si="12"/>
        <v>2.9563109529644893</v>
      </c>
    </row>
    <row r="121" spans="13:19" x14ac:dyDescent="0.25">
      <c r="M121">
        <v>119</v>
      </c>
      <c r="N121" t="str">
        <f t="shared" si="10"/>
        <v>0x77</v>
      </c>
      <c r="O121" t="s">
        <v>14</v>
      </c>
      <c r="P121">
        <v>7902.13</v>
      </c>
      <c r="Q121">
        <f t="shared" si="9"/>
        <v>0.17918662131519275</v>
      </c>
      <c r="R121">
        <f t="shared" si="11"/>
        <v>91.743550113378689</v>
      </c>
      <c r="S121">
        <f t="shared" si="12"/>
        <v>2.7903868956850872</v>
      </c>
    </row>
    <row r="122" spans="13:19" x14ac:dyDescent="0.25">
      <c r="M122">
        <v>120</v>
      </c>
      <c r="N122" t="str">
        <f t="shared" si="10"/>
        <v>0x78</v>
      </c>
      <c r="O122" t="s">
        <v>13</v>
      </c>
      <c r="P122">
        <v>8372.02</v>
      </c>
      <c r="Q122">
        <f t="shared" si="9"/>
        <v>0.18984172335600907</v>
      </c>
      <c r="R122">
        <f t="shared" si="11"/>
        <v>97.198962358276646</v>
      </c>
      <c r="S122">
        <f t="shared" si="12"/>
        <v>2.6337729723531478</v>
      </c>
    </row>
    <row r="123" spans="13:19" x14ac:dyDescent="0.25">
      <c r="M123">
        <v>121</v>
      </c>
      <c r="N123" t="str">
        <f t="shared" si="10"/>
        <v>0x79</v>
      </c>
      <c r="O123" t="s">
        <v>12</v>
      </c>
      <c r="P123">
        <v>8869.84</v>
      </c>
      <c r="Q123">
        <f t="shared" si="9"/>
        <v>0.20113015873015874</v>
      </c>
      <c r="R123">
        <f t="shared" si="11"/>
        <v>102.97864126984128</v>
      </c>
      <c r="S123">
        <f t="shared" si="12"/>
        <v>2.4859523959845951</v>
      </c>
    </row>
    <row r="124" spans="13:19" x14ac:dyDescent="0.25">
      <c r="M124">
        <v>122</v>
      </c>
      <c r="N124" t="str">
        <f t="shared" si="10"/>
        <v>0x7A</v>
      </c>
      <c r="O124" t="s">
        <v>11</v>
      </c>
      <c r="P124">
        <v>9397.27</v>
      </c>
      <c r="Q124">
        <f t="shared" si="9"/>
        <v>0.21309002267573698</v>
      </c>
      <c r="R124">
        <f t="shared" si="11"/>
        <v>109.10209160997734</v>
      </c>
      <c r="S124">
        <f t="shared" si="12"/>
        <v>2.3464261429117177</v>
      </c>
    </row>
    <row r="125" spans="13:19" x14ac:dyDescent="0.25">
      <c r="M125">
        <v>123</v>
      </c>
      <c r="N125" t="str">
        <f t="shared" si="10"/>
        <v>0x7B</v>
      </c>
      <c r="O125" t="s">
        <v>10</v>
      </c>
      <c r="P125">
        <v>9956.06</v>
      </c>
      <c r="Q125">
        <f t="shared" si="9"/>
        <v>0.22576099773242631</v>
      </c>
      <c r="R125">
        <f t="shared" si="11"/>
        <v>115.58963083900227</v>
      </c>
      <c r="S125">
        <f t="shared" si="12"/>
        <v>2.2147315303443329</v>
      </c>
    </row>
    <row r="126" spans="13:19" x14ac:dyDescent="0.25">
      <c r="M126">
        <v>124</v>
      </c>
      <c r="N126" t="str">
        <f t="shared" si="10"/>
        <v>0x7C</v>
      </c>
      <c r="O126" t="s">
        <v>9</v>
      </c>
      <c r="P126">
        <v>10548.08</v>
      </c>
      <c r="Q126">
        <f t="shared" si="9"/>
        <v>0.23918548752834468</v>
      </c>
      <c r="R126">
        <f t="shared" si="11"/>
        <v>122.46296961451247</v>
      </c>
      <c r="S126">
        <f t="shared" si="12"/>
        <v>2.0904278314157647</v>
      </c>
    </row>
    <row r="127" spans="13:19" x14ac:dyDescent="0.25">
      <c r="M127">
        <v>125</v>
      </c>
      <c r="N127" t="str">
        <f t="shared" si="10"/>
        <v>0x7D</v>
      </c>
      <c r="O127" t="s">
        <v>8</v>
      </c>
      <c r="P127">
        <v>11175.3</v>
      </c>
      <c r="Q127">
        <f t="shared" si="9"/>
        <v>0.25340816326530613</v>
      </c>
      <c r="R127">
        <f t="shared" si="11"/>
        <v>129.74497959183674</v>
      </c>
      <c r="S127">
        <f t="shared" si="12"/>
        <v>1.9731013932511878</v>
      </c>
    </row>
    <row r="128" spans="13:19" x14ac:dyDescent="0.25">
      <c r="M128">
        <v>126</v>
      </c>
      <c r="N128" t="str">
        <f t="shared" si="10"/>
        <v>0x7E</v>
      </c>
      <c r="O128" t="s">
        <v>7</v>
      </c>
      <c r="P128">
        <v>11839.82</v>
      </c>
      <c r="Q128">
        <f t="shared" si="9"/>
        <v>0.26847664399092969</v>
      </c>
      <c r="R128">
        <f t="shared" si="11"/>
        <v>137.460041723356</v>
      </c>
      <c r="S128">
        <f t="shared" si="12"/>
        <v>1.8623593939772733</v>
      </c>
    </row>
    <row r="129" spans="13:19" x14ac:dyDescent="0.25">
      <c r="M129">
        <v>127</v>
      </c>
      <c r="N129" t="str">
        <f t="shared" si="10"/>
        <v>0x7F</v>
      </c>
      <c r="O129" t="s">
        <v>6</v>
      </c>
      <c r="P129">
        <v>12543.85</v>
      </c>
      <c r="Q129">
        <f t="shared" si="9"/>
        <v>0.28444104308390022</v>
      </c>
      <c r="R129">
        <f t="shared" si="11"/>
        <v>145.63381405895692</v>
      </c>
      <c r="S129">
        <f t="shared" si="12"/>
        <v>1.7578335200117987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CDB5-F6BF-40B5-9ACB-01388BB441B3}">
  <dimension ref="A1:M257"/>
  <sheetViews>
    <sheetView zoomScale="70" zoomScaleNormal="70" workbookViewId="0">
      <selection activeCell="I7" sqref="I7"/>
    </sheetView>
  </sheetViews>
  <sheetFormatPr defaultRowHeight="15" x14ac:dyDescent="0.25"/>
  <sheetData>
    <row r="1" spans="1:13" x14ac:dyDescent="0.25">
      <c r="A1" t="s">
        <v>136</v>
      </c>
      <c r="B1" t="s">
        <v>242</v>
      </c>
      <c r="C1" t="s">
        <v>243</v>
      </c>
      <c r="D1" t="s">
        <v>239</v>
      </c>
      <c r="E1" t="s">
        <v>246</v>
      </c>
      <c r="L1" t="s">
        <v>77</v>
      </c>
      <c r="M1">
        <v>2</v>
      </c>
    </row>
    <row r="2" spans="1:13" x14ac:dyDescent="0.25">
      <c r="A2">
        <v>0</v>
      </c>
      <c r="B2">
        <f t="shared" ref="B2:B65" si="0">k1_*TANH(2*(A2/256-0.5))+0.5</f>
        <v>0</v>
      </c>
      <c r="C2">
        <f t="shared" ref="C2:C65" si="1">k2_*TANH(6*(A2/256-0.5))+0.5</f>
        <v>2.4274456896535845E-3</v>
      </c>
      <c r="D2">
        <f>_xlfn.FLOOR.MATH(B2*POWER(2,15))</f>
        <v>0</v>
      </c>
      <c r="E2">
        <f>_xlfn.FLOOR.MATH(C2*POWER(2,15))</f>
        <v>79</v>
      </c>
      <c r="L2" t="s">
        <v>3</v>
      </c>
      <c r="M2">
        <v>10</v>
      </c>
    </row>
    <row r="3" spans="1:13" x14ac:dyDescent="0.25">
      <c r="A3">
        <f>A2+1</f>
        <v>1</v>
      </c>
      <c r="B3">
        <f t="shared" si="0"/>
        <v>2.1669158769764829E-3</v>
      </c>
      <c r="C3">
        <f t="shared" si="1"/>
        <v>2.5458126446631923E-3</v>
      </c>
      <c r="D3">
        <f t="shared" ref="D3:D66" si="2">_xlfn.FLOOR.MATH(B3*POWER(2,15))</f>
        <v>71</v>
      </c>
      <c r="E3">
        <f t="shared" ref="E3:E66" si="3">_xlfn.FLOOR.MATH(C3*POWER(2,15))</f>
        <v>83</v>
      </c>
      <c r="L3" t="s">
        <v>240</v>
      </c>
      <c r="M3">
        <f>0.5/TANH(0.5*M1)</f>
        <v>0.65651764274966573</v>
      </c>
    </row>
    <row r="4" spans="1:13" x14ac:dyDescent="0.25">
      <c r="A4">
        <f t="shared" ref="A4:A67" si="4">A3+1</f>
        <v>2</v>
      </c>
      <c r="B4">
        <f t="shared" si="0"/>
        <v>4.3596585794106746E-3</v>
      </c>
      <c r="C4">
        <f t="shared" si="1"/>
        <v>2.6698300094871175E-3</v>
      </c>
      <c r="D4">
        <f t="shared" si="2"/>
        <v>142</v>
      </c>
      <c r="E4">
        <f t="shared" si="3"/>
        <v>87</v>
      </c>
      <c r="L4" t="s">
        <v>241</v>
      </c>
      <c r="M4">
        <f>0.5/TANH(0.5*M2)</f>
        <v>0.50004540199100977</v>
      </c>
    </row>
    <row r="5" spans="1:13" x14ac:dyDescent="0.25">
      <c r="A5">
        <f t="shared" si="4"/>
        <v>3</v>
      </c>
      <c r="B5">
        <f t="shared" si="0"/>
        <v>6.5784201346035243E-3</v>
      </c>
      <c r="C5">
        <f t="shared" si="1"/>
        <v>2.7997660030957272E-3</v>
      </c>
      <c r="D5">
        <f t="shared" si="2"/>
        <v>215</v>
      </c>
      <c r="E5">
        <f t="shared" si="3"/>
        <v>91</v>
      </c>
    </row>
    <row r="6" spans="1:13" x14ac:dyDescent="0.25">
      <c r="A6">
        <f t="shared" si="4"/>
        <v>4</v>
      </c>
      <c r="B6">
        <f t="shared" si="0"/>
        <v>8.8233907264974043E-3</v>
      </c>
      <c r="C6">
        <f t="shared" si="1"/>
        <v>2.9359014284874863E-3</v>
      </c>
      <c r="D6">
        <f t="shared" si="2"/>
        <v>289</v>
      </c>
      <c r="E6">
        <f t="shared" si="3"/>
        <v>96</v>
      </c>
    </row>
    <row r="7" spans="1:13" x14ac:dyDescent="0.25">
      <c r="A7">
        <f t="shared" si="4"/>
        <v>5</v>
      </c>
      <c r="B7">
        <f t="shared" si="0"/>
        <v>1.1094758584470954E-2</v>
      </c>
      <c r="C7">
        <f t="shared" si="1"/>
        <v>3.0785302485747956E-3</v>
      </c>
      <c r="D7">
        <f t="shared" si="2"/>
        <v>363</v>
      </c>
      <c r="E7">
        <f t="shared" si="3"/>
        <v>100</v>
      </c>
    </row>
    <row r="8" spans="1:13" x14ac:dyDescent="0.25">
      <c r="A8">
        <f t="shared" si="4"/>
        <v>6</v>
      </c>
      <c r="B8">
        <f t="shared" si="0"/>
        <v>1.339270987015545E-2</v>
      </c>
      <c r="C8">
        <f t="shared" si="1"/>
        <v>3.2279601869945607E-3</v>
      </c>
      <c r="D8">
        <f t="shared" si="2"/>
        <v>438</v>
      </c>
      <c r="E8">
        <f t="shared" si="3"/>
        <v>105</v>
      </c>
    </row>
    <row r="9" spans="1:13" x14ac:dyDescent="0.25">
      <c r="A9">
        <f t="shared" si="4"/>
        <v>7</v>
      </c>
      <c r="B9">
        <f t="shared" si="0"/>
        <v>1.5717428562297575E-2</v>
      </c>
      <c r="C9">
        <f t="shared" si="1"/>
        <v>3.3845133547778516E-3</v>
      </c>
      <c r="D9">
        <f t="shared" si="2"/>
        <v>515</v>
      </c>
      <c r="E9">
        <f t="shared" si="3"/>
        <v>110</v>
      </c>
    </row>
    <row r="10" spans="1:13" x14ac:dyDescent="0.25">
      <c r="A10">
        <f t="shared" si="4"/>
        <v>8</v>
      </c>
      <c r="B10">
        <f t="shared" si="0"/>
        <v>1.8069096339692725E-2</v>
      </c>
      <c r="C10">
        <f t="shared" si="1"/>
        <v>3.5485269038345035E-3</v>
      </c>
      <c r="D10">
        <f t="shared" si="2"/>
        <v>592</v>
      </c>
      <c r="E10">
        <f t="shared" si="3"/>
        <v>116</v>
      </c>
    </row>
    <row r="11" spans="1:13" x14ac:dyDescent="0.25">
      <c r="A11">
        <f t="shared" si="4"/>
        <v>9</v>
      </c>
      <c r="B11">
        <f t="shared" si="0"/>
        <v>2.0447892462220674E-2</v>
      </c>
      <c r="C11">
        <f t="shared" si="1"/>
        <v>3.7203537082296512E-3</v>
      </c>
      <c r="D11">
        <f t="shared" si="2"/>
        <v>670</v>
      </c>
      <c r="E11">
        <f t="shared" si="3"/>
        <v>121</v>
      </c>
    </row>
    <row r="12" spans="1:13" x14ac:dyDescent="0.25">
      <c r="A12">
        <f t="shared" si="4"/>
        <v>10</v>
      </c>
      <c r="B12">
        <f t="shared" si="0"/>
        <v>2.285399365001517E-2</v>
      </c>
      <c r="C12">
        <f t="shared" si="1"/>
        <v>3.9003630742409645E-3</v>
      </c>
      <c r="D12">
        <f t="shared" si="2"/>
        <v>748</v>
      </c>
      <c r="E12">
        <f t="shared" si="3"/>
        <v>127</v>
      </c>
    </row>
    <row r="13" spans="1:13" x14ac:dyDescent="0.25">
      <c r="A13">
        <f t="shared" si="4"/>
        <v>11</v>
      </c>
      <c r="B13">
        <f t="shared" si="0"/>
        <v>2.5287573960803E-2</v>
      </c>
      <c r="C13">
        <f t="shared" si="1"/>
        <v>4.0889414802067758E-3</v>
      </c>
      <c r="D13">
        <f t="shared" si="2"/>
        <v>828</v>
      </c>
      <c r="E13">
        <f t="shared" si="3"/>
        <v>133</v>
      </c>
    </row>
    <row r="14" spans="1:13" x14ac:dyDescent="0.25">
      <c r="A14">
        <f t="shared" si="4"/>
        <v>12</v>
      </c>
      <c r="B14">
        <f t="shared" si="0"/>
        <v>2.7748804665451099E-2</v>
      </c>
      <c r="C14">
        <f t="shared" si="1"/>
        <v>4.286493347185838E-3</v>
      </c>
      <c r="D14">
        <f t="shared" si="2"/>
        <v>909</v>
      </c>
      <c r="E14">
        <f t="shared" si="3"/>
        <v>140</v>
      </c>
    </row>
    <row r="15" spans="1:13" x14ac:dyDescent="0.25">
      <c r="A15">
        <f t="shared" si="4"/>
        <v>13</v>
      </c>
      <c r="B15">
        <f t="shared" si="0"/>
        <v>3.0237854121764385E-2</v>
      </c>
      <c r="C15">
        <f t="shared" si="1"/>
        <v>4.4934418414583344E-3</v>
      </c>
      <c r="D15">
        <f t="shared" si="2"/>
        <v>990</v>
      </c>
      <c r="E15">
        <f t="shared" si="3"/>
        <v>147</v>
      </c>
    </row>
    <row r="16" spans="1:13" x14ac:dyDescent="0.25">
      <c r="A16">
        <f t="shared" si="4"/>
        <v>14</v>
      </c>
      <c r="B16">
        <f t="shared" si="0"/>
        <v>3.2754887646580022E-2</v>
      </c>
      <c r="C16">
        <f t="shared" si="1"/>
        <v>4.7102297099103629E-3</v>
      </c>
      <c r="D16">
        <f t="shared" si="2"/>
        <v>1073</v>
      </c>
      <c r="E16">
        <f t="shared" si="3"/>
        <v>154</v>
      </c>
    </row>
    <row r="17" spans="1:5" x14ac:dyDescent="0.25">
      <c r="A17">
        <f t="shared" si="4"/>
        <v>15</v>
      </c>
      <c r="B17">
        <f t="shared" si="0"/>
        <v>3.5300067386204614E-2</v>
      </c>
      <c r="C17">
        <f t="shared" si="1"/>
        <v>4.9373201493425056E-3</v>
      </c>
      <c r="D17">
        <f t="shared" si="2"/>
        <v>1156</v>
      </c>
      <c r="E17">
        <f t="shared" si="3"/>
        <v>161</v>
      </c>
    </row>
    <row r="18" spans="1:5" x14ac:dyDescent="0.25">
      <c r="A18">
        <f t="shared" si="4"/>
        <v>16</v>
      </c>
      <c r="B18">
        <f t="shared" si="0"/>
        <v>3.7873552185249737E-2</v>
      </c>
      <c r="C18">
        <f t="shared" si="1"/>
        <v>5.1751977107482583E-3</v>
      </c>
      <c r="D18">
        <f t="shared" si="2"/>
        <v>1241</v>
      </c>
      <c r="E18">
        <f t="shared" si="3"/>
        <v>169</v>
      </c>
    </row>
    <row r="19" spans="1:5" x14ac:dyDescent="0.25">
      <c r="A19">
        <f t="shared" si="4"/>
        <v>17</v>
      </c>
      <c r="B19">
        <f t="shared" si="0"/>
        <v>4.0475497453919429E-2</v>
      </c>
      <c r="C19">
        <f t="shared" si="1"/>
        <v>5.4243692396015453E-3</v>
      </c>
      <c r="D19">
        <f t="shared" si="2"/>
        <v>1326</v>
      </c>
      <c r="E19">
        <f t="shared" si="3"/>
        <v>177</v>
      </c>
    </row>
    <row r="20" spans="1:5" x14ac:dyDescent="0.25">
      <c r="A20">
        <f t="shared" si="4"/>
        <v>18</v>
      </c>
      <c r="B20">
        <f t="shared" si="0"/>
        <v>4.3106055033809154E-2</v>
      </c>
      <c r="C20">
        <f t="shared" si="1"/>
        <v>5.6853648531837719E-3</v>
      </c>
      <c r="D20">
        <f t="shared" si="2"/>
        <v>1412</v>
      </c>
      <c r="E20">
        <f t="shared" si="3"/>
        <v>186</v>
      </c>
    </row>
    <row r="21" spans="1:5" x14ac:dyDescent="0.25">
      <c r="A21">
        <f t="shared" si="4"/>
        <v>19</v>
      </c>
      <c r="B21">
        <f t="shared" si="0"/>
        <v>4.5765373062280013E-2</v>
      </c>
      <c r="C21">
        <f t="shared" si="1"/>
        <v>5.9587389559664361E-3</v>
      </c>
      <c r="D21">
        <f t="shared" si="2"/>
        <v>1499</v>
      </c>
      <c r="E21">
        <f t="shared" si="3"/>
        <v>195</v>
      </c>
    </row>
    <row r="22" spans="1:5" x14ac:dyDescent="0.25">
      <c r="A22">
        <f t="shared" si="4"/>
        <v>20</v>
      </c>
      <c r="B22">
        <f t="shared" si="0"/>
        <v>4.8453595835474317E-2</v>
      </c>
      <c r="C22">
        <f t="shared" si="1"/>
        <v>6.2450712940432807E-3</v>
      </c>
      <c r="D22">
        <f t="shared" si="2"/>
        <v>1587</v>
      </c>
      <c r="E22">
        <f t="shared" si="3"/>
        <v>204</v>
      </c>
    </row>
    <row r="23" spans="1:5" x14ac:dyDescent="0.25">
      <c r="A23">
        <f t="shared" si="4"/>
        <v>21</v>
      </c>
      <c r="B23">
        <f t="shared" si="0"/>
        <v>5.1170863670043198E-2</v>
      </c>
      <c r="C23">
        <f t="shared" si="1"/>
        <v>6.5449680495784368E-3</v>
      </c>
      <c r="D23">
        <f t="shared" si="2"/>
        <v>1676</v>
      </c>
      <c r="E23">
        <f t="shared" si="3"/>
        <v>214</v>
      </c>
    </row>
    <row r="24" spans="1:5" x14ac:dyDescent="0.25">
      <c r="A24">
        <f t="shared" si="4"/>
        <v>22</v>
      </c>
      <c r="B24">
        <f t="shared" si="0"/>
        <v>5.391731276366063E-2</v>
      </c>
      <c r="C24">
        <f t="shared" si="1"/>
        <v>6.8590629762001476E-3</v>
      </c>
      <c r="D24">
        <f t="shared" si="2"/>
        <v>1766</v>
      </c>
      <c r="E24">
        <f t="shared" si="3"/>
        <v>224</v>
      </c>
    </row>
    <row r="25" spans="1:5" x14ac:dyDescent="0.25">
      <c r="A25">
        <f t="shared" si="4"/>
        <v>23</v>
      </c>
      <c r="B25">
        <f t="shared" si="0"/>
        <v>5.6693075054400854E-2</v>
      </c>
      <c r="C25">
        <f t="shared" si="1"/>
        <v>7.1880185762236426E-3</v>
      </c>
      <c r="D25">
        <f t="shared" si="2"/>
        <v>1857</v>
      </c>
      <c r="E25">
        <f t="shared" si="3"/>
        <v>235</v>
      </c>
    </row>
    <row r="26" spans="1:5" x14ac:dyDescent="0.25">
      <c r="A26">
        <f t="shared" si="4"/>
        <v>24</v>
      </c>
      <c r="B26">
        <f t="shared" si="0"/>
        <v>5.9498278079063271E-2</v>
      </c>
      <c r="C26">
        <f t="shared" si="1"/>
        <v>7.5325273205310017E-3</v>
      </c>
      <c r="D26">
        <f t="shared" si="2"/>
        <v>1949</v>
      </c>
      <c r="E26">
        <f t="shared" si="3"/>
        <v>246</v>
      </c>
    </row>
    <row r="27" spans="1:5" x14ac:dyDescent="0.25">
      <c r="A27">
        <f t="shared" si="4"/>
        <v>25</v>
      </c>
      <c r="B27">
        <f t="shared" si="0"/>
        <v>6.2333044830528372E-2</v>
      </c>
      <c r="C27">
        <f t="shared" si="1"/>
        <v>7.8933129118712864E-3</v>
      </c>
      <c r="D27">
        <f t="shared" si="2"/>
        <v>2042</v>
      </c>
      <c r="E27">
        <f t="shared" si="3"/>
        <v>258</v>
      </c>
    </row>
    <row r="28" spans="1:5" x14ac:dyDescent="0.25">
      <c r="A28">
        <f t="shared" si="4"/>
        <v>26</v>
      </c>
      <c r="B28">
        <f t="shared" si="0"/>
        <v>6.5197493614236157E-2</v>
      </c>
      <c r="C28">
        <f t="shared" si="1"/>
        <v>8.2711315922636142E-3</v>
      </c>
      <c r="D28">
        <f t="shared" si="2"/>
        <v>2136</v>
      </c>
      <c r="E28">
        <f t="shared" si="3"/>
        <v>271</v>
      </c>
    </row>
    <row r="29" spans="1:5" x14ac:dyDescent="0.25">
      <c r="A29">
        <f t="shared" si="4"/>
        <v>27</v>
      </c>
      <c r="B29">
        <f t="shared" si="0"/>
        <v>6.8091737903880234E-2</v>
      </c>
      <c r="C29">
        <f t="shared" si="1"/>
        <v>8.6667734950933717E-3</v>
      </c>
      <c r="D29">
        <f t="shared" si="2"/>
        <v>2231</v>
      </c>
      <c r="E29">
        <f t="shared" si="3"/>
        <v>283</v>
      </c>
    </row>
    <row r="30" spans="1:5" x14ac:dyDescent="0.25">
      <c r="A30">
        <f t="shared" si="4"/>
        <v>28</v>
      </c>
      <c r="B30">
        <f t="shared" si="0"/>
        <v>7.1015886196414635E-2</v>
      </c>
      <c r="C30">
        <f t="shared" si="1"/>
        <v>9.0810640423841793E-3</v>
      </c>
      <c r="D30">
        <f t="shared" si="2"/>
        <v>2327</v>
      </c>
      <c r="E30">
        <f t="shared" si="3"/>
        <v>297</v>
      </c>
    </row>
    <row r="31" spans="1:5" x14ac:dyDescent="0.25">
      <c r="A31">
        <f t="shared" si="4"/>
        <v>29</v>
      </c>
      <c r="B31">
        <f t="shared" si="0"/>
        <v>7.3970041866476544E-2</v>
      </c>
      <c r="C31">
        <f t="shared" si="1"/>
        <v>9.5148653876082068E-3</v>
      </c>
      <c r="D31">
        <f t="shared" si="2"/>
        <v>2423</v>
      </c>
      <c r="E31">
        <f t="shared" si="3"/>
        <v>311</v>
      </c>
    </row>
    <row r="32" spans="1:5" x14ac:dyDescent="0.25">
      <c r="A32">
        <f t="shared" si="4"/>
        <v>30</v>
      </c>
      <c r="B32">
        <f t="shared" si="0"/>
        <v>7.6954303020329407E-2</v>
      </c>
      <c r="C32">
        <f t="shared" si="1"/>
        <v>9.9690779042501676E-3</v>
      </c>
      <c r="D32">
        <f t="shared" si="2"/>
        <v>2521</v>
      </c>
      <c r="E32">
        <f t="shared" si="3"/>
        <v>326</v>
      </c>
    </row>
    <row r="33" spans="1:5" x14ac:dyDescent="0.25">
      <c r="A33">
        <f t="shared" si="4"/>
        <v>31</v>
      </c>
      <c r="B33">
        <f t="shared" si="0"/>
        <v>7.9968762349436673E-2</v>
      </c>
      <c r="C33">
        <f t="shared" si="1"/>
        <v>1.044464172018239E-2</v>
      </c>
      <c r="D33">
        <f t="shared" si="2"/>
        <v>2620</v>
      </c>
      <c r="E33">
        <f t="shared" si="3"/>
        <v>342</v>
      </c>
    </row>
    <row r="34" spans="1:5" x14ac:dyDescent="0.25">
      <c r="A34">
        <f t="shared" si="4"/>
        <v>32</v>
      </c>
      <c r="B34">
        <f t="shared" si="0"/>
        <v>8.3013506983778462E-2</v>
      </c>
      <c r="C34">
        <f t="shared" si="1"/>
        <v>1.0942538297724513E-2</v>
      </c>
      <c r="D34">
        <f t="shared" si="2"/>
        <v>2720</v>
      </c>
      <c r="E34">
        <f t="shared" si="3"/>
        <v>358</v>
      </c>
    </row>
    <row r="35" spans="1:5" x14ac:dyDescent="0.25">
      <c r="A35">
        <f t="shared" si="4"/>
        <v>33</v>
      </c>
      <c r="B35">
        <f t="shared" si="0"/>
        <v>8.6088618345031787E-2</v>
      </c>
      <c r="C35">
        <f t="shared" si="1"/>
        <v>1.146379205905429E-2</v>
      </c>
      <c r="D35">
        <f t="shared" si="2"/>
        <v>2820</v>
      </c>
      <c r="E35">
        <f t="shared" si="3"/>
        <v>375</v>
      </c>
    </row>
    <row r="36" spans="1:5" x14ac:dyDescent="0.25">
      <c r="A36">
        <f t="shared" si="4"/>
        <v>34</v>
      </c>
      <c r="B36">
        <f t="shared" si="0"/>
        <v>8.9194171999731675E-2</v>
      </c>
      <c r="C36">
        <f t="shared" si="1"/>
        <v>1.2009472056405068E-2</v>
      </c>
      <c r="D36">
        <f t="shared" si="2"/>
        <v>2922</v>
      </c>
      <c r="E36">
        <f t="shared" si="3"/>
        <v>393</v>
      </c>
    </row>
    <row r="37" spans="1:5" x14ac:dyDescent="0.25">
      <c r="A37">
        <f t="shared" si="4"/>
        <v>35</v>
      </c>
      <c r="B37">
        <f t="shared" si="0"/>
        <v>9.2330237512542268E-2</v>
      </c>
      <c r="C37">
        <f t="shared" si="1"/>
        <v>1.2580693686222111E-2</v>
      </c>
      <c r="D37">
        <f t="shared" si="2"/>
        <v>3025</v>
      </c>
      <c r="E37">
        <f t="shared" si="3"/>
        <v>412</v>
      </c>
    </row>
    <row r="38" spans="1:5" x14ac:dyDescent="0.25">
      <c r="A38">
        <f t="shared" si="4"/>
        <v>36</v>
      </c>
      <c r="B38">
        <f t="shared" si="0"/>
        <v>9.549687829976411E-2</v>
      </c>
      <c r="C38">
        <f t="shared" si="1"/>
        <v>1.3178620446164024E-2</v>
      </c>
      <c r="D38">
        <f t="shared" si="2"/>
        <v>3129</v>
      </c>
      <c r="E38">
        <f t="shared" si="3"/>
        <v>431</v>
      </c>
    </row>
    <row r="39" spans="1:5" x14ac:dyDescent="0.25">
      <c r="A39">
        <f t="shared" si="4"/>
        <v>37</v>
      </c>
      <c r="B39">
        <f t="shared" si="0"/>
        <v>9.8694151483211701E-2</v>
      </c>
      <c r="C39">
        <f t="shared" si="1"/>
        <v>1.3804465733507798E-2</v>
      </c>
      <c r="D39">
        <f t="shared" si="2"/>
        <v>3234</v>
      </c>
      <c r="E39">
        <f t="shared" si="3"/>
        <v>452</v>
      </c>
    </row>
    <row r="40" spans="1:5" x14ac:dyDescent="0.25">
      <c r="A40">
        <f t="shared" si="4"/>
        <v>38</v>
      </c>
      <c r="B40">
        <f t="shared" si="0"/>
        <v>0.10192210774459964</v>
      </c>
      <c r="C40">
        <f t="shared" si="1"/>
        <v>1.4459494683161767E-2</v>
      </c>
      <c r="D40">
        <f t="shared" si="2"/>
        <v>3339</v>
      </c>
      <c r="E40">
        <f t="shared" si="3"/>
        <v>473</v>
      </c>
    </row>
    <row r="41" spans="1:5" x14ac:dyDescent="0.25">
      <c r="A41">
        <f t="shared" si="4"/>
        <v>39</v>
      </c>
      <c r="B41">
        <f t="shared" si="0"/>
        <v>0.10518079118057305</v>
      </c>
      <c r="C41">
        <f t="shared" si="1"/>
        <v>1.5145026043089038E-2</v>
      </c>
      <c r="D41">
        <f t="shared" si="2"/>
        <v>3446</v>
      </c>
      <c r="E41">
        <f t="shared" si="3"/>
        <v>496</v>
      </c>
    </row>
    <row r="42" spans="1:5" x14ac:dyDescent="0.25">
      <c r="A42">
        <f t="shared" si="4"/>
        <v>40</v>
      </c>
      <c r="B42">
        <f t="shared" si="0"/>
        <v>0.10847023915853082</v>
      </c>
      <c r="C42">
        <f t="shared" si="1"/>
        <v>1.5862434084511934E-2</v>
      </c>
      <c r="D42">
        <f t="shared" si="2"/>
        <v>3554</v>
      </c>
      <c r="E42">
        <f t="shared" si="3"/>
        <v>519</v>
      </c>
    </row>
    <row r="43" spans="1:5" x14ac:dyDescent="0.25">
      <c r="A43">
        <f t="shared" si="4"/>
        <v>41</v>
      </c>
      <c r="B43">
        <f t="shared" si="0"/>
        <v>0.1117904821733865</v>
      </c>
      <c r="C43">
        <f t="shared" si="1"/>
        <v>1.6613150543780819E-2</v>
      </c>
      <c r="D43">
        <f t="shared" si="2"/>
        <v>3663</v>
      </c>
      <c r="E43">
        <f t="shared" si="3"/>
        <v>544</v>
      </c>
    </row>
    <row r="44" spans="1:5" x14ac:dyDescent="0.25">
      <c r="A44">
        <f t="shared" si="4"/>
        <v>42</v>
      </c>
      <c r="B44">
        <f t="shared" si="0"/>
        <v>0.11514154370541652</v>
      </c>
      <c r="C44">
        <f t="shared" si="1"/>
        <v>1.739866659226591E-2</v>
      </c>
      <c r="D44">
        <f t="shared" si="2"/>
        <v>3772</v>
      </c>
      <c r="E44">
        <f t="shared" si="3"/>
        <v>570</v>
      </c>
    </row>
    <row r="45" spans="1:5" x14ac:dyDescent="0.25">
      <c r="A45">
        <f t="shared" si="4"/>
        <v>43</v>
      </c>
      <c r="B45">
        <f t="shared" si="0"/>
        <v>0.11852344007935189</v>
      </c>
      <c r="C45">
        <f t="shared" si="1"/>
        <v>1.8220534830050317E-2</v>
      </c>
      <c r="D45">
        <f t="shared" si="2"/>
        <v>3883</v>
      </c>
      <c r="E45">
        <f t="shared" si="3"/>
        <v>597</v>
      </c>
    </row>
    <row r="46" spans="1:5" x14ac:dyDescent="0.25">
      <c r="A46">
        <f t="shared" si="4"/>
        <v>44</v>
      </c>
      <c r="B46">
        <f t="shared" si="0"/>
        <v>0.12193618032486797</v>
      </c>
      <c r="C46">
        <f t="shared" si="1"/>
        <v>1.9080371298568433E-2</v>
      </c>
      <c r="D46">
        <f t="shared" si="2"/>
        <v>3995</v>
      </c>
      <c r="E46">
        <f t="shared" si="3"/>
        <v>625</v>
      </c>
    </row>
    <row r="47" spans="1:5" x14ac:dyDescent="0.25">
      <c r="A47">
        <f t="shared" si="4"/>
        <v>45</v>
      </c>
      <c r="B47">
        <f t="shared" si="0"/>
        <v>0.12537976603863349</v>
      </c>
      <c r="C47">
        <f t="shared" si="1"/>
        <v>1.9979857506648269E-2</v>
      </c>
      <c r="D47">
        <f t="shared" si="2"/>
        <v>4108</v>
      </c>
      <c r="E47">
        <f t="shared" si="3"/>
        <v>654</v>
      </c>
    </row>
    <row r="48" spans="1:5" x14ac:dyDescent="0.25">
      <c r="A48">
        <f t="shared" si="4"/>
        <v>46</v>
      </c>
      <c r="B48">
        <f t="shared" si="0"/>
        <v>0.12885419124808095</v>
      </c>
      <c r="C48">
        <f t="shared" si="1"/>
        <v>2.0920742463664099E-2</v>
      </c>
      <c r="D48">
        <f t="shared" si="2"/>
        <v>4222</v>
      </c>
      <c r="E48">
        <f t="shared" si="3"/>
        <v>685</v>
      </c>
    </row>
    <row r="49" spans="1:5" x14ac:dyDescent="0.25">
      <c r="A49">
        <f t="shared" si="4"/>
        <v>47</v>
      </c>
      <c r="B49">
        <f t="shared" si="0"/>
        <v>0.13235944227706298</v>
      </c>
      <c r="C49">
        <f t="shared" si="1"/>
        <v>2.1904844712693772E-2</v>
      </c>
      <c r="D49">
        <f t="shared" si="2"/>
        <v>4337</v>
      </c>
      <c r="E49">
        <f t="shared" si="3"/>
        <v>717</v>
      </c>
    </row>
    <row r="50" spans="1:5" x14ac:dyDescent="0.25">
      <c r="A50">
        <f t="shared" si="4"/>
        <v>48</v>
      </c>
      <c r="B50">
        <f t="shared" si="0"/>
        <v>0.13589549761356445</v>
      </c>
      <c r="C50">
        <f t="shared" si="1"/>
        <v>2.2934054355700007E-2</v>
      </c>
      <c r="D50">
        <f t="shared" si="2"/>
        <v>4453</v>
      </c>
      <c r="E50">
        <f t="shared" si="3"/>
        <v>751</v>
      </c>
    </row>
    <row r="51" spans="1:5" x14ac:dyDescent="0.25">
      <c r="A51">
        <f t="shared" si="4"/>
        <v>49</v>
      </c>
      <c r="B51">
        <f t="shared" si="0"/>
        <v>0.13946232777963735</v>
      </c>
      <c r="C51">
        <f t="shared" si="1"/>
        <v>2.4010335061800947E-2</v>
      </c>
      <c r="D51">
        <f t="shared" si="2"/>
        <v>4569</v>
      </c>
      <c r="E51">
        <f t="shared" si="3"/>
        <v>786</v>
      </c>
    </row>
    <row r="52" spans="1:5" x14ac:dyDescent="0.25">
      <c r="A52">
        <f t="shared" si="4"/>
        <v>50</v>
      </c>
      <c r="B52">
        <f t="shared" si="0"/>
        <v>0.14305989520373374</v>
      </c>
      <c r="C52">
        <f t="shared" si="1"/>
        <v>2.513572604868114E-2</v>
      </c>
      <c r="D52">
        <f t="shared" si="2"/>
        <v>4687</v>
      </c>
      <c r="E52">
        <f t="shared" si="3"/>
        <v>823</v>
      </c>
    </row>
    <row r="53" spans="1:5" x14ac:dyDescent="0.25">
      <c r="A53">
        <f t="shared" si="4"/>
        <v>51</v>
      </c>
      <c r="B53">
        <f t="shared" si="0"/>
        <v>0.14668815409560859</v>
      </c>
      <c r="C53">
        <f t="shared" si="1"/>
        <v>2.6312344026095946E-2</v>
      </c>
      <c r="D53">
        <f t="shared" si="2"/>
        <v>4806</v>
      </c>
      <c r="E53">
        <f t="shared" si="3"/>
        <v>862</v>
      </c>
    </row>
    <row r="54" spans="1:5" x14ac:dyDescent="0.25">
      <c r="A54">
        <f t="shared" si="4"/>
        <v>52</v>
      </c>
      <c r="B54">
        <f t="shared" si="0"/>
        <v>0.15034705032396983</v>
      </c>
      <c r="C54">
        <f t="shared" si="1"/>
        <v>2.7542385089251442E-2</v>
      </c>
      <c r="D54">
        <f t="shared" si="2"/>
        <v>4926</v>
      </c>
      <c r="E54">
        <f t="shared" si="3"/>
        <v>902</v>
      </c>
    </row>
    <row r="55" spans="1:5" x14ac:dyDescent="0.25">
      <c r="A55">
        <f t="shared" si="4"/>
        <v>53</v>
      </c>
      <c r="B55">
        <f t="shared" si="0"/>
        <v>0.15403652129705137</v>
      </c>
      <c r="C55">
        <f t="shared" si="1"/>
        <v>2.8828126548593347E-2</v>
      </c>
      <c r="D55">
        <f t="shared" si="2"/>
        <v>5047</v>
      </c>
      <c r="E55">
        <f t="shared" si="3"/>
        <v>944</v>
      </c>
    </row>
    <row r="56" spans="1:5" x14ac:dyDescent="0.25">
      <c r="A56">
        <f t="shared" si="4"/>
        <v>54</v>
      </c>
      <c r="B56">
        <f t="shared" si="0"/>
        <v>0.15775649584628965</v>
      </c>
      <c r="C56">
        <f t="shared" si="1"/>
        <v>3.0171928681204996E-2</v>
      </c>
      <c r="D56">
        <f t="shared" si="2"/>
        <v>5169</v>
      </c>
      <c r="E56">
        <f t="shared" si="3"/>
        <v>988</v>
      </c>
    </row>
    <row r="57" spans="1:5" x14ac:dyDescent="0.25">
      <c r="A57">
        <f t="shared" si="4"/>
        <v>55</v>
      </c>
      <c r="B57">
        <f t="shared" si="0"/>
        <v>0.16150689411328162</v>
      </c>
      <c r="C57">
        <f t="shared" si="1"/>
        <v>3.1576236387610257E-2</v>
      </c>
      <c r="D57">
        <f t="shared" si="2"/>
        <v>5292</v>
      </c>
      <c r="E57">
        <f t="shared" si="3"/>
        <v>1034</v>
      </c>
    </row>
    <row r="58" spans="1:5" x14ac:dyDescent="0.25">
      <c r="A58">
        <f t="shared" si="4"/>
        <v>56</v>
      </c>
      <c r="B58">
        <f t="shared" si="0"/>
        <v>0.16528762744020542</v>
      </c>
      <c r="C58">
        <f t="shared" si="1"/>
        <v>3.3043580736281053E-2</v>
      </c>
      <c r="D58">
        <f t="shared" si="2"/>
        <v>5416</v>
      </c>
      <c r="E58">
        <f t="shared" si="3"/>
        <v>1082</v>
      </c>
    </row>
    <row r="59" spans="1:5" x14ac:dyDescent="0.25">
      <c r="A59">
        <f t="shared" si="4"/>
        <v>57</v>
      </c>
      <c r="B59">
        <f t="shared" si="0"/>
        <v>0.16909859826388324</v>
      </c>
      <c r="C59">
        <f t="shared" si="1"/>
        <v>3.4576580376585508E-2</v>
      </c>
      <c r="D59">
        <f t="shared" si="2"/>
        <v>5541</v>
      </c>
      <c r="E59">
        <f t="shared" si="3"/>
        <v>1133</v>
      </c>
    </row>
    <row r="60" spans="1:5" x14ac:dyDescent="0.25">
      <c r="A60">
        <f t="shared" si="4"/>
        <v>58</v>
      </c>
      <c r="B60">
        <f t="shared" si="0"/>
        <v>0.17293970001367087</v>
      </c>
      <c r="C60">
        <f t="shared" si="1"/>
        <v>3.6177942799266449E-2</v>
      </c>
      <c r="D60">
        <f t="shared" si="2"/>
        <v>5666</v>
      </c>
      <c r="E60">
        <f t="shared" si="3"/>
        <v>1185</v>
      </c>
    </row>
    <row r="61" spans="1:5" x14ac:dyDescent="0.25">
      <c r="A61">
        <f t="shared" si="4"/>
        <v>59</v>
      </c>
      <c r="B61">
        <f t="shared" si="0"/>
        <v>0.17681081701334977</v>
      </c>
      <c r="C61">
        <f t="shared" si="1"/>
        <v>3.785046542182402E-2</v>
      </c>
      <c r="D61">
        <f t="shared" si="2"/>
        <v>5793</v>
      </c>
      <c r="E61">
        <f t="shared" si="3"/>
        <v>1240</v>
      </c>
    </row>
    <row r="62" spans="1:5" x14ac:dyDescent="0.25">
      <c r="A62">
        <f t="shared" si="4"/>
        <v>60</v>
      </c>
      <c r="B62">
        <f t="shared" si="0"/>
        <v>0.1807118243872069</v>
      </c>
      <c r="C62">
        <f t="shared" si="1"/>
        <v>3.9597036474393277E-2</v>
      </c>
      <c r="D62">
        <f t="shared" si="2"/>
        <v>5921</v>
      </c>
      <c r="E62">
        <f t="shared" si="3"/>
        <v>1297</v>
      </c>
    </row>
    <row r="63" spans="1:5" x14ac:dyDescent="0.25">
      <c r="A63">
        <f t="shared" si="4"/>
        <v>61</v>
      </c>
      <c r="B63">
        <f t="shared" si="0"/>
        <v>0.18464258797048039</v>
      </c>
      <c r="C63">
        <f t="shared" si="1"/>
        <v>4.142063565986559E-2</v>
      </c>
      <c r="D63">
        <f t="shared" si="2"/>
        <v>6050</v>
      </c>
      <c r="E63">
        <f t="shared" si="3"/>
        <v>1357</v>
      </c>
    </row>
    <row r="64" spans="1:5" x14ac:dyDescent="0.25">
      <c r="A64">
        <f t="shared" si="4"/>
        <v>62</v>
      </c>
      <c r="B64">
        <f t="shared" si="0"/>
        <v>0.18860296422434991</v>
      </c>
      <c r="C64">
        <f t="shared" si="1"/>
        <v>4.3324334560108146E-2</v>
      </c>
      <c r="D64">
        <f t="shared" si="2"/>
        <v>6180</v>
      </c>
      <c r="E64">
        <f t="shared" si="3"/>
        <v>1419</v>
      </c>
    </row>
    <row r="65" spans="1:5" x14ac:dyDescent="0.25">
      <c r="A65">
        <f t="shared" si="4"/>
        <v>63</v>
      </c>
      <c r="B65">
        <f t="shared" si="0"/>
        <v>0.19259280015564972</v>
      </c>
      <c r="C65">
        <f t="shared" si="1"/>
        <v>4.5311296758205888E-2</v>
      </c>
      <c r="D65">
        <f t="shared" si="2"/>
        <v>6310</v>
      </c>
      <c r="E65">
        <f t="shared" si="3"/>
        <v>1484</v>
      </c>
    </row>
    <row r="66" spans="1:5" x14ac:dyDescent="0.25">
      <c r="A66">
        <f t="shared" si="4"/>
        <v>64</v>
      </c>
      <c r="B66">
        <f t="shared" ref="B66:B129" si="5">k1_*TANH(2*(A66/256-0.5))+0.5</f>
        <v>0.1966119332414818</v>
      </c>
      <c r="C66">
        <f t="shared" ref="C66:C129" si="6">k2_*TANH(6*(A66/256-0.5))+0.5</f>
        <v>4.7384777644692289E-2</v>
      </c>
      <c r="D66">
        <f t="shared" si="2"/>
        <v>6442</v>
      </c>
      <c r="E66">
        <f t="shared" si="3"/>
        <v>1552</v>
      </c>
    </row>
    <row r="67" spans="1:5" x14ac:dyDescent="0.25">
      <c r="A67">
        <f t="shared" si="4"/>
        <v>65</v>
      </c>
      <c r="B67">
        <f t="shared" si="5"/>
        <v>0.20066019135890162</v>
      </c>
      <c r="C67">
        <f t="shared" si="6"/>
        <v>4.9548123873773497E-2</v>
      </c>
      <c r="D67">
        <f t="shared" ref="D67:D130" si="7">_xlfn.FLOOR.MATH(B67*POWER(2,15))</f>
        <v>6575</v>
      </c>
      <c r="E67">
        <f t="shared" ref="E67:E130" si="8">_xlfn.FLOOR.MATH(C67*POWER(2,15))</f>
        <v>1623</v>
      </c>
    </row>
    <row r="68" spans="1:5" x14ac:dyDescent="0.25">
      <c r="A68">
        <f t="shared" ref="A68:A131" si="9">A67+1</f>
        <v>66</v>
      </c>
      <c r="B68">
        <f t="shared" si="5"/>
        <v>0.20473739271984936</v>
      </c>
      <c r="C68">
        <f t="shared" si="6"/>
        <v>5.1804772433591495E-2</v>
      </c>
      <c r="D68">
        <f t="shared" si="7"/>
        <v>6708</v>
      </c>
      <c r="E68">
        <f t="shared" si="8"/>
        <v>1697</v>
      </c>
    </row>
    <row r="69" spans="1:5" x14ac:dyDescent="0.25">
      <c r="A69">
        <f t="shared" si="9"/>
        <v>67</v>
      </c>
      <c r="B69">
        <f t="shared" si="5"/>
        <v>0.20884334581149638</v>
      </c>
      <c r="C69">
        <f t="shared" si="6"/>
        <v>5.4158249292664162E-2</v>
      </c>
      <c r="D69">
        <f t="shared" si="7"/>
        <v>6843</v>
      </c>
      <c r="E69">
        <f t="shared" si="8"/>
        <v>1774</v>
      </c>
    </row>
    <row r="70" spans="1:5" x14ac:dyDescent="0.25">
      <c r="A70">
        <f t="shared" si="9"/>
        <v>68</v>
      </c>
      <c r="B70">
        <f t="shared" si="5"/>
        <v>0.21297784934217301</v>
      </c>
      <c r="C70">
        <f t="shared" si="6"/>
        <v>5.6612167582773154E-2</v>
      </c>
      <c r="D70">
        <f t="shared" si="7"/>
        <v>6978</v>
      </c>
      <c r="E70">
        <f t="shared" si="8"/>
        <v>1855</v>
      </c>
    </row>
    <row r="71" spans="1:5" x14ac:dyDescent="0.25">
      <c r="A71">
        <f t="shared" si="9"/>
        <v>69</v>
      </c>
      <c r="B71">
        <f t="shared" si="5"/>
        <v>0.21714069219304039</v>
      </c>
      <c r="C71">
        <f t="shared" si="6"/>
        <v>5.9170225276819866E-2</v>
      </c>
      <c r="D71">
        <f t="shared" si="7"/>
        <v>7115</v>
      </c>
      <c r="E71">
        <f t="shared" si="8"/>
        <v>1938</v>
      </c>
    </row>
    <row r="72" spans="1:5" x14ac:dyDescent="0.25">
      <c r="A72">
        <f t="shared" si="9"/>
        <v>70</v>
      </c>
      <c r="B72">
        <f t="shared" si="5"/>
        <v>0.22133165337566763</v>
      </c>
      <c r="C72">
        <f t="shared" si="6"/>
        <v>6.1836202318528044E-2</v>
      </c>
      <c r="D72">
        <f t="shared" si="7"/>
        <v>7252</v>
      </c>
      <c r="E72">
        <f t="shared" si="8"/>
        <v>2026</v>
      </c>
    </row>
    <row r="73" spans="1:5" x14ac:dyDescent="0.25">
      <c r="A73">
        <f t="shared" si="9"/>
        <v>71</v>
      </c>
      <c r="B73">
        <f t="shared" si="5"/>
        <v>0.22555050199566717</v>
      </c>
      <c r="C73">
        <f t="shared" si="6"/>
        <v>6.461395715940832E-2</v>
      </c>
      <c r="D73">
        <f t="shared" si="7"/>
        <v>7390</v>
      </c>
      <c r="E73">
        <f t="shared" si="8"/>
        <v>2117</v>
      </c>
    </row>
    <row r="74" spans="1:5" x14ac:dyDescent="0.25">
      <c r="A74">
        <f t="shared" si="9"/>
        <v>72</v>
      </c>
      <c r="B74">
        <f t="shared" si="5"/>
        <v>0.22979699722254204</v>
      </c>
      <c r="C74">
        <f t="shared" si="6"/>
        <v>6.7507422657147043E-2</v>
      </c>
      <c r="D74">
        <f t="shared" si="7"/>
        <v>7529</v>
      </c>
      <c r="E74">
        <f t="shared" si="8"/>
        <v>2212</v>
      </c>
    </row>
    <row r="75" spans="1:5" x14ac:dyDescent="0.25">
      <c r="A75">
        <f t="shared" si="9"/>
        <v>73</v>
      </c>
      <c r="B75">
        <f t="shared" si="5"/>
        <v>0.23407088826589068</v>
      </c>
      <c r="C75">
        <f t="shared" si="6"/>
        <v>7.0520601288586726E-2</v>
      </c>
      <c r="D75">
        <f t="shared" si="7"/>
        <v>7670</v>
      </c>
      <c r="E75">
        <f t="shared" si="8"/>
        <v>2310</v>
      </c>
    </row>
    <row r="76" spans="1:5" x14ac:dyDescent="0.25">
      <c r="A76">
        <f t="shared" si="9"/>
        <v>74</v>
      </c>
      <c r="B76">
        <f t="shared" si="5"/>
        <v>0.238371914358109</v>
      </c>
      <c r="C76">
        <f t="shared" si="6"/>
        <v>7.3657559629787983E-2</v>
      </c>
      <c r="D76">
        <f t="shared" si="7"/>
        <v>7810</v>
      </c>
      <c r="E76">
        <f t="shared" si="8"/>
        <v>2413</v>
      </c>
    </row>
    <row r="77" spans="1:5" x14ac:dyDescent="0.25">
      <c r="A77">
        <f t="shared" si="9"/>
        <v>75</v>
      </c>
      <c r="B77">
        <f t="shared" si="5"/>
        <v>0.24269980474372976</v>
      </c>
      <c r="C77">
        <f t="shared" si="6"/>
        <v>7.6922422055357154E-2</v>
      </c>
      <c r="D77">
        <f t="shared" si="7"/>
        <v>7952</v>
      </c>
      <c r="E77">
        <f t="shared" si="8"/>
        <v>2520</v>
      </c>
    </row>
    <row r="78" spans="1:5" x14ac:dyDescent="0.25">
      <c r="A78">
        <f t="shared" si="9"/>
        <v>76</v>
      </c>
      <c r="B78">
        <f t="shared" si="5"/>
        <v>0.24705427867552432</v>
      </c>
      <c r="C78">
        <f t="shared" si="6"/>
        <v>8.031936360935138E-2</v>
      </c>
      <c r="D78">
        <f t="shared" si="7"/>
        <v>8095</v>
      </c>
      <c r="E78">
        <f t="shared" si="8"/>
        <v>2631</v>
      </c>
    </row>
    <row r="79" spans="1:5" x14ac:dyDescent="0.25">
      <c r="A79">
        <f t="shared" si="9"/>
        <v>77</v>
      </c>
      <c r="B79">
        <f t="shared" si="5"/>
        <v>0.25143504541749484</v>
      </c>
      <c r="C79">
        <f t="shared" si="6"/>
        <v>8.3852602000709431E-2</v>
      </c>
      <c r="D79">
        <f t="shared" si="7"/>
        <v>8239</v>
      </c>
      <c r="E79">
        <f t="shared" si="8"/>
        <v>2747</v>
      </c>
    </row>
    <row r="80" spans="1:5" x14ac:dyDescent="0.25">
      <c r="A80">
        <f t="shared" si="9"/>
        <v>78</v>
      </c>
      <c r="B80">
        <f t="shared" si="5"/>
        <v>0.2558418042548728</v>
      </c>
      <c r="C80">
        <f t="shared" si="6"/>
        <v>8.7526388677358458E-2</v>
      </c>
      <c r="D80">
        <f t="shared" si="7"/>
        <v>8383</v>
      </c>
      <c r="E80">
        <f t="shared" si="8"/>
        <v>2868</v>
      </c>
    </row>
    <row r="81" spans="1:5" x14ac:dyDescent="0.25">
      <c r="A81">
        <f t="shared" si="9"/>
        <v>79</v>
      </c>
      <c r="B81">
        <f t="shared" si="5"/>
        <v>0.26027424451123482</v>
      </c>
      <c r="C81">
        <f t="shared" si="6"/>
        <v>9.1344998935005417E-2</v>
      </c>
      <c r="D81">
        <f t="shared" si="7"/>
        <v>8528</v>
      </c>
      <c r="E81">
        <f t="shared" si="8"/>
        <v>2993</v>
      </c>
    </row>
    <row r="82" spans="1:5" x14ac:dyDescent="0.25">
      <c r="A82">
        <f t="shared" si="9"/>
        <v>80</v>
      </c>
      <c r="B82">
        <f t="shared" si="5"/>
        <v>0.26473204557283903</v>
      </c>
      <c r="C82">
        <f t="shared" si="6"/>
        <v>9.5312721019196023E-2</v>
      </c>
      <c r="D82">
        <f t="shared" si="7"/>
        <v>8674</v>
      </c>
      <c r="E82">
        <f t="shared" si="8"/>
        <v>3123</v>
      </c>
    </row>
    <row r="83" spans="1:5" x14ac:dyDescent="0.25">
      <c r="A83">
        <f t="shared" si="9"/>
        <v>81</v>
      </c>
      <c r="B83">
        <f t="shared" si="5"/>
        <v>0.26921487692027879</v>
      </c>
      <c r="C83">
        <f t="shared" si="6"/>
        <v>9.9433844182610087E-2</v>
      </c>
      <c r="D83">
        <f t="shared" si="7"/>
        <v>8821</v>
      </c>
      <c r="E83">
        <f t="shared" si="8"/>
        <v>3258</v>
      </c>
    </row>
    <row r="84" spans="1:5" x14ac:dyDescent="0.25">
      <c r="A84">
        <f t="shared" si="9"/>
        <v>82</v>
      </c>
      <c r="B84">
        <f t="shared" si="5"/>
        <v>0.27372239816754118</v>
      </c>
      <c r="C84">
        <f t="shared" si="6"/>
        <v>0.10371264566381844</v>
      </c>
      <c r="D84">
        <f t="shared" si="7"/>
        <v>8969</v>
      </c>
      <c r="E84">
        <f t="shared" si="8"/>
        <v>3398</v>
      </c>
    </row>
    <row r="85" spans="1:5" x14ac:dyDescent="0.25">
      <c r="A85">
        <f t="shared" si="9"/>
        <v>83</v>
      </c>
      <c r="B85">
        <f t="shared" si="5"/>
        <v>0.27825425910855134</v>
      </c>
      <c r="C85">
        <f t="shared" si="6"/>
        <v>0.1081533765589453</v>
      </c>
      <c r="D85">
        <f t="shared" si="7"/>
        <v>9117</v>
      </c>
      <c r="E85">
        <f t="shared" si="8"/>
        <v>3543</v>
      </c>
    </row>
    <row r="86" spans="1:5" x14ac:dyDescent="0.25">
      <c r="A86">
        <f t="shared" si="9"/>
        <v>84</v>
      </c>
      <c r="B86">
        <f t="shared" si="5"/>
        <v>0.28281009977127314</v>
      </c>
      <c r="C86">
        <f t="shared" si="6"/>
        <v>0.11276024656392741</v>
      </c>
      <c r="D86">
        <f t="shared" si="7"/>
        <v>9267</v>
      </c>
      <c r="E86">
        <f t="shared" si="8"/>
        <v>3694</v>
      </c>
    </row>
    <row r="87" spans="1:5" x14ac:dyDescent="0.25">
      <c r="A87">
        <f t="shared" si="9"/>
        <v>85</v>
      </c>
      <c r="B87">
        <f t="shared" si="5"/>
        <v>0.2873895504794301</v>
      </c>
      <c r="C87">
        <f t="shared" si="6"/>
        <v>0.11753740757239955</v>
      </c>
      <c r="D87">
        <f t="shared" si="7"/>
        <v>9417</v>
      </c>
      <c r="E87">
        <f t="shared" si="8"/>
        <v>3851</v>
      </c>
    </row>
    <row r="88" spans="1:5" x14ac:dyDescent="0.25">
      <c r="A88">
        <f t="shared" si="9"/>
        <v>86</v>
      </c>
      <c r="B88">
        <f t="shared" si="5"/>
        <v>0.29199223192190005</v>
      </c>
      <c r="C88">
        <f t="shared" si="6"/>
        <v>0.12248893612273587</v>
      </c>
      <c r="D88">
        <f t="shared" si="7"/>
        <v>9568</v>
      </c>
      <c r="E88">
        <f t="shared" si="8"/>
        <v>4013</v>
      </c>
    </row>
    <row r="89" spans="1:5" x14ac:dyDescent="0.25">
      <c r="A89">
        <f t="shared" si="9"/>
        <v>87</v>
      </c>
      <c r="B89">
        <f t="shared" si="5"/>
        <v>0.29661775522982847</v>
      </c>
      <c r="C89">
        <f t="shared" si="6"/>
        <v>0.12761881469747544</v>
      </c>
      <c r="D89">
        <f t="shared" si="7"/>
        <v>9719</v>
      </c>
      <c r="E89">
        <f t="shared" si="8"/>
        <v>4181</v>
      </c>
    </row>
    <row r="90" spans="1:5" x14ac:dyDescent="0.25">
      <c r="A90">
        <f t="shared" si="9"/>
        <v>88</v>
      </c>
      <c r="B90">
        <f t="shared" si="5"/>
        <v>0.30126572206149482</v>
      </c>
      <c r="C90">
        <f t="shared" si="6"/>
        <v>0.13293091188929568</v>
      </c>
      <c r="D90">
        <f t="shared" si="7"/>
        <v>9871</v>
      </c>
      <c r="E90">
        <f t="shared" si="8"/>
        <v>4355</v>
      </c>
    </row>
    <row r="91" spans="1:5" x14ac:dyDescent="0.25">
      <c r="A91">
        <f t="shared" si="9"/>
        <v>89</v>
      </c>
      <c r="B91">
        <f t="shared" si="5"/>
        <v>0.30593572469495833</v>
      </c>
      <c r="C91">
        <f t="shared" si="6"/>
        <v>0.13842896145989581</v>
      </c>
      <c r="D91">
        <f t="shared" si="7"/>
        <v>10024</v>
      </c>
      <c r="E91">
        <f t="shared" si="8"/>
        <v>4536</v>
      </c>
    </row>
    <row r="92" spans="1:5" x14ac:dyDescent="0.25">
      <c r="A92">
        <f t="shared" si="9"/>
        <v>90</v>
      </c>
      <c r="B92">
        <f t="shared" si="5"/>
        <v>0.31062734612849813</v>
      </c>
      <c r="C92">
        <f t="shared" si="6"/>
        <v>0.14411654033158977</v>
      </c>
      <c r="D92">
        <f t="shared" si="7"/>
        <v>10178</v>
      </c>
      <c r="E92">
        <f t="shared" si="8"/>
        <v>4722</v>
      </c>
    </row>
    <row r="93" spans="1:5" x14ac:dyDescent="0.25">
      <c r="A93">
        <f t="shared" si="9"/>
        <v>91</v>
      </c>
      <c r="B93">
        <f t="shared" si="5"/>
        <v>0.31534016018885191</v>
      </c>
      <c r="C93">
        <f t="shared" si="6"/>
        <v>0.14999704556608334</v>
      </c>
      <c r="D93">
        <f t="shared" si="7"/>
        <v>10333</v>
      </c>
      <c r="E93">
        <f t="shared" si="8"/>
        <v>4915</v>
      </c>
    </row>
    <row r="94" spans="1:5" x14ac:dyDescent="0.25">
      <c r="A94">
        <f t="shared" si="9"/>
        <v>92</v>
      </c>
      <c r="B94">
        <f t="shared" si="5"/>
        <v>0.32007373164724984</v>
      </c>
      <c r="C94">
        <f t="shared" si="6"/>
        <v>0.15607367040074843</v>
      </c>
      <c r="D94">
        <f t="shared" si="7"/>
        <v>10488</v>
      </c>
      <c r="E94">
        <f t="shared" si="8"/>
        <v>5114</v>
      </c>
    </row>
    <row r="95" spans="1:5" x14ac:dyDescent="0.25">
      <c r="A95">
        <f t="shared" si="9"/>
        <v>93</v>
      </c>
      <c r="B95">
        <f t="shared" si="5"/>
        <v>0.3248276163432261</v>
      </c>
      <c r="C95">
        <f t="shared" si="6"/>
        <v>0.1623493794296309</v>
      </c>
      <c r="D95">
        <f t="shared" si="7"/>
        <v>10643</v>
      </c>
      <c r="E95">
        <f t="shared" si="8"/>
        <v>5319</v>
      </c>
    </row>
    <row r="96" spans="1:5" x14ac:dyDescent="0.25">
      <c r="A96">
        <f t="shared" si="9"/>
        <v>94</v>
      </c>
      <c r="B96">
        <f t="shared" si="5"/>
        <v>0.3296013613161824</v>
      </c>
      <c r="C96">
        <f t="shared" si="6"/>
        <v>0.16882688303431953</v>
      </c>
      <c r="D96">
        <f t="shared" si="7"/>
        <v>10800</v>
      </c>
      <c r="E96">
        <f t="shared" si="8"/>
        <v>5532</v>
      </c>
    </row>
    <row r="97" spans="1:5" x14ac:dyDescent="0.25">
      <c r="A97">
        <f t="shared" si="9"/>
        <v>95</v>
      </c>
      <c r="B97">
        <f t="shared" si="5"/>
        <v>0.33439450494466638</v>
      </c>
      <c r="C97">
        <f t="shared" si="6"/>
        <v>0.17550861118850064</v>
      </c>
      <c r="D97">
        <f t="shared" si="7"/>
        <v>10957</v>
      </c>
      <c r="E97">
        <f t="shared" si="8"/>
        <v>5751</v>
      </c>
    </row>
    <row r="98" spans="1:5" x14ac:dyDescent="0.25">
      <c r="A98">
        <f t="shared" si="9"/>
        <v>96</v>
      </c>
      <c r="B98">
        <f t="shared" si="5"/>
        <v>0.3392065770933157</v>
      </c>
      <c r="C98">
        <f t="shared" si="6"/>
        <v>0.18239668677933019</v>
      </c>
      <c r="D98">
        <f t="shared" si="7"/>
        <v>11115</v>
      </c>
      <c r="E98">
        <f t="shared" si="8"/>
        <v>5976</v>
      </c>
    </row>
    <row r="99" spans="1:5" x14ac:dyDescent="0.25">
      <c r="A99">
        <f t="shared" si="9"/>
        <v>97</v>
      </c>
      <c r="B99">
        <f t="shared" si="5"/>
        <v>0.34403709926740944</v>
      </c>
      <c r="C99">
        <f t="shared" si="6"/>
        <v>0.18949289860843721</v>
      </c>
      <c r="D99">
        <f t="shared" si="7"/>
        <v>11273</v>
      </c>
      <c r="E99">
        <f t="shared" si="8"/>
        <v>6209</v>
      </c>
    </row>
    <row r="100" spans="1:5" x14ac:dyDescent="0.25">
      <c r="A100">
        <f t="shared" si="9"/>
        <v>98</v>
      </c>
      <c r="B100">
        <f t="shared" si="5"/>
        <v>0.34888558477495579</v>
      </c>
      <c r="C100">
        <f t="shared" si="6"/>
        <v>0.1967986742551453</v>
      </c>
      <c r="D100">
        <f t="shared" si="7"/>
        <v>11432</v>
      </c>
      <c r="E100">
        <f t="shared" si="8"/>
        <v>6448</v>
      </c>
    </row>
    <row r="101" spans="1:5" x14ac:dyDescent="0.25">
      <c r="A101">
        <f t="shared" si="9"/>
        <v>99</v>
      </c>
      <c r="B101">
        <f t="shared" si="5"/>
        <v>0.35375153889623545</v>
      </c>
      <c r="C101">
        <f t="shared" si="6"/>
        <v>0.20431505300404379</v>
      </c>
      <c r="D101">
        <f t="shared" si="7"/>
        <v>11591</v>
      </c>
      <c r="E101">
        <f t="shared" si="8"/>
        <v>6694</v>
      </c>
    </row>
    <row r="102" spans="1:5" x14ac:dyDescent="0.25">
      <c r="A102">
        <f t="shared" si="9"/>
        <v>100</v>
      </c>
      <c r="B102">
        <f t="shared" si="5"/>
        <v>0.35863445906070612</v>
      </c>
      <c r="C102">
        <f t="shared" si="6"/>
        <v>0.2120426590579933</v>
      </c>
      <c r="D102">
        <f t="shared" si="7"/>
        <v>11751</v>
      </c>
      <c r="E102">
        <f t="shared" si="8"/>
        <v>6948</v>
      </c>
    </row>
    <row r="103" spans="1:5" x14ac:dyDescent="0.25">
      <c r="A103">
        <f t="shared" si="9"/>
        <v>101</v>
      </c>
      <c r="B103">
        <f t="shared" si="5"/>
        <v>0.36353383503116726</v>
      </c>
      <c r="C103">
        <f t="shared" si="6"/>
        <v>0.21998167527561291</v>
      </c>
      <c r="D103">
        <f t="shared" si="7"/>
        <v>11912</v>
      </c>
      <c r="E103">
        <f t="shared" si="8"/>
        <v>7208</v>
      </c>
    </row>
    <row r="104" spans="1:5" x14ac:dyDescent="0.25">
      <c r="A104">
        <f t="shared" si="9"/>
        <v>102</v>
      </c>
      <c r="B104">
        <f t="shared" si="5"/>
        <v>0.36844914909506721</v>
      </c>
      <c r="C104">
        <f t="shared" si="6"/>
        <v>0.22813181768883545</v>
      </c>
      <c r="D104">
        <f t="shared" si="7"/>
        <v>12073</v>
      </c>
      <c r="E104">
        <f t="shared" si="8"/>
        <v>7475</v>
      </c>
    </row>
    <row r="105" spans="1:5" x14ac:dyDescent="0.25">
      <c r="A105">
        <f t="shared" si="9"/>
        <v>103</v>
      </c>
      <c r="B105">
        <f t="shared" si="5"/>
        <v>0.37337987626282876</v>
      </c>
      <c r="C105">
        <f t="shared" si="6"/>
        <v>0.23649231107077939</v>
      </c>
      <c r="D105">
        <f t="shared" si="7"/>
        <v>12234</v>
      </c>
      <c r="E105">
        <f t="shared" si="8"/>
        <v>7749</v>
      </c>
    </row>
    <row r="106" spans="1:5" x14ac:dyDescent="0.25">
      <c r="A106">
        <f t="shared" si="9"/>
        <v>104</v>
      </c>
      <c r="B106">
        <f t="shared" si="5"/>
        <v>0.3783254844730557</v>
      </c>
      <c r="C106">
        <f t="shared" si="6"/>
        <v>0.2450618658364877</v>
      </c>
      <c r="D106">
        <f t="shared" si="7"/>
        <v>12396</v>
      </c>
      <c r="E106">
        <f t="shared" si="8"/>
        <v>8030</v>
      </c>
    </row>
    <row r="107" spans="1:5" x14ac:dyDescent="0.25">
      <c r="A107">
        <f t="shared" si="9"/>
        <v>105</v>
      </c>
      <c r="B107">
        <f t="shared" si="5"/>
        <v>0.3832854348044723</v>
      </c>
      <c r="C107">
        <f t="shared" si="6"/>
        <v>0.25383865656855142</v>
      </c>
      <c r="D107">
        <f t="shared" si="7"/>
        <v>12559</v>
      </c>
      <c r="E107">
        <f t="shared" si="8"/>
        <v>8317</v>
      </c>
    </row>
    <row r="108" spans="1:5" x14ac:dyDescent="0.25">
      <c r="A108">
        <f t="shared" si="9"/>
        <v>106</v>
      </c>
      <c r="B108">
        <f t="shared" si="5"/>
        <v>0.38825918169443774</v>
      </c>
      <c r="C108">
        <f t="shared" si="6"/>
        <v>0.26282030246578159</v>
      </c>
      <c r="D108">
        <f t="shared" si="7"/>
        <v>12722</v>
      </c>
      <c r="E108">
        <f t="shared" si="8"/>
        <v>8612</v>
      </c>
    </row>
    <row r="109" spans="1:5" x14ac:dyDescent="0.25">
      <c r="A109">
        <f t="shared" si="9"/>
        <v>107</v>
      </c>
      <c r="B109">
        <f t="shared" si="5"/>
        <v>0.39324617316386601</v>
      </c>
      <c r="C109">
        <f t="shared" si="6"/>
        <v>0.27200385001545913</v>
      </c>
      <c r="D109">
        <f t="shared" si="7"/>
        <v>12885</v>
      </c>
      <c r="E109">
        <f t="shared" si="8"/>
        <v>8913</v>
      </c>
    </row>
    <row r="110" spans="1:5" x14ac:dyDescent="0.25">
      <c r="A110">
        <f t="shared" si="9"/>
        <v>108</v>
      </c>
      <c r="B110">
        <f t="shared" si="5"/>
        <v>0.39824585104837273</v>
      </c>
      <c r="C110">
        <f t="shared" si="6"/>
        <v>0.28138575818785128</v>
      </c>
      <c r="D110">
        <f t="shared" si="7"/>
        <v>13049</v>
      </c>
      <c r="E110">
        <f t="shared" si="8"/>
        <v>9220</v>
      </c>
    </row>
    <row r="111" spans="1:5" x14ac:dyDescent="0.25">
      <c r="A111">
        <f t="shared" si="9"/>
        <v>109</v>
      </c>
      <c r="B111">
        <f t="shared" si="5"/>
        <v>0.40325765123545787</v>
      </c>
      <c r="C111">
        <f t="shared" si="6"/>
        <v>0.29096188644524079</v>
      </c>
      <c r="D111">
        <f t="shared" si="7"/>
        <v>13213</v>
      </c>
      <c r="E111">
        <f t="shared" si="8"/>
        <v>9534</v>
      </c>
    </row>
    <row r="112" spans="1:5" x14ac:dyDescent="0.25">
      <c r="A112">
        <f t="shared" si="9"/>
        <v>110</v>
      </c>
      <c r="B112">
        <f t="shared" si="5"/>
        <v>0.40828100390752697</v>
      </c>
      <c r="C112">
        <f t="shared" si="6"/>
        <v>0.30072748584637432</v>
      </c>
      <c r="D112">
        <f t="shared" si="7"/>
        <v>13378</v>
      </c>
      <c r="E112">
        <f t="shared" si="8"/>
        <v>9854</v>
      </c>
    </row>
    <row r="113" spans="1:5" x14ac:dyDescent="0.25">
      <c r="A113">
        <f t="shared" si="9"/>
        <v>111</v>
      </c>
      <c r="B113">
        <f t="shared" si="5"/>
        <v>0.41331533379053925</v>
      </c>
      <c r="C113">
        <f t="shared" si="6"/>
        <v>0.3106771935107312</v>
      </c>
      <c r="D113">
        <f t="shared" si="7"/>
        <v>13543</v>
      </c>
      <c r="E113">
        <f t="shared" si="8"/>
        <v>10180</v>
      </c>
    </row>
    <row r="114" spans="1:5" x14ac:dyDescent="0.25">
      <c r="A114">
        <f t="shared" si="9"/>
        <v>112</v>
      </c>
      <c r="B114">
        <f t="shared" si="5"/>
        <v>0.41836006040806667</v>
      </c>
      <c r="C114">
        <f t="shared" si="6"/>
        <v>0.32080503068522881</v>
      </c>
      <c r="D114">
        <f t="shared" si="7"/>
        <v>13708</v>
      </c>
      <c r="E114">
        <f t="shared" si="8"/>
        <v>10512</v>
      </c>
    </row>
    <row r="115" spans="1:5" x14ac:dyDescent="0.25">
      <c r="A115">
        <f t="shared" si="9"/>
        <v>113</v>
      </c>
      <c r="B115">
        <f t="shared" si="5"/>
        <v>0.42341459834053374</v>
      </c>
      <c r="C115">
        <f t="shared" si="6"/>
        <v>0.33110440462886526</v>
      </c>
      <c r="D115">
        <f t="shared" si="7"/>
        <v>13874</v>
      </c>
      <c r="E115">
        <f t="shared" si="8"/>
        <v>10849</v>
      </c>
    </row>
    <row r="116" spans="1:5" x14ac:dyDescent="0.25">
      <c r="A116">
        <f t="shared" si="9"/>
        <v>114</v>
      </c>
      <c r="B116">
        <f t="shared" si="5"/>
        <v>0.42847835748940399</v>
      </c>
      <c r="C116">
        <f t="shared" si="6"/>
        <v>0.34156811449844443</v>
      </c>
      <c r="D116">
        <f t="shared" si="7"/>
        <v>14040</v>
      </c>
      <c r="E116">
        <f t="shared" si="8"/>
        <v>11192</v>
      </c>
    </row>
    <row r="117" spans="1:5" x14ac:dyDescent="0.25">
      <c r="A117">
        <f t="shared" si="9"/>
        <v>115</v>
      </c>
      <c r="B117">
        <f t="shared" si="5"/>
        <v>0.43355074334606664</v>
      </c>
      <c r="C117">
        <f t="shared" si="6"/>
        <v>0.35218836138116416</v>
      </c>
      <c r="D117">
        <f t="shared" si="7"/>
        <v>14206</v>
      </c>
      <c r="E117">
        <f t="shared" si="8"/>
        <v>11540</v>
      </c>
    </row>
    <row r="118" spans="1:5" x14ac:dyDescent="0.25">
      <c r="A118">
        <f t="shared" si="9"/>
        <v>116</v>
      </c>
      <c r="B118">
        <f t="shared" si="5"/>
        <v>0.43863115726517138</v>
      </c>
      <c r="C118">
        <f t="shared" si="6"/>
        <v>0.36295676257781873</v>
      </c>
      <c r="D118">
        <f t="shared" si="7"/>
        <v>14373</v>
      </c>
      <c r="E118">
        <f t="shared" si="8"/>
        <v>11893</v>
      </c>
    </row>
    <row r="119" spans="1:5" x14ac:dyDescent="0.25">
      <c r="A119">
        <f t="shared" si="9"/>
        <v>117</v>
      </c>
      <c r="B119">
        <f t="shared" si="5"/>
        <v>0.44371899674215093</v>
      </c>
      <c r="C119">
        <f t="shared" si="6"/>
        <v>0.37386437019417529</v>
      </c>
      <c r="D119">
        <f t="shared" si="7"/>
        <v>14539</v>
      </c>
      <c r="E119">
        <f t="shared" si="8"/>
        <v>12250</v>
      </c>
    </row>
    <row r="120" spans="1:5" x14ac:dyDescent="0.25">
      <c r="A120">
        <f t="shared" si="9"/>
        <v>118</v>
      </c>
      <c r="B120">
        <f t="shared" si="5"/>
        <v>0.44881365569466325</v>
      </c>
      <c r="C120">
        <f t="shared" si="6"/>
        <v>0.38490169404837055</v>
      </c>
      <c r="D120">
        <f t="shared" si="7"/>
        <v>14706</v>
      </c>
      <c r="E120">
        <f t="shared" si="8"/>
        <v>12612</v>
      </c>
    </row>
    <row r="121" spans="1:5" x14ac:dyDescent="0.25">
      <c r="A121">
        <f t="shared" si="9"/>
        <v>119</v>
      </c>
      <c r="B121">
        <f t="shared" si="5"/>
        <v>0.45391452474767924</v>
      </c>
      <c r="C121">
        <f t="shared" si="6"/>
        <v>0.39605872884968074</v>
      </c>
      <c r="D121">
        <f t="shared" si="7"/>
        <v>14873</v>
      </c>
      <c r="E121">
        <f t="shared" si="8"/>
        <v>12978</v>
      </c>
    </row>
    <row r="122" spans="1:5" x14ac:dyDescent="0.25">
      <c r="A122">
        <f t="shared" si="9"/>
        <v>120</v>
      </c>
      <c r="B122">
        <f t="shared" si="5"/>
        <v>0.45902099152193471</v>
      </c>
      <c r="C122">
        <f t="shared" si="6"/>
        <v>0.40732498554965424</v>
      </c>
      <c r="D122">
        <f t="shared" si="7"/>
        <v>15041</v>
      </c>
      <c r="E122">
        <f t="shared" si="8"/>
        <v>13347</v>
      </c>
    </row>
    <row r="123" spans="1:5" x14ac:dyDescent="0.25">
      <c r="A123">
        <f t="shared" si="9"/>
        <v>121</v>
      </c>
      <c r="B123">
        <f t="shared" si="5"/>
        <v>0.46413244092546091</v>
      </c>
      <c r="C123">
        <f t="shared" si="6"/>
        <v>0.41868952671130566</v>
      </c>
      <c r="D123">
        <f t="shared" si="7"/>
        <v>15208</v>
      </c>
      <c r="E123">
        <f t="shared" si="8"/>
        <v>13719</v>
      </c>
    </row>
    <row r="124" spans="1:5" x14ac:dyDescent="0.25">
      <c r="A124">
        <f t="shared" si="9"/>
        <v>122</v>
      </c>
      <c r="B124">
        <f t="shared" si="5"/>
        <v>0.46924825544789978</v>
      </c>
      <c r="C124">
        <f t="shared" si="6"/>
        <v>0.43014100568693986</v>
      </c>
      <c r="D124">
        <f t="shared" si="7"/>
        <v>15376</v>
      </c>
      <c r="E124">
        <f t="shared" si="8"/>
        <v>14094</v>
      </c>
    </row>
    <row r="125" spans="1:5" x14ac:dyDescent="0.25">
      <c r="A125">
        <f t="shared" si="9"/>
        <v>123</v>
      </c>
      <c r="B125">
        <f t="shared" si="5"/>
        <v>0.47436781545730927</v>
      </c>
      <c r="C125">
        <f t="shared" si="6"/>
        <v>0.44166770934128069</v>
      </c>
      <c r="D125">
        <f t="shared" si="7"/>
        <v>15544</v>
      </c>
      <c r="E125">
        <f t="shared" si="8"/>
        <v>14472</v>
      </c>
    </row>
    <row r="126" spans="1:5" x14ac:dyDescent="0.25">
      <c r="A126">
        <f t="shared" si="9"/>
        <v>124</v>
      </c>
      <c r="B126">
        <f t="shared" si="5"/>
        <v>0.47949049949915468</v>
      </c>
      <c r="C126">
        <f t="shared" si="6"/>
        <v>0.4532576040050737</v>
      </c>
      <c r="D126">
        <f t="shared" si="7"/>
        <v>15711</v>
      </c>
      <c r="E126">
        <f t="shared" si="8"/>
        <v>14852</v>
      </c>
    </row>
    <row r="127" spans="1:5" x14ac:dyDescent="0.25">
      <c r="A127">
        <f t="shared" si="9"/>
        <v>125</v>
      </c>
      <c r="B127">
        <f t="shared" si="5"/>
        <v>0.48461568459718346</v>
      </c>
      <c r="C127">
        <f t="shared" si="6"/>
        <v>0.46489838429630653</v>
      </c>
      <c r="D127">
        <f t="shared" si="7"/>
        <v>15879</v>
      </c>
      <c r="E127">
        <f t="shared" si="8"/>
        <v>15233</v>
      </c>
    </row>
    <row r="128" spans="1:5" x14ac:dyDescent="0.25">
      <c r="A128">
        <f t="shared" si="9"/>
        <v>126</v>
      </c>
      <c r="B128">
        <f t="shared" si="5"/>
        <v>0.4897427465558728</v>
      </c>
      <c r="C128">
        <f t="shared" si="6"/>
        <v>0.47657752440273227</v>
      </c>
      <c r="D128">
        <f t="shared" si="7"/>
        <v>16047</v>
      </c>
      <c r="E128">
        <f t="shared" si="8"/>
        <v>15616</v>
      </c>
    </row>
    <row r="129" spans="1:5" x14ac:dyDescent="0.25">
      <c r="A129">
        <f t="shared" si="9"/>
        <v>127</v>
      </c>
      <c r="B129">
        <f t="shared" si="5"/>
        <v>0.49487106026413968</v>
      </c>
      <c r="C129">
        <f t="shared" si="6"/>
        <v>0.48828233138147176</v>
      </c>
      <c r="D129">
        <f t="shared" si="7"/>
        <v>16215</v>
      </c>
      <c r="E129">
        <f t="shared" si="8"/>
        <v>16000</v>
      </c>
    </row>
    <row r="130" spans="1:5" x14ac:dyDescent="0.25">
      <c r="A130">
        <f t="shared" si="9"/>
        <v>128</v>
      </c>
      <c r="B130">
        <f t="shared" ref="B130:B193" si="10">k1_*TANH(2*(A130/256-0.5))+0.5</f>
        <v>0.5</v>
      </c>
      <c r="C130">
        <f t="shared" ref="C130:C193" si="11">k2_*TANH(6*(A130/256-0.5))+0.5</f>
        <v>0.5</v>
      </c>
      <c r="D130">
        <f t="shared" si="7"/>
        <v>16384</v>
      </c>
      <c r="E130">
        <f t="shared" si="8"/>
        <v>16384</v>
      </c>
    </row>
    <row r="131" spans="1:5" x14ac:dyDescent="0.25">
      <c r="A131">
        <f t="shared" si="9"/>
        <v>129</v>
      </c>
      <c r="B131">
        <f t="shared" si="10"/>
        <v>0.50512893973586026</v>
      </c>
      <c r="C131">
        <f t="shared" si="11"/>
        <v>0.51171766861852819</v>
      </c>
      <c r="D131">
        <f t="shared" ref="D131:D194" si="12">_xlfn.FLOOR.MATH(B131*POWER(2,15))</f>
        <v>16552</v>
      </c>
      <c r="E131">
        <f t="shared" ref="E131:E194" si="13">_xlfn.FLOOR.MATH(C131*POWER(2,15))</f>
        <v>16767</v>
      </c>
    </row>
    <row r="132" spans="1:5" x14ac:dyDescent="0.25">
      <c r="A132">
        <f t="shared" ref="A132:A137" si="14">A131+1</f>
        <v>130</v>
      </c>
      <c r="B132">
        <f t="shared" si="10"/>
        <v>0.5102572534441272</v>
      </c>
      <c r="C132">
        <f t="shared" si="11"/>
        <v>0.52342247559726773</v>
      </c>
      <c r="D132">
        <f t="shared" si="12"/>
        <v>16720</v>
      </c>
      <c r="E132">
        <f t="shared" si="13"/>
        <v>17151</v>
      </c>
    </row>
    <row r="133" spans="1:5" x14ac:dyDescent="0.25">
      <c r="A133">
        <f t="shared" si="14"/>
        <v>131</v>
      </c>
      <c r="B133">
        <f t="shared" si="10"/>
        <v>0.51538431540281648</v>
      </c>
      <c r="C133">
        <f t="shared" si="11"/>
        <v>0.53510161570369341</v>
      </c>
      <c r="D133">
        <f t="shared" si="12"/>
        <v>16888</v>
      </c>
      <c r="E133">
        <f t="shared" si="13"/>
        <v>17534</v>
      </c>
    </row>
    <row r="134" spans="1:5" x14ac:dyDescent="0.25">
      <c r="A134">
        <f t="shared" si="14"/>
        <v>132</v>
      </c>
      <c r="B134">
        <f t="shared" si="10"/>
        <v>0.52050950050084532</v>
      </c>
      <c r="C134">
        <f t="shared" si="11"/>
        <v>0.54674239599492636</v>
      </c>
      <c r="D134">
        <f t="shared" si="12"/>
        <v>17056</v>
      </c>
      <c r="E134">
        <f t="shared" si="13"/>
        <v>17915</v>
      </c>
    </row>
    <row r="135" spans="1:5" x14ac:dyDescent="0.25">
      <c r="A135">
        <f t="shared" si="14"/>
        <v>133</v>
      </c>
      <c r="B135">
        <f t="shared" si="10"/>
        <v>0.52563218454269078</v>
      </c>
      <c r="C135">
        <f t="shared" si="11"/>
        <v>0.55833229065871937</v>
      </c>
      <c r="D135">
        <f t="shared" si="12"/>
        <v>17223</v>
      </c>
      <c r="E135">
        <f t="shared" si="13"/>
        <v>18295</v>
      </c>
    </row>
    <row r="136" spans="1:5" x14ac:dyDescent="0.25">
      <c r="A136">
        <f t="shared" si="14"/>
        <v>134</v>
      </c>
      <c r="B136">
        <f t="shared" si="10"/>
        <v>0.53075174455210017</v>
      </c>
      <c r="C136">
        <f t="shared" si="11"/>
        <v>0.56985899431306009</v>
      </c>
      <c r="D136">
        <f t="shared" si="12"/>
        <v>17391</v>
      </c>
      <c r="E136">
        <f t="shared" si="13"/>
        <v>18673</v>
      </c>
    </row>
    <row r="137" spans="1:5" x14ac:dyDescent="0.25">
      <c r="A137">
        <f t="shared" si="14"/>
        <v>135</v>
      </c>
      <c r="B137">
        <f t="shared" si="10"/>
        <v>0.53586755907453909</v>
      </c>
      <c r="C137">
        <f t="shared" si="11"/>
        <v>0.58131047328869434</v>
      </c>
      <c r="D137">
        <f t="shared" si="12"/>
        <v>17559</v>
      </c>
      <c r="E137">
        <f t="shared" si="13"/>
        <v>19048</v>
      </c>
    </row>
    <row r="138" spans="1:5" x14ac:dyDescent="0.25">
      <c r="A138">
        <f t="shared" ref="A138:A157" si="15">A137+1</f>
        <v>136</v>
      </c>
      <c r="B138">
        <f t="shared" si="10"/>
        <v>0.54097900847806524</v>
      </c>
      <c r="C138">
        <f t="shared" si="11"/>
        <v>0.59267501445034576</v>
      </c>
      <c r="D138">
        <f t="shared" si="12"/>
        <v>17726</v>
      </c>
      <c r="E138">
        <f t="shared" si="13"/>
        <v>19420</v>
      </c>
    </row>
    <row r="139" spans="1:5" x14ac:dyDescent="0.25">
      <c r="A139">
        <f t="shared" si="15"/>
        <v>137</v>
      </c>
      <c r="B139">
        <f t="shared" si="10"/>
        <v>0.54608547525232076</v>
      </c>
      <c r="C139">
        <f t="shared" si="11"/>
        <v>0.60394127115031926</v>
      </c>
      <c r="D139">
        <f t="shared" si="12"/>
        <v>17894</v>
      </c>
      <c r="E139">
        <f t="shared" si="13"/>
        <v>19789</v>
      </c>
    </row>
    <row r="140" spans="1:5" x14ac:dyDescent="0.25">
      <c r="A140">
        <f t="shared" si="15"/>
        <v>138</v>
      </c>
      <c r="B140">
        <f t="shared" si="10"/>
        <v>0.55118634430533675</v>
      </c>
      <c r="C140">
        <f t="shared" si="11"/>
        <v>0.61509830595162951</v>
      </c>
      <c r="D140">
        <f t="shared" si="12"/>
        <v>18061</v>
      </c>
      <c r="E140">
        <f t="shared" si="13"/>
        <v>20155</v>
      </c>
    </row>
    <row r="141" spans="1:5" x14ac:dyDescent="0.25">
      <c r="A141">
        <f t="shared" si="15"/>
        <v>139</v>
      </c>
      <c r="B141">
        <f t="shared" si="10"/>
        <v>0.55628100325784902</v>
      </c>
      <c r="C141">
        <f t="shared" si="11"/>
        <v>0.62613562980582471</v>
      </c>
      <c r="D141">
        <f t="shared" si="12"/>
        <v>18228</v>
      </c>
      <c r="E141">
        <f t="shared" si="13"/>
        <v>20517</v>
      </c>
    </row>
    <row r="142" spans="1:5" x14ac:dyDescent="0.25">
      <c r="A142">
        <f t="shared" si="15"/>
        <v>140</v>
      </c>
      <c r="B142">
        <f t="shared" si="10"/>
        <v>0.56136884273482857</v>
      </c>
      <c r="C142">
        <f t="shared" si="11"/>
        <v>0.63704323742218127</v>
      </c>
      <c r="D142">
        <f t="shared" si="12"/>
        <v>18394</v>
      </c>
      <c r="E142">
        <f t="shared" si="13"/>
        <v>20874</v>
      </c>
    </row>
    <row r="143" spans="1:5" x14ac:dyDescent="0.25">
      <c r="A143">
        <f t="shared" si="15"/>
        <v>141</v>
      </c>
      <c r="B143">
        <f t="shared" si="10"/>
        <v>0.56644925665393342</v>
      </c>
      <c r="C143">
        <f t="shared" si="11"/>
        <v>0.64781163861883584</v>
      </c>
      <c r="D143">
        <f t="shared" si="12"/>
        <v>18561</v>
      </c>
      <c r="E143">
        <f t="shared" si="13"/>
        <v>21227</v>
      </c>
    </row>
    <row r="144" spans="1:5" x14ac:dyDescent="0.25">
      <c r="A144">
        <f t="shared" si="15"/>
        <v>142</v>
      </c>
      <c r="B144">
        <f t="shared" si="10"/>
        <v>0.57152164251059601</v>
      </c>
      <c r="C144">
        <f t="shared" si="11"/>
        <v>0.65843188550155562</v>
      </c>
      <c r="D144">
        <f t="shared" si="12"/>
        <v>18727</v>
      </c>
      <c r="E144">
        <f t="shared" si="13"/>
        <v>21575</v>
      </c>
    </row>
    <row r="145" spans="1:5" x14ac:dyDescent="0.25">
      <c r="A145">
        <f t="shared" si="15"/>
        <v>143</v>
      </c>
      <c r="B145">
        <f t="shared" si="10"/>
        <v>0.57658540165946626</v>
      </c>
      <c r="C145">
        <f t="shared" si="11"/>
        <v>0.66889559537113474</v>
      </c>
      <c r="D145">
        <f t="shared" si="12"/>
        <v>18893</v>
      </c>
      <c r="E145">
        <f t="shared" si="13"/>
        <v>21918</v>
      </c>
    </row>
    <row r="146" spans="1:5" x14ac:dyDescent="0.25">
      <c r="A146">
        <f t="shared" si="15"/>
        <v>144</v>
      </c>
      <c r="B146">
        <f t="shared" si="10"/>
        <v>0.58163993959193339</v>
      </c>
      <c r="C146">
        <f t="shared" si="11"/>
        <v>0.67919496931477119</v>
      </c>
      <c r="D146">
        <f t="shared" si="12"/>
        <v>19059</v>
      </c>
      <c r="E146">
        <f t="shared" si="13"/>
        <v>22255</v>
      </c>
    </row>
    <row r="147" spans="1:5" x14ac:dyDescent="0.25">
      <c r="A147">
        <f t="shared" si="15"/>
        <v>145</v>
      </c>
      <c r="B147">
        <f t="shared" si="10"/>
        <v>0.58668466620946069</v>
      </c>
      <c r="C147">
        <f t="shared" si="11"/>
        <v>0.6893228064892688</v>
      </c>
      <c r="D147">
        <f t="shared" si="12"/>
        <v>19224</v>
      </c>
      <c r="E147">
        <f t="shared" si="13"/>
        <v>22587</v>
      </c>
    </row>
    <row r="148" spans="1:5" x14ac:dyDescent="0.25">
      <c r="A148">
        <f t="shared" si="15"/>
        <v>146</v>
      </c>
      <c r="B148">
        <f t="shared" si="10"/>
        <v>0.59171899609247303</v>
      </c>
      <c r="C148">
        <f t="shared" si="11"/>
        <v>0.69927251415362568</v>
      </c>
      <c r="D148">
        <f t="shared" si="12"/>
        <v>19389</v>
      </c>
      <c r="E148">
        <f t="shared" si="13"/>
        <v>22913</v>
      </c>
    </row>
    <row r="149" spans="1:5" x14ac:dyDescent="0.25">
      <c r="A149">
        <f t="shared" si="15"/>
        <v>147</v>
      </c>
      <c r="B149">
        <f t="shared" si="10"/>
        <v>0.59674234876454213</v>
      </c>
      <c r="C149">
        <f t="shared" si="11"/>
        <v>0.70903811355475921</v>
      </c>
      <c r="D149">
        <f t="shared" si="12"/>
        <v>19554</v>
      </c>
      <c r="E149">
        <f t="shared" si="13"/>
        <v>23233</v>
      </c>
    </row>
    <row r="150" spans="1:5" x14ac:dyDescent="0.25">
      <c r="A150">
        <f t="shared" si="15"/>
        <v>148</v>
      </c>
      <c r="B150">
        <f t="shared" si="10"/>
        <v>0.60175414895162727</v>
      </c>
      <c r="C150">
        <f t="shared" si="11"/>
        <v>0.71861424181214872</v>
      </c>
      <c r="D150">
        <f t="shared" si="12"/>
        <v>19718</v>
      </c>
      <c r="E150">
        <f t="shared" si="13"/>
        <v>23547</v>
      </c>
    </row>
    <row r="151" spans="1:5" x14ac:dyDescent="0.25">
      <c r="A151">
        <f t="shared" si="15"/>
        <v>149</v>
      </c>
      <c r="B151">
        <f t="shared" si="10"/>
        <v>0.60675382683613399</v>
      </c>
      <c r="C151">
        <f t="shared" si="11"/>
        <v>0.72799614998454087</v>
      </c>
      <c r="D151">
        <f t="shared" si="12"/>
        <v>19882</v>
      </c>
      <c r="E151">
        <f t="shared" si="13"/>
        <v>23854</v>
      </c>
    </row>
    <row r="152" spans="1:5" x14ac:dyDescent="0.25">
      <c r="A152">
        <f t="shared" si="15"/>
        <v>150</v>
      </c>
      <c r="B152">
        <f t="shared" si="10"/>
        <v>0.61174081830556226</v>
      </c>
      <c r="C152">
        <f t="shared" si="11"/>
        <v>0.73717969753421841</v>
      </c>
      <c r="D152">
        <f t="shared" si="12"/>
        <v>20045</v>
      </c>
      <c r="E152">
        <f t="shared" si="13"/>
        <v>24155</v>
      </c>
    </row>
    <row r="153" spans="1:5" x14ac:dyDescent="0.25">
      <c r="A153">
        <f t="shared" si="15"/>
        <v>151</v>
      </c>
      <c r="B153">
        <f t="shared" si="10"/>
        <v>0.6167145651955277</v>
      </c>
      <c r="C153">
        <f t="shared" si="11"/>
        <v>0.74616134343144858</v>
      </c>
      <c r="D153">
        <f t="shared" si="12"/>
        <v>20208</v>
      </c>
      <c r="E153">
        <f t="shared" si="13"/>
        <v>24450</v>
      </c>
    </row>
    <row r="154" spans="1:5" x14ac:dyDescent="0.25">
      <c r="A154">
        <f t="shared" si="15"/>
        <v>152</v>
      </c>
      <c r="B154">
        <f t="shared" si="10"/>
        <v>0.6216745155269443</v>
      </c>
      <c r="C154">
        <f t="shared" si="11"/>
        <v>0.7549381341635123</v>
      </c>
      <c r="D154">
        <f t="shared" si="12"/>
        <v>20371</v>
      </c>
      <c r="E154">
        <f t="shared" si="13"/>
        <v>24737</v>
      </c>
    </row>
    <row r="155" spans="1:5" x14ac:dyDescent="0.25">
      <c r="A155">
        <f t="shared" si="15"/>
        <v>153</v>
      </c>
      <c r="B155">
        <f t="shared" si="10"/>
        <v>0.62662012373717124</v>
      </c>
      <c r="C155">
        <f t="shared" si="11"/>
        <v>0.76350768892922061</v>
      </c>
      <c r="D155">
        <f t="shared" si="12"/>
        <v>20533</v>
      </c>
      <c r="E155">
        <f t="shared" si="13"/>
        <v>25018</v>
      </c>
    </row>
    <row r="156" spans="1:5" x14ac:dyDescent="0.25">
      <c r="A156">
        <f t="shared" si="15"/>
        <v>154</v>
      </c>
      <c r="B156">
        <f t="shared" si="10"/>
        <v>0.63155085090493279</v>
      </c>
      <c r="C156">
        <f t="shared" si="11"/>
        <v>0.77186818231116461</v>
      </c>
      <c r="D156">
        <f t="shared" si="12"/>
        <v>20694</v>
      </c>
      <c r="E156">
        <f t="shared" si="13"/>
        <v>25292</v>
      </c>
    </row>
    <row r="157" spans="1:5" x14ac:dyDescent="0.25">
      <c r="A157">
        <f t="shared" si="15"/>
        <v>155</v>
      </c>
      <c r="B157">
        <f t="shared" si="10"/>
        <v>0.63646616496883279</v>
      </c>
      <c r="C157">
        <f t="shared" si="11"/>
        <v>0.78001832472438704</v>
      </c>
      <c r="D157">
        <f t="shared" si="12"/>
        <v>20855</v>
      </c>
      <c r="E157">
        <f t="shared" si="13"/>
        <v>25559</v>
      </c>
    </row>
    <row r="158" spans="1:5" x14ac:dyDescent="0.25">
      <c r="A158">
        <f>A157+1</f>
        <v>156</v>
      </c>
      <c r="B158">
        <f t="shared" si="10"/>
        <v>0.64136554093929388</v>
      </c>
      <c r="C158">
        <f t="shared" si="11"/>
        <v>0.78795734094200665</v>
      </c>
      <c r="D158">
        <f t="shared" si="12"/>
        <v>21016</v>
      </c>
      <c r="E158">
        <f t="shared" si="13"/>
        <v>25819</v>
      </c>
    </row>
    <row r="159" spans="1:5" x14ac:dyDescent="0.25">
      <c r="A159">
        <f t="shared" ref="A159:A167" si="16">A158+1</f>
        <v>157</v>
      </c>
      <c r="B159">
        <f t="shared" si="10"/>
        <v>0.64624846110376455</v>
      </c>
      <c r="C159">
        <f t="shared" si="11"/>
        <v>0.79568494699595615</v>
      </c>
      <c r="D159">
        <f t="shared" si="12"/>
        <v>21176</v>
      </c>
      <c r="E159">
        <f t="shared" si="13"/>
        <v>26073</v>
      </c>
    </row>
    <row r="160" spans="1:5" x14ac:dyDescent="0.25">
      <c r="A160">
        <f t="shared" si="16"/>
        <v>158</v>
      </c>
      <c r="B160">
        <f t="shared" si="10"/>
        <v>0.65111441522504421</v>
      </c>
      <c r="C160">
        <f t="shared" si="11"/>
        <v>0.8032013257448547</v>
      </c>
      <c r="D160">
        <f t="shared" si="12"/>
        <v>21335</v>
      </c>
      <c r="E160">
        <f t="shared" si="13"/>
        <v>26319</v>
      </c>
    </row>
    <row r="161" spans="1:5" x14ac:dyDescent="0.25">
      <c r="A161">
        <f t="shared" si="16"/>
        <v>159</v>
      </c>
      <c r="B161">
        <f t="shared" si="10"/>
        <v>0.65596290073259056</v>
      </c>
      <c r="C161">
        <f t="shared" si="11"/>
        <v>0.81050710139156279</v>
      </c>
      <c r="D161">
        <f t="shared" si="12"/>
        <v>21494</v>
      </c>
      <c r="E161">
        <f t="shared" si="13"/>
        <v>26558</v>
      </c>
    </row>
    <row r="162" spans="1:5" x14ac:dyDescent="0.25">
      <c r="A162">
        <f t="shared" si="16"/>
        <v>160</v>
      </c>
      <c r="B162">
        <f t="shared" si="10"/>
        <v>0.6607934229066843</v>
      </c>
      <c r="C162">
        <f t="shared" si="11"/>
        <v>0.81760331322066981</v>
      </c>
      <c r="D162">
        <f t="shared" si="12"/>
        <v>21652</v>
      </c>
      <c r="E162">
        <f t="shared" si="13"/>
        <v>26791</v>
      </c>
    </row>
    <row r="163" spans="1:5" x14ac:dyDescent="0.25">
      <c r="A163">
        <f t="shared" si="16"/>
        <v>161</v>
      </c>
      <c r="B163">
        <f t="shared" si="10"/>
        <v>0.66560549505533362</v>
      </c>
      <c r="C163">
        <f t="shared" si="11"/>
        <v>0.8244913888114993</v>
      </c>
      <c r="D163">
        <f t="shared" si="12"/>
        <v>21810</v>
      </c>
      <c r="E163">
        <f t="shared" si="13"/>
        <v>27016</v>
      </c>
    </row>
    <row r="164" spans="1:5" x14ac:dyDescent="0.25">
      <c r="A164">
        <f t="shared" si="16"/>
        <v>162</v>
      </c>
      <c r="B164">
        <f t="shared" si="10"/>
        <v>0.67039863868381766</v>
      </c>
      <c r="C164">
        <f t="shared" si="11"/>
        <v>0.83117311696568041</v>
      </c>
      <c r="D164">
        <f t="shared" si="12"/>
        <v>21967</v>
      </c>
      <c r="E164">
        <f t="shared" si="13"/>
        <v>27235</v>
      </c>
    </row>
    <row r="165" spans="1:5" x14ac:dyDescent="0.25">
      <c r="A165">
        <f t="shared" si="16"/>
        <v>163</v>
      </c>
      <c r="B165">
        <f t="shared" si="10"/>
        <v>0.6751723836567739</v>
      </c>
      <c r="C165">
        <f t="shared" si="11"/>
        <v>0.8376506205703691</v>
      </c>
      <c r="D165">
        <f t="shared" si="12"/>
        <v>22124</v>
      </c>
      <c r="E165">
        <f t="shared" si="13"/>
        <v>27448</v>
      </c>
    </row>
    <row r="166" spans="1:5" x14ac:dyDescent="0.25">
      <c r="A166">
        <f t="shared" si="16"/>
        <v>164</v>
      </c>
      <c r="B166">
        <f t="shared" si="10"/>
        <v>0.67992626835275016</v>
      </c>
      <c r="C166">
        <f t="shared" si="11"/>
        <v>0.84392632959925162</v>
      </c>
      <c r="D166">
        <f t="shared" si="12"/>
        <v>22279</v>
      </c>
      <c r="E166">
        <f t="shared" si="13"/>
        <v>27653</v>
      </c>
    </row>
    <row r="167" spans="1:5" x14ac:dyDescent="0.25">
      <c r="A167">
        <f t="shared" si="16"/>
        <v>165</v>
      </c>
      <c r="B167">
        <f t="shared" si="10"/>
        <v>0.68465983981114809</v>
      </c>
      <c r="C167">
        <f t="shared" si="11"/>
        <v>0.85000295443391671</v>
      </c>
      <c r="D167">
        <f t="shared" si="12"/>
        <v>22434</v>
      </c>
      <c r="E167">
        <f t="shared" si="13"/>
        <v>27852</v>
      </c>
    </row>
    <row r="168" spans="1:5" x14ac:dyDescent="0.25">
      <c r="A168">
        <f>A167+1</f>
        <v>166</v>
      </c>
      <c r="B168">
        <f t="shared" si="10"/>
        <v>0.68937265387150193</v>
      </c>
      <c r="C168">
        <f t="shared" si="11"/>
        <v>0.85588345966841017</v>
      </c>
      <c r="D168">
        <f t="shared" si="12"/>
        <v>22589</v>
      </c>
      <c r="E168">
        <f t="shared" si="13"/>
        <v>28045</v>
      </c>
    </row>
    <row r="169" spans="1:5" x14ac:dyDescent="0.25">
      <c r="A169">
        <f t="shared" ref="A169:A232" si="17">A168+1</f>
        <v>167</v>
      </c>
      <c r="B169">
        <f t="shared" si="10"/>
        <v>0.69406427530504167</v>
      </c>
      <c r="C169">
        <f t="shared" si="11"/>
        <v>0.86157103854010419</v>
      </c>
      <c r="D169">
        <f t="shared" si="12"/>
        <v>22743</v>
      </c>
      <c r="E169">
        <f t="shared" si="13"/>
        <v>28231</v>
      </c>
    </row>
    <row r="170" spans="1:5" x14ac:dyDescent="0.25">
      <c r="A170">
        <f t="shared" si="17"/>
        <v>168</v>
      </c>
      <c r="B170">
        <f t="shared" si="10"/>
        <v>0.69873427793850518</v>
      </c>
      <c r="C170">
        <f t="shared" si="11"/>
        <v>0.86706908811070438</v>
      </c>
      <c r="D170">
        <f t="shared" si="12"/>
        <v>22896</v>
      </c>
      <c r="E170">
        <f t="shared" si="13"/>
        <v>28412</v>
      </c>
    </row>
    <row r="171" spans="1:5" x14ac:dyDescent="0.25">
      <c r="A171">
        <f t="shared" si="17"/>
        <v>169</v>
      </c>
      <c r="B171">
        <f t="shared" si="10"/>
        <v>0.70338224477017153</v>
      </c>
      <c r="C171">
        <f t="shared" si="11"/>
        <v>0.87238118530252451</v>
      </c>
      <c r="D171">
        <f t="shared" si="12"/>
        <v>23048</v>
      </c>
      <c r="E171">
        <f t="shared" si="13"/>
        <v>28586</v>
      </c>
    </row>
    <row r="172" spans="1:5" x14ac:dyDescent="0.25">
      <c r="A172">
        <f t="shared" si="17"/>
        <v>170</v>
      </c>
      <c r="B172">
        <f t="shared" si="10"/>
        <v>0.70800776807809995</v>
      </c>
      <c r="C172">
        <f t="shared" si="11"/>
        <v>0.87751106387726407</v>
      </c>
      <c r="D172">
        <f t="shared" si="12"/>
        <v>23199</v>
      </c>
      <c r="E172">
        <f t="shared" si="13"/>
        <v>28754</v>
      </c>
    </row>
    <row r="173" spans="1:5" x14ac:dyDescent="0.25">
      <c r="A173">
        <f t="shared" si="17"/>
        <v>171</v>
      </c>
      <c r="B173">
        <f t="shared" si="10"/>
        <v>0.71261044952056984</v>
      </c>
      <c r="C173">
        <f t="shared" si="11"/>
        <v>0.88246259242760039</v>
      </c>
      <c r="D173">
        <f t="shared" si="12"/>
        <v>23350</v>
      </c>
      <c r="E173">
        <f t="shared" si="13"/>
        <v>28916</v>
      </c>
    </row>
    <row r="174" spans="1:5" x14ac:dyDescent="0.25">
      <c r="A174">
        <f t="shared" si="17"/>
        <v>172</v>
      </c>
      <c r="B174">
        <f t="shared" si="10"/>
        <v>0.71718990022872686</v>
      </c>
      <c r="C174">
        <f t="shared" si="11"/>
        <v>0.88723975343607253</v>
      </c>
      <c r="D174">
        <f t="shared" si="12"/>
        <v>23500</v>
      </c>
      <c r="E174">
        <f t="shared" si="13"/>
        <v>29073</v>
      </c>
    </row>
    <row r="175" spans="1:5" x14ac:dyDescent="0.25">
      <c r="A175">
        <f t="shared" si="17"/>
        <v>173</v>
      </c>
      <c r="B175">
        <f t="shared" si="10"/>
        <v>0.72174574089144872</v>
      </c>
      <c r="C175">
        <f t="shared" si="11"/>
        <v>0.8918466234410547</v>
      </c>
      <c r="D175">
        <f t="shared" si="12"/>
        <v>23650</v>
      </c>
      <c r="E175">
        <f t="shared" si="13"/>
        <v>29224</v>
      </c>
    </row>
    <row r="176" spans="1:5" x14ac:dyDescent="0.25">
      <c r="A176">
        <f t="shared" si="17"/>
        <v>174</v>
      </c>
      <c r="B176">
        <f t="shared" si="10"/>
        <v>0.72627760183245882</v>
      </c>
      <c r="C176">
        <f t="shared" si="11"/>
        <v>0.89628735433618156</v>
      </c>
      <c r="D176">
        <f t="shared" si="12"/>
        <v>23798</v>
      </c>
      <c r="E176">
        <f t="shared" si="13"/>
        <v>29369</v>
      </c>
    </row>
    <row r="177" spans="1:5" x14ac:dyDescent="0.25">
      <c r="A177">
        <f t="shared" si="17"/>
        <v>175</v>
      </c>
      <c r="B177">
        <f t="shared" si="10"/>
        <v>0.73078512307972121</v>
      </c>
      <c r="C177">
        <f t="shared" si="11"/>
        <v>0.90056615581738986</v>
      </c>
      <c r="D177">
        <f t="shared" si="12"/>
        <v>23946</v>
      </c>
      <c r="E177">
        <f t="shared" si="13"/>
        <v>29509</v>
      </c>
    </row>
    <row r="178" spans="1:5" x14ac:dyDescent="0.25">
      <c r="A178">
        <f t="shared" si="17"/>
        <v>176</v>
      </c>
      <c r="B178">
        <f t="shared" si="10"/>
        <v>0.73526795442716097</v>
      </c>
      <c r="C178">
        <f t="shared" si="11"/>
        <v>0.90468727898080403</v>
      </c>
      <c r="D178">
        <f t="shared" si="12"/>
        <v>24093</v>
      </c>
      <c r="E178">
        <f t="shared" si="13"/>
        <v>29644</v>
      </c>
    </row>
    <row r="179" spans="1:5" x14ac:dyDescent="0.25">
      <c r="A179">
        <f t="shared" si="17"/>
        <v>177</v>
      </c>
      <c r="B179">
        <f t="shared" si="10"/>
        <v>0.73972575548876518</v>
      </c>
      <c r="C179">
        <f t="shared" si="11"/>
        <v>0.90865500106499453</v>
      </c>
      <c r="D179">
        <f t="shared" si="12"/>
        <v>24239</v>
      </c>
      <c r="E179">
        <f t="shared" si="13"/>
        <v>29774</v>
      </c>
    </row>
    <row r="180" spans="1:5" x14ac:dyDescent="0.25">
      <c r="A180">
        <f t="shared" si="17"/>
        <v>178</v>
      </c>
      <c r="B180">
        <f t="shared" si="10"/>
        <v>0.7441581957451272</v>
      </c>
      <c r="C180">
        <f t="shared" si="11"/>
        <v>0.91247361132264149</v>
      </c>
      <c r="D180">
        <f t="shared" si="12"/>
        <v>24384</v>
      </c>
      <c r="E180">
        <f t="shared" si="13"/>
        <v>29899</v>
      </c>
    </row>
    <row r="181" spans="1:5" x14ac:dyDescent="0.25">
      <c r="A181">
        <f t="shared" si="17"/>
        <v>179</v>
      </c>
      <c r="B181">
        <f t="shared" si="10"/>
        <v>0.74856495458250516</v>
      </c>
      <c r="C181">
        <f t="shared" si="11"/>
        <v>0.91614739799929057</v>
      </c>
      <c r="D181">
        <f t="shared" si="12"/>
        <v>24528</v>
      </c>
      <c r="E181">
        <f t="shared" si="13"/>
        <v>30020</v>
      </c>
    </row>
    <row r="182" spans="1:5" x14ac:dyDescent="0.25">
      <c r="A182">
        <f t="shared" si="17"/>
        <v>180</v>
      </c>
      <c r="B182">
        <f t="shared" si="10"/>
        <v>0.75294572132447568</v>
      </c>
      <c r="C182">
        <f t="shared" si="11"/>
        <v>0.91968063639064868</v>
      </c>
      <c r="D182">
        <f t="shared" si="12"/>
        <v>24672</v>
      </c>
      <c r="E182">
        <f t="shared" si="13"/>
        <v>30136</v>
      </c>
    </row>
    <row r="183" spans="1:5" x14ac:dyDescent="0.25">
      <c r="A183">
        <f t="shared" si="17"/>
        <v>181</v>
      </c>
      <c r="B183">
        <f t="shared" si="10"/>
        <v>0.75730019525627024</v>
      </c>
      <c r="C183">
        <f t="shared" si="11"/>
        <v>0.92307757794464285</v>
      </c>
      <c r="D183">
        <f t="shared" si="12"/>
        <v>24815</v>
      </c>
      <c r="E183">
        <f t="shared" si="13"/>
        <v>30247</v>
      </c>
    </row>
    <row r="184" spans="1:5" x14ac:dyDescent="0.25">
      <c r="A184">
        <f t="shared" si="17"/>
        <v>182</v>
      </c>
      <c r="B184">
        <f t="shared" si="10"/>
        <v>0.761628085641891</v>
      </c>
      <c r="C184">
        <f t="shared" si="11"/>
        <v>0.92634244037021207</v>
      </c>
      <c r="D184">
        <f t="shared" si="12"/>
        <v>24957</v>
      </c>
      <c r="E184">
        <f t="shared" si="13"/>
        <v>30354</v>
      </c>
    </row>
    <row r="185" spans="1:5" x14ac:dyDescent="0.25">
      <c r="A185">
        <f t="shared" si="17"/>
        <v>183</v>
      </c>
      <c r="B185">
        <f t="shared" si="10"/>
        <v>0.76592911173410938</v>
      </c>
      <c r="C185">
        <f t="shared" si="11"/>
        <v>0.92947939871141327</v>
      </c>
      <c r="D185">
        <f t="shared" si="12"/>
        <v>25097</v>
      </c>
      <c r="E185">
        <f t="shared" si="13"/>
        <v>30457</v>
      </c>
    </row>
    <row r="186" spans="1:5" x14ac:dyDescent="0.25">
      <c r="A186">
        <f t="shared" si="17"/>
        <v>184</v>
      </c>
      <c r="B186">
        <f t="shared" si="10"/>
        <v>0.77020300277745801</v>
      </c>
      <c r="C186">
        <f t="shared" si="11"/>
        <v>0.93249257734285296</v>
      </c>
      <c r="D186">
        <f t="shared" si="12"/>
        <v>25238</v>
      </c>
      <c r="E186">
        <f t="shared" si="13"/>
        <v>30555</v>
      </c>
    </row>
    <row r="187" spans="1:5" x14ac:dyDescent="0.25">
      <c r="A187">
        <f t="shared" si="17"/>
        <v>185</v>
      </c>
      <c r="B187">
        <f t="shared" si="10"/>
        <v>0.77444949800433283</v>
      </c>
      <c r="C187">
        <f t="shared" si="11"/>
        <v>0.93538604284059168</v>
      </c>
      <c r="D187">
        <f t="shared" si="12"/>
        <v>25377</v>
      </c>
      <c r="E187">
        <f t="shared" si="13"/>
        <v>30650</v>
      </c>
    </row>
    <row r="188" spans="1:5" x14ac:dyDescent="0.25">
      <c r="A188">
        <f t="shared" si="17"/>
        <v>186</v>
      </c>
      <c r="B188">
        <f t="shared" si="10"/>
        <v>0.77866834662433237</v>
      </c>
      <c r="C188">
        <f t="shared" si="11"/>
        <v>0.93816379768147196</v>
      </c>
      <c r="D188">
        <f t="shared" si="12"/>
        <v>25515</v>
      </c>
      <c r="E188">
        <f t="shared" si="13"/>
        <v>30741</v>
      </c>
    </row>
    <row r="189" spans="1:5" x14ac:dyDescent="0.25">
      <c r="A189">
        <f t="shared" si="17"/>
        <v>187</v>
      </c>
      <c r="B189">
        <f t="shared" si="10"/>
        <v>0.78285930780695967</v>
      </c>
      <c r="C189">
        <f t="shared" si="11"/>
        <v>0.94082977472318019</v>
      </c>
      <c r="D189">
        <f t="shared" si="12"/>
        <v>25652</v>
      </c>
      <c r="E189">
        <f t="shared" si="13"/>
        <v>30829</v>
      </c>
    </row>
    <row r="190" spans="1:5" x14ac:dyDescent="0.25">
      <c r="A190">
        <f t="shared" si="17"/>
        <v>188</v>
      </c>
      <c r="B190">
        <f t="shared" si="10"/>
        <v>0.78702215065782699</v>
      </c>
      <c r="C190">
        <f t="shared" si="11"/>
        <v>0.9433878324172269</v>
      </c>
      <c r="D190">
        <f t="shared" si="12"/>
        <v>25789</v>
      </c>
      <c r="E190">
        <f t="shared" si="13"/>
        <v>30912</v>
      </c>
    </row>
    <row r="191" spans="1:5" x14ac:dyDescent="0.25">
      <c r="A191">
        <f t="shared" si="17"/>
        <v>189</v>
      </c>
      <c r="B191">
        <f t="shared" si="10"/>
        <v>0.79115665418850356</v>
      </c>
      <c r="C191">
        <f t="shared" si="11"/>
        <v>0.94584175070733578</v>
      </c>
      <c r="D191">
        <f t="shared" si="12"/>
        <v>25924</v>
      </c>
      <c r="E191">
        <f t="shared" si="13"/>
        <v>30993</v>
      </c>
    </row>
    <row r="192" spans="1:5" x14ac:dyDescent="0.25">
      <c r="A192">
        <f t="shared" si="17"/>
        <v>190</v>
      </c>
      <c r="B192">
        <f t="shared" si="10"/>
        <v>0.79526260728015064</v>
      </c>
      <c r="C192">
        <f t="shared" si="11"/>
        <v>0.94819522756640851</v>
      </c>
      <c r="D192">
        <f t="shared" si="12"/>
        <v>26059</v>
      </c>
      <c r="E192">
        <f t="shared" si="13"/>
        <v>31070</v>
      </c>
    </row>
    <row r="193" spans="1:5" x14ac:dyDescent="0.25">
      <c r="A193">
        <f t="shared" si="17"/>
        <v>191</v>
      </c>
      <c r="B193">
        <f t="shared" si="10"/>
        <v>0.79933980864109833</v>
      </c>
      <c r="C193">
        <f t="shared" si="11"/>
        <v>0.9504518761262265</v>
      </c>
      <c r="D193">
        <f t="shared" si="12"/>
        <v>26192</v>
      </c>
      <c r="E193">
        <f t="shared" si="13"/>
        <v>31144</v>
      </c>
    </row>
    <row r="194" spans="1:5" x14ac:dyDescent="0.25">
      <c r="A194">
        <f t="shared" si="17"/>
        <v>192</v>
      </c>
      <c r="B194">
        <f t="shared" ref="B194:B257" si="18">k1_*TANH(2*(A194/256-0.5))+0.5</f>
        <v>0.80338806675851826</v>
      </c>
      <c r="C194">
        <f t="shared" ref="C194:C257" si="19">k2_*TANH(6*(A194/256-0.5))+0.5</f>
        <v>0.95261522235530771</v>
      </c>
      <c r="D194">
        <f t="shared" si="12"/>
        <v>26325</v>
      </c>
      <c r="E194">
        <f t="shared" si="13"/>
        <v>31215</v>
      </c>
    </row>
    <row r="195" spans="1:5" x14ac:dyDescent="0.25">
      <c r="A195">
        <f t="shared" si="17"/>
        <v>193</v>
      </c>
      <c r="B195">
        <f t="shared" si="18"/>
        <v>0.80740719984435028</v>
      </c>
      <c r="C195">
        <f t="shared" si="19"/>
        <v>0.95468870324179411</v>
      </c>
      <c r="D195">
        <f t="shared" ref="D195:D257" si="20">_xlfn.FLOOR.MATH(B195*POWER(2,15))</f>
        <v>26457</v>
      </c>
      <c r="E195">
        <f t="shared" ref="E195:E257" si="21">_xlfn.FLOOR.MATH(C195*POWER(2,15))</f>
        <v>31283</v>
      </c>
    </row>
    <row r="196" spans="1:5" x14ac:dyDescent="0.25">
      <c r="A196">
        <f t="shared" si="17"/>
        <v>194</v>
      </c>
      <c r="B196">
        <f t="shared" si="18"/>
        <v>0.81139703577565014</v>
      </c>
      <c r="C196">
        <f t="shared" si="19"/>
        <v>0.9566756654398918</v>
      </c>
      <c r="D196">
        <f t="shared" si="20"/>
        <v>26587</v>
      </c>
      <c r="E196">
        <f t="shared" si="21"/>
        <v>31348</v>
      </c>
    </row>
    <row r="197" spans="1:5" x14ac:dyDescent="0.25">
      <c r="A197">
        <f t="shared" si="17"/>
        <v>195</v>
      </c>
      <c r="B197">
        <f t="shared" si="18"/>
        <v>0.81535741202951961</v>
      </c>
      <c r="C197">
        <f t="shared" si="19"/>
        <v>0.95857936434013435</v>
      </c>
      <c r="D197">
        <f t="shared" si="20"/>
        <v>26717</v>
      </c>
      <c r="E197">
        <f t="shared" si="21"/>
        <v>31410</v>
      </c>
    </row>
    <row r="198" spans="1:5" x14ac:dyDescent="0.25">
      <c r="A198">
        <f t="shared" si="17"/>
        <v>196</v>
      </c>
      <c r="B198">
        <f t="shared" si="18"/>
        <v>0.8192881756127931</v>
      </c>
      <c r="C198">
        <f t="shared" si="19"/>
        <v>0.96040296352560672</v>
      </c>
      <c r="D198">
        <f t="shared" si="20"/>
        <v>26846</v>
      </c>
      <c r="E198">
        <f t="shared" si="21"/>
        <v>31470</v>
      </c>
    </row>
    <row r="199" spans="1:5" x14ac:dyDescent="0.25">
      <c r="A199">
        <f t="shared" si="17"/>
        <v>197</v>
      </c>
      <c r="B199">
        <f t="shared" si="18"/>
        <v>0.82318918298665023</v>
      </c>
      <c r="C199">
        <f t="shared" si="19"/>
        <v>0.96214953457817598</v>
      </c>
      <c r="D199">
        <f t="shared" si="20"/>
        <v>26974</v>
      </c>
      <c r="E199">
        <f t="shared" si="21"/>
        <v>31527</v>
      </c>
    </row>
    <row r="200" spans="1:5" x14ac:dyDescent="0.25">
      <c r="A200">
        <f t="shared" si="17"/>
        <v>198</v>
      </c>
      <c r="B200">
        <f t="shared" si="18"/>
        <v>0.82706029998632913</v>
      </c>
      <c r="C200">
        <f t="shared" si="19"/>
        <v>0.96382205720073355</v>
      </c>
      <c r="D200">
        <f t="shared" si="20"/>
        <v>27101</v>
      </c>
      <c r="E200">
        <f t="shared" si="21"/>
        <v>31582</v>
      </c>
    </row>
    <row r="201" spans="1:5" x14ac:dyDescent="0.25">
      <c r="A201">
        <f t="shared" si="17"/>
        <v>199</v>
      </c>
      <c r="B201">
        <f t="shared" si="18"/>
        <v>0.83090140173611671</v>
      </c>
      <c r="C201">
        <f t="shared" si="19"/>
        <v>0.96542341962341449</v>
      </c>
      <c r="D201">
        <f t="shared" si="20"/>
        <v>27226</v>
      </c>
      <c r="E201">
        <f t="shared" si="21"/>
        <v>31634</v>
      </c>
    </row>
    <row r="202" spans="1:5" x14ac:dyDescent="0.25">
      <c r="A202">
        <f t="shared" si="17"/>
        <v>200</v>
      </c>
      <c r="B202">
        <f t="shared" si="18"/>
        <v>0.83471237255979458</v>
      </c>
      <c r="C202">
        <f t="shared" si="19"/>
        <v>0.966956419263719</v>
      </c>
      <c r="D202">
        <f t="shared" si="20"/>
        <v>27351</v>
      </c>
      <c r="E202">
        <f t="shared" si="21"/>
        <v>31685</v>
      </c>
    </row>
    <row r="203" spans="1:5" x14ac:dyDescent="0.25">
      <c r="A203">
        <f t="shared" si="17"/>
        <v>201</v>
      </c>
      <c r="B203">
        <f t="shared" si="18"/>
        <v>0.83849310588671844</v>
      </c>
      <c r="C203">
        <f t="shared" si="19"/>
        <v>0.9684237636123898</v>
      </c>
      <c r="D203">
        <f t="shared" si="20"/>
        <v>27475</v>
      </c>
      <c r="E203">
        <f t="shared" si="21"/>
        <v>31733</v>
      </c>
    </row>
    <row r="204" spans="1:5" x14ac:dyDescent="0.25">
      <c r="A204">
        <f t="shared" si="17"/>
        <v>202</v>
      </c>
      <c r="B204">
        <f t="shared" si="18"/>
        <v>0.84224350415371041</v>
      </c>
      <c r="C204">
        <f t="shared" si="19"/>
        <v>0.969828071318795</v>
      </c>
      <c r="D204">
        <f t="shared" si="20"/>
        <v>27598</v>
      </c>
      <c r="E204">
        <f t="shared" si="21"/>
        <v>31779</v>
      </c>
    </row>
    <row r="205" spans="1:5" x14ac:dyDescent="0.25">
      <c r="A205">
        <f t="shared" si="17"/>
        <v>203</v>
      </c>
      <c r="B205">
        <f t="shared" si="18"/>
        <v>0.84596347870294863</v>
      </c>
      <c r="C205">
        <f t="shared" si="19"/>
        <v>0.97117187345140665</v>
      </c>
      <c r="D205">
        <f t="shared" si="20"/>
        <v>27720</v>
      </c>
      <c r="E205">
        <f t="shared" si="21"/>
        <v>31823</v>
      </c>
    </row>
    <row r="206" spans="1:5" x14ac:dyDescent="0.25">
      <c r="A206">
        <f t="shared" si="17"/>
        <v>204</v>
      </c>
      <c r="B206">
        <f t="shared" si="18"/>
        <v>0.84965294967603011</v>
      </c>
      <c r="C206">
        <f t="shared" si="19"/>
        <v>0.97245761491074856</v>
      </c>
      <c r="D206">
        <f t="shared" si="20"/>
        <v>27841</v>
      </c>
      <c r="E206">
        <f t="shared" si="21"/>
        <v>31865</v>
      </c>
    </row>
    <row r="207" spans="1:5" x14ac:dyDescent="0.25">
      <c r="A207">
        <f t="shared" si="17"/>
        <v>205</v>
      </c>
      <c r="B207">
        <f t="shared" si="18"/>
        <v>0.85331184590439135</v>
      </c>
      <c r="C207">
        <f t="shared" si="19"/>
        <v>0.97368765597390405</v>
      </c>
      <c r="D207">
        <f t="shared" si="20"/>
        <v>27961</v>
      </c>
      <c r="E207">
        <f t="shared" si="21"/>
        <v>31905</v>
      </c>
    </row>
    <row r="208" spans="1:5" x14ac:dyDescent="0.25">
      <c r="A208">
        <f t="shared" si="17"/>
        <v>206</v>
      </c>
      <c r="B208">
        <f t="shared" si="18"/>
        <v>0.85694010479626626</v>
      </c>
      <c r="C208">
        <f t="shared" si="19"/>
        <v>0.97486427395131892</v>
      </c>
      <c r="D208">
        <f t="shared" si="20"/>
        <v>28080</v>
      </c>
      <c r="E208">
        <f t="shared" si="21"/>
        <v>31944</v>
      </c>
    </row>
    <row r="209" spans="1:5" x14ac:dyDescent="0.25">
      <c r="A209">
        <f t="shared" si="17"/>
        <v>207</v>
      </c>
      <c r="B209">
        <f t="shared" si="18"/>
        <v>0.86053767222036259</v>
      </c>
      <c r="C209">
        <f t="shared" si="19"/>
        <v>0.97598966493819905</v>
      </c>
      <c r="D209">
        <f t="shared" si="20"/>
        <v>28198</v>
      </c>
      <c r="E209">
        <f t="shared" si="21"/>
        <v>31981</v>
      </c>
    </row>
    <row r="210" spans="1:5" x14ac:dyDescent="0.25">
      <c r="A210">
        <f t="shared" si="17"/>
        <v>208</v>
      </c>
      <c r="B210">
        <f t="shared" si="18"/>
        <v>0.86410450238643555</v>
      </c>
      <c r="C210">
        <f t="shared" si="19"/>
        <v>0.97706594564430005</v>
      </c>
      <c r="D210">
        <f t="shared" si="20"/>
        <v>28314</v>
      </c>
      <c r="E210">
        <f t="shared" si="21"/>
        <v>32016</v>
      </c>
    </row>
    <row r="211" spans="1:5" x14ac:dyDescent="0.25">
      <c r="A211">
        <f t="shared" si="17"/>
        <v>209</v>
      </c>
      <c r="B211">
        <f t="shared" si="18"/>
        <v>0.86764055772293702</v>
      </c>
      <c r="C211">
        <f t="shared" si="19"/>
        <v>0.97809515528730628</v>
      </c>
      <c r="D211">
        <f t="shared" si="20"/>
        <v>28430</v>
      </c>
      <c r="E211">
        <f t="shared" si="21"/>
        <v>32050</v>
      </c>
    </row>
    <row r="212" spans="1:5" x14ac:dyDescent="0.25">
      <c r="A212">
        <f t="shared" si="17"/>
        <v>210</v>
      </c>
      <c r="B212">
        <f t="shared" si="18"/>
        <v>0.87114580875191905</v>
      </c>
      <c r="C212">
        <f t="shared" si="19"/>
        <v>0.97907925753633585</v>
      </c>
      <c r="D212">
        <f t="shared" si="20"/>
        <v>28545</v>
      </c>
      <c r="E212">
        <f t="shared" si="21"/>
        <v>32082</v>
      </c>
    </row>
    <row r="213" spans="1:5" x14ac:dyDescent="0.25">
      <c r="A213">
        <f t="shared" si="17"/>
        <v>211</v>
      </c>
      <c r="B213">
        <f t="shared" si="18"/>
        <v>0.87462023396136646</v>
      </c>
      <c r="C213">
        <f t="shared" si="19"/>
        <v>0.98002014249335168</v>
      </c>
      <c r="D213">
        <f t="shared" si="20"/>
        <v>28659</v>
      </c>
      <c r="E213">
        <f t="shared" si="21"/>
        <v>32113</v>
      </c>
    </row>
    <row r="214" spans="1:5" x14ac:dyDescent="0.25">
      <c r="A214">
        <f t="shared" si="17"/>
        <v>212</v>
      </c>
      <c r="B214">
        <f t="shared" si="18"/>
        <v>0.87806381967513203</v>
      </c>
      <c r="C214">
        <f t="shared" si="19"/>
        <v>0.98091962870143157</v>
      </c>
      <c r="D214">
        <f t="shared" si="20"/>
        <v>28772</v>
      </c>
      <c r="E214">
        <f t="shared" si="21"/>
        <v>32142</v>
      </c>
    </row>
    <row r="215" spans="1:5" x14ac:dyDescent="0.25">
      <c r="A215">
        <f t="shared" si="17"/>
        <v>213</v>
      </c>
      <c r="B215">
        <f t="shared" si="18"/>
        <v>0.88147655992064811</v>
      </c>
      <c r="C215">
        <f t="shared" si="19"/>
        <v>0.98177946516994963</v>
      </c>
      <c r="D215">
        <f t="shared" si="20"/>
        <v>28884</v>
      </c>
      <c r="E215">
        <f t="shared" si="21"/>
        <v>32170</v>
      </c>
    </row>
    <row r="216" spans="1:5" x14ac:dyDescent="0.25">
      <c r="A216">
        <f t="shared" si="17"/>
        <v>214</v>
      </c>
      <c r="B216">
        <f t="shared" si="18"/>
        <v>0.88485845629458348</v>
      </c>
      <c r="C216">
        <f t="shared" si="19"/>
        <v>0.98260133340773415</v>
      </c>
      <c r="D216">
        <f t="shared" si="20"/>
        <v>28995</v>
      </c>
      <c r="E216">
        <f t="shared" si="21"/>
        <v>32197</v>
      </c>
    </row>
    <row r="217" spans="1:5" x14ac:dyDescent="0.25">
      <c r="A217">
        <f t="shared" si="17"/>
        <v>215</v>
      </c>
      <c r="B217">
        <f t="shared" si="18"/>
        <v>0.8882095178266135</v>
      </c>
      <c r="C217">
        <f t="shared" si="19"/>
        <v>0.98338684945621924</v>
      </c>
      <c r="D217">
        <f t="shared" si="20"/>
        <v>29104</v>
      </c>
      <c r="E217">
        <f t="shared" si="21"/>
        <v>32223</v>
      </c>
    </row>
    <row r="218" spans="1:5" x14ac:dyDescent="0.25">
      <c r="A218">
        <f t="shared" si="17"/>
        <v>216</v>
      </c>
      <c r="B218">
        <f t="shared" si="18"/>
        <v>0.89152976084146918</v>
      </c>
      <c r="C218">
        <f t="shared" si="19"/>
        <v>0.98413756591548807</v>
      </c>
      <c r="D218">
        <f t="shared" si="20"/>
        <v>29213</v>
      </c>
      <c r="E218">
        <f t="shared" si="21"/>
        <v>32248</v>
      </c>
    </row>
    <row r="219" spans="1:5" x14ac:dyDescent="0.25">
      <c r="A219">
        <f t="shared" si="17"/>
        <v>217</v>
      </c>
      <c r="B219">
        <f t="shared" si="18"/>
        <v>0.89481920881942689</v>
      </c>
      <c r="C219">
        <f t="shared" si="19"/>
        <v>0.98485497395691102</v>
      </c>
      <c r="D219">
        <f t="shared" si="20"/>
        <v>29321</v>
      </c>
      <c r="E219">
        <f t="shared" si="21"/>
        <v>32271</v>
      </c>
    </row>
    <row r="220" spans="1:5" x14ac:dyDescent="0.25">
      <c r="A220">
        <f t="shared" si="17"/>
        <v>218</v>
      </c>
      <c r="B220">
        <f t="shared" si="18"/>
        <v>0.89807789225540036</v>
      </c>
      <c r="C220">
        <f t="shared" si="19"/>
        <v>0.98554050531683823</v>
      </c>
      <c r="D220">
        <f t="shared" si="20"/>
        <v>29428</v>
      </c>
      <c r="E220">
        <f t="shared" si="21"/>
        <v>32294</v>
      </c>
    </row>
    <row r="221" spans="1:5" x14ac:dyDescent="0.25">
      <c r="A221">
        <f t="shared" si="17"/>
        <v>219</v>
      </c>
      <c r="B221">
        <f t="shared" si="18"/>
        <v>0.9013058485167883</v>
      </c>
      <c r="C221">
        <f t="shared" si="19"/>
        <v>0.9861955342664922</v>
      </c>
      <c r="D221">
        <f t="shared" si="20"/>
        <v>29533</v>
      </c>
      <c r="E221">
        <f t="shared" si="21"/>
        <v>32315</v>
      </c>
    </row>
    <row r="222" spans="1:5" x14ac:dyDescent="0.25">
      <c r="A222">
        <f t="shared" si="17"/>
        <v>220</v>
      </c>
      <c r="B222">
        <f t="shared" si="18"/>
        <v>0.90450312170023595</v>
      </c>
      <c r="C222">
        <f t="shared" si="19"/>
        <v>0.98682137955383598</v>
      </c>
      <c r="D222">
        <f t="shared" si="20"/>
        <v>29638</v>
      </c>
      <c r="E222">
        <f t="shared" si="21"/>
        <v>32336</v>
      </c>
    </row>
    <row r="223" spans="1:5" x14ac:dyDescent="0.25">
      <c r="A223">
        <f t="shared" si="17"/>
        <v>221</v>
      </c>
      <c r="B223">
        <f t="shared" si="18"/>
        <v>0.90766976248745768</v>
      </c>
      <c r="C223">
        <f t="shared" si="19"/>
        <v>0.98741930631377794</v>
      </c>
      <c r="D223">
        <f t="shared" si="20"/>
        <v>29742</v>
      </c>
      <c r="E223">
        <f t="shared" si="21"/>
        <v>32355</v>
      </c>
    </row>
    <row r="224" spans="1:5" x14ac:dyDescent="0.25">
      <c r="A224">
        <f t="shared" si="17"/>
        <v>222</v>
      </c>
      <c r="B224">
        <f t="shared" si="18"/>
        <v>0.91080582800026832</v>
      </c>
      <c r="C224">
        <f t="shared" si="19"/>
        <v>0.98799052794359499</v>
      </c>
      <c r="D224">
        <f t="shared" si="20"/>
        <v>29845</v>
      </c>
      <c r="E224">
        <f t="shared" si="21"/>
        <v>32374</v>
      </c>
    </row>
    <row r="225" spans="1:5" x14ac:dyDescent="0.25">
      <c r="A225">
        <f t="shared" si="17"/>
        <v>223</v>
      </c>
      <c r="B225">
        <f t="shared" si="18"/>
        <v>0.91391138165496821</v>
      </c>
      <c r="C225">
        <f t="shared" si="19"/>
        <v>0.98853620794094565</v>
      </c>
      <c r="D225">
        <f t="shared" si="20"/>
        <v>29947</v>
      </c>
      <c r="E225">
        <f t="shared" si="21"/>
        <v>32392</v>
      </c>
    </row>
    <row r="226" spans="1:5" x14ac:dyDescent="0.25">
      <c r="A226">
        <f t="shared" si="17"/>
        <v>224</v>
      </c>
      <c r="B226">
        <f t="shared" si="18"/>
        <v>0.91698649301622148</v>
      </c>
      <c r="C226">
        <f t="shared" si="19"/>
        <v>0.98905746170227549</v>
      </c>
      <c r="D226">
        <f t="shared" si="20"/>
        <v>30047</v>
      </c>
      <c r="E226">
        <f t="shared" si="21"/>
        <v>32409</v>
      </c>
    </row>
    <row r="227" spans="1:5" x14ac:dyDescent="0.25">
      <c r="A227">
        <f t="shared" si="17"/>
        <v>225</v>
      </c>
      <c r="B227">
        <f t="shared" si="18"/>
        <v>0.92003123765056327</v>
      </c>
      <c r="C227">
        <f t="shared" si="19"/>
        <v>0.98955535827981755</v>
      </c>
      <c r="D227">
        <f t="shared" si="20"/>
        <v>30147</v>
      </c>
      <c r="E227">
        <f t="shared" si="21"/>
        <v>32425</v>
      </c>
    </row>
    <row r="228" spans="1:5" x14ac:dyDescent="0.25">
      <c r="A228">
        <f t="shared" si="17"/>
        <v>226</v>
      </c>
      <c r="B228">
        <f t="shared" si="18"/>
        <v>0.92304569697967054</v>
      </c>
      <c r="C228">
        <f t="shared" si="19"/>
        <v>0.99003092209574983</v>
      </c>
      <c r="D228">
        <f t="shared" si="20"/>
        <v>30246</v>
      </c>
      <c r="E228">
        <f t="shared" si="21"/>
        <v>32441</v>
      </c>
    </row>
    <row r="229" spans="1:5" x14ac:dyDescent="0.25">
      <c r="A229">
        <f t="shared" si="17"/>
        <v>227</v>
      </c>
      <c r="B229">
        <f t="shared" si="18"/>
        <v>0.9260299581335234</v>
      </c>
      <c r="C229">
        <f t="shared" si="19"/>
        <v>0.99048513461239174</v>
      </c>
      <c r="D229">
        <f t="shared" si="20"/>
        <v>30344</v>
      </c>
      <c r="E229">
        <f t="shared" si="21"/>
        <v>32456</v>
      </c>
    </row>
    <row r="230" spans="1:5" x14ac:dyDescent="0.25">
      <c r="A230">
        <f t="shared" si="17"/>
        <v>228</v>
      </c>
      <c r="B230">
        <f t="shared" si="18"/>
        <v>0.92898411380358537</v>
      </c>
      <c r="C230">
        <f t="shared" si="19"/>
        <v>0.99091893595761582</v>
      </c>
      <c r="D230">
        <f t="shared" si="20"/>
        <v>30440</v>
      </c>
      <c r="E230">
        <f t="shared" si="21"/>
        <v>32470</v>
      </c>
    </row>
    <row r="231" spans="1:5" x14ac:dyDescent="0.25">
      <c r="A231">
        <f t="shared" si="17"/>
        <v>229</v>
      </c>
      <c r="B231">
        <f t="shared" si="18"/>
        <v>0.93190826209611977</v>
      </c>
      <c r="C231">
        <f t="shared" si="19"/>
        <v>0.99133322650490663</v>
      </c>
      <c r="D231">
        <f t="shared" si="20"/>
        <v>30536</v>
      </c>
      <c r="E231">
        <f t="shared" si="21"/>
        <v>32484</v>
      </c>
    </row>
    <row r="232" spans="1:5" x14ac:dyDescent="0.25">
      <c r="A232">
        <f t="shared" si="17"/>
        <v>230</v>
      </c>
      <c r="B232">
        <f t="shared" si="18"/>
        <v>0.9348025063857639</v>
      </c>
      <c r="C232">
        <f t="shared" si="19"/>
        <v>0.99172886840773633</v>
      </c>
      <c r="D232">
        <f t="shared" si="20"/>
        <v>30631</v>
      </c>
      <c r="E232">
        <f t="shared" si="21"/>
        <v>32496</v>
      </c>
    </row>
    <row r="233" spans="1:5" x14ac:dyDescent="0.25">
      <c r="A233">
        <f t="shared" ref="A233:A256" si="22">A232+1</f>
        <v>231</v>
      </c>
      <c r="B233">
        <f t="shared" si="18"/>
        <v>0.93766695516947163</v>
      </c>
      <c r="C233">
        <f t="shared" si="19"/>
        <v>0.99210668708812877</v>
      </c>
      <c r="D233">
        <f t="shared" si="20"/>
        <v>30725</v>
      </c>
      <c r="E233">
        <f t="shared" si="21"/>
        <v>32509</v>
      </c>
    </row>
    <row r="234" spans="1:5" x14ac:dyDescent="0.25">
      <c r="A234">
        <f t="shared" si="22"/>
        <v>232</v>
      </c>
      <c r="B234">
        <f t="shared" si="18"/>
        <v>0.94050172192093673</v>
      </c>
      <c r="C234">
        <f t="shared" si="19"/>
        <v>0.992467472679469</v>
      </c>
      <c r="D234">
        <f t="shared" si="20"/>
        <v>30818</v>
      </c>
      <c r="E234">
        <f t="shared" si="21"/>
        <v>32521</v>
      </c>
    </row>
    <row r="235" spans="1:5" x14ac:dyDescent="0.25">
      <c r="A235">
        <f t="shared" si="22"/>
        <v>233</v>
      </c>
      <c r="B235">
        <f t="shared" si="18"/>
        <v>0.9433069249455992</v>
      </c>
      <c r="C235">
        <f t="shared" si="19"/>
        <v>0.99281198142377636</v>
      </c>
      <c r="D235">
        <f t="shared" si="20"/>
        <v>30910</v>
      </c>
      <c r="E235">
        <f t="shared" si="21"/>
        <v>32532</v>
      </c>
    </row>
    <row r="236" spans="1:5" x14ac:dyDescent="0.25">
      <c r="A236">
        <f t="shared" si="22"/>
        <v>234</v>
      </c>
      <c r="B236">
        <f t="shared" si="18"/>
        <v>0.94608268723633937</v>
      </c>
      <c r="C236">
        <f t="shared" si="19"/>
        <v>0.9931409370237998</v>
      </c>
      <c r="D236">
        <f t="shared" si="20"/>
        <v>31001</v>
      </c>
      <c r="E236">
        <f t="shared" si="21"/>
        <v>32543</v>
      </c>
    </row>
    <row r="237" spans="1:5" x14ac:dyDescent="0.25">
      <c r="A237">
        <f t="shared" si="22"/>
        <v>235</v>
      </c>
      <c r="B237">
        <f t="shared" si="18"/>
        <v>0.9488291363299568</v>
      </c>
      <c r="C237">
        <f t="shared" si="19"/>
        <v>0.99345503195042162</v>
      </c>
      <c r="D237">
        <f t="shared" si="20"/>
        <v>31091</v>
      </c>
      <c r="E237">
        <f t="shared" si="21"/>
        <v>32553</v>
      </c>
    </row>
    <row r="238" spans="1:5" x14ac:dyDescent="0.25">
      <c r="A238">
        <f t="shared" si="22"/>
        <v>236</v>
      </c>
      <c r="B238">
        <f t="shared" si="18"/>
        <v>0.95154640416452563</v>
      </c>
      <c r="C238">
        <f t="shared" si="19"/>
        <v>0.99375492870595672</v>
      </c>
      <c r="D238">
        <f t="shared" si="20"/>
        <v>31180</v>
      </c>
      <c r="E238">
        <f t="shared" si="21"/>
        <v>32563</v>
      </c>
    </row>
    <row r="239" spans="1:5" x14ac:dyDescent="0.25">
      <c r="A239">
        <f t="shared" si="22"/>
        <v>237</v>
      </c>
      <c r="B239">
        <f t="shared" si="18"/>
        <v>0.95423462693771999</v>
      </c>
      <c r="C239">
        <f t="shared" si="19"/>
        <v>0.99404126104403356</v>
      </c>
      <c r="D239">
        <f t="shared" si="20"/>
        <v>31268</v>
      </c>
      <c r="E239">
        <f t="shared" si="21"/>
        <v>32572</v>
      </c>
    </row>
    <row r="240" spans="1:5" x14ac:dyDescent="0.25">
      <c r="A240">
        <f t="shared" si="22"/>
        <v>238</v>
      </c>
      <c r="B240">
        <f t="shared" si="18"/>
        <v>0.95689394496619085</v>
      </c>
      <c r="C240">
        <f t="shared" si="19"/>
        <v>0.99431463514681617</v>
      </c>
      <c r="D240">
        <f t="shared" si="20"/>
        <v>31355</v>
      </c>
      <c r="E240">
        <f t="shared" si="21"/>
        <v>32581</v>
      </c>
    </row>
    <row r="241" spans="1:5" x14ac:dyDescent="0.25">
      <c r="A241">
        <f t="shared" si="22"/>
        <v>239</v>
      </c>
      <c r="B241">
        <f t="shared" si="18"/>
        <v>0.95952450254608057</v>
      </c>
      <c r="C241">
        <f t="shared" si="19"/>
        <v>0.99457563076039845</v>
      </c>
      <c r="D241">
        <f t="shared" si="20"/>
        <v>31441</v>
      </c>
      <c r="E241">
        <f t="shared" si="21"/>
        <v>32590</v>
      </c>
    </row>
    <row r="242" spans="1:5" x14ac:dyDescent="0.25">
      <c r="A242">
        <f t="shared" si="22"/>
        <v>240</v>
      </c>
      <c r="B242">
        <f t="shared" si="18"/>
        <v>0.96212644781475021</v>
      </c>
      <c r="C242">
        <f t="shared" si="19"/>
        <v>0.99482480228925174</v>
      </c>
      <c r="D242">
        <f t="shared" si="20"/>
        <v>31526</v>
      </c>
      <c r="E242">
        <f t="shared" si="21"/>
        <v>32598</v>
      </c>
    </row>
    <row r="243" spans="1:5" x14ac:dyDescent="0.25">
      <c r="A243">
        <f t="shared" si="22"/>
        <v>241</v>
      </c>
      <c r="B243">
        <f t="shared" si="18"/>
        <v>0.96469993261379539</v>
      </c>
      <c r="C243">
        <f t="shared" si="19"/>
        <v>0.99506267985065744</v>
      </c>
      <c r="D243">
        <f t="shared" si="20"/>
        <v>31611</v>
      </c>
      <c r="E243">
        <f t="shared" si="21"/>
        <v>32606</v>
      </c>
    </row>
    <row r="244" spans="1:5" x14ac:dyDescent="0.25">
      <c r="A244">
        <f t="shared" si="22"/>
        <v>242</v>
      </c>
      <c r="B244">
        <f t="shared" si="18"/>
        <v>0.96724511235342003</v>
      </c>
      <c r="C244">
        <f t="shared" si="19"/>
        <v>0.99528977029008958</v>
      </c>
      <c r="D244">
        <f t="shared" si="20"/>
        <v>31694</v>
      </c>
      <c r="E244">
        <f t="shared" si="21"/>
        <v>32613</v>
      </c>
    </row>
    <row r="245" spans="1:5" x14ac:dyDescent="0.25">
      <c r="A245">
        <f t="shared" si="22"/>
        <v>243</v>
      </c>
      <c r="B245">
        <f t="shared" si="18"/>
        <v>0.96976214587823562</v>
      </c>
      <c r="C245">
        <f t="shared" si="19"/>
        <v>0.99550655815854161</v>
      </c>
      <c r="D245">
        <f t="shared" si="20"/>
        <v>31777</v>
      </c>
      <c r="E245">
        <f t="shared" si="21"/>
        <v>32620</v>
      </c>
    </row>
    <row r="246" spans="1:5" x14ac:dyDescent="0.25">
      <c r="A246">
        <f t="shared" si="22"/>
        <v>244</v>
      </c>
      <c r="B246">
        <f t="shared" si="18"/>
        <v>0.97225119533454896</v>
      </c>
      <c r="C246">
        <f t="shared" si="19"/>
        <v>0.99571350665281422</v>
      </c>
      <c r="D246">
        <f t="shared" si="20"/>
        <v>31858</v>
      </c>
      <c r="E246">
        <f t="shared" si="21"/>
        <v>32627</v>
      </c>
    </row>
    <row r="247" spans="1:5" x14ac:dyDescent="0.25">
      <c r="A247">
        <f t="shared" si="22"/>
        <v>245</v>
      </c>
      <c r="B247">
        <f t="shared" si="18"/>
        <v>0.97471242603919706</v>
      </c>
      <c r="C247">
        <f t="shared" si="19"/>
        <v>0.99591105851979322</v>
      </c>
      <c r="D247">
        <f t="shared" si="20"/>
        <v>31939</v>
      </c>
      <c r="E247">
        <f t="shared" si="21"/>
        <v>32634</v>
      </c>
    </row>
    <row r="248" spans="1:5" x14ac:dyDescent="0.25">
      <c r="A248">
        <f t="shared" si="22"/>
        <v>246</v>
      </c>
      <c r="B248">
        <f t="shared" si="18"/>
        <v>0.97714600634998483</v>
      </c>
      <c r="C248">
        <f t="shared" si="19"/>
        <v>0.99609963692575909</v>
      </c>
      <c r="D248">
        <f t="shared" si="20"/>
        <v>32019</v>
      </c>
      <c r="E248">
        <f t="shared" si="21"/>
        <v>32640</v>
      </c>
    </row>
    <row r="249" spans="1:5" x14ac:dyDescent="0.25">
      <c r="A249">
        <f t="shared" si="22"/>
        <v>247</v>
      </c>
      <c r="B249">
        <f t="shared" si="18"/>
        <v>0.97955210753777933</v>
      </c>
      <c r="C249">
        <f t="shared" si="19"/>
        <v>0.99627964629177035</v>
      </c>
      <c r="D249">
        <f t="shared" si="20"/>
        <v>32097</v>
      </c>
      <c r="E249">
        <f t="shared" si="21"/>
        <v>32646</v>
      </c>
    </row>
    <row r="250" spans="1:5" x14ac:dyDescent="0.25">
      <c r="A250">
        <f t="shared" si="22"/>
        <v>248</v>
      </c>
      <c r="B250">
        <f t="shared" si="18"/>
        <v>0.98193090366030722</v>
      </c>
      <c r="C250">
        <f t="shared" si="19"/>
        <v>0.99645147309616555</v>
      </c>
      <c r="D250">
        <f t="shared" si="20"/>
        <v>32175</v>
      </c>
      <c r="E250">
        <f t="shared" si="21"/>
        <v>32651</v>
      </c>
    </row>
    <row r="251" spans="1:5" x14ac:dyDescent="0.25">
      <c r="A251">
        <f t="shared" si="22"/>
        <v>249</v>
      </c>
      <c r="B251">
        <f t="shared" si="18"/>
        <v>0.98428257143770237</v>
      </c>
      <c r="C251">
        <f t="shared" si="19"/>
        <v>0.99661548664522215</v>
      </c>
      <c r="D251">
        <f t="shared" si="20"/>
        <v>32252</v>
      </c>
      <c r="E251">
        <f t="shared" si="21"/>
        <v>32657</v>
      </c>
    </row>
    <row r="252" spans="1:5" x14ac:dyDescent="0.25">
      <c r="A252">
        <f t="shared" si="22"/>
        <v>250</v>
      </c>
      <c r="B252">
        <f t="shared" si="18"/>
        <v>0.98660729012984461</v>
      </c>
      <c r="C252">
        <f t="shared" si="19"/>
        <v>0.99677203981300544</v>
      </c>
      <c r="D252">
        <f t="shared" si="20"/>
        <v>32329</v>
      </c>
      <c r="E252">
        <f t="shared" si="21"/>
        <v>32662</v>
      </c>
    </row>
    <row r="253" spans="1:5" x14ac:dyDescent="0.25">
      <c r="A253">
        <f t="shared" si="22"/>
        <v>251</v>
      </c>
      <c r="B253">
        <f t="shared" si="18"/>
        <v>0.98890524141552905</v>
      </c>
      <c r="C253">
        <f t="shared" si="19"/>
        <v>0.99692146975142526</v>
      </c>
      <c r="D253">
        <f t="shared" si="20"/>
        <v>32404</v>
      </c>
      <c r="E253">
        <f t="shared" si="21"/>
        <v>32667</v>
      </c>
    </row>
    <row r="254" spans="1:5" x14ac:dyDescent="0.25">
      <c r="A254">
        <f t="shared" si="22"/>
        <v>252</v>
      </c>
      <c r="B254">
        <f t="shared" si="18"/>
        <v>0.9911766092735026</v>
      </c>
      <c r="C254">
        <f t="shared" si="19"/>
        <v>0.99706409857151246</v>
      </c>
      <c r="D254">
        <f t="shared" si="20"/>
        <v>32478</v>
      </c>
      <c r="E254">
        <f t="shared" si="21"/>
        <v>32671</v>
      </c>
    </row>
    <row r="255" spans="1:5" x14ac:dyDescent="0.25">
      <c r="A255">
        <f t="shared" si="22"/>
        <v>253</v>
      </c>
      <c r="B255">
        <f t="shared" si="18"/>
        <v>0.99342157986539648</v>
      </c>
      <c r="C255">
        <f t="shared" si="19"/>
        <v>0.99720023399690427</v>
      </c>
      <c r="D255">
        <f t="shared" si="20"/>
        <v>32552</v>
      </c>
      <c r="E255">
        <f t="shared" si="21"/>
        <v>32676</v>
      </c>
    </row>
    <row r="256" spans="1:5" x14ac:dyDescent="0.25">
      <c r="A256">
        <f t="shared" si="22"/>
        <v>254</v>
      </c>
      <c r="B256">
        <f t="shared" si="18"/>
        <v>0.99564034142058933</v>
      </c>
      <c r="C256">
        <f t="shared" si="19"/>
        <v>0.99733016999051283</v>
      </c>
      <c r="D256">
        <f t="shared" si="20"/>
        <v>32625</v>
      </c>
      <c r="E256">
        <f t="shared" si="21"/>
        <v>32680</v>
      </c>
    </row>
    <row r="257" spans="1:5" x14ac:dyDescent="0.25">
      <c r="A257">
        <f>A256+1</f>
        <v>255</v>
      </c>
      <c r="B257">
        <f t="shared" si="18"/>
        <v>0.99783308412302352</v>
      </c>
      <c r="C257">
        <f t="shared" si="19"/>
        <v>0.99745418735533686</v>
      </c>
      <c r="D257">
        <f t="shared" si="20"/>
        <v>32696</v>
      </c>
      <c r="E257">
        <f t="shared" si="21"/>
        <v>32684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23AD-107D-4680-84B0-1579549AA9EA}">
  <dimension ref="A1:D38"/>
  <sheetViews>
    <sheetView topLeftCell="A10" workbookViewId="0">
      <selection activeCell="B28" sqref="B28"/>
    </sheetView>
  </sheetViews>
  <sheetFormatPr defaultRowHeight="15" x14ac:dyDescent="0.25"/>
  <cols>
    <col min="1" max="1" width="31" customWidth="1"/>
    <col min="2" max="2" width="39.85546875" customWidth="1"/>
    <col min="3" max="3" width="31" customWidth="1"/>
    <col min="4" max="4" width="38.28515625" customWidth="1"/>
  </cols>
  <sheetData>
    <row r="1" spans="1:4" x14ac:dyDescent="0.25">
      <c r="A1" t="s">
        <v>248</v>
      </c>
    </row>
    <row r="2" spans="1:4" x14ac:dyDescent="0.25">
      <c r="A2" t="s">
        <v>249</v>
      </c>
      <c r="B2" t="s">
        <v>250</v>
      </c>
      <c r="C2" t="s">
        <v>251</v>
      </c>
      <c r="D2" t="s">
        <v>252</v>
      </c>
    </row>
    <row r="3" spans="1:4" x14ac:dyDescent="0.25">
      <c r="A3" t="s">
        <v>253</v>
      </c>
      <c r="B3" t="s">
        <v>254</v>
      </c>
      <c r="C3" t="s">
        <v>255</v>
      </c>
      <c r="D3">
        <v>1</v>
      </c>
    </row>
    <row r="4" spans="1:4" x14ac:dyDescent="0.25">
      <c r="A4" t="s">
        <v>256</v>
      </c>
      <c r="B4" t="s">
        <v>257</v>
      </c>
      <c r="C4" t="s">
        <v>258</v>
      </c>
      <c r="D4">
        <v>1</v>
      </c>
    </row>
    <row r="5" spans="1:4" x14ac:dyDescent="0.25">
      <c r="A5" t="s">
        <v>259</v>
      </c>
      <c r="B5" t="s">
        <v>260</v>
      </c>
      <c r="C5" t="s">
        <v>261</v>
      </c>
      <c r="D5">
        <v>1</v>
      </c>
    </row>
    <row r="6" spans="1:4" x14ac:dyDescent="0.25">
      <c r="B6" t="s">
        <v>260</v>
      </c>
      <c r="C6" t="s">
        <v>262</v>
      </c>
      <c r="D6">
        <v>1</v>
      </c>
    </row>
    <row r="7" spans="1:4" x14ac:dyDescent="0.25">
      <c r="A7" t="s">
        <v>263</v>
      </c>
      <c r="B7" t="s">
        <v>264</v>
      </c>
      <c r="C7" t="s">
        <v>265</v>
      </c>
      <c r="D7">
        <v>1</v>
      </c>
    </row>
    <row r="8" spans="1:4" x14ac:dyDescent="0.25">
      <c r="A8" t="s">
        <v>266</v>
      </c>
      <c r="B8" t="s">
        <v>267</v>
      </c>
      <c r="C8" t="s">
        <v>268</v>
      </c>
      <c r="D8">
        <v>14</v>
      </c>
    </row>
    <row r="9" spans="1:4" x14ac:dyDescent="0.25">
      <c r="A9" t="s">
        <v>269</v>
      </c>
      <c r="B9" t="s">
        <v>270</v>
      </c>
      <c r="C9" t="s">
        <v>271</v>
      </c>
      <c r="D9" t="s">
        <v>272</v>
      </c>
    </row>
    <row r="10" spans="1:4" x14ac:dyDescent="0.25">
      <c r="B10" t="s">
        <v>273</v>
      </c>
      <c r="C10" t="s">
        <v>274</v>
      </c>
      <c r="D10" t="s">
        <v>275</v>
      </c>
    </row>
    <row r="11" spans="1:4" x14ac:dyDescent="0.25">
      <c r="B11" t="s">
        <v>276</v>
      </c>
      <c r="C11" t="s">
        <v>277</v>
      </c>
      <c r="D11">
        <v>3</v>
      </c>
    </row>
    <row r="12" spans="1:4" x14ac:dyDescent="0.25">
      <c r="B12" t="s">
        <v>278</v>
      </c>
      <c r="C12" t="s">
        <v>279</v>
      </c>
      <c r="D12">
        <v>2</v>
      </c>
    </row>
    <row r="13" spans="1:4" x14ac:dyDescent="0.25">
      <c r="A13" t="s">
        <v>280</v>
      </c>
      <c r="B13" t="s">
        <v>281</v>
      </c>
      <c r="C13" t="s">
        <v>282</v>
      </c>
      <c r="D13">
        <v>1</v>
      </c>
    </row>
    <row r="14" spans="1:4" x14ac:dyDescent="0.25">
      <c r="B14" t="s">
        <v>283</v>
      </c>
      <c r="C14" t="s">
        <v>282</v>
      </c>
      <c r="D14">
        <v>1</v>
      </c>
    </row>
    <row r="15" spans="1:4" x14ac:dyDescent="0.25">
      <c r="B15" t="s">
        <v>284</v>
      </c>
      <c r="C15" t="s">
        <v>282</v>
      </c>
      <c r="D15">
        <v>2</v>
      </c>
    </row>
    <row r="16" spans="1:4" x14ac:dyDescent="0.25">
      <c r="B16" t="s">
        <v>285</v>
      </c>
      <c r="C16" t="s">
        <v>286</v>
      </c>
      <c r="D16">
        <v>1</v>
      </c>
    </row>
    <row r="17" spans="1:4" x14ac:dyDescent="0.25">
      <c r="B17" t="s">
        <v>287</v>
      </c>
      <c r="C17" t="s">
        <v>288</v>
      </c>
      <c r="D17">
        <v>1</v>
      </c>
    </row>
    <row r="18" spans="1:4" x14ac:dyDescent="0.25">
      <c r="A18" t="s">
        <v>289</v>
      </c>
      <c r="B18" t="s">
        <v>290</v>
      </c>
      <c r="C18" t="s">
        <v>291</v>
      </c>
      <c r="D18">
        <v>1</v>
      </c>
    </row>
    <row r="19" spans="1:4" x14ac:dyDescent="0.25">
      <c r="B19" t="s">
        <v>292</v>
      </c>
      <c r="C19" t="s">
        <v>293</v>
      </c>
      <c r="D19">
        <v>3</v>
      </c>
    </row>
    <row r="20" spans="1:4" x14ac:dyDescent="0.25">
      <c r="B20" t="s">
        <v>294</v>
      </c>
      <c r="C20" t="s">
        <v>295</v>
      </c>
      <c r="D20">
        <v>3</v>
      </c>
    </row>
    <row r="21" spans="1:4" x14ac:dyDescent="0.25">
      <c r="B21" t="s">
        <v>296</v>
      </c>
      <c r="C21" t="s">
        <v>297</v>
      </c>
      <c r="D21">
        <v>3</v>
      </c>
    </row>
    <row r="22" spans="1:4" x14ac:dyDescent="0.25">
      <c r="B22" t="s">
        <v>298</v>
      </c>
      <c r="C22" t="s">
        <v>299</v>
      </c>
      <c r="D22">
        <v>3</v>
      </c>
    </row>
    <row r="23" spans="1:4" x14ac:dyDescent="0.25">
      <c r="A23" t="s">
        <v>300</v>
      </c>
      <c r="B23" t="s">
        <v>292</v>
      </c>
      <c r="C23" t="s">
        <v>301</v>
      </c>
      <c r="D23">
        <v>3</v>
      </c>
    </row>
    <row r="24" spans="1:4" x14ac:dyDescent="0.25">
      <c r="B24" t="s">
        <v>294</v>
      </c>
      <c r="C24" t="s">
        <v>302</v>
      </c>
      <c r="D24">
        <v>3</v>
      </c>
    </row>
    <row r="25" spans="1:4" x14ac:dyDescent="0.25">
      <c r="B25" t="s">
        <v>296</v>
      </c>
      <c r="C25" t="s">
        <v>303</v>
      </c>
      <c r="D25">
        <v>3</v>
      </c>
    </row>
    <row r="26" spans="1:4" x14ac:dyDescent="0.25">
      <c r="B26" t="s">
        <v>298</v>
      </c>
      <c r="C26" t="s">
        <v>304</v>
      </c>
      <c r="D26">
        <v>3</v>
      </c>
    </row>
    <row r="27" spans="1:4" x14ac:dyDescent="0.25">
      <c r="A27" t="s">
        <v>305</v>
      </c>
      <c r="B27" t="s">
        <v>290</v>
      </c>
      <c r="C27" t="s">
        <v>306</v>
      </c>
      <c r="D27">
        <v>1</v>
      </c>
    </row>
    <row r="28" spans="1:4" x14ac:dyDescent="0.25">
      <c r="B28" t="s">
        <v>307</v>
      </c>
      <c r="C28" t="s">
        <v>308</v>
      </c>
      <c r="D28">
        <v>1</v>
      </c>
    </row>
    <row r="29" spans="1:4" x14ac:dyDescent="0.25">
      <c r="A29" t="s">
        <v>309</v>
      </c>
      <c r="B29" t="s">
        <v>310</v>
      </c>
      <c r="C29" t="s">
        <v>311</v>
      </c>
      <c r="D29" t="s">
        <v>312</v>
      </c>
    </row>
    <row r="30" spans="1:4" x14ac:dyDescent="0.25">
      <c r="B30" t="s">
        <v>313</v>
      </c>
      <c r="C30" t="s">
        <v>314</v>
      </c>
      <c r="D30" t="s">
        <v>315</v>
      </c>
    </row>
    <row r="31" spans="1:4" x14ac:dyDescent="0.25">
      <c r="A31" t="s">
        <v>316</v>
      </c>
      <c r="B31" t="s">
        <v>317</v>
      </c>
      <c r="C31" t="s">
        <v>318</v>
      </c>
      <c r="D31" t="s">
        <v>312</v>
      </c>
    </row>
    <row r="32" spans="1:4" x14ac:dyDescent="0.25">
      <c r="B32" t="s">
        <v>319</v>
      </c>
      <c r="C32" t="s">
        <v>320</v>
      </c>
      <c r="D32" t="s">
        <v>321</v>
      </c>
    </row>
    <row r="33" spans="1:4" x14ac:dyDescent="0.25">
      <c r="A33" t="s">
        <v>322</v>
      </c>
      <c r="B33" t="s">
        <v>254</v>
      </c>
      <c r="C33" t="s">
        <v>323</v>
      </c>
      <c r="D33">
        <v>14</v>
      </c>
    </row>
    <row r="34" spans="1:4" x14ac:dyDescent="0.25">
      <c r="A34" t="s">
        <v>324</v>
      </c>
      <c r="B34" t="s">
        <v>325</v>
      </c>
      <c r="C34" t="s">
        <v>326</v>
      </c>
      <c r="D34" t="s">
        <v>272</v>
      </c>
    </row>
    <row r="35" spans="1:4" x14ac:dyDescent="0.25">
      <c r="B35" t="s">
        <v>327</v>
      </c>
      <c r="C35" t="s">
        <v>328</v>
      </c>
      <c r="D35" t="s">
        <v>275</v>
      </c>
    </row>
    <row r="36" spans="1:4" x14ac:dyDescent="0.25">
      <c r="B36" t="s">
        <v>329</v>
      </c>
      <c r="C36" t="s">
        <v>330</v>
      </c>
      <c r="D36">
        <v>3</v>
      </c>
    </row>
    <row r="37" spans="1:4" x14ac:dyDescent="0.25">
      <c r="B37" t="s">
        <v>331</v>
      </c>
      <c r="C37" t="s">
        <v>332</v>
      </c>
      <c r="D37">
        <v>2</v>
      </c>
    </row>
    <row r="38" spans="1:4" x14ac:dyDescent="0.25">
      <c r="A38" t="s">
        <v>333</v>
      </c>
      <c r="B38" t="s">
        <v>290</v>
      </c>
      <c r="C38" t="s">
        <v>334</v>
      </c>
      <c r="D3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E157-4BDB-419F-A0D7-D50F51A56394}">
  <dimension ref="A1:I263"/>
  <sheetViews>
    <sheetView zoomScale="70" zoomScaleNormal="70" workbookViewId="0">
      <selection activeCell="C27" sqref="C27"/>
    </sheetView>
  </sheetViews>
  <sheetFormatPr defaultRowHeight="15" x14ac:dyDescent="0.25"/>
  <sheetData>
    <row r="1" spans="1:8" x14ac:dyDescent="0.25">
      <c r="A1" t="s">
        <v>136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</row>
    <row r="2" spans="1:8" x14ac:dyDescent="0.25">
      <c r="A2">
        <v>0</v>
      </c>
      <c r="B2">
        <f>A2/256*PI()</f>
        <v>0</v>
      </c>
      <c r="C2">
        <f>ROUND((POWER(2,14)-1)*COS(B2),0)</f>
        <v>16383</v>
      </c>
      <c r="D2">
        <f>ROUND((POWER(2,14)-1)*SIN(B2),0)</f>
        <v>0</v>
      </c>
      <c r="E2">
        <f>B2/2/PI()</f>
        <v>0</v>
      </c>
      <c r="F2">
        <f>E2*POWER(2,16)</f>
        <v>0</v>
      </c>
      <c r="G2">
        <f>F2/POWER(2, 7)</f>
        <v>0</v>
      </c>
    </row>
    <row r="3" spans="1:8" x14ac:dyDescent="0.25">
      <c r="A3">
        <f>A2+1</f>
        <v>1</v>
      </c>
      <c r="B3">
        <f t="shared" ref="B3:B66" si="0">A3/256*PI()</f>
        <v>1.2271846303085129E-2</v>
      </c>
      <c r="C3">
        <f t="shared" ref="C3:C66" si="1">ROUND((POWER(2,14)-1)*COS(B3),0)</f>
        <v>16382</v>
      </c>
      <c r="D3">
        <f t="shared" ref="D3:D66" si="2">ROUND((POWER(2,14)-1)*SIN(B3),0)</f>
        <v>201</v>
      </c>
      <c r="E3">
        <f t="shared" ref="E3:E66" si="3">B3/2/PI()</f>
        <v>1.953125E-3</v>
      </c>
      <c r="F3">
        <f t="shared" ref="F3:F66" si="4">E3*POWER(2,16)</f>
        <v>128</v>
      </c>
      <c r="G3">
        <f t="shared" ref="G3:G66" si="5">F3/POWER(2, 7)</f>
        <v>1</v>
      </c>
      <c r="H3">
        <f>C2-C3</f>
        <v>1</v>
      </c>
    </row>
    <row r="4" spans="1:8" x14ac:dyDescent="0.25">
      <c r="A4">
        <f t="shared" ref="A4:A67" si="6">A3+1</f>
        <v>2</v>
      </c>
      <c r="B4">
        <f t="shared" si="0"/>
        <v>2.4543692606170259E-2</v>
      </c>
      <c r="C4">
        <f t="shared" si="1"/>
        <v>16378</v>
      </c>
      <c r="D4">
        <f t="shared" si="2"/>
        <v>402</v>
      </c>
      <c r="E4">
        <f t="shared" si="3"/>
        <v>3.90625E-3</v>
      </c>
      <c r="F4">
        <f t="shared" si="4"/>
        <v>256</v>
      </c>
      <c r="G4">
        <f t="shared" si="5"/>
        <v>2</v>
      </c>
      <c r="H4">
        <f t="shared" ref="H4:H67" si="7">C3-C4</f>
        <v>4</v>
      </c>
    </row>
    <row r="5" spans="1:8" x14ac:dyDescent="0.25">
      <c r="A5">
        <f t="shared" si="6"/>
        <v>3</v>
      </c>
      <c r="B5">
        <f t="shared" si="0"/>
        <v>3.6815538909255388E-2</v>
      </c>
      <c r="C5">
        <f t="shared" si="1"/>
        <v>16372</v>
      </c>
      <c r="D5">
        <f t="shared" si="2"/>
        <v>603</v>
      </c>
      <c r="E5">
        <f t="shared" si="3"/>
        <v>5.859375E-3</v>
      </c>
      <c r="F5">
        <f t="shared" si="4"/>
        <v>384</v>
      </c>
      <c r="G5">
        <f t="shared" si="5"/>
        <v>3</v>
      </c>
      <c r="H5">
        <f t="shared" si="7"/>
        <v>6</v>
      </c>
    </row>
    <row r="6" spans="1:8" x14ac:dyDescent="0.25">
      <c r="A6">
        <f t="shared" si="6"/>
        <v>4</v>
      </c>
      <c r="B6">
        <f t="shared" si="0"/>
        <v>4.9087385212340517E-2</v>
      </c>
      <c r="C6">
        <f t="shared" si="1"/>
        <v>16363</v>
      </c>
      <c r="D6">
        <f t="shared" si="2"/>
        <v>804</v>
      </c>
      <c r="E6">
        <f t="shared" si="3"/>
        <v>7.8125E-3</v>
      </c>
      <c r="F6">
        <f t="shared" si="4"/>
        <v>512</v>
      </c>
      <c r="G6">
        <f t="shared" si="5"/>
        <v>4</v>
      </c>
      <c r="H6">
        <f t="shared" si="7"/>
        <v>9</v>
      </c>
    </row>
    <row r="7" spans="1:8" x14ac:dyDescent="0.25">
      <c r="A7">
        <f t="shared" si="6"/>
        <v>5</v>
      </c>
      <c r="B7">
        <f t="shared" si="0"/>
        <v>6.1359231515425647E-2</v>
      </c>
      <c r="C7">
        <f t="shared" si="1"/>
        <v>16352</v>
      </c>
      <c r="D7">
        <f t="shared" si="2"/>
        <v>1005</v>
      </c>
      <c r="E7">
        <f t="shared" si="3"/>
        <v>9.765625E-3</v>
      </c>
      <c r="F7">
        <f t="shared" si="4"/>
        <v>640</v>
      </c>
      <c r="G7">
        <f t="shared" si="5"/>
        <v>5</v>
      </c>
      <c r="H7">
        <f t="shared" si="7"/>
        <v>11</v>
      </c>
    </row>
    <row r="8" spans="1:8" x14ac:dyDescent="0.25">
      <c r="A8">
        <f t="shared" si="6"/>
        <v>6</v>
      </c>
      <c r="B8">
        <f t="shared" si="0"/>
        <v>7.3631077818510776E-2</v>
      </c>
      <c r="C8">
        <f t="shared" si="1"/>
        <v>16339</v>
      </c>
      <c r="D8">
        <f t="shared" si="2"/>
        <v>1205</v>
      </c>
      <c r="E8">
        <f t="shared" si="3"/>
        <v>1.171875E-2</v>
      </c>
      <c r="F8">
        <f t="shared" si="4"/>
        <v>768</v>
      </c>
      <c r="G8">
        <f t="shared" si="5"/>
        <v>6</v>
      </c>
      <c r="H8">
        <f t="shared" si="7"/>
        <v>13</v>
      </c>
    </row>
    <row r="9" spans="1:8" x14ac:dyDescent="0.25">
      <c r="A9">
        <f t="shared" si="6"/>
        <v>7</v>
      </c>
      <c r="B9">
        <f t="shared" si="0"/>
        <v>8.5902924121595906E-2</v>
      </c>
      <c r="C9">
        <f t="shared" si="1"/>
        <v>16323</v>
      </c>
      <c r="D9">
        <f t="shared" si="2"/>
        <v>1406</v>
      </c>
      <c r="E9">
        <f t="shared" si="3"/>
        <v>1.3671875E-2</v>
      </c>
      <c r="F9">
        <f t="shared" si="4"/>
        <v>896</v>
      </c>
      <c r="G9">
        <f t="shared" si="5"/>
        <v>7</v>
      </c>
      <c r="H9">
        <f t="shared" si="7"/>
        <v>16</v>
      </c>
    </row>
    <row r="10" spans="1:8" x14ac:dyDescent="0.25">
      <c r="A10">
        <f t="shared" si="6"/>
        <v>8</v>
      </c>
      <c r="B10">
        <f t="shared" si="0"/>
        <v>9.8174770424681035E-2</v>
      </c>
      <c r="C10">
        <f t="shared" si="1"/>
        <v>16304</v>
      </c>
      <c r="D10">
        <f t="shared" si="2"/>
        <v>1606</v>
      </c>
      <c r="E10">
        <f t="shared" si="3"/>
        <v>1.5625E-2</v>
      </c>
      <c r="F10">
        <f t="shared" si="4"/>
        <v>1024</v>
      </c>
      <c r="G10">
        <f t="shared" si="5"/>
        <v>8</v>
      </c>
      <c r="H10">
        <f t="shared" si="7"/>
        <v>19</v>
      </c>
    </row>
    <row r="11" spans="1:8" x14ac:dyDescent="0.25">
      <c r="A11">
        <f t="shared" si="6"/>
        <v>9</v>
      </c>
      <c r="B11">
        <f t="shared" si="0"/>
        <v>0.11044661672776616</v>
      </c>
      <c r="C11">
        <f t="shared" si="1"/>
        <v>16283</v>
      </c>
      <c r="D11">
        <f t="shared" si="2"/>
        <v>1806</v>
      </c>
      <c r="E11">
        <f t="shared" si="3"/>
        <v>1.7578125E-2</v>
      </c>
      <c r="F11">
        <f t="shared" si="4"/>
        <v>1152</v>
      </c>
      <c r="G11">
        <f t="shared" si="5"/>
        <v>9</v>
      </c>
      <c r="H11">
        <f t="shared" si="7"/>
        <v>21</v>
      </c>
    </row>
    <row r="12" spans="1:8" x14ac:dyDescent="0.25">
      <c r="A12">
        <f t="shared" si="6"/>
        <v>10</v>
      </c>
      <c r="B12">
        <f t="shared" si="0"/>
        <v>0.12271846303085129</v>
      </c>
      <c r="C12">
        <f t="shared" si="1"/>
        <v>16260</v>
      </c>
      <c r="D12">
        <f t="shared" si="2"/>
        <v>2005</v>
      </c>
      <c r="E12">
        <f t="shared" si="3"/>
        <v>1.953125E-2</v>
      </c>
      <c r="F12">
        <f t="shared" si="4"/>
        <v>1280</v>
      </c>
      <c r="G12">
        <f t="shared" si="5"/>
        <v>10</v>
      </c>
      <c r="H12">
        <f t="shared" si="7"/>
        <v>23</v>
      </c>
    </row>
    <row r="13" spans="1:8" x14ac:dyDescent="0.25">
      <c r="A13">
        <f t="shared" si="6"/>
        <v>11</v>
      </c>
      <c r="B13">
        <f t="shared" si="0"/>
        <v>0.13499030933393641</v>
      </c>
      <c r="C13">
        <f t="shared" si="1"/>
        <v>16234</v>
      </c>
      <c r="D13">
        <f t="shared" si="2"/>
        <v>2205</v>
      </c>
      <c r="E13">
        <f t="shared" si="3"/>
        <v>2.1484374999999997E-2</v>
      </c>
      <c r="F13">
        <f t="shared" si="4"/>
        <v>1407.9999999999998</v>
      </c>
      <c r="G13">
        <f t="shared" si="5"/>
        <v>10.999999999999998</v>
      </c>
      <c r="H13">
        <f t="shared" si="7"/>
        <v>26</v>
      </c>
    </row>
    <row r="14" spans="1:8" x14ac:dyDescent="0.25">
      <c r="A14">
        <f t="shared" si="6"/>
        <v>12</v>
      </c>
      <c r="B14">
        <f t="shared" si="0"/>
        <v>0.14726215563702155</v>
      </c>
      <c r="C14">
        <f t="shared" si="1"/>
        <v>16206</v>
      </c>
      <c r="D14">
        <f t="shared" si="2"/>
        <v>2404</v>
      </c>
      <c r="E14">
        <f t="shared" si="3"/>
        <v>2.34375E-2</v>
      </c>
      <c r="F14">
        <f t="shared" si="4"/>
        <v>1536</v>
      </c>
      <c r="G14">
        <f t="shared" si="5"/>
        <v>12</v>
      </c>
      <c r="H14">
        <f t="shared" si="7"/>
        <v>28</v>
      </c>
    </row>
    <row r="15" spans="1:8" x14ac:dyDescent="0.25">
      <c r="A15">
        <f t="shared" si="6"/>
        <v>13</v>
      </c>
      <c r="B15">
        <f t="shared" si="0"/>
        <v>0.1595340019401067</v>
      </c>
      <c r="C15">
        <f t="shared" si="1"/>
        <v>16175</v>
      </c>
      <c r="D15">
        <f t="shared" si="2"/>
        <v>2603</v>
      </c>
      <c r="E15">
        <f t="shared" si="3"/>
        <v>2.5390625000000003E-2</v>
      </c>
      <c r="F15">
        <f t="shared" si="4"/>
        <v>1664.0000000000002</v>
      </c>
      <c r="G15">
        <f t="shared" si="5"/>
        <v>13.000000000000002</v>
      </c>
      <c r="H15">
        <f t="shared" si="7"/>
        <v>31</v>
      </c>
    </row>
    <row r="16" spans="1:8" x14ac:dyDescent="0.25">
      <c r="A16">
        <f t="shared" si="6"/>
        <v>14</v>
      </c>
      <c r="B16">
        <f t="shared" si="0"/>
        <v>0.17180584824319181</v>
      </c>
      <c r="C16">
        <f t="shared" si="1"/>
        <v>16142</v>
      </c>
      <c r="D16">
        <f t="shared" si="2"/>
        <v>2801</v>
      </c>
      <c r="E16">
        <f t="shared" si="3"/>
        <v>2.734375E-2</v>
      </c>
      <c r="F16">
        <f t="shared" si="4"/>
        <v>1792</v>
      </c>
      <c r="G16">
        <f t="shared" si="5"/>
        <v>14</v>
      </c>
      <c r="H16">
        <f t="shared" si="7"/>
        <v>33</v>
      </c>
    </row>
    <row r="17" spans="1:8" x14ac:dyDescent="0.25">
      <c r="A17">
        <f t="shared" si="6"/>
        <v>15</v>
      </c>
      <c r="B17">
        <f t="shared" si="0"/>
        <v>0.18407769454627693</v>
      </c>
      <c r="C17">
        <f t="shared" si="1"/>
        <v>16106</v>
      </c>
      <c r="D17">
        <f t="shared" si="2"/>
        <v>2999</v>
      </c>
      <c r="E17">
        <f t="shared" si="3"/>
        <v>2.9296874999999997E-2</v>
      </c>
      <c r="F17">
        <f t="shared" si="4"/>
        <v>1919.9999999999998</v>
      </c>
      <c r="G17">
        <f t="shared" si="5"/>
        <v>14.999999999999998</v>
      </c>
      <c r="H17">
        <f t="shared" si="7"/>
        <v>36</v>
      </c>
    </row>
    <row r="18" spans="1:8" x14ac:dyDescent="0.25">
      <c r="A18">
        <f t="shared" si="6"/>
        <v>16</v>
      </c>
      <c r="B18">
        <f t="shared" si="0"/>
        <v>0.19634954084936207</v>
      </c>
      <c r="C18">
        <f t="shared" si="1"/>
        <v>16068</v>
      </c>
      <c r="D18">
        <f t="shared" si="2"/>
        <v>3196</v>
      </c>
      <c r="E18">
        <f t="shared" si="3"/>
        <v>3.125E-2</v>
      </c>
      <c r="F18">
        <f t="shared" si="4"/>
        <v>2048</v>
      </c>
      <c r="G18">
        <f t="shared" si="5"/>
        <v>16</v>
      </c>
      <c r="H18">
        <f t="shared" si="7"/>
        <v>38</v>
      </c>
    </row>
    <row r="19" spans="1:8" x14ac:dyDescent="0.25">
      <c r="A19">
        <f t="shared" si="6"/>
        <v>17</v>
      </c>
      <c r="B19">
        <f t="shared" si="0"/>
        <v>0.20862138715244721</v>
      </c>
      <c r="C19">
        <f t="shared" si="1"/>
        <v>16028</v>
      </c>
      <c r="D19">
        <f t="shared" si="2"/>
        <v>3393</v>
      </c>
      <c r="E19">
        <f t="shared" si="3"/>
        <v>3.3203125E-2</v>
      </c>
      <c r="F19">
        <f t="shared" si="4"/>
        <v>2176</v>
      </c>
      <c r="G19">
        <f t="shared" si="5"/>
        <v>17</v>
      </c>
      <c r="H19">
        <f t="shared" si="7"/>
        <v>40</v>
      </c>
    </row>
    <row r="20" spans="1:8" x14ac:dyDescent="0.25">
      <c r="A20">
        <f t="shared" si="6"/>
        <v>18</v>
      </c>
      <c r="B20">
        <f t="shared" si="0"/>
        <v>0.22089323345553233</v>
      </c>
      <c r="C20">
        <f t="shared" si="1"/>
        <v>15985</v>
      </c>
      <c r="D20">
        <f t="shared" si="2"/>
        <v>3590</v>
      </c>
      <c r="E20">
        <f t="shared" si="3"/>
        <v>3.515625E-2</v>
      </c>
      <c r="F20">
        <f t="shared" si="4"/>
        <v>2304</v>
      </c>
      <c r="G20">
        <f t="shared" si="5"/>
        <v>18</v>
      </c>
      <c r="H20">
        <f t="shared" si="7"/>
        <v>43</v>
      </c>
    </row>
    <row r="21" spans="1:8" x14ac:dyDescent="0.25">
      <c r="A21">
        <f t="shared" si="6"/>
        <v>19</v>
      </c>
      <c r="B21">
        <f t="shared" si="0"/>
        <v>0.23316507975861744</v>
      </c>
      <c r="C21">
        <f t="shared" si="1"/>
        <v>15940</v>
      </c>
      <c r="D21">
        <f t="shared" si="2"/>
        <v>3785</v>
      </c>
      <c r="E21">
        <f t="shared" si="3"/>
        <v>3.7109375E-2</v>
      </c>
      <c r="F21">
        <f t="shared" si="4"/>
        <v>2432</v>
      </c>
      <c r="G21">
        <f t="shared" si="5"/>
        <v>19</v>
      </c>
      <c r="H21">
        <f t="shared" si="7"/>
        <v>45</v>
      </c>
    </row>
    <row r="22" spans="1:8" x14ac:dyDescent="0.25">
      <c r="A22">
        <f t="shared" si="6"/>
        <v>20</v>
      </c>
      <c r="B22">
        <f t="shared" si="0"/>
        <v>0.24543692606170259</v>
      </c>
      <c r="C22">
        <f t="shared" si="1"/>
        <v>15892</v>
      </c>
      <c r="D22">
        <f t="shared" si="2"/>
        <v>3981</v>
      </c>
      <c r="E22">
        <f t="shared" si="3"/>
        <v>3.90625E-2</v>
      </c>
      <c r="F22">
        <f t="shared" si="4"/>
        <v>2560</v>
      </c>
      <c r="G22">
        <f t="shared" si="5"/>
        <v>20</v>
      </c>
      <c r="H22">
        <f t="shared" si="7"/>
        <v>48</v>
      </c>
    </row>
    <row r="23" spans="1:8" x14ac:dyDescent="0.25">
      <c r="A23">
        <f t="shared" si="6"/>
        <v>21</v>
      </c>
      <c r="B23">
        <f t="shared" si="0"/>
        <v>0.25770877236478773</v>
      </c>
      <c r="C23">
        <f t="shared" si="1"/>
        <v>15842</v>
      </c>
      <c r="D23">
        <f t="shared" si="2"/>
        <v>4175</v>
      </c>
      <c r="E23">
        <f t="shared" si="3"/>
        <v>4.1015625E-2</v>
      </c>
      <c r="F23">
        <f t="shared" si="4"/>
        <v>2688</v>
      </c>
      <c r="G23">
        <f t="shared" si="5"/>
        <v>21</v>
      </c>
      <c r="H23">
        <f t="shared" si="7"/>
        <v>50</v>
      </c>
    </row>
    <row r="24" spans="1:8" x14ac:dyDescent="0.25">
      <c r="A24">
        <f t="shared" si="6"/>
        <v>22</v>
      </c>
      <c r="B24">
        <f t="shared" si="0"/>
        <v>0.26998061866787282</v>
      </c>
      <c r="C24">
        <f t="shared" si="1"/>
        <v>15790</v>
      </c>
      <c r="D24">
        <f t="shared" si="2"/>
        <v>4370</v>
      </c>
      <c r="E24">
        <f t="shared" si="3"/>
        <v>4.2968749999999993E-2</v>
      </c>
      <c r="F24">
        <f t="shared" si="4"/>
        <v>2815.9999999999995</v>
      </c>
      <c r="G24">
        <f t="shared" si="5"/>
        <v>21.999999999999996</v>
      </c>
      <c r="H24">
        <f t="shared" si="7"/>
        <v>52</v>
      </c>
    </row>
    <row r="25" spans="1:8" x14ac:dyDescent="0.25">
      <c r="A25">
        <f t="shared" si="6"/>
        <v>23</v>
      </c>
      <c r="B25">
        <f t="shared" si="0"/>
        <v>0.28225246497095796</v>
      </c>
      <c r="C25">
        <f t="shared" si="1"/>
        <v>15735</v>
      </c>
      <c r="D25">
        <f t="shared" si="2"/>
        <v>4563</v>
      </c>
      <c r="E25">
        <f t="shared" si="3"/>
        <v>4.4921875E-2</v>
      </c>
      <c r="F25">
        <f t="shared" si="4"/>
        <v>2944</v>
      </c>
      <c r="G25">
        <f t="shared" si="5"/>
        <v>23</v>
      </c>
      <c r="H25">
        <f t="shared" si="7"/>
        <v>55</v>
      </c>
    </row>
    <row r="26" spans="1:8" x14ac:dyDescent="0.25">
      <c r="A26">
        <f t="shared" si="6"/>
        <v>24</v>
      </c>
      <c r="B26">
        <f t="shared" si="0"/>
        <v>0.2945243112740431</v>
      </c>
      <c r="C26">
        <f t="shared" si="1"/>
        <v>15678</v>
      </c>
      <c r="D26">
        <f t="shared" si="2"/>
        <v>4756</v>
      </c>
      <c r="E26">
        <f t="shared" si="3"/>
        <v>4.6875E-2</v>
      </c>
      <c r="F26">
        <f t="shared" si="4"/>
        <v>3072</v>
      </c>
      <c r="G26">
        <f t="shared" si="5"/>
        <v>24</v>
      </c>
      <c r="H26">
        <f t="shared" si="7"/>
        <v>57</v>
      </c>
    </row>
    <row r="27" spans="1:8" x14ac:dyDescent="0.25">
      <c r="A27">
        <f t="shared" si="6"/>
        <v>25</v>
      </c>
      <c r="B27">
        <f t="shared" si="0"/>
        <v>0.30679615757712825</v>
      </c>
      <c r="C27">
        <f t="shared" si="1"/>
        <v>15618</v>
      </c>
      <c r="D27">
        <f t="shared" si="2"/>
        <v>4948</v>
      </c>
      <c r="E27">
        <f t="shared" si="3"/>
        <v>4.8828125E-2</v>
      </c>
      <c r="F27">
        <f t="shared" si="4"/>
        <v>3200</v>
      </c>
      <c r="G27">
        <f t="shared" si="5"/>
        <v>25</v>
      </c>
      <c r="H27">
        <f t="shared" si="7"/>
        <v>60</v>
      </c>
    </row>
    <row r="28" spans="1:8" x14ac:dyDescent="0.25">
      <c r="A28">
        <f t="shared" si="6"/>
        <v>26</v>
      </c>
      <c r="B28">
        <f t="shared" si="0"/>
        <v>0.31906800388021339</v>
      </c>
      <c r="C28">
        <f t="shared" si="1"/>
        <v>15556</v>
      </c>
      <c r="D28">
        <f t="shared" si="2"/>
        <v>5139</v>
      </c>
      <c r="E28">
        <f t="shared" si="3"/>
        <v>5.0781250000000007E-2</v>
      </c>
      <c r="F28">
        <f t="shared" si="4"/>
        <v>3328.0000000000005</v>
      </c>
      <c r="G28">
        <f t="shared" si="5"/>
        <v>26.000000000000004</v>
      </c>
      <c r="H28">
        <f t="shared" si="7"/>
        <v>62</v>
      </c>
    </row>
    <row r="29" spans="1:8" x14ac:dyDescent="0.25">
      <c r="A29">
        <f t="shared" si="6"/>
        <v>27</v>
      </c>
      <c r="B29">
        <f t="shared" si="0"/>
        <v>0.33133985018329848</v>
      </c>
      <c r="C29">
        <f t="shared" si="1"/>
        <v>15492</v>
      </c>
      <c r="D29">
        <f t="shared" si="2"/>
        <v>5330</v>
      </c>
      <c r="E29">
        <f t="shared" si="3"/>
        <v>5.2734375E-2</v>
      </c>
      <c r="F29">
        <f t="shared" si="4"/>
        <v>3456</v>
      </c>
      <c r="G29">
        <f t="shared" si="5"/>
        <v>27</v>
      </c>
      <c r="H29">
        <f t="shared" si="7"/>
        <v>64</v>
      </c>
    </row>
    <row r="30" spans="1:8" x14ac:dyDescent="0.25">
      <c r="A30">
        <f t="shared" si="6"/>
        <v>28</v>
      </c>
      <c r="B30">
        <f t="shared" si="0"/>
        <v>0.34361169648638362</v>
      </c>
      <c r="C30">
        <f t="shared" si="1"/>
        <v>15425</v>
      </c>
      <c r="D30">
        <f t="shared" si="2"/>
        <v>5519</v>
      </c>
      <c r="E30">
        <f t="shared" si="3"/>
        <v>5.46875E-2</v>
      </c>
      <c r="F30">
        <f t="shared" si="4"/>
        <v>3584</v>
      </c>
      <c r="G30">
        <f t="shared" si="5"/>
        <v>28</v>
      </c>
      <c r="H30">
        <f t="shared" si="7"/>
        <v>67</v>
      </c>
    </row>
    <row r="31" spans="1:8" x14ac:dyDescent="0.25">
      <c r="A31">
        <f t="shared" si="6"/>
        <v>29</v>
      </c>
      <c r="B31">
        <f t="shared" si="0"/>
        <v>0.35588354278946877</v>
      </c>
      <c r="C31">
        <f t="shared" si="1"/>
        <v>15356</v>
      </c>
      <c r="D31">
        <f t="shared" si="2"/>
        <v>5708</v>
      </c>
      <c r="E31">
        <f t="shared" si="3"/>
        <v>5.6640625E-2</v>
      </c>
      <c r="F31">
        <f t="shared" si="4"/>
        <v>3712</v>
      </c>
      <c r="G31">
        <f t="shared" si="5"/>
        <v>29</v>
      </c>
      <c r="H31">
        <f t="shared" si="7"/>
        <v>69</v>
      </c>
    </row>
    <row r="32" spans="1:8" x14ac:dyDescent="0.25">
      <c r="A32">
        <f t="shared" si="6"/>
        <v>30</v>
      </c>
      <c r="B32">
        <f t="shared" si="0"/>
        <v>0.36815538909255385</v>
      </c>
      <c r="C32">
        <f t="shared" si="1"/>
        <v>15285</v>
      </c>
      <c r="D32">
        <f t="shared" si="2"/>
        <v>5896</v>
      </c>
      <c r="E32">
        <f t="shared" si="3"/>
        <v>5.8593749999999993E-2</v>
      </c>
      <c r="F32">
        <f t="shared" si="4"/>
        <v>3839.9999999999995</v>
      </c>
      <c r="G32">
        <f t="shared" si="5"/>
        <v>29.999999999999996</v>
      </c>
      <c r="H32">
        <f t="shared" si="7"/>
        <v>71</v>
      </c>
    </row>
    <row r="33" spans="1:8" x14ac:dyDescent="0.25">
      <c r="A33">
        <f t="shared" si="6"/>
        <v>31</v>
      </c>
      <c r="B33">
        <f t="shared" si="0"/>
        <v>0.380427235395639</v>
      </c>
      <c r="C33">
        <f t="shared" si="1"/>
        <v>15212</v>
      </c>
      <c r="D33">
        <f t="shared" si="2"/>
        <v>6083</v>
      </c>
      <c r="E33">
        <f t="shared" si="3"/>
        <v>6.0546875E-2</v>
      </c>
      <c r="F33">
        <f t="shared" si="4"/>
        <v>3968</v>
      </c>
      <c r="G33">
        <f t="shared" si="5"/>
        <v>31</v>
      </c>
      <c r="H33">
        <f t="shared" si="7"/>
        <v>73</v>
      </c>
    </row>
    <row r="34" spans="1:8" x14ac:dyDescent="0.25">
      <c r="A34">
        <f t="shared" si="6"/>
        <v>32</v>
      </c>
      <c r="B34">
        <f t="shared" si="0"/>
        <v>0.39269908169872414</v>
      </c>
      <c r="C34">
        <f t="shared" si="1"/>
        <v>15136</v>
      </c>
      <c r="D34">
        <f t="shared" si="2"/>
        <v>6270</v>
      </c>
      <c r="E34">
        <f t="shared" si="3"/>
        <v>6.25E-2</v>
      </c>
      <c r="F34">
        <f t="shared" si="4"/>
        <v>4096</v>
      </c>
      <c r="G34">
        <f t="shared" si="5"/>
        <v>32</v>
      </c>
      <c r="H34">
        <f t="shared" si="7"/>
        <v>76</v>
      </c>
    </row>
    <row r="35" spans="1:8" x14ac:dyDescent="0.25">
      <c r="A35">
        <f t="shared" si="6"/>
        <v>33</v>
      </c>
      <c r="B35">
        <f t="shared" si="0"/>
        <v>0.40497092800180928</v>
      </c>
      <c r="C35">
        <f t="shared" si="1"/>
        <v>15058</v>
      </c>
      <c r="D35">
        <f t="shared" si="2"/>
        <v>6455</v>
      </c>
      <c r="E35">
        <f t="shared" si="3"/>
        <v>6.4453125E-2</v>
      </c>
      <c r="F35">
        <f t="shared" si="4"/>
        <v>4224</v>
      </c>
      <c r="G35">
        <f t="shared" si="5"/>
        <v>33</v>
      </c>
      <c r="H35">
        <f t="shared" si="7"/>
        <v>78</v>
      </c>
    </row>
    <row r="36" spans="1:8" x14ac:dyDescent="0.25">
      <c r="A36">
        <f t="shared" si="6"/>
        <v>34</v>
      </c>
      <c r="B36">
        <f t="shared" si="0"/>
        <v>0.41724277430489443</v>
      </c>
      <c r="C36">
        <f t="shared" si="1"/>
        <v>14977</v>
      </c>
      <c r="D36">
        <f t="shared" si="2"/>
        <v>6639</v>
      </c>
      <c r="E36">
        <f t="shared" si="3"/>
        <v>6.640625E-2</v>
      </c>
      <c r="F36">
        <f t="shared" si="4"/>
        <v>4352</v>
      </c>
      <c r="G36">
        <f t="shared" si="5"/>
        <v>34</v>
      </c>
      <c r="H36">
        <f t="shared" si="7"/>
        <v>81</v>
      </c>
    </row>
    <row r="37" spans="1:8" x14ac:dyDescent="0.25">
      <c r="A37">
        <f t="shared" si="6"/>
        <v>35</v>
      </c>
      <c r="B37">
        <f t="shared" si="0"/>
        <v>0.42951462060797951</v>
      </c>
      <c r="C37">
        <f t="shared" si="1"/>
        <v>14895</v>
      </c>
      <c r="D37">
        <f t="shared" si="2"/>
        <v>6822</v>
      </c>
      <c r="E37">
        <f t="shared" si="3"/>
        <v>6.8359375E-2</v>
      </c>
      <c r="F37">
        <f t="shared" si="4"/>
        <v>4480</v>
      </c>
      <c r="G37">
        <f t="shared" si="5"/>
        <v>35</v>
      </c>
      <c r="H37">
        <f t="shared" si="7"/>
        <v>82</v>
      </c>
    </row>
    <row r="38" spans="1:8" x14ac:dyDescent="0.25">
      <c r="A38">
        <f t="shared" si="6"/>
        <v>36</v>
      </c>
      <c r="B38">
        <f t="shared" si="0"/>
        <v>0.44178646691106466</v>
      </c>
      <c r="C38">
        <f t="shared" si="1"/>
        <v>14810</v>
      </c>
      <c r="D38">
        <f t="shared" si="2"/>
        <v>7005</v>
      </c>
      <c r="E38">
        <f t="shared" si="3"/>
        <v>7.03125E-2</v>
      </c>
      <c r="F38">
        <f t="shared" si="4"/>
        <v>4608</v>
      </c>
      <c r="G38">
        <f t="shared" si="5"/>
        <v>36</v>
      </c>
      <c r="H38">
        <f t="shared" si="7"/>
        <v>85</v>
      </c>
    </row>
    <row r="39" spans="1:8" x14ac:dyDescent="0.25">
      <c r="A39">
        <f t="shared" si="6"/>
        <v>37</v>
      </c>
      <c r="B39">
        <f t="shared" si="0"/>
        <v>0.4540583132141498</v>
      </c>
      <c r="C39">
        <f t="shared" si="1"/>
        <v>14723</v>
      </c>
      <c r="D39">
        <f t="shared" si="2"/>
        <v>7186</v>
      </c>
      <c r="E39">
        <f t="shared" si="3"/>
        <v>7.2265625E-2</v>
      </c>
      <c r="F39">
        <f t="shared" si="4"/>
        <v>4736</v>
      </c>
      <c r="G39">
        <f t="shared" si="5"/>
        <v>37</v>
      </c>
      <c r="H39">
        <f t="shared" si="7"/>
        <v>87</v>
      </c>
    </row>
    <row r="40" spans="1:8" x14ac:dyDescent="0.25">
      <c r="A40">
        <f t="shared" si="6"/>
        <v>38</v>
      </c>
      <c r="B40">
        <f t="shared" si="0"/>
        <v>0.46633015951723489</v>
      </c>
      <c r="C40">
        <f t="shared" si="1"/>
        <v>14634</v>
      </c>
      <c r="D40">
        <f t="shared" si="2"/>
        <v>7366</v>
      </c>
      <c r="E40">
        <f t="shared" si="3"/>
        <v>7.421875E-2</v>
      </c>
      <c r="F40">
        <f t="shared" si="4"/>
        <v>4864</v>
      </c>
      <c r="G40">
        <f t="shared" si="5"/>
        <v>38</v>
      </c>
      <c r="H40">
        <f t="shared" si="7"/>
        <v>89</v>
      </c>
    </row>
    <row r="41" spans="1:8" x14ac:dyDescent="0.25">
      <c r="A41">
        <f t="shared" si="6"/>
        <v>39</v>
      </c>
      <c r="B41">
        <f t="shared" si="0"/>
        <v>0.47860200582032003</v>
      </c>
      <c r="C41">
        <f t="shared" si="1"/>
        <v>14542</v>
      </c>
      <c r="D41">
        <f t="shared" si="2"/>
        <v>7545</v>
      </c>
      <c r="E41">
        <f t="shared" si="3"/>
        <v>7.6171875E-2</v>
      </c>
      <c r="F41">
        <f t="shared" si="4"/>
        <v>4992</v>
      </c>
      <c r="G41">
        <f t="shared" si="5"/>
        <v>39</v>
      </c>
      <c r="H41">
        <f t="shared" si="7"/>
        <v>92</v>
      </c>
    </row>
    <row r="42" spans="1:8" x14ac:dyDescent="0.25">
      <c r="A42">
        <f t="shared" si="6"/>
        <v>40</v>
      </c>
      <c r="B42">
        <f t="shared" si="0"/>
        <v>0.49087385212340517</v>
      </c>
      <c r="C42">
        <f t="shared" si="1"/>
        <v>14449</v>
      </c>
      <c r="D42">
        <f t="shared" si="2"/>
        <v>7723</v>
      </c>
      <c r="E42">
        <f t="shared" si="3"/>
        <v>7.8125E-2</v>
      </c>
      <c r="F42">
        <f t="shared" si="4"/>
        <v>5120</v>
      </c>
      <c r="G42">
        <f t="shared" si="5"/>
        <v>40</v>
      </c>
      <c r="H42">
        <f t="shared" si="7"/>
        <v>93</v>
      </c>
    </row>
    <row r="43" spans="1:8" x14ac:dyDescent="0.25">
      <c r="A43">
        <f t="shared" si="6"/>
        <v>41</v>
      </c>
      <c r="B43">
        <f t="shared" si="0"/>
        <v>0.50314569842649026</v>
      </c>
      <c r="C43">
        <f t="shared" si="1"/>
        <v>14353</v>
      </c>
      <c r="D43">
        <f t="shared" si="2"/>
        <v>7900</v>
      </c>
      <c r="E43">
        <f t="shared" si="3"/>
        <v>8.0078125E-2</v>
      </c>
      <c r="F43">
        <f t="shared" si="4"/>
        <v>5248</v>
      </c>
      <c r="G43">
        <f t="shared" si="5"/>
        <v>41</v>
      </c>
      <c r="H43">
        <f t="shared" si="7"/>
        <v>96</v>
      </c>
    </row>
    <row r="44" spans="1:8" x14ac:dyDescent="0.25">
      <c r="A44">
        <f t="shared" si="6"/>
        <v>42</v>
      </c>
      <c r="B44">
        <f t="shared" si="0"/>
        <v>0.51541754472957546</v>
      </c>
      <c r="C44">
        <f t="shared" si="1"/>
        <v>14255</v>
      </c>
      <c r="D44">
        <f t="shared" si="2"/>
        <v>8075</v>
      </c>
      <c r="E44">
        <f t="shared" si="3"/>
        <v>8.203125E-2</v>
      </c>
      <c r="F44">
        <f t="shared" si="4"/>
        <v>5376</v>
      </c>
      <c r="G44">
        <f t="shared" si="5"/>
        <v>42</v>
      </c>
      <c r="H44">
        <f t="shared" si="7"/>
        <v>98</v>
      </c>
    </row>
    <row r="45" spans="1:8" x14ac:dyDescent="0.25">
      <c r="A45">
        <f t="shared" si="6"/>
        <v>43</v>
      </c>
      <c r="B45">
        <f t="shared" si="0"/>
        <v>0.52768939103266055</v>
      </c>
      <c r="C45">
        <f t="shared" si="1"/>
        <v>14154</v>
      </c>
      <c r="D45">
        <f t="shared" si="2"/>
        <v>8249</v>
      </c>
      <c r="E45">
        <f t="shared" si="3"/>
        <v>8.3984375E-2</v>
      </c>
      <c r="F45">
        <f t="shared" si="4"/>
        <v>5504</v>
      </c>
      <c r="G45">
        <f t="shared" si="5"/>
        <v>43</v>
      </c>
      <c r="H45">
        <f t="shared" si="7"/>
        <v>101</v>
      </c>
    </row>
    <row r="46" spans="1:8" x14ac:dyDescent="0.25">
      <c r="A46">
        <f t="shared" si="6"/>
        <v>44</v>
      </c>
      <c r="B46">
        <f t="shared" si="0"/>
        <v>0.53996123733574564</v>
      </c>
      <c r="C46">
        <f t="shared" si="1"/>
        <v>14052</v>
      </c>
      <c r="D46">
        <f t="shared" si="2"/>
        <v>8423</v>
      </c>
      <c r="E46">
        <f t="shared" si="3"/>
        <v>8.5937499999999986E-2</v>
      </c>
      <c r="F46">
        <f t="shared" si="4"/>
        <v>5631.9999999999991</v>
      </c>
      <c r="G46">
        <f t="shared" si="5"/>
        <v>43.999999999999993</v>
      </c>
      <c r="H46">
        <f t="shared" si="7"/>
        <v>102</v>
      </c>
    </row>
    <row r="47" spans="1:8" x14ac:dyDescent="0.25">
      <c r="A47">
        <f t="shared" si="6"/>
        <v>45</v>
      </c>
      <c r="B47">
        <f t="shared" si="0"/>
        <v>0.55223308363883084</v>
      </c>
      <c r="C47">
        <f t="shared" si="1"/>
        <v>13948</v>
      </c>
      <c r="D47">
        <f t="shared" si="2"/>
        <v>8594</v>
      </c>
      <c r="E47">
        <f t="shared" si="3"/>
        <v>8.7890625E-2</v>
      </c>
      <c r="F47">
        <f t="shared" si="4"/>
        <v>5760</v>
      </c>
      <c r="G47">
        <f t="shared" si="5"/>
        <v>45</v>
      </c>
      <c r="H47">
        <f t="shared" si="7"/>
        <v>104</v>
      </c>
    </row>
    <row r="48" spans="1:8" x14ac:dyDescent="0.25">
      <c r="A48">
        <f t="shared" si="6"/>
        <v>46</v>
      </c>
      <c r="B48">
        <f t="shared" si="0"/>
        <v>0.56450492994191592</v>
      </c>
      <c r="C48">
        <f t="shared" si="1"/>
        <v>13841</v>
      </c>
      <c r="D48">
        <f t="shared" si="2"/>
        <v>8765</v>
      </c>
      <c r="E48">
        <f t="shared" si="3"/>
        <v>8.984375E-2</v>
      </c>
      <c r="F48">
        <f t="shared" si="4"/>
        <v>5888</v>
      </c>
      <c r="G48">
        <f t="shared" si="5"/>
        <v>46</v>
      </c>
      <c r="H48">
        <f t="shared" si="7"/>
        <v>107</v>
      </c>
    </row>
    <row r="49" spans="1:8" x14ac:dyDescent="0.25">
      <c r="A49">
        <f t="shared" si="6"/>
        <v>47</v>
      </c>
      <c r="B49">
        <f t="shared" si="0"/>
        <v>0.57677677624500112</v>
      </c>
      <c r="C49">
        <f t="shared" si="1"/>
        <v>13733</v>
      </c>
      <c r="D49">
        <f t="shared" si="2"/>
        <v>8934</v>
      </c>
      <c r="E49">
        <f t="shared" si="3"/>
        <v>9.1796875E-2</v>
      </c>
      <c r="F49">
        <f t="shared" si="4"/>
        <v>6016</v>
      </c>
      <c r="G49">
        <f t="shared" si="5"/>
        <v>47</v>
      </c>
      <c r="H49">
        <f t="shared" si="7"/>
        <v>108</v>
      </c>
    </row>
    <row r="50" spans="1:8" x14ac:dyDescent="0.25">
      <c r="A50">
        <f t="shared" si="6"/>
        <v>48</v>
      </c>
      <c r="B50">
        <f t="shared" si="0"/>
        <v>0.58904862254808621</v>
      </c>
      <c r="C50">
        <f t="shared" si="1"/>
        <v>13622</v>
      </c>
      <c r="D50">
        <f t="shared" si="2"/>
        <v>9102</v>
      </c>
      <c r="E50">
        <f t="shared" si="3"/>
        <v>9.375E-2</v>
      </c>
      <c r="F50">
        <f t="shared" si="4"/>
        <v>6144</v>
      </c>
      <c r="G50">
        <f t="shared" si="5"/>
        <v>48</v>
      </c>
      <c r="H50">
        <f t="shared" si="7"/>
        <v>111</v>
      </c>
    </row>
    <row r="51" spans="1:8" x14ac:dyDescent="0.25">
      <c r="A51">
        <f t="shared" si="6"/>
        <v>49</v>
      </c>
      <c r="B51">
        <f t="shared" si="0"/>
        <v>0.6013204688511713</v>
      </c>
      <c r="C51">
        <f t="shared" si="1"/>
        <v>13509</v>
      </c>
      <c r="D51">
        <f t="shared" si="2"/>
        <v>9268</v>
      </c>
      <c r="E51">
        <f t="shared" si="3"/>
        <v>9.5703125E-2</v>
      </c>
      <c r="F51">
        <f t="shared" si="4"/>
        <v>6272</v>
      </c>
      <c r="G51">
        <f t="shared" si="5"/>
        <v>49</v>
      </c>
      <c r="H51">
        <f t="shared" si="7"/>
        <v>113</v>
      </c>
    </row>
    <row r="52" spans="1:8" x14ac:dyDescent="0.25">
      <c r="A52">
        <f t="shared" si="6"/>
        <v>50</v>
      </c>
      <c r="B52">
        <f t="shared" si="0"/>
        <v>0.6135923151542565</v>
      </c>
      <c r="C52">
        <f t="shared" si="1"/>
        <v>13394</v>
      </c>
      <c r="D52">
        <f t="shared" si="2"/>
        <v>9433</v>
      </c>
      <c r="E52">
        <f t="shared" si="3"/>
        <v>9.765625E-2</v>
      </c>
      <c r="F52">
        <f t="shared" si="4"/>
        <v>6400</v>
      </c>
      <c r="G52">
        <f t="shared" si="5"/>
        <v>50</v>
      </c>
      <c r="H52">
        <f t="shared" si="7"/>
        <v>115</v>
      </c>
    </row>
    <row r="53" spans="1:8" x14ac:dyDescent="0.25">
      <c r="A53">
        <f t="shared" si="6"/>
        <v>51</v>
      </c>
      <c r="B53">
        <f t="shared" si="0"/>
        <v>0.62586416145734158</v>
      </c>
      <c r="C53">
        <f t="shared" si="1"/>
        <v>13278</v>
      </c>
      <c r="D53">
        <f t="shared" si="2"/>
        <v>9597</v>
      </c>
      <c r="E53">
        <f t="shared" si="3"/>
        <v>9.9609375E-2</v>
      </c>
      <c r="F53">
        <f t="shared" si="4"/>
        <v>6528</v>
      </c>
      <c r="G53">
        <f t="shared" si="5"/>
        <v>51</v>
      </c>
      <c r="H53">
        <f t="shared" si="7"/>
        <v>116</v>
      </c>
    </row>
    <row r="54" spans="1:8" x14ac:dyDescent="0.25">
      <c r="A54">
        <f t="shared" si="6"/>
        <v>52</v>
      </c>
      <c r="B54">
        <f t="shared" si="0"/>
        <v>0.63813600776042678</v>
      </c>
      <c r="C54">
        <f t="shared" si="1"/>
        <v>13159</v>
      </c>
      <c r="D54">
        <f t="shared" si="2"/>
        <v>9759</v>
      </c>
      <c r="E54">
        <f t="shared" si="3"/>
        <v>0.10156250000000001</v>
      </c>
      <c r="F54">
        <f t="shared" si="4"/>
        <v>6656.0000000000009</v>
      </c>
      <c r="G54">
        <f t="shared" si="5"/>
        <v>52.000000000000007</v>
      </c>
      <c r="H54">
        <f t="shared" si="7"/>
        <v>119</v>
      </c>
    </row>
    <row r="55" spans="1:8" x14ac:dyDescent="0.25">
      <c r="A55">
        <f t="shared" si="6"/>
        <v>53</v>
      </c>
      <c r="B55">
        <f t="shared" si="0"/>
        <v>0.65040785406351187</v>
      </c>
      <c r="C55">
        <f t="shared" si="1"/>
        <v>13038</v>
      </c>
      <c r="D55">
        <f t="shared" si="2"/>
        <v>9920</v>
      </c>
      <c r="E55">
        <f t="shared" si="3"/>
        <v>0.103515625</v>
      </c>
      <c r="F55">
        <f t="shared" si="4"/>
        <v>6784</v>
      </c>
      <c r="G55">
        <f t="shared" si="5"/>
        <v>53</v>
      </c>
      <c r="H55">
        <f t="shared" si="7"/>
        <v>121</v>
      </c>
    </row>
    <row r="56" spans="1:8" x14ac:dyDescent="0.25">
      <c r="A56">
        <f t="shared" si="6"/>
        <v>54</v>
      </c>
      <c r="B56">
        <f t="shared" si="0"/>
        <v>0.66267970036659696</v>
      </c>
      <c r="C56">
        <f t="shared" si="1"/>
        <v>12915</v>
      </c>
      <c r="D56">
        <f t="shared" si="2"/>
        <v>10079</v>
      </c>
      <c r="E56">
        <f t="shared" si="3"/>
        <v>0.10546875</v>
      </c>
      <c r="F56">
        <f t="shared" si="4"/>
        <v>6912</v>
      </c>
      <c r="G56">
        <f t="shared" si="5"/>
        <v>54</v>
      </c>
      <c r="H56">
        <f t="shared" si="7"/>
        <v>123</v>
      </c>
    </row>
    <row r="57" spans="1:8" x14ac:dyDescent="0.25">
      <c r="A57">
        <f t="shared" si="6"/>
        <v>55</v>
      </c>
      <c r="B57">
        <f t="shared" si="0"/>
        <v>0.67495154666968216</v>
      </c>
      <c r="C57">
        <f t="shared" si="1"/>
        <v>12791</v>
      </c>
      <c r="D57">
        <f t="shared" si="2"/>
        <v>10237</v>
      </c>
      <c r="E57">
        <f t="shared" si="3"/>
        <v>0.107421875</v>
      </c>
      <c r="F57">
        <f t="shared" si="4"/>
        <v>7040</v>
      </c>
      <c r="G57">
        <f t="shared" si="5"/>
        <v>55</v>
      </c>
      <c r="H57">
        <f t="shared" si="7"/>
        <v>124</v>
      </c>
    </row>
    <row r="58" spans="1:8" x14ac:dyDescent="0.25">
      <c r="A58">
        <f t="shared" si="6"/>
        <v>56</v>
      </c>
      <c r="B58">
        <f t="shared" si="0"/>
        <v>0.68722339297276724</v>
      </c>
      <c r="C58">
        <f t="shared" si="1"/>
        <v>12664</v>
      </c>
      <c r="D58">
        <f t="shared" si="2"/>
        <v>10393</v>
      </c>
      <c r="E58">
        <f t="shared" si="3"/>
        <v>0.109375</v>
      </c>
      <c r="F58">
        <f t="shared" si="4"/>
        <v>7168</v>
      </c>
      <c r="G58">
        <f t="shared" si="5"/>
        <v>56</v>
      </c>
      <c r="H58">
        <f t="shared" si="7"/>
        <v>127</v>
      </c>
    </row>
    <row r="59" spans="1:8" x14ac:dyDescent="0.25">
      <c r="A59">
        <f t="shared" si="6"/>
        <v>57</v>
      </c>
      <c r="B59">
        <f t="shared" si="0"/>
        <v>0.69949523927585233</v>
      </c>
      <c r="C59">
        <f t="shared" si="1"/>
        <v>12536</v>
      </c>
      <c r="D59">
        <f t="shared" si="2"/>
        <v>10548</v>
      </c>
      <c r="E59">
        <f t="shared" si="3"/>
        <v>0.111328125</v>
      </c>
      <c r="F59">
        <f t="shared" si="4"/>
        <v>7296</v>
      </c>
      <c r="G59">
        <f t="shared" si="5"/>
        <v>57</v>
      </c>
      <c r="H59">
        <f t="shared" si="7"/>
        <v>128</v>
      </c>
    </row>
    <row r="60" spans="1:8" x14ac:dyDescent="0.25">
      <c r="A60">
        <f t="shared" si="6"/>
        <v>58</v>
      </c>
      <c r="B60">
        <f t="shared" si="0"/>
        <v>0.71176708557893753</v>
      </c>
      <c r="C60">
        <f t="shared" si="1"/>
        <v>12405</v>
      </c>
      <c r="D60">
        <f t="shared" si="2"/>
        <v>10701</v>
      </c>
      <c r="E60">
        <f t="shared" si="3"/>
        <v>0.11328125</v>
      </c>
      <c r="F60">
        <f t="shared" si="4"/>
        <v>7424</v>
      </c>
      <c r="G60">
        <f t="shared" si="5"/>
        <v>58</v>
      </c>
      <c r="H60">
        <f t="shared" si="7"/>
        <v>131</v>
      </c>
    </row>
    <row r="61" spans="1:8" x14ac:dyDescent="0.25">
      <c r="A61">
        <f t="shared" si="6"/>
        <v>59</v>
      </c>
      <c r="B61">
        <f t="shared" si="0"/>
        <v>0.72403893188202262</v>
      </c>
      <c r="C61">
        <f t="shared" si="1"/>
        <v>12273</v>
      </c>
      <c r="D61">
        <f t="shared" si="2"/>
        <v>10852</v>
      </c>
      <c r="E61">
        <f t="shared" si="3"/>
        <v>0.115234375</v>
      </c>
      <c r="F61">
        <f t="shared" si="4"/>
        <v>7552</v>
      </c>
      <c r="G61">
        <f t="shared" si="5"/>
        <v>59</v>
      </c>
      <c r="H61">
        <f t="shared" si="7"/>
        <v>132</v>
      </c>
    </row>
    <row r="62" spans="1:8" x14ac:dyDescent="0.25">
      <c r="A62">
        <f t="shared" si="6"/>
        <v>60</v>
      </c>
      <c r="B62">
        <f t="shared" si="0"/>
        <v>0.73631077818510771</v>
      </c>
      <c r="C62">
        <f t="shared" si="1"/>
        <v>12139</v>
      </c>
      <c r="D62">
        <f t="shared" si="2"/>
        <v>11002</v>
      </c>
      <c r="E62">
        <f t="shared" si="3"/>
        <v>0.11718749999999999</v>
      </c>
      <c r="F62">
        <f t="shared" si="4"/>
        <v>7679.9999999999991</v>
      </c>
      <c r="G62">
        <f t="shared" si="5"/>
        <v>59.999999999999993</v>
      </c>
      <c r="H62">
        <f t="shared" si="7"/>
        <v>134</v>
      </c>
    </row>
    <row r="63" spans="1:8" x14ac:dyDescent="0.25">
      <c r="A63">
        <f t="shared" si="6"/>
        <v>61</v>
      </c>
      <c r="B63">
        <f t="shared" si="0"/>
        <v>0.7485826244881929</v>
      </c>
      <c r="C63">
        <f t="shared" si="1"/>
        <v>12003</v>
      </c>
      <c r="D63">
        <f t="shared" si="2"/>
        <v>11150</v>
      </c>
      <c r="E63">
        <f t="shared" si="3"/>
        <v>0.119140625</v>
      </c>
      <c r="F63">
        <f t="shared" si="4"/>
        <v>7808</v>
      </c>
      <c r="G63">
        <f t="shared" si="5"/>
        <v>61</v>
      </c>
      <c r="H63">
        <f t="shared" si="7"/>
        <v>136</v>
      </c>
    </row>
    <row r="64" spans="1:8" x14ac:dyDescent="0.25">
      <c r="A64">
        <f t="shared" si="6"/>
        <v>62</v>
      </c>
      <c r="B64">
        <f t="shared" si="0"/>
        <v>0.76085447079127799</v>
      </c>
      <c r="C64">
        <f t="shared" si="1"/>
        <v>11865</v>
      </c>
      <c r="D64">
        <f t="shared" si="2"/>
        <v>11297</v>
      </c>
      <c r="E64">
        <f t="shared" si="3"/>
        <v>0.12109375</v>
      </c>
      <c r="F64">
        <f t="shared" si="4"/>
        <v>7936</v>
      </c>
      <c r="G64">
        <f t="shared" si="5"/>
        <v>62</v>
      </c>
      <c r="H64">
        <f t="shared" si="7"/>
        <v>138</v>
      </c>
    </row>
    <row r="65" spans="1:8" x14ac:dyDescent="0.25">
      <c r="A65">
        <f t="shared" si="6"/>
        <v>63</v>
      </c>
      <c r="B65">
        <f t="shared" si="0"/>
        <v>0.77312631709436319</v>
      </c>
      <c r="C65">
        <f t="shared" si="1"/>
        <v>11726</v>
      </c>
      <c r="D65">
        <f t="shared" si="2"/>
        <v>11441</v>
      </c>
      <c r="E65">
        <f t="shared" si="3"/>
        <v>0.123046875</v>
      </c>
      <c r="F65">
        <f t="shared" si="4"/>
        <v>8064</v>
      </c>
      <c r="G65">
        <f t="shared" si="5"/>
        <v>63</v>
      </c>
      <c r="H65">
        <f t="shared" si="7"/>
        <v>139</v>
      </c>
    </row>
    <row r="66" spans="1:8" x14ac:dyDescent="0.25">
      <c r="A66">
        <f t="shared" si="6"/>
        <v>64</v>
      </c>
      <c r="B66">
        <f t="shared" si="0"/>
        <v>0.78539816339744828</v>
      </c>
      <c r="C66">
        <f t="shared" si="1"/>
        <v>11585</v>
      </c>
      <c r="D66">
        <f t="shared" si="2"/>
        <v>11585</v>
      </c>
      <c r="E66">
        <f t="shared" si="3"/>
        <v>0.125</v>
      </c>
      <c r="F66">
        <f t="shared" si="4"/>
        <v>8192</v>
      </c>
      <c r="G66">
        <f t="shared" si="5"/>
        <v>64</v>
      </c>
      <c r="H66">
        <f t="shared" si="7"/>
        <v>141</v>
      </c>
    </row>
    <row r="67" spans="1:8" x14ac:dyDescent="0.25">
      <c r="A67">
        <f t="shared" si="6"/>
        <v>65</v>
      </c>
      <c r="B67">
        <f t="shared" ref="B67:B130" si="8">A67/256*PI()</f>
        <v>0.79767000970053337</v>
      </c>
      <c r="C67">
        <f t="shared" ref="C67:C130" si="9">ROUND((POWER(2,14)-1)*COS(B67),0)</f>
        <v>11441</v>
      </c>
      <c r="D67">
        <f t="shared" ref="D67:D130" si="10">ROUND((POWER(2,14)-1)*SIN(B67),0)</f>
        <v>11726</v>
      </c>
      <c r="E67">
        <f t="shared" ref="E67:E130" si="11">B67/2/PI()</f>
        <v>0.126953125</v>
      </c>
      <c r="F67">
        <f t="shared" ref="F67:F130" si="12">E67*POWER(2,16)</f>
        <v>8320</v>
      </c>
      <c r="G67">
        <f t="shared" ref="G67:G130" si="13">F67/POWER(2, 7)</f>
        <v>65</v>
      </c>
      <c r="H67">
        <f t="shared" si="7"/>
        <v>144</v>
      </c>
    </row>
    <row r="68" spans="1:8" x14ac:dyDescent="0.25">
      <c r="A68">
        <f t="shared" ref="A68:A83" si="14">A67+1</f>
        <v>66</v>
      </c>
      <c r="B68">
        <f t="shared" si="8"/>
        <v>0.80994185600361857</v>
      </c>
      <c r="C68">
        <f t="shared" si="9"/>
        <v>11297</v>
      </c>
      <c r="D68">
        <f t="shared" si="10"/>
        <v>11865</v>
      </c>
      <c r="E68">
        <f t="shared" si="11"/>
        <v>0.12890625</v>
      </c>
      <c r="F68">
        <f t="shared" si="12"/>
        <v>8448</v>
      </c>
      <c r="G68">
        <f t="shared" si="13"/>
        <v>66</v>
      </c>
      <c r="H68">
        <f t="shared" ref="H68:H131" si="15">C67-C68</f>
        <v>144</v>
      </c>
    </row>
    <row r="69" spans="1:8" x14ac:dyDescent="0.25">
      <c r="A69">
        <f t="shared" si="14"/>
        <v>67</v>
      </c>
      <c r="B69">
        <f t="shared" si="8"/>
        <v>0.82221370230670365</v>
      </c>
      <c r="C69">
        <f t="shared" si="9"/>
        <v>11150</v>
      </c>
      <c r="D69">
        <f t="shared" si="10"/>
        <v>12003</v>
      </c>
      <c r="E69">
        <f t="shared" si="11"/>
        <v>0.130859375</v>
      </c>
      <c r="F69">
        <f t="shared" si="12"/>
        <v>8576</v>
      </c>
      <c r="G69">
        <f t="shared" si="13"/>
        <v>67</v>
      </c>
      <c r="H69">
        <f t="shared" si="15"/>
        <v>147</v>
      </c>
    </row>
    <row r="70" spans="1:8" x14ac:dyDescent="0.25">
      <c r="A70">
        <f t="shared" si="14"/>
        <v>68</v>
      </c>
      <c r="B70">
        <f t="shared" si="8"/>
        <v>0.83448554860978885</v>
      </c>
      <c r="C70">
        <f t="shared" si="9"/>
        <v>11002</v>
      </c>
      <c r="D70">
        <f t="shared" si="10"/>
        <v>12139</v>
      </c>
      <c r="E70">
        <f t="shared" si="11"/>
        <v>0.1328125</v>
      </c>
      <c r="F70">
        <f t="shared" si="12"/>
        <v>8704</v>
      </c>
      <c r="G70">
        <f t="shared" si="13"/>
        <v>68</v>
      </c>
      <c r="H70">
        <f t="shared" si="15"/>
        <v>148</v>
      </c>
    </row>
    <row r="71" spans="1:8" x14ac:dyDescent="0.25">
      <c r="A71">
        <f t="shared" si="14"/>
        <v>69</v>
      </c>
      <c r="B71">
        <f t="shared" si="8"/>
        <v>0.84675739491287394</v>
      </c>
      <c r="C71">
        <f t="shared" si="9"/>
        <v>10852</v>
      </c>
      <c r="D71">
        <f t="shared" si="10"/>
        <v>12273</v>
      </c>
      <c r="E71">
        <f t="shared" si="11"/>
        <v>0.134765625</v>
      </c>
      <c r="F71">
        <f t="shared" si="12"/>
        <v>8832</v>
      </c>
      <c r="G71">
        <f t="shared" si="13"/>
        <v>69</v>
      </c>
      <c r="H71">
        <f t="shared" si="15"/>
        <v>150</v>
      </c>
    </row>
    <row r="72" spans="1:8" x14ac:dyDescent="0.25">
      <c r="A72">
        <f t="shared" si="14"/>
        <v>70</v>
      </c>
      <c r="B72">
        <f t="shared" si="8"/>
        <v>0.85902924121595903</v>
      </c>
      <c r="C72">
        <f t="shared" si="9"/>
        <v>10701</v>
      </c>
      <c r="D72">
        <f t="shared" si="10"/>
        <v>12405</v>
      </c>
      <c r="E72">
        <f t="shared" si="11"/>
        <v>0.13671875</v>
      </c>
      <c r="F72">
        <f t="shared" si="12"/>
        <v>8960</v>
      </c>
      <c r="G72">
        <f t="shared" si="13"/>
        <v>70</v>
      </c>
      <c r="H72">
        <f t="shared" si="15"/>
        <v>151</v>
      </c>
    </row>
    <row r="73" spans="1:8" x14ac:dyDescent="0.25">
      <c r="A73">
        <f t="shared" si="14"/>
        <v>71</v>
      </c>
      <c r="B73">
        <f t="shared" si="8"/>
        <v>0.87130108751904423</v>
      </c>
      <c r="C73">
        <f t="shared" si="9"/>
        <v>10548</v>
      </c>
      <c r="D73">
        <f t="shared" si="10"/>
        <v>12536</v>
      </c>
      <c r="E73">
        <f t="shared" si="11"/>
        <v>0.138671875</v>
      </c>
      <c r="F73">
        <f t="shared" si="12"/>
        <v>9088</v>
      </c>
      <c r="G73">
        <f t="shared" si="13"/>
        <v>71</v>
      </c>
      <c r="H73">
        <f t="shared" si="15"/>
        <v>153</v>
      </c>
    </row>
    <row r="74" spans="1:8" x14ac:dyDescent="0.25">
      <c r="A74">
        <f t="shared" si="14"/>
        <v>72</v>
      </c>
      <c r="B74">
        <f t="shared" si="8"/>
        <v>0.88357293382212931</v>
      </c>
      <c r="C74">
        <f t="shared" si="9"/>
        <v>10393</v>
      </c>
      <c r="D74">
        <f t="shared" si="10"/>
        <v>12664</v>
      </c>
      <c r="E74">
        <f t="shared" si="11"/>
        <v>0.140625</v>
      </c>
      <c r="F74">
        <f t="shared" si="12"/>
        <v>9216</v>
      </c>
      <c r="G74">
        <f t="shared" si="13"/>
        <v>72</v>
      </c>
      <c r="H74">
        <f t="shared" si="15"/>
        <v>155</v>
      </c>
    </row>
    <row r="75" spans="1:8" x14ac:dyDescent="0.25">
      <c r="A75">
        <f t="shared" si="14"/>
        <v>73</v>
      </c>
      <c r="B75">
        <f t="shared" si="8"/>
        <v>0.8958447801252144</v>
      </c>
      <c r="C75">
        <f t="shared" si="9"/>
        <v>10237</v>
      </c>
      <c r="D75">
        <f t="shared" si="10"/>
        <v>12791</v>
      </c>
      <c r="E75">
        <f t="shared" si="11"/>
        <v>0.142578125</v>
      </c>
      <c r="F75">
        <f t="shared" si="12"/>
        <v>9344</v>
      </c>
      <c r="G75">
        <f t="shared" si="13"/>
        <v>73</v>
      </c>
      <c r="H75">
        <f t="shared" si="15"/>
        <v>156</v>
      </c>
    </row>
    <row r="76" spans="1:8" x14ac:dyDescent="0.25">
      <c r="A76">
        <f t="shared" si="14"/>
        <v>74</v>
      </c>
      <c r="B76">
        <f t="shared" si="8"/>
        <v>0.9081166264282996</v>
      </c>
      <c r="C76">
        <f t="shared" si="9"/>
        <v>10079</v>
      </c>
      <c r="D76">
        <f t="shared" si="10"/>
        <v>12915</v>
      </c>
      <c r="E76">
        <f t="shared" si="11"/>
        <v>0.14453125</v>
      </c>
      <c r="F76">
        <f t="shared" si="12"/>
        <v>9472</v>
      </c>
      <c r="G76">
        <f t="shared" si="13"/>
        <v>74</v>
      </c>
      <c r="H76">
        <f t="shared" si="15"/>
        <v>158</v>
      </c>
    </row>
    <row r="77" spans="1:8" x14ac:dyDescent="0.25">
      <c r="A77">
        <f t="shared" si="14"/>
        <v>75</v>
      </c>
      <c r="B77">
        <f t="shared" si="8"/>
        <v>0.92038847273138469</v>
      </c>
      <c r="C77">
        <f t="shared" si="9"/>
        <v>9920</v>
      </c>
      <c r="D77">
        <f t="shared" si="10"/>
        <v>13038</v>
      </c>
      <c r="E77">
        <f t="shared" si="11"/>
        <v>0.146484375</v>
      </c>
      <c r="F77">
        <f t="shared" si="12"/>
        <v>9600</v>
      </c>
      <c r="G77">
        <f t="shared" si="13"/>
        <v>75</v>
      </c>
      <c r="H77">
        <f t="shared" si="15"/>
        <v>159</v>
      </c>
    </row>
    <row r="78" spans="1:8" x14ac:dyDescent="0.25">
      <c r="A78">
        <f t="shared" si="14"/>
        <v>76</v>
      </c>
      <c r="B78">
        <f t="shared" si="8"/>
        <v>0.93266031903446978</v>
      </c>
      <c r="C78">
        <f t="shared" si="9"/>
        <v>9759</v>
      </c>
      <c r="D78">
        <f t="shared" si="10"/>
        <v>13159</v>
      </c>
      <c r="E78">
        <f t="shared" si="11"/>
        <v>0.1484375</v>
      </c>
      <c r="F78">
        <f t="shared" si="12"/>
        <v>9728</v>
      </c>
      <c r="G78">
        <f t="shared" si="13"/>
        <v>76</v>
      </c>
      <c r="H78">
        <f t="shared" si="15"/>
        <v>161</v>
      </c>
    </row>
    <row r="79" spans="1:8" x14ac:dyDescent="0.25">
      <c r="A79">
        <f t="shared" si="14"/>
        <v>77</v>
      </c>
      <c r="B79">
        <f t="shared" si="8"/>
        <v>0.94493216533755497</v>
      </c>
      <c r="C79">
        <f t="shared" si="9"/>
        <v>9597</v>
      </c>
      <c r="D79">
        <f t="shared" si="10"/>
        <v>13278</v>
      </c>
      <c r="E79">
        <f t="shared" si="11"/>
        <v>0.150390625</v>
      </c>
      <c r="F79">
        <f t="shared" si="12"/>
        <v>9856</v>
      </c>
      <c r="G79">
        <f t="shared" si="13"/>
        <v>77</v>
      </c>
      <c r="H79">
        <f t="shared" si="15"/>
        <v>162</v>
      </c>
    </row>
    <row r="80" spans="1:8" x14ac:dyDescent="0.25">
      <c r="A80">
        <f t="shared" si="14"/>
        <v>78</v>
      </c>
      <c r="B80">
        <f t="shared" si="8"/>
        <v>0.95720401164064006</v>
      </c>
      <c r="C80">
        <f t="shared" si="9"/>
        <v>9433</v>
      </c>
      <c r="D80">
        <f t="shared" si="10"/>
        <v>13394</v>
      </c>
      <c r="E80">
        <f t="shared" si="11"/>
        <v>0.15234375</v>
      </c>
      <c r="F80">
        <f t="shared" si="12"/>
        <v>9984</v>
      </c>
      <c r="G80">
        <f t="shared" si="13"/>
        <v>78</v>
      </c>
      <c r="H80">
        <f t="shared" si="15"/>
        <v>164</v>
      </c>
    </row>
    <row r="81" spans="1:8" x14ac:dyDescent="0.25">
      <c r="A81">
        <f t="shared" si="14"/>
        <v>79</v>
      </c>
      <c r="B81">
        <f t="shared" si="8"/>
        <v>0.96947585794372526</v>
      </c>
      <c r="C81">
        <f t="shared" si="9"/>
        <v>9268</v>
      </c>
      <c r="D81">
        <f t="shared" si="10"/>
        <v>13509</v>
      </c>
      <c r="E81">
        <f t="shared" si="11"/>
        <v>0.154296875</v>
      </c>
      <c r="F81">
        <f t="shared" si="12"/>
        <v>10112</v>
      </c>
      <c r="G81">
        <f t="shared" si="13"/>
        <v>79</v>
      </c>
      <c r="H81">
        <f t="shared" si="15"/>
        <v>165</v>
      </c>
    </row>
    <row r="82" spans="1:8" x14ac:dyDescent="0.25">
      <c r="A82">
        <f t="shared" si="14"/>
        <v>80</v>
      </c>
      <c r="B82">
        <f t="shared" si="8"/>
        <v>0.98174770424681035</v>
      </c>
      <c r="C82">
        <f t="shared" si="9"/>
        <v>9102</v>
      </c>
      <c r="D82">
        <f t="shared" si="10"/>
        <v>13622</v>
      </c>
      <c r="E82">
        <f t="shared" si="11"/>
        <v>0.15625</v>
      </c>
      <c r="F82">
        <f t="shared" si="12"/>
        <v>10240</v>
      </c>
      <c r="G82">
        <f t="shared" si="13"/>
        <v>80</v>
      </c>
      <c r="H82">
        <f t="shared" si="15"/>
        <v>166</v>
      </c>
    </row>
    <row r="83" spans="1:8" x14ac:dyDescent="0.25">
      <c r="A83">
        <f t="shared" si="14"/>
        <v>81</v>
      </c>
      <c r="B83">
        <f t="shared" si="8"/>
        <v>0.99401955054989544</v>
      </c>
      <c r="C83">
        <f t="shared" si="9"/>
        <v>8934</v>
      </c>
      <c r="D83">
        <f t="shared" si="10"/>
        <v>13733</v>
      </c>
      <c r="E83">
        <f t="shared" si="11"/>
        <v>0.158203125</v>
      </c>
      <c r="F83">
        <f t="shared" si="12"/>
        <v>10368</v>
      </c>
      <c r="G83">
        <f t="shared" si="13"/>
        <v>81</v>
      </c>
      <c r="H83">
        <f t="shared" si="15"/>
        <v>168</v>
      </c>
    </row>
    <row r="84" spans="1:8" x14ac:dyDescent="0.25">
      <c r="A84">
        <f>A83+1</f>
        <v>82</v>
      </c>
      <c r="B84">
        <f t="shared" si="8"/>
        <v>1.0062913968529805</v>
      </c>
      <c r="C84">
        <f t="shared" si="9"/>
        <v>8765</v>
      </c>
      <c r="D84">
        <f t="shared" si="10"/>
        <v>13841</v>
      </c>
      <c r="E84">
        <f t="shared" si="11"/>
        <v>0.16015625</v>
      </c>
      <c r="F84">
        <f t="shared" si="12"/>
        <v>10496</v>
      </c>
      <c r="G84">
        <f t="shared" si="13"/>
        <v>82</v>
      </c>
      <c r="H84">
        <f t="shared" si="15"/>
        <v>169</v>
      </c>
    </row>
    <row r="85" spans="1:8" x14ac:dyDescent="0.25">
      <c r="A85">
        <f t="shared" ref="A85:A122" si="16">A84+1</f>
        <v>83</v>
      </c>
      <c r="B85">
        <f t="shared" si="8"/>
        <v>1.0185632431560658</v>
      </c>
      <c r="C85">
        <f t="shared" si="9"/>
        <v>8594</v>
      </c>
      <c r="D85">
        <f t="shared" si="10"/>
        <v>13948</v>
      </c>
      <c r="E85">
        <f t="shared" si="11"/>
        <v>0.16210937500000003</v>
      </c>
      <c r="F85">
        <f t="shared" si="12"/>
        <v>10624.000000000002</v>
      </c>
      <c r="G85">
        <f t="shared" si="13"/>
        <v>83.000000000000014</v>
      </c>
      <c r="H85">
        <f t="shared" si="15"/>
        <v>171</v>
      </c>
    </row>
    <row r="86" spans="1:8" x14ac:dyDescent="0.25">
      <c r="A86">
        <f t="shared" si="16"/>
        <v>84</v>
      </c>
      <c r="B86">
        <f t="shared" si="8"/>
        <v>1.0308350894591509</v>
      </c>
      <c r="C86">
        <f t="shared" si="9"/>
        <v>8423</v>
      </c>
      <c r="D86">
        <f t="shared" si="10"/>
        <v>14052</v>
      </c>
      <c r="E86">
        <f t="shared" si="11"/>
        <v>0.1640625</v>
      </c>
      <c r="F86">
        <f t="shared" si="12"/>
        <v>10752</v>
      </c>
      <c r="G86">
        <f t="shared" si="13"/>
        <v>84</v>
      </c>
      <c r="H86">
        <f t="shared" si="15"/>
        <v>171</v>
      </c>
    </row>
    <row r="87" spans="1:8" x14ac:dyDescent="0.25">
      <c r="A87">
        <f t="shared" si="16"/>
        <v>85</v>
      </c>
      <c r="B87">
        <f t="shared" si="8"/>
        <v>1.043106935762236</v>
      </c>
      <c r="C87">
        <f t="shared" si="9"/>
        <v>8249</v>
      </c>
      <c r="D87">
        <f t="shared" si="10"/>
        <v>14154</v>
      </c>
      <c r="E87">
        <f t="shared" si="11"/>
        <v>0.166015625</v>
      </c>
      <c r="F87">
        <f t="shared" si="12"/>
        <v>10880</v>
      </c>
      <c r="G87">
        <f t="shared" si="13"/>
        <v>85</v>
      </c>
      <c r="H87">
        <f t="shared" si="15"/>
        <v>174</v>
      </c>
    </row>
    <row r="88" spans="1:8" x14ac:dyDescent="0.25">
      <c r="A88">
        <f t="shared" si="16"/>
        <v>86</v>
      </c>
      <c r="B88">
        <f t="shared" si="8"/>
        <v>1.0553787820653211</v>
      </c>
      <c r="C88">
        <f t="shared" si="9"/>
        <v>8075</v>
      </c>
      <c r="D88">
        <f t="shared" si="10"/>
        <v>14255</v>
      </c>
      <c r="E88">
        <f t="shared" si="11"/>
        <v>0.16796875</v>
      </c>
      <c r="F88">
        <f t="shared" si="12"/>
        <v>11008</v>
      </c>
      <c r="G88">
        <f t="shared" si="13"/>
        <v>86</v>
      </c>
      <c r="H88">
        <f t="shared" si="15"/>
        <v>174</v>
      </c>
    </row>
    <row r="89" spans="1:8" x14ac:dyDescent="0.25">
      <c r="A89">
        <f t="shared" si="16"/>
        <v>87</v>
      </c>
      <c r="B89">
        <f t="shared" si="8"/>
        <v>1.0676506283684062</v>
      </c>
      <c r="C89">
        <f t="shared" si="9"/>
        <v>7900</v>
      </c>
      <c r="D89">
        <f t="shared" si="10"/>
        <v>14353</v>
      </c>
      <c r="E89">
        <f t="shared" si="11"/>
        <v>0.169921875</v>
      </c>
      <c r="F89">
        <f t="shared" si="12"/>
        <v>11136</v>
      </c>
      <c r="G89">
        <f t="shared" si="13"/>
        <v>87</v>
      </c>
      <c r="H89">
        <f t="shared" si="15"/>
        <v>175</v>
      </c>
    </row>
    <row r="90" spans="1:8" x14ac:dyDescent="0.25">
      <c r="A90">
        <f t="shared" si="16"/>
        <v>88</v>
      </c>
      <c r="B90">
        <f t="shared" si="8"/>
        <v>1.0799224746714913</v>
      </c>
      <c r="C90">
        <f t="shared" si="9"/>
        <v>7723</v>
      </c>
      <c r="D90">
        <f t="shared" si="10"/>
        <v>14449</v>
      </c>
      <c r="E90">
        <f t="shared" si="11"/>
        <v>0.17187499999999997</v>
      </c>
      <c r="F90">
        <f t="shared" si="12"/>
        <v>11263.999999999998</v>
      </c>
      <c r="G90">
        <f t="shared" si="13"/>
        <v>87.999999999999986</v>
      </c>
      <c r="H90">
        <f t="shared" si="15"/>
        <v>177</v>
      </c>
    </row>
    <row r="91" spans="1:8" x14ac:dyDescent="0.25">
      <c r="A91">
        <f t="shared" si="16"/>
        <v>89</v>
      </c>
      <c r="B91">
        <f t="shared" si="8"/>
        <v>1.0921943209745766</v>
      </c>
      <c r="C91">
        <f t="shared" si="9"/>
        <v>7545</v>
      </c>
      <c r="D91">
        <f t="shared" si="10"/>
        <v>14542</v>
      </c>
      <c r="E91">
        <f t="shared" si="11"/>
        <v>0.173828125</v>
      </c>
      <c r="F91">
        <f t="shared" si="12"/>
        <v>11392</v>
      </c>
      <c r="G91">
        <f t="shared" si="13"/>
        <v>89</v>
      </c>
      <c r="H91">
        <f t="shared" si="15"/>
        <v>178</v>
      </c>
    </row>
    <row r="92" spans="1:8" x14ac:dyDescent="0.25">
      <c r="A92">
        <f t="shared" si="16"/>
        <v>90</v>
      </c>
      <c r="B92">
        <f t="shared" si="8"/>
        <v>1.1044661672776617</v>
      </c>
      <c r="C92">
        <f t="shared" si="9"/>
        <v>7366</v>
      </c>
      <c r="D92">
        <f t="shared" si="10"/>
        <v>14634</v>
      </c>
      <c r="E92">
        <f t="shared" si="11"/>
        <v>0.17578125</v>
      </c>
      <c r="F92">
        <f t="shared" si="12"/>
        <v>11520</v>
      </c>
      <c r="G92">
        <f t="shared" si="13"/>
        <v>90</v>
      </c>
      <c r="H92">
        <f t="shared" si="15"/>
        <v>179</v>
      </c>
    </row>
    <row r="93" spans="1:8" x14ac:dyDescent="0.25">
      <c r="A93">
        <f t="shared" si="16"/>
        <v>91</v>
      </c>
      <c r="B93">
        <f t="shared" si="8"/>
        <v>1.1167380135807468</v>
      </c>
      <c r="C93">
        <f t="shared" si="9"/>
        <v>7186</v>
      </c>
      <c r="D93">
        <f t="shared" si="10"/>
        <v>14723</v>
      </c>
      <c r="E93">
        <f t="shared" si="11"/>
        <v>0.177734375</v>
      </c>
      <c r="F93">
        <f t="shared" si="12"/>
        <v>11648</v>
      </c>
      <c r="G93">
        <f t="shared" si="13"/>
        <v>91</v>
      </c>
      <c r="H93">
        <f t="shared" si="15"/>
        <v>180</v>
      </c>
    </row>
    <row r="94" spans="1:8" x14ac:dyDescent="0.25">
      <c r="A94">
        <f t="shared" si="16"/>
        <v>92</v>
      </c>
      <c r="B94">
        <f t="shared" si="8"/>
        <v>1.1290098598838318</v>
      </c>
      <c r="C94">
        <f t="shared" si="9"/>
        <v>7005</v>
      </c>
      <c r="D94">
        <f t="shared" si="10"/>
        <v>14810</v>
      </c>
      <c r="E94">
        <f t="shared" si="11"/>
        <v>0.1796875</v>
      </c>
      <c r="F94">
        <f t="shared" si="12"/>
        <v>11776</v>
      </c>
      <c r="G94">
        <f t="shared" si="13"/>
        <v>92</v>
      </c>
      <c r="H94">
        <f t="shared" si="15"/>
        <v>181</v>
      </c>
    </row>
    <row r="95" spans="1:8" x14ac:dyDescent="0.25">
      <c r="A95">
        <f t="shared" si="16"/>
        <v>93</v>
      </c>
      <c r="B95">
        <f t="shared" si="8"/>
        <v>1.1412817061869169</v>
      </c>
      <c r="C95">
        <f t="shared" si="9"/>
        <v>6822</v>
      </c>
      <c r="D95">
        <f t="shared" si="10"/>
        <v>14895</v>
      </c>
      <c r="E95">
        <f t="shared" si="11"/>
        <v>0.18164062499999997</v>
      </c>
      <c r="F95">
        <f t="shared" si="12"/>
        <v>11903.999999999998</v>
      </c>
      <c r="G95">
        <f t="shared" si="13"/>
        <v>92.999999999999986</v>
      </c>
      <c r="H95">
        <f t="shared" si="15"/>
        <v>183</v>
      </c>
    </row>
    <row r="96" spans="1:8" x14ac:dyDescent="0.25">
      <c r="A96">
        <f t="shared" si="16"/>
        <v>94</v>
      </c>
      <c r="B96">
        <f t="shared" si="8"/>
        <v>1.1535535524900022</v>
      </c>
      <c r="C96">
        <f t="shared" si="9"/>
        <v>6639</v>
      </c>
      <c r="D96">
        <f t="shared" si="10"/>
        <v>14977</v>
      </c>
      <c r="E96">
        <f t="shared" si="11"/>
        <v>0.18359375</v>
      </c>
      <c r="F96">
        <f t="shared" si="12"/>
        <v>12032</v>
      </c>
      <c r="G96">
        <f t="shared" si="13"/>
        <v>94</v>
      </c>
      <c r="H96">
        <f t="shared" si="15"/>
        <v>183</v>
      </c>
    </row>
    <row r="97" spans="1:8" x14ac:dyDescent="0.25">
      <c r="A97">
        <f t="shared" si="16"/>
        <v>95</v>
      </c>
      <c r="B97">
        <f t="shared" si="8"/>
        <v>1.1658253987930873</v>
      </c>
      <c r="C97">
        <f t="shared" si="9"/>
        <v>6455</v>
      </c>
      <c r="D97">
        <f t="shared" si="10"/>
        <v>15058</v>
      </c>
      <c r="E97">
        <f t="shared" si="11"/>
        <v>0.185546875</v>
      </c>
      <c r="F97">
        <f t="shared" si="12"/>
        <v>12160</v>
      </c>
      <c r="G97">
        <f t="shared" si="13"/>
        <v>95</v>
      </c>
      <c r="H97">
        <f t="shared" si="15"/>
        <v>184</v>
      </c>
    </row>
    <row r="98" spans="1:8" x14ac:dyDescent="0.25">
      <c r="A98">
        <f t="shared" si="16"/>
        <v>96</v>
      </c>
      <c r="B98">
        <f t="shared" si="8"/>
        <v>1.1780972450961724</v>
      </c>
      <c r="C98">
        <f t="shared" si="9"/>
        <v>6270</v>
      </c>
      <c r="D98">
        <f t="shared" si="10"/>
        <v>15136</v>
      </c>
      <c r="E98">
        <f t="shared" si="11"/>
        <v>0.1875</v>
      </c>
      <c r="F98">
        <f t="shared" si="12"/>
        <v>12288</v>
      </c>
      <c r="G98">
        <f t="shared" si="13"/>
        <v>96</v>
      </c>
      <c r="H98">
        <f t="shared" si="15"/>
        <v>185</v>
      </c>
    </row>
    <row r="99" spans="1:8" x14ac:dyDescent="0.25">
      <c r="A99">
        <f t="shared" si="16"/>
        <v>97</v>
      </c>
      <c r="B99">
        <f t="shared" si="8"/>
        <v>1.1903690913992575</v>
      </c>
      <c r="C99">
        <f t="shared" si="9"/>
        <v>6083</v>
      </c>
      <c r="D99">
        <f t="shared" si="10"/>
        <v>15212</v>
      </c>
      <c r="E99">
        <f t="shared" si="11"/>
        <v>0.189453125</v>
      </c>
      <c r="F99">
        <f t="shared" si="12"/>
        <v>12416</v>
      </c>
      <c r="G99">
        <f t="shared" si="13"/>
        <v>97</v>
      </c>
      <c r="H99">
        <f t="shared" si="15"/>
        <v>187</v>
      </c>
    </row>
    <row r="100" spans="1:8" x14ac:dyDescent="0.25">
      <c r="A100">
        <f t="shared" si="16"/>
        <v>98</v>
      </c>
      <c r="B100">
        <f t="shared" si="8"/>
        <v>1.2026409377023426</v>
      </c>
      <c r="C100">
        <f t="shared" si="9"/>
        <v>5896</v>
      </c>
      <c r="D100">
        <f t="shared" si="10"/>
        <v>15285</v>
      </c>
      <c r="E100">
        <f t="shared" si="11"/>
        <v>0.19140625</v>
      </c>
      <c r="F100">
        <f t="shared" si="12"/>
        <v>12544</v>
      </c>
      <c r="G100">
        <f t="shared" si="13"/>
        <v>98</v>
      </c>
      <c r="H100">
        <f t="shared" si="15"/>
        <v>187</v>
      </c>
    </row>
    <row r="101" spans="1:8" x14ac:dyDescent="0.25">
      <c r="A101">
        <f t="shared" si="16"/>
        <v>99</v>
      </c>
      <c r="B101">
        <f t="shared" si="8"/>
        <v>1.2149127840054279</v>
      </c>
      <c r="C101">
        <f t="shared" si="9"/>
        <v>5708</v>
      </c>
      <c r="D101">
        <f t="shared" si="10"/>
        <v>15356</v>
      </c>
      <c r="E101">
        <f t="shared" si="11"/>
        <v>0.19335937500000003</v>
      </c>
      <c r="F101">
        <f t="shared" si="12"/>
        <v>12672.000000000002</v>
      </c>
      <c r="G101">
        <f t="shared" si="13"/>
        <v>99.000000000000014</v>
      </c>
      <c r="H101">
        <f t="shared" si="15"/>
        <v>188</v>
      </c>
    </row>
    <row r="102" spans="1:8" x14ac:dyDescent="0.25">
      <c r="A102">
        <f t="shared" si="16"/>
        <v>100</v>
      </c>
      <c r="B102">
        <f t="shared" si="8"/>
        <v>1.227184630308513</v>
      </c>
      <c r="C102">
        <f t="shared" si="9"/>
        <v>5519</v>
      </c>
      <c r="D102">
        <f t="shared" si="10"/>
        <v>15425</v>
      </c>
      <c r="E102">
        <f t="shared" si="11"/>
        <v>0.1953125</v>
      </c>
      <c r="F102">
        <f t="shared" si="12"/>
        <v>12800</v>
      </c>
      <c r="G102">
        <f t="shared" si="13"/>
        <v>100</v>
      </c>
      <c r="H102">
        <f t="shared" si="15"/>
        <v>189</v>
      </c>
    </row>
    <row r="103" spans="1:8" x14ac:dyDescent="0.25">
      <c r="A103">
        <f t="shared" si="16"/>
        <v>101</v>
      </c>
      <c r="B103">
        <f t="shared" si="8"/>
        <v>1.2394564766115981</v>
      </c>
      <c r="C103">
        <f t="shared" si="9"/>
        <v>5330</v>
      </c>
      <c r="D103">
        <f t="shared" si="10"/>
        <v>15492</v>
      </c>
      <c r="E103">
        <f t="shared" si="11"/>
        <v>0.197265625</v>
      </c>
      <c r="F103">
        <f t="shared" si="12"/>
        <v>12928</v>
      </c>
      <c r="G103">
        <f t="shared" si="13"/>
        <v>101</v>
      </c>
      <c r="H103">
        <f t="shared" si="15"/>
        <v>189</v>
      </c>
    </row>
    <row r="104" spans="1:8" x14ac:dyDescent="0.25">
      <c r="A104">
        <f t="shared" si="16"/>
        <v>102</v>
      </c>
      <c r="B104">
        <f t="shared" si="8"/>
        <v>1.2517283229146832</v>
      </c>
      <c r="C104">
        <f t="shared" si="9"/>
        <v>5139</v>
      </c>
      <c r="D104">
        <f t="shared" si="10"/>
        <v>15556</v>
      </c>
      <c r="E104">
        <f t="shared" si="11"/>
        <v>0.19921875</v>
      </c>
      <c r="F104">
        <f t="shared" si="12"/>
        <v>13056</v>
      </c>
      <c r="G104">
        <f t="shared" si="13"/>
        <v>102</v>
      </c>
      <c r="H104">
        <f t="shared" si="15"/>
        <v>191</v>
      </c>
    </row>
    <row r="105" spans="1:8" x14ac:dyDescent="0.25">
      <c r="A105">
        <f t="shared" si="16"/>
        <v>103</v>
      </c>
      <c r="B105">
        <f t="shared" si="8"/>
        <v>1.2640001692177683</v>
      </c>
      <c r="C105">
        <f t="shared" si="9"/>
        <v>4948</v>
      </c>
      <c r="D105">
        <f t="shared" si="10"/>
        <v>15618</v>
      </c>
      <c r="E105">
        <f t="shared" si="11"/>
        <v>0.201171875</v>
      </c>
      <c r="F105">
        <f t="shared" si="12"/>
        <v>13184</v>
      </c>
      <c r="G105">
        <f t="shared" si="13"/>
        <v>103</v>
      </c>
      <c r="H105">
        <f t="shared" si="15"/>
        <v>191</v>
      </c>
    </row>
    <row r="106" spans="1:8" x14ac:dyDescent="0.25">
      <c r="A106">
        <f t="shared" si="16"/>
        <v>104</v>
      </c>
      <c r="B106">
        <f t="shared" si="8"/>
        <v>1.2762720155208536</v>
      </c>
      <c r="C106">
        <f t="shared" si="9"/>
        <v>4756</v>
      </c>
      <c r="D106">
        <f t="shared" si="10"/>
        <v>15678</v>
      </c>
      <c r="E106">
        <f t="shared" si="11"/>
        <v>0.20312500000000003</v>
      </c>
      <c r="F106">
        <f t="shared" si="12"/>
        <v>13312.000000000002</v>
      </c>
      <c r="G106">
        <f t="shared" si="13"/>
        <v>104.00000000000001</v>
      </c>
      <c r="H106">
        <f t="shared" si="15"/>
        <v>192</v>
      </c>
    </row>
    <row r="107" spans="1:8" x14ac:dyDescent="0.25">
      <c r="A107">
        <f t="shared" si="16"/>
        <v>105</v>
      </c>
      <c r="B107">
        <f t="shared" si="8"/>
        <v>1.2885438618239387</v>
      </c>
      <c r="C107">
        <f t="shared" si="9"/>
        <v>4563</v>
      </c>
      <c r="D107">
        <f t="shared" si="10"/>
        <v>15735</v>
      </c>
      <c r="E107">
        <f t="shared" si="11"/>
        <v>0.205078125</v>
      </c>
      <c r="F107">
        <f t="shared" si="12"/>
        <v>13440</v>
      </c>
      <c r="G107">
        <f t="shared" si="13"/>
        <v>105</v>
      </c>
      <c r="H107">
        <f t="shared" si="15"/>
        <v>193</v>
      </c>
    </row>
    <row r="108" spans="1:8" x14ac:dyDescent="0.25">
      <c r="A108">
        <f t="shared" si="16"/>
        <v>106</v>
      </c>
      <c r="B108">
        <f t="shared" si="8"/>
        <v>1.3008157081270237</v>
      </c>
      <c r="C108">
        <f t="shared" si="9"/>
        <v>4370</v>
      </c>
      <c r="D108">
        <f t="shared" si="10"/>
        <v>15790</v>
      </c>
      <c r="E108">
        <f t="shared" si="11"/>
        <v>0.20703125</v>
      </c>
      <c r="F108">
        <f t="shared" si="12"/>
        <v>13568</v>
      </c>
      <c r="G108">
        <f t="shared" si="13"/>
        <v>106</v>
      </c>
      <c r="H108">
        <f t="shared" si="15"/>
        <v>193</v>
      </c>
    </row>
    <row r="109" spans="1:8" x14ac:dyDescent="0.25">
      <c r="A109">
        <f t="shared" si="16"/>
        <v>107</v>
      </c>
      <c r="B109">
        <f t="shared" si="8"/>
        <v>1.3130875544301088</v>
      </c>
      <c r="C109">
        <f t="shared" si="9"/>
        <v>4175</v>
      </c>
      <c r="D109">
        <f t="shared" si="10"/>
        <v>15842</v>
      </c>
      <c r="E109">
        <f t="shared" si="11"/>
        <v>0.208984375</v>
      </c>
      <c r="F109">
        <f t="shared" si="12"/>
        <v>13696</v>
      </c>
      <c r="G109">
        <f t="shared" si="13"/>
        <v>107</v>
      </c>
      <c r="H109">
        <f t="shared" si="15"/>
        <v>195</v>
      </c>
    </row>
    <row r="110" spans="1:8" x14ac:dyDescent="0.25">
      <c r="A110">
        <f t="shared" si="16"/>
        <v>108</v>
      </c>
      <c r="B110">
        <f t="shared" si="8"/>
        <v>1.3253594007331939</v>
      </c>
      <c r="C110">
        <f t="shared" si="9"/>
        <v>3981</v>
      </c>
      <c r="D110">
        <f t="shared" si="10"/>
        <v>15892</v>
      </c>
      <c r="E110">
        <f t="shared" si="11"/>
        <v>0.2109375</v>
      </c>
      <c r="F110">
        <f t="shared" si="12"/>
        <v>13824</v>
      </c>
      <c r="G110">
        <f t="shared" si="13"/>
        <v>108</v>
      </c>
      <c r="H110">
        <f t="shared" si="15"/>
        <v>194</v>
      </c>
    </row>
    <row r="111" spans="1:8" x14ac:dyDescent="0.25">
      <c r="A111">
        <f t="shared" si="16"/>
        <v>109</v>
      </c>
      <c r="B111">
        <f t="shared" si="8"/>
        <v>1.337631247036279</v>
      </c>
      <c r="C111">
        <f t="shared" si="9"/>
        <v>3785</v>
      </c>
      <c r="D111">
        <f t="shared" si="10"/>
        <v>15940</v>
      </c>
      <c r="E111">
        <f t="shared" si="11"/>
        <v>0.21289062499999997</v>
      </c>
      <c r="F111">
        <f t="shared" si="12"/>
        <v>13951.999999999998</v>
      </c>
      <c r="G111">
        <f t="shared" si="13"/>
        <v>108.99999999999999</v>
      </c>
      <c r="H111">
        <f t="shared" si="15"/>
        <v>196</v>
      </c>
    </row>
    <row r="112" spans="1:8" x14ac:dyDescent="0.25">
      <c r="A112">
        <f t="shared" si="16"/>
        <v>110</v>
      </c>
      <c r="B112">
        <f t="shared" si="8"/>
        <v>1.3499030933393643</v>
      </c>
      <c r="C112">
        <f t="shared" si="9"/>
        <v>3590</v>
      </c>
      <c r="D112">
        <f t="shared" si="10"/>
        <v>15985</v>
      </c>
      <c r="E112">
        <f t="shared" si="11"/>
        <v>0.21484375</v>
      </c>
      <c r="F112">
        <f t="shared" si="12"/>
        <v>14080</v>
      </c>
      <c r="G112">
        <f t="shared" si="13"/>
        <v>110</v>
      </c>
      <c r="H112">
        <f t="shared" si="15"/>
        <v>195</v>
      </c>
    </row>
    <row r="113" spans="1:9" x14ac:dyDescent="0.25">
      <c r="A113">
        <f t="shared" si="16"/>
        <v>111</v>
      </c>
      <c r="B113">
        <f t="shared" si="8"/>
        <v>1.3621749396424494</v>
      </c>
      <c r="C113">
        <f t="shared" si="9"/>
        <v>3393</v>
      </c>
      <c r="D113">
        <f t="shared" si="10"/>
        <v>16028</v>
      </c>
      <c r="E113">
        <f t="shared" si="11"/>
        <v>0.216796875</v>
      </c>
      <c r="F113">
        <f t="shared" si="12"/>
        <v>14208</v>
      </c>
      <c r="G113">
        <f t="shared" si="13"/>
        <v>111</v>
      </c>
      <c r="H113">
        <f t="shared" si="15"/>
        <v>197</v>
      </c>
    </row>
    <row r="114" spans="1:9" x14ac:dyDescent="0.25">
      <c r="A114">
        <f t="shared" si="16"/>
        <v>112</v>
      </c>
      <c r="B114">
        <f t="shared" si="8"/>
        <v>1.3744467859455345</v>
      </c>
      <c r="C114">
        <f t="shared" si="9"/>
        <v>3196</v>
      </c>
      <c r="D114">
        <f t="shared" si="10"/>
        <v>16068</v>
      </c>
      <c r="E114">
        <f t="shared" si="11"/>
        <v>0.21875</v>
      </c>
      <c r="F114">
        <f t="shared" si="12"/>
        <v>14336</v>
      </c>
      <c r="G114">
        <f t="shared" si="13"/>
        <v>112</v>
      </c>
      <c r="H114">
        <f t="shared" si="15"/>
        <v>197</v>
      </c>
    </row>
    <row r="115" spans="1:9" x14ac:dyDescent="0.25">
      <c r="A115">
        <f t="shared" si="16"/>
        <v>113</v>
      </c>
      <c r="B115">
        <f t="shared" si="8"/>
        <v>1.3867186322486196</v>
      </c>
      <c r="C115">
        <f t="shared" si="9"/>
        <v>2999</v>
      </c>
      <c r="D115">
        <f t="shared" si="10"/>
        <v>16106</v>
      </c>
      <c r="E115">
        <f t="shared" si="11"/>
        <v>0.220703125</v>
      </c>
      <c r="F115">
        <f t="shared" si="12"/>
        <v>14464</v>
      </c>
      <c r="G115">
        <f t="shared" si="13"/>
        <v>113</v>
      </c>
      <c r="H115">
        <f t="shared" si="15"/>
        <v>197</v>
      </c>
    </row>
    <row r="116" spans="1:9" x14ac:dyDescent="0.25">
      <c r="A116">
        <f t="shared" si="16"/>
        <v>114</v>
      </c>
      <c r="B116">
        <f t="shared" si="8"/>
        <v>1.3989904785517047</v>
      </c>
      <c r="C116">
        <f t="shared" si="9"/>
        <v>2801</v>
      </c>
      <c r="D116">
        <f t="shared" si="10"/>
        <v>16142</v>
      </c>
      <c r="E116">
        <f t="shared" si="11"/>
        <v>0.22265625</v>
      </c>
      <c r="F116">
        <f t="shared" si="12"/>
        <v>14592</v>
      </c>
      <c r="G116">
        <f t="shared" si="13"/>
        <v>114</v>
      </c>
      <c r="H116">
        <f t="shared" si="15"/>
        <v>198</v>
      </c>
    </row>
    <row r="117" spans="1:9" x14ac:dyDescent="0.25">
      <c r="A117">
        <f t="shared" si="16"/>
        <v>115</v>
      </c>
      <c r="B117">
        <f t="shared" si="8"/>
        <v>1.41126232485479</v>
      </c>
      <c r="C117">
        <f t="shared" si="9"/>
        <v>2603</v>
      </c>
      <c r="D117">
        <f t="shared" si="10"/>
        <v>16175</v>
      </c>
      <c r="E117">
        <f t="shared" si="11"/>
        <v>0.22460937500000003</v>
      </c>
      <c r="F117">
        <f t="shared" si="12"/>
        <v>14720.000000000002</v>
      </c>
      <c r="G117">
        <f t="shared" si="13"/>
        <v>115.00000000000001</v>
      </c>
      <c r="H117">
        <f t="shared" si="15"/>
        <v>198</v>
      </c>
    </row>
    <row r="118" spans="1:9" x14ac:dyDescent="0.25">
      <c r="A118">
        <f t="shared" si="16"/>
        <v>116</v>
      </c>
      <c r="B118">
        <f t="shared" si="8"/>
        <v>1.4235341711578751</v>
      </c>
      <c r="C118">
        <f t="shared" si="9"/>
        <v>2404</v>
      </c>
      <c r="D118">
        <f t="shared" si="10"/>
        <v>16206</v>
      </c>
      <c r="E118">
        <f t="shared" si="11"/>
        <v>0.2265625</v>
      </c>
      <c r="F118">
        <f t="shared" si="12"/>
        <v>14848</v>
      </c>
      <c r="G118">
        <f t="shared" si="13"/>
        <v>116</v>
      </c>
      <c r="H118">
        <f t="shared" si="15"/>
        <v>199</v>
      </c>
    </row>
    <row r="119" spans="1:9" x14ac:dyDescent="0.25">
      <c r="A119">
        <f t="shared" si="16"/>
        <v>117</v>
      </c>
      <c r="B119">
        <f t="shared" si="8"/>
        <v>1.4358060174609601</v>
      </c>
      <c r="C119">
        <f t="shared" si="9"/>
        <v>2205</v>
      </c>
      <c r="D119">
        <f t="shared" si="10"/>
        <v>16234</v>
      </c>
      <c r="E119">
        <f t="shared" si="11"/>
        <v>0.228515625</v>
      </c>
      <c r="F119">
        <f t="shared" si="12"/>
        <v>14976</v>
      </c>
      <c r="G119">
        <f t="shared" si="13"/>
        <v>117</v>
      </c>
      <c r="H119">
        <f t="shared" si="15"/>
        <v>199</v>
      </c>
    </row>
    <row r="120" spans="1:9" x14ac:dyDescent="0.25">
      <c r="A120">
        <f t="shared" si="16"/>
        <v>118</v>
      </c>
      <c r="B120">
        <f t="shared" si="8"/>
        <v>1.4480778637640452</v>
      </c>
      <c r="C120">
        <f t="shared" si="9"/>
        <v>2005</v>
      </c>
      <c r="D120">
        <f t="shared" si="10"/>
        <v>16260</v>
      </c>
      <c r="E120">
        <f t="shared" si="11"/>
        <v>0.23046875</v>
      </c>
      <c r="F120">
        <f t="shared" si="12"/>
        <v>15104</v>
      </c>
      <c r="G120">
        <f t="shared" si="13"/>
        <v>118</v>
      </c>
      <c r="H120">
        <f t="shared" si="15"/>
        <v>200</v>
      </c>
    </row>
    <row r="121" spans="1:9" x14ac:dyDescent="0.25">
      <c r="A121">
        <f t="shared" si="16"/>
        <v>119</v>
      </c>
      <c r="B121">
        <f t="shared" si="8"/>
        <v>1.4603497100671303</v>
      </c>
      <c r="C121">
        <f t="shared" si="9"/>
        <v>1806</v>
      </c>
      <c r="D121">
        <f t="shared" si="10"/>
        <v>16283</v>
      </c>
      <c r="E121">
        <f t="shared" si="11"/>
        <v>0.232421875</v>
      </c>
      <c r="F121">
        <f t="shared" si="12"/>
        <v>15232</v>
      </c>
      <c r="G121">
        <f t="shared" si="13"/>
        <v>119</v>
      </c>
      <c r="H121">
        <f t="shared" si="15"/>
        <v>199</v>
      </c>
    </row>
    <row r="122" spans="1:9" x14ac:dyDescent="0.25">
      <c r="A122">
        <f t="shared" si="16"/>
        <v>120</v>
      </c>
      <c r="B122">
        <f t="shared" si="8"/>
        <v>1.4726215563702154</v>
      </c>
      <c r="C122">
        <f t="shared" si="9"/>
        <v>1606</v>
      </c>
      <c r="D122">
        <f t="shared" si="10"/>
        <v>16304</v>
      </c>
      <c r="E122">
        <f t="shared" si="11"/>
        <v>0.23437499999999997</v>
      </c>
      <c r="F122">
        <f t="shared" si="12"/>
        <v>15359.999999999998</v>
      </c>
      <c r="G122">
        <f t="shared" si="13"/>
        <v>119.99999999999999</v>
      </c>
      <c r="H122">
        <f t="shared" si="15"/>
        <v>200</v>
      </c>
    </row>
    <row r="123" spans="1:9" x14ac:dyDescent="0.25">
      <c r="A123">
        <f>A122+1</f>
        <v>121</v>
      </c>
      <c r="B123">
        <f t="shared" si="8"/>
        <v>1.4848934026733007</v>
      </c>
      <c r="C123">
        <f t="shared" si="9"/>
        <v>1406</v>
      </c>
      <c r="D123">
        <f t="shared" si="10"/>
        <v>16323</v>
      </c>
      <c r="E123">
        <f t="shared" si="11"/>
        <v>0.236328125</v>
      </c>
      <c r="F123">
        <f t="shared" si="12"/>
        <v>15488</v>
      </c>
      <c r="G123">
        <f t="shared" si="13"/>
        <v>121</v>
      </c>
      <c r="H123">
        <f t="shared" si="15"/>
        <v>200</v>
      </c>
    </row>
    <row r="124" spans="1:9" x14ac:dyDescent="0.25">
      <c r="A124">
        <f t="shared" ref="A124:A146" si="17">A123+1</f>
        <v>122</v>
      </c>
      <c r="B124">
        <f t="shared" si="8"/>
        <v>1.4971652489763858</v>
      </c>
      <c r="C124">
        <f t="shared" si="9"/>
        <v>1205</v>
      </c>
      <c r="D124">
        <f t="shared" si="10"/>
        <v>16339</v>
      </c>
      <c r="E124">
        <f t="shared" si="11"/>
        <v>0.23828125</v>
      </c>
      <c r="F124">
        <f t="shared" si="12"/>
        <v>15616</v>
      </c>
      <c r="G124">
        <f t="shared" si="13"/>
        <v>122</v>
      </c>
      <c r="H124">
        <f t="shared" si="15"/>
        <v>201</v>
      </c>
    </row>
    <row r="125" spans="1:9" x14ac:dyDescent="0.25">
      <c r="A125">
        <f t="shared" si="17"/>
        <v>123</v>
      </c>
      <c r="B125">
        <f t="shared" si="8"/>
        <v>1.5094370952794709</v>
      </c>
      <c r="C125">
        <f t="shared" si="9"/>
        <v>1005</v>
      </c>
      <c r="D125">
        <f t="shared" si="10"/>
        <v>16352</v>
      </c>
      <c r="E125">
        <f t="shared" si="11"/>
        <v>0.240234375</v>
      </c>
      <c r="F125">
        <f t="shared" si="12"/>
        <v>15744</v>
      </c>
      <c r="G125">
        <f t="shared" si="13"/>
        <v>123</v>
      </c>
      <c r="H125">
        <f t="shared" si="15"/>
        <v>200</v>
      </c>
    </row>
    <row r="126" spans="1:9" x14ac:dyDescent="0.25">
      <c r="A126">
        <f t="shared" si="17"/>
        <v>124</v>
      </c>
      <c r="B126">
        <f t="shared" si="8"/>
        <v>1.521708941582556</v>
      </c>
      <c r="C126">
        <f t="shared" si="9"/>
        <v>804</v>
      </c>
      <c r="D126">
        <f t="shared" si="10"/>
        <v>16363</v>
      </c>
      <c r="E126">
        <f t="shared" si="11"/>
        <v>0.2421875</v>
      </c>
      <c r="F126">
        <f t="shared" si="12"/>
        <v>15872</v>
      </c>
      <c r="G126">
        <f t="shared" si="13"/>
        <v>124</v>
      </c>
      <c r="H126">
        <f t="shared" si="15"/>
        <v>201</v>
      </c>
    </row>
    <row r="127" spans="1:9" x14ac:dyDescent="0.25">
      <c r="A127">
        <f t="shared" si="17"/>
        <v>125</v>
      </c>
      <c r="B127">
        <f t="shared" si="8"/>
        <v>1.5339807878856411</v>
      </c>
      <c r="C127">
        <f t="shared" si="9"/>
        <v>603</v>
      </c>
      <c r="D127">
        <f t="shared" si="10"/>
        <v>16372</v>
      </c>
      <c r="E127">
        <f t="shared" si="11"/>
        <v>0.24414062499999997</v>
      </c>
      <c r="F127">
        <f t="shared" si="12"/>
        <v>15999.999999999998</v>
      </c>
      <c r="G127">
        <f t="shared" si="13"/>
        <v>124.99999999999999</v>
      </c>
      <c r="H127">
        <f t="shared" si="15"/>
        <v>201</v>
      </c>
    </row>
    <row r="128" spans="1:9" x14ac:dyDescent="0.25">
      <c r="A128">
        <f t="shared" si="17"/>
        <v>126</v>
      </c>
      <c r="B128">
        <f t="shared" si="8"/>
        <v>1.5462526341887264</v>
      </c>
      <c r="C128">
        <f t="shared" si="9"/>
        <v>402</v>
      </c>
      <c r="D128">
        <f t="shared" si="10"/>
        <v>16378</v>
      </c>
      <c r="E128">
        <f t="shared" si="11"/>
        <v>0.24609375</v>
      </c>
      <c r="F128">
        <f t="shared" si="12"/>
        <v>16128</v>
      </c>
      <c r="G128">
        <f t="shared" si="13"/>
        <v>126</v>
      </c>
      <c r="H128">
        <f t="shared" si="15"/>
        <v>201</v>
      </c>
      <c r="I128">
        <f>H128/POWER(2, 16)</f>
        <v>3.0670166015625E-3</v>
      </c>
    </row>
    <row r="129" spans="1:8" x14ac:dyDescent="0.25">
      <c r="A129">
        <f t="shared" si="17"/>
        <v>127</v>
      </c>
      <c r="B129">
        <f t="shared" si="8"/>
        <v>1.5585244804918115</v>
      </c>
      <c r="C129">
        <f t="shared" si="9"/>
        <v>201</v>
      </c>
      <c r="D129">
        <f t="shared" si="10"/>
        <v>16382</v>
      </c>
      <c r="E129">
        <f t="shared" si="11"/>
        <v>0.248046875</v>
      </c>
      <c r="F129">
        <f t="shared" si="12"/>
        <v>16256</v>
      </c>
      <c r="G129">
        <f t="shared" si="13"/>
        <v>127</v>
      </c>
      <c r="H129">
        <f t="shared" si="15"/>
        <v>201</v>
      </c>
    </row>
    <row r="130" spans="1:8" x14ac:dyDescent="0.25">
      <c r="A130">
        <f t="shared" si="17"/>
        <v>128</v>
      </c>
      <c r="B130">
        <f t="shared" si="8"/>
        <v>1.5707963267948966</v>
      </c>
      <c r="C130">
        <f t="shared" si="9"/>
        <v>0</v>
      </c>
      <c r="D130">
        <f t="shared" si="10"/>
        <v>16383</v>
      </c>
      <c r="E130">
        <f t="shared" si="11"/>
        <v>0.25</v>
      </c>
      <c r="F130">
        <f t="shared" si="12"/>
        <v>16384</v>
      </c>
      <c r="G130">
        <f t="shared" si="13"/>
        <v>128</v>
      </c>
      <c r="H130">
        <f t="shared" si="15"/>
        <v>201</v>
      </c>
    </row>
    <row r="131" spans="1:8" x14ac:dyDescent="0.25">
      <c r="A131">
        <f t="shared" si="17"/>
        <v>129</v>
      </c>
      <c r="B131">
        <f t="shared" ref="B131:B194" si="18">A131/256*PI()</f>
        <v>1.5830681730979816</v>
      </c>
      <c r="C131">
        <f t="shared" ref="C131:C194" si="19">ROUND((POWER(2,14)-1)*COS(B131),0)</f>
        <v>-201</v>
      </c>
      <c r="D131">
        <f t="shared" ref="D131:D194" si="20">ROUND((POWER(2,14)-1)*SIN(B131),0)</f>
        <v>16382</v>
      </c>
      <c r="E131">
        <f t="shared" ref="E131:E194" si="21">B131/2/PI()</f>
        <v>0.251953125</v>
      </c>
      <c r="F131">
        <f t="shared" ref="F131:F194" si="22">E131*POWER(2,16)</f>
        <v>16512</v>
      </c>
      <c r="G131">
        <f t="shared" ref="G131:G194" si="23">F131/POWER(2, 7)</f>
        <v>129</v>
      </c>
      <c r="H131">
        <f t="shared" si="15"/>
        <v>201</v>
      </c>
    </row>
    <row r="132" spans="1:8" x14ac:dyDescent="0.25">
      <c r="A132">
        <f t="shared" si="17"/>
        <v>130</v>
      </c>
      <c r="B132">
        <f t="shared" si="18"/>
        <v>1.5953400194010667</v>
      </c>
      <c r="C132">
        <f t="shared" si="19"/>
        <v>-402</v>
      </c>
      <c r="D132">
        <f t="shared" si="20"/>
        <v>16378</v>
      </c>
      <c r="E132">
        <f t="shared" si="21"/>
        <v>0.25390625</v>
      </c>
      <c r="F132">
        <f t="shared" si="22"/>
        <v>16640</v>
      </c>
      <c r="G132">
        <f t="shared" si="23"/>
        <v>130</v>
      </c>
      <c r="H132">
        <f t="shared" ref="H132:H195" si="24">C131-C132</f>
        <v>201</v>
      </c>
    </row>
    <row r="133" spans="1:8" x14ac:dyDescent="0.25">
      <c r="A133">
        <f t="shared" si="17"/>
        <v>131</v>
      </c>
      <c r="B133">
        <f t="shared" si="18"/>
        <v>1.607611865704152</v>
      </c>
      <c r="C133">
        <f t="shared" si="19"/>
        <v>-603</v>
      </c>
      <c r="D133">
        <f t="shared" si="20"/>
        <v>16372</v>
      </c>
      <c r="E133">
        <f t="shared" si="21"/>
        <v>0.255859375</v>
      </c>
      <c r="F133">
        <f t="shared" si="22"/>
        <v>16768</v>
      </c>
      <c r="G133">
        <f t="shared" si="23"/>
        <v>131</v>
      </c>
      <c r="H133">
        <f t="shared" si="24"/>
        <v>201</v>
      </c>
    </row>
    <row r="134" spans="1:8" x14ac:dyDescent="0.25">
      <c r="A134">
        <f t="shared" si="17"/>
        <v>132</v>
      </c>
      <c r="B134">
        <f t="shared" si="18"/>
        <v>1.6198837120072371</v>
      </c>
      <c r="C134">
        <f t="shared" si="19"/>
        <v>-804</v>
      </c>
      <c r="D134">
        <f t="shared" si="20"/>
        <v>16363</v>
      </c>
      <c r="E134">
        <f t="shared" si="21"/>
        <v>0.2578125</v>
      </c>
      <c r="F134">
        <f t="shared" si="22"/>
        <v>16896</v>
      </c>
      <c r="G134">
        <f t="shared" si="23"/>
        <v>132</v>
      </c>
      <c r="H134">
        <f t="shared" si="24"/>
        <v>201</v>
      </c>
    </row>
    <row r="135" spans="1:8" x14ac:dyDescent="0.25">
      <c r="A135">
        <f t="shared" si="17"/>
        <v>133</v>
      </c>
      <c r="B135">
        <f t="shared" si="18"/>
        <v>1.6321555583103222</v>
      </c>
      <c r="C135">
        <f t="shared" si="19"/>
        <v>-1005</v>
      </c>
      <c r="D135">
        <f t="shared" si="20"/>
        <v>16352</v>
      </c>
      <c r="E135">
        <f t="shared" si="21"/>
        <v>0.259765625</v>
      </c>
      <c r="F135">
        <f t="shared" si="22"/>
        <v>17024</v>
      </c>
      <c r="G135">
        <f t="shared" si="23"/>
        <v>133</v>
      </c>
      <c r="H135">
        <f t="shared" si="24"/>
        <v>201</v>
      </c>
    </row>
    <row r="136" spans="1:8" x14ac:dyDescent="0.25">
      <c r="A136">
        <f t="shared" si="17"/>
        <v>134</v>
      </c>
      <c r="B136">
        <f t="shared" si="18"/>
        <v>1.6444274046134073</v>
      </c>
      <c r="C136">
        <f t="shared" si="19"/>
        <v>-1205</v>
      </c>
      <c r="D136">
        <f t="shared" si="20"/>
        <v>16339</v>
      </c>
      <c r="E136">
        <f t="shared" si="21"/>
        <v>0.26171875</v>
      </c>
      <c r="F136">
        <f t="shared" si="22"/>
        <v>17152</v>
      </c>
      <c r="G136">
        <f t="shared" si="23"/>
        <v>134</v>
      </c>
      <c r="H136">
        <f t="shared" si="24"/>
        <v>200</v>
      </c>
    </row>
    <row r="137" spans="1:8" x14ac:dyDescent="0.25">
      <c r="A137">
        <f t="shared" si="17"/>
        <v>135</v>
      </c>
      <c r="B137">
        <f t="shared" si="18"/>
        <v>1.6566992509164924</v>
      </c>
      <c r="C137">
        <f t="shared" si="19"/>
        <v>-1406</v>
      </c>
      <c r="D137">
        <f t="shared" si="20"/>
        <v>16323</v>
      </c>
      <c r="E137">
        <f t="shared" si="21"/>
        <v>0.263671875</v>
      </c>
      <c r="F137">
        <f t="shared" si="22"/>
        <v>17280</v>
      </c>
      <c r="G137">
        <f t="shared" si="23"/>
        <v>135</v>
      </c>
      <c r="H137">
        <f t="shared" si="24"/>
        <v>201</v>
      </c>
    </row>
    <row r="138" spans="1:8" x14ac:dyDescent="0.25">
      <c r="A138">
        <f t="shared" si="17"/>
        <v>136</v>
      </c>
      <c r="B138">
        <f t="shared" si="18"/>
        <v>1.6689710972195777</v>
      </c>
      <c r="C138">
        <f t="shared" si="19"/>
        <v>-1606</v>
      </c>
      <c r="D138">
        <f t="shared" si="20"/>
        <v>16304</v>
      </c>
      <c r="E138">
        <f t="shared" si="21"/>
        <v>0.265625</v>
      </c>
      <c r="F138">
        <f t="shared" si="22"/>
        <v>17408</v>
      </c>
      <c r="G138">
        <f t="shared" si="23"/>
        <v>136</v>
      </c>
      <c r="H138">
        <f t="shared" si="24"/>
        <v>200</v>
      </c>
    </row>
    <row r="139" spans="1:8" x14ac:dyDescent="0.25">
      <c r="A139">
        <f t="shared" si="17"/>
        <v>137</v>
      </c>
      <c r="B139">
        <f t="shared" si="18"/>
        <v>1.6812429435226628</v>
      </c>
      <c r="C139">
        <f t="shared" si="19"/>
        <v>-1806</v>
      </c>
      <c r="D139">
        <f t="shared" si="20"/>
        <v>16283</v>
      </c>
      <c r="E139">
        <f t="shared" si="21"/>
        <v>0.267578125</v>
      </c>
      <c r="F139">
        <f t="shared" si="22"/>
        <v>17536</v>
      </c>
      <c r="G139">
        <f t="shared" si="23"/>
        <v>137</v>
      </c>
      <c r="H139">
        <f t="shared" si="24"/>
        <v>200</v>
      </c>
    </row>
    <row r="140" spans="1:8" x14ac:dyDescent="0.25">
      <c r="A140">
        <f t="shared" si="17"/>
        <v>138</v>
      </c>
      <c r="B140">
        <f t="shared" si="18"/>
        <v>1.6935147898257479</v>
      </c>
      <c r="C140">
        <f t="shared" si="19"/>
        <v>-2005</v>
      </c>
      <c r="D140">
        <f t="shared" si="20"/>
        <v>16260</v>
      </c>
      <c r="E140">
        <f t="shared" si="21"/>
        <v>0.26953125</v>
      </c>
      <c r="F140">
        <f t="shared" si="22"/>
        <v>17664</v>
      </c>
      <c r="G140">
        <f t="shared" si="23"/>
        <v>138</v>
      </c>
      <c r="H140">
        <f t="shared" si="24"/>
        <v>199</v>
      </c>
    </row>
    <row r="141" spans="1:8" x14ac:dyDescent="0.25">
      <c r="A141">
        <f t="shared" si="17"/>
        <v>139</v>
      </c>
      <c r="B141">
        <f t="shared" si="18"/>
        <v>1.705786636128833</v>
      </c>
      <c r="C141">
        <f t="shared" si="19"/>
        <v>-2205</v>
      </c>
      <c r="D141">
        <f t="shared" si="20"/>
        <v>16234</v>
      </c>
      <c r="E141">
        <f t="shared" si="21"/>
        <v>0.271484375</v>
      </c>
      <c r="F141">
        <f t="shared" si="22"/>
        <v>17792</v>
      </c>
      <c r="G141">
        <f t="shared" si="23"/>
        <v>139</v>
      </c>
      <c r="H141">
        <f t="shared" si="24"/>
        <v>200</v>
      </c>
    </row>
    <row r="142" spans="1:8" x14ac:dyDescent="0.25">
      <c r="A142">
        <f t="shared" si="17"/>
        <v>140</v>
      </c>
      <c r="B142">
        <f t="shared" si="18"/>
        <v>1.7180584824319181</v>
      </c>
      <c r="C142">
        <f t="shared" si="19"/>
        <v>-2404</v>
      </c>
      <c r="D142">
        <f t="shared" si="20"/>
        <v>16206</v>
      </c>
      <c r="E142">
        <f t="shared" si="21"/>
        <v>0.2734375</v>
      </c>
      <c r="F142">
        <f t="shared" si="22"/>
        <v>17920</v>
      </c>
      <c r="G142">
        <f t="shared" si="23"/>
        <v>140</v>
      </c>
      <c r="H142">
        <f t="shared" si="24"/>
        <v>199</v>
      </c>
    </row>
    <row r="143" spans="1:8" x14ac:dyDescent="0.25">
      <c r="A143">
        <f t="shared" si="17"/>
        <v>141</v>
      </c>
      <c r="B143">
        <f t="shared" si="18"/>
        <v>1.7303303287350031</v>
      </c>
      <c r="C143">
        <f t="shared" si="19"/>
        <v>-2603</v>
      </c>
      <c r="D143">
        <f t="shared" si="20"/>
        <v>16175</v>
      </c>
      <c r="E143">
        <f t="shared" si="21"/>
        <v>0.275390625</v>
      </c>
      <c r="F143">
        <f t="shared" si="22"/>
        <v>18048</v>
      </c>
      <c r="G143">
        <f t="shared" si="23"/>
        <v>141</v>
      </c>
      <c r="H143">
        <f t="shared" si="24"/>
        <v>199</v>
      </c>
    </row>
    <row r="144" spans="1:8" x14ac:dyDescent="0.25">
      <c r="A144">
        <f t="shared" si="17"/>
        <v>142</v>
      </c>
      <c r="B144">
        <f t="shared" si="18"/>
        <v>1.7426021750380885</v>
      </c>
      <c r="C144">
        <f t="shared" si="19"/>
        <v>-2801</v>
      </c>
      <c r="D144">
        <f t="shared" si="20"/>
        <v>16142</v>
      </c>
      <c r="E144">
        <f t="shared" si="21"/>
        <v>0.27734375</v>
      </c>
      <c r="F144">
        <f t="shared" si="22"/>
        <v>18176</v>
      </c>
      <c r="G144">
        <f t="shared" si="23"/>
        <v>142</v>
      </c>
      <c r="H144">
        <f t="shared" si="24"/>
        <v>198</v>
      </c>
    </row>
    <row r="145" spans="1:8" x14ac:dyDescent="0.25">
      <c r="A145">
        <f t="shared" si="17"/>
        <v>143</v>
      </c>
      <c r="B145">
        <f t="shared" si="18"/>
        <v>1.7548740213411735</v>
      </c>
      <c r="C145">
        <f t="shared" si="19"/>
        <v>-2999</v>
      </c>
      <c r="D145">
        <f t="shared" si="20"/>
        <v>16106</v>
      </c>
      <c r="E145">
        <f t="shared" si="21"/>
        <v>0.279296875</v>
      </c>
      <c r="F145">
        <f t="shared" si="22"/>
        <v>18304</v>
      </c>
      <c r="G145">
        <f t="shared" si="23"/>
        <v>143</v>
      </c>
      <c r="H145">
        <f t="shared" si="24"/>
        <v>198</v>
      </c>
    </row>
    <row r="146" spans="1:8" x14ac:dyDescent="0.25">
      <c r="A146">
        <f t="shared" si="17"/>
        <v>144</v>
      </c>
      <c r="B146">
        <f t="shared" si="18"/>
        <v>1.7671458676442586</v>
      </c>
      <c r="C146">
        <f t="shared" si="19"/>
        <v>-3196</v>
      </c>
      <c r="D146">
        <f t="shared" si="20"/>
        <v>16068</v>
      </c>
      <c r="E146">
        <f t="shared" si="21"/>
        <v>0.28125</v>
      </c>
      <c r="F146">
        <f t="shared" si="22"/>
        <v>18432</v>
      </c>
      <c r="G146">
        <f t="shared" si="23"/>
        <v>144</v>
      </c>
      <c r="H146">
        <f t="shared" si="24"/>
        <v>197</v>
      </c>
    </row>
    <row r="147" spans="1:8" x14ac:dyDescent="0.25">
      <c r="A147">
        <f>A146+1</f>
        <v>145</v>
      </c>
      <c r="B147">
        <f t="shared" si="18"/>
        <v>1.7794177139473437</v>
      </c>
      <c r="C147">
        <f t="shared" si="19"/>
        <v>-3393</v>
      </c>
      <c r="D147">
        <f t="shared" si="20"/>
        <v>16028</v>
      </c>
      <c r="E147">
        <f t="shared" si="21"/>
        <v>0.283203125</v>
      </c>
      <c r="F147">
        <f t="shared" si="22"/>
        <v>18560</v>
      </c>
      <c r="G147">
        <f t="shared" si="23"/>
        <v>145</v>
      </c>
      <c r="H147">
        <f t="shared" si="24"/>
        <v>197</v>
      </c>
    </row>
    <row r="148" spans="1:8" x14ac:dyDescent="0.25">
      <c r="A148">
        <f t="shared" ref="A148:A165" si="25">A147+1</f>
        <v>146</v>
      </c>
      <c r="B148">
        <f t="shared" si="18"/>
        <v>1.7916895602504288</v>
      </c>
      <c r="C148">
        <f t="shared" si="19"/>
        <v>-3590</v>
      </c>
      <c r="D148">
        <f t="shared" si="20"/>
        <v>15985</v>
      </c>
      <c r="E148">
        <f t="shared" si="21"/>
        <v>0.28515625</v>
      </c>
      <c r="F148">
        <f t="shared" si="22"/>
        <v>18688</v>
      </c>
      <c r="G148">
        <f t="shared" si="23"/>
        <v>146</v>
      </c>
      <c r="H148">
        <f t="shared" si="24"/>
        <v>197</v>
      </c>
    </row>
    <row r="149" spans="1:8" x14ac:dyDescent="0.25">
      <c r="A149">
        <f t="shared" si="25"/>
        <v>147</v>
      </c>
      <c r="B149">
        <f t="shared" si="18"/>
        <v>1.8039614065535141</v>
      </c>
      <c r="C149">
        <f t="shared" si="19"/>
        <v>-3785</v>
      </c>
      <c r="D149">
        <f t="shared" si="20"/>
        <v>15940</v>
      </c>
      <c r="E149">
        <f t="shared" si="21"/>
        <v>0.287109375</v>
      </c>
      <c r="F149">
        <f t="shared" si="22"/>
        <v>18816</v>
      </c>
      <c r="G149">
        <f t="shared" si="23"/>
        <v>147</v>
      </c>
      <c r="H149">
        <f t="shared" si="24"/>
        <v>195</v>
      </c>
    </row>
    <row r="150" spans="1:8" x14ac:dyDescent="0.25">
      <c r="A150">
        <f t="shared" si="25"/>
        <v>148</v>
      </c>
      <c r="B150">
        <f t="shared" si="18"/>
        <v>1.8162332528565992</v>
      </c>
      <c r="C150">
        <f t="shared" si="19"/>
        <v>-3981</v>
      </c>
      <c r="D150">
        <f t="shared" si="20"/>
        <v>15892</v>
      </c>
      <c r="E150">
        <f t="shared" si="21"/>
        <v>0.2890625</v>
      </c>
      <c r="F150">
        <f t="shared" si="22"/>
        <v>18944</v>
      </c>
      <c r="G150">
        <f t="shared" si="23"/>
        <v>148</v>
      </c>
      <c r="H150">
        <f t="shared" si="24"/>
        <v>196</v>
      </c>
    </row>
    <row r="151" spans="1:8" x14ac:dyDescent="0.25">
      <c r="A151">
        <f t="shared" si="25"/>
        <v>149</v>
      </c>
      <c r="B151">
        <f t="shared" si="18"/>
        <v>1.8285050991596843</v>
      </c>
      <c r="C151">
        <f t="shared" si="19"/>
        <v>-4175</v>
      </c>
      <c r="D151">
        <f t="shared" si="20"/>
        <v>15842</v>
      </c>
      <c r="E151">
        <f t="shared" si="21"/>
        <v>0.291015625</v>
      </c>
      <c r="F151">
        <f t="shared" si="22"/>
        <v>19072</v>
      </c>
      <c r="G151">
        <f t="shared" si="23"/>
        <v>149</v>
      </c>
      <c r="H151">
        <f t="shared" si="24"/>
        <v>194</v>
      </c>
    </row>
    <row r="152" spans="1:8" x14ac:dyDescent="0.25">
      <c r="A152">
        <f t="shared" si="25"/>
        <v>150</v>
      </c>
      <c r="B152">
        <f t="shared" si="18"/>
        <v>1.8407769454627694</v>
      </c>
      <c r="C152">
        <f t="shared" si="19"/>
        <v>-4370</v>
      </c>
      <c r="D152">
        <f t="shared" si="20"/>
        <v>15790</v>
      </c>
      <c r="E152">
        <f t="shared" si="21"/>
        <v>0.29296875</v>
      </c>
      <c r="F152">
        <f t="shared" si="22"/>
        <v>19200</v>
      </c>
      <c r="G152">
        <f t="shared" si="23"/>
        <v>150</v>
      </c>
      <c r="H152">
        <f t="shared" si="24"/>
        <v>195</v>
      </c>
    </row>
    <row r="153" spans="1:8" x14ac:dyDescent="0.25">
      <c r="A153">
        <f t="shared" si="25"/>
        <v>151</v>
      </c>
      <c r="B153">
        <f t="shared" si="18"/>
        <v>1.8530487917658545</v>
      </c>
      <c r="C153">
        <f t="shared" si="19"/>
        <v>-4563</v>
      </c>
      <c r="D153">
        <f t="shared" si="20"/>
        <v>15735</v>
      </c>
      <c r="E153">
        <f t="shared" si="21"/>
        <v>0.294921875</v>
      </c>
      <c r="F153">
        <f t="shared" si="22"/>
        <v>19328</v>
      </c>
      <c r="G153">
        <f t="shared" si="23"/>
        <v>151</v>
      </c>
      <c r="H153">
        <f t="shared" si="24"/>
        <v>193</v>
      </c>
    </row>
    <row r="154" spans="1:8" x14ac:dyDescent="0.25">
      <c r="A154">
        <f t="shared" si="25"/>
        <v>152</v>
      </c>
      <c r="B154">
        <f t="shared" si="18"/>
        <v>1.8653206380689396</v>
      </c>
      <c r="C154">
        <f t="shared" si="19"/>
        <v>-4756</v>
      </c>
      <c r="D154">
        <f t="shared" si="20"/>
        <v>15678</v>
      </c>
      <c r="E154">
        <f t="shared" si="21"/>
        <v>0.296875</v>
      </c>
      <c r="F154">
        <f t="shared" si="22"/>
        <v>19456</v>
      </c>
      <c r="G154">
        <f t="shared" si="23"/>
        <v>152</v>
      </c>
      <c r="H154">
        <f t="shared" si="24"/>
        <v>193</v>
      </c>
    </row>
    <row r="155" spans="1:8" x14ac:dyDescent="0.25">
      <c r="A155">
        <f t="shared" si="25"/>
        <v>153</v>
      </c>
      <c r="B155">
        <f t="shared" si="18"/>
        <v>1.8775924843720249</v>
      </c>
      <c r="C155">
        <f t="shared" si="19"/>
        <v>-4948</v>
      </c>
      <c r="D155">
        <f t="shared" si="20"/>
        <v>15618</v>
      </c>
      <c r="E155">
        <f t="shared" si="21"/>
        <v>0.298828125</v>
      </c>
      <c r="F155">
        <f t="shared" si="22"/>
        <v>19584</v>
      </c>
      <c r="G155">
        <f t="shared" si="23"/>
        <v>153</v>
      </c>
      <c r="H155">
        <f t="shared" si="24"/>
        <v>192</v>
      </c>
    </row>
    <row r="156" spans="1:8" x14ac:dyDescent="0.25">
      <c r="A156">
        <f t="shared" si="25"/>
        <v>154</v>
      </c>
      <c r="B156">
        <f t="shared" si="18"/>
        <v>1.8898643306751099</v>
      </c>
      <c r="C156">
        <f t="shared" si="19"/>
        <v>-5139</v>
      </c>
      <c r="D156">
        <f t="shared" si="20"/>
        <v>15556</v>
      </c>
      <c r="E156">
        <f t="shared" si="21"/>
        <v>0.30078125</v>
      </c>
      <c r="F156">
        <f t="shared" si="22"/>
        <v>19712</v>
      </c>
      <c r="G156">
        <f t="shared" si="23"/>
        <v>154</v>
      </c>
      <c r="H156">
        <f t="shared" si="24"/>
        <v>191</v>
      </c>
    </row>
    <row r="157" spans="1:8" x14ac:dyDescent="0.25">
      <c r="A157">
        <f t="shared" si="25"/>
        <v>155</v>
      </c>
      <c r="B157">
        <f t="shared" si="18"/>
        <v>1.902136176978195</v>
      </c>
      <c r="C157">
        <f t="shared" si="19"/>
        <v>-5330</v>
      </c>
      <c r="D157">
        <f t="shared" si="20"/>
        <v>15492</v>
      </c>
      <c r="E157">
        <f t="shared" si="21"/>
        <v>0.302734375</v>
      </c>
      <c r="F157">
        <f t="shared" si="22"/>
        <v>19840</v>
      </c>
      <c r="G157">
        <f t="shared" si="23"/>
        <v>155</v>
      </c>
      <c r="H157">
        <f t="shared" si="24"/>
        <v>191</v>
      </c>
    </row>
    <row r="158" spans="1:8" x14ac:dyDescent="0.25">
      <c r="A158">
        <f t="shared" si="25"/>
        <v>156</v>
      </c>
      <c r="B158">
        <f t="shared" si="18"/>
        <v>1.9144080232812801</v>
      </c>
      <c r="C158">
        <f t="shared" si="19"/>
        <v>-5519</v>
      </c>
      <c r="D158">
        <f t="shared" si="20"/>
        <v>15425</v>
      </c>
      <c r="E158">
        <f t="shared" si="21"/>
        <v>0.3046875</v>
      </c>
      <c r="F158">
        <f t="shared" si="22"/>
        <v>19968</v>
      </c>
      <c r="G158">
        <f t="shared" si="23"/>
        <v>156</v>
      </c>
      <c r="H158">
        <f t="shared" si="24"/>
        <v>189</v>
      </c>
    </row>
    <row r="159" spans="1:8" x14ac:dyDescent="0.25">
      <c r="A159">
        <f t="shared" si="25"/>
        <v>157</v>
      </c>
      <c r="B159">
        <f t="shared" si="18"/>
        <v>1.9266798695843652</v>
      </c>
      <c r="C159">
        <f t="shared" si="19"/>
        <v>-5708</v>
      </c>
      <c r="D159">
        <f t="shared" si="20"/>
        <v>15356</v>
      </c>
      <c r="E159">
        <f t="shared" si="21"/>
        <v>0.306640625</v>
      </c>
      <c r="F159">
        <f t="shared" si="22"/>
        <v>20096</v>
      </c>
      <c r="G159">
        <f t="shared" si="23"/>
        <v>157</v>
      </c>
      <c r="H159">
        <f t="shared" si="24"/>
        <v>189</v>
      </c>
    </row>
    <row r="160" spans="1:8" x14ac:dyDescent="0.25">
      <c r="A160">
        <f t="shared" si="25"/>
        <v>158</v>
      </c>
      <c r="B160">
        <f t="shared" si="18"/>
        <v>1.9389517158874505</v>
      </c>
      <c r="C160">
        <f t="shared" si="19"/>
        <v>-5896</v>
      </c>
      <c r="D160">
        <f t="shared" si="20"/>
        <v>15285</v>
      </c>
      <c r="E160">
        <f t="shared" si="21"/>
        <v>0.30859375</v>
      </c>
      <c r="F160">
        <f t="shared" si="22"/>
        <v>20224</v>
      </c>
      <c r="G160">
        <f t="shared" si="23"/>
        <v>158</v>
      </c>
      <c r="H160">
        <f t="shared" si="24"/>
        <v>188</v>
      </c>
    </row>
    <row r="161" spans="1:8" x14ac:dyDescent="0.25">
      <c r="A161">
        <f t="shared" si="25"/>
        <v>159</v>
      </c>
      <c r="B161">
        <f t="shared" si="18"/>
        <v>1.9512235621905356</v>
      </c>
      <c r="C161">
        <f t="shared" si="19"/>
        <v>-6083</v>
      </c>
      <c r="D161">
        <f t="shared" si="20"/>
        <v>15212</v>
      </c>
      <c r="E161">
        <f t="shared" si="21"/>
        <v>0.310546875</v>
      </c>
      <c r="F161">
        <f t="shared" si="22"/>
        <v>20352</v>
      </c>
      <c r="G161">
        <f t="shared" si="23"/>
        <v>159</v>
      </c>
      <c r="H161">
        <f t="shared" si="24"/>
        <v>187</v>
      </c>
    </row>
    <row r="162" spans="1:8" x14ac:dyDescent="0.25">
      <c r="A162">
        <f t="shared" si="25"/>
        <v>160</v>
      </c>
      <c r="B162">
        <f t="shared" si="18"/>
        <v>1.9634954084936207</v>
      </c>
      <c r="C162">
        <f t="shared" si="19"/>
        <v>-6270</v>
      </c>
      <c r="D162">
        <f t="shared" si="20"/>
        <v>15136</v>
      </c>
      <c r="E162">
        <f t="shared" si="21"/>
        <v>0.3125</v>
      </c>
      <c r="F162">
        <f t="shared" si="22"/>
        <v>20480</v>
      </c>
      <c r="G162">
        <f t="shared" si="23"/>
        <v>160</v>
      </c>
      <c r="H162">
        <f t="shared" si="24"/>
        <v>187</v>
      </c>
    </row>
    <row r="163" spans="1:8" x14ac:dyDescent="0.25">
      <c r="A163">
        <f t="shared" si="25"/>
        <v>161</v>
      </c>
      <c r="B163">
        <f t="shared" si="18"/>
        <v>1.9757672547967058</v>
      </c>
      <c r="C163">
        <f t="shared" si="19"/>
        <v>-6455</v>
      </c>
      <c r="D163">
        <f t="shared" si="20"/>
        <v>15058</v>
      </c>
      <c r="E163">
        <f t="shared" si="21"/>
        <v>0.314453125</v>
      </c>
      <c r="F163">
        <f t="shared" si="22"/>
        <v>20608</v>
      </c>
      <c r="G163">
        <f t="shared" si="23"/>
        <v>161</v>
      </c>
      <c r="H163">
        <f t="shared" si="24"/>
        <v>185</v>
      </c>
    </row>
    <row r="164" spans="1:8" x14ac:dyDescent="0.25">
      <c r="A164">
        <f t="shared" si="25"/>
        <v>162</v>
      </c>
      <c r="B164">
        <f t="shared" si="18"/>
        <v>1.9880391010997909</v>
      </c>
      <c r="C164">
        <f t="shared" si="19"/>
        <v>-6639</v>
      </c>
      <c r="D164">
        <f t="shared" si="20"/>
        <v>14977</v>
      </c>
      <c r="E164">
        <f t="shared" si="21"/>
        <v>0.31640625</v>
      </c>
      <c r="F164">
        <f t="shared" si="22"/>
        <v>20736</v>
      </c>
      <c r="G164">
        <f t="shared" si="23"/>
        <v>162</v>
      </c>
      <c r="H164">
        <f t="shared" si="24"/>
        <v>184</v>
      </c>
    </row>
    <row r="165" spans="1:8" x14ac:dyDescent="0.25">
      <c r="A165">
        <f t="shared" si="25"/>
        <v>163</v>
      </c>
      <c r="B165">
        <f t="shared" si="18"/>
        <v>2.000310947402876</v>
      </c>
      <c r="C165">
        <f t="shared" si="19"/>
        <v>-6822</v>
      </c>
      <c r="D165">
        <f t="shared" si="20"/>
        <v>14895</v>
      </c>
      <c r="E165">
        <f t="shared" si="21"/>
        <v>0.318359375</v>
      </c>
      <c r="F165">
        <f t="shared" si="22"/>
        <v>20864</v>
      </c>
      <c r="G165">
        <f t="shared" si="23"/>
        <v>163</v>
      </c>
      <c r="H165">
        <f t="shared" si="24"/>
        <v>183</v>
      </c>
    </row>
    <row r="166" spans="1:8" x14ac:dyDescent="0.25">
      <c r="A166">
        <f>A165+1</f>
        <v>164</v>
      </c>
      <c r="B166">
        <f t="shared" si="18"/>
        <v>2.012582793705961</v>
      </c>
      <c r="C166">
        <f t="shared" si="19"/>
        <v>-7005</v>
      </c>
      <c r="D166">
        <f t="shared" si="20"/>
        <v>14810</v>
      </c>
      <c r="E166">
        <f t="shared" si="21"/>
        <v>0.3203125</v>
      </c>
      <c r="F166">
        <f t="shared" si="22"/>
        <v>20992</v>
      </c>
      <c r="G166">
        <f t="shared" si="23"/>
        <v>164</v>
      </c>
      <c r="H166">
        <f t="shared" si="24"/>
        <v>183</v>
      </c>
    </row>
    <row r="167" spans="1:8" x14ac:dyDescent="0.25">
      <c r="A167">
        <f t="shared" ref="A167:A186" si="26">A166+1</f>
        <v>165</v>
      </c>
      <c r="B167">
        <f t="shared" si="18"/>
        <v>2.0248546400090461</v>
      </c>
      <c r="C167">
        <f t="shared" si="19"/>
        <v>-7186</v>
      </c>
      <c r="D167">
        <f t="shared" si="20"/>
        <v>14723</v>
      </c>
      <c r="E167">
        <f t="shared" si="21"/>
        <v>0.32226562499999994</v>
      </c>
      <c r="F167">
        <f t="shared" si="22"/>
        <v>21119.999999999996</v>
      </c>
      <c r="G167">
        <f t="shared" si="23"/>
        <v>164.99999999999997</v>
      </c>
      <c r="H167">
        <f t="shared" si="24"/>
        <v>181</v>
      </c>
    </row>
    <row r="168" spans="1:8" x14ac:dyDescent="0.25">
      <c r="A168">
        <f t="shared" si="26"/>
        <v>166</v>
      </c>
      <c r="B168">
        <f t="shared" si="18"/>
        <v>2.0371264863121317</v>
      </c>
      <c r="C168">
        <f t="shared" si="19"/>
        <v>-7366</v>
      </c>
      <c r="D168">
        <f t="shared" si="20"/>
        <v>14634</v>
      </c>
      <c r="E168">
        <f t="shared" si="21"/>
        <v>0.32421875000000006</v>
      </c>
      <c r="F168">
        <f t="shared" si="22"/>
        <v>21248.000000000004</v>
      </c>
      <c r="G168">
        <f t="shared" si="23"/>
        <v>166.00000000000003</v>
      </c>
      <c r="H168">
        <f t="shared" si="24"/>
        <v>180</v>
      </c>
    </row>
    <row r="169" spans="1:8" x14ac:dyDescent="0.25">
      <c r="A169">
        <f t="shared" si="26"/>
        <v>167</v>
      </c>
      <c r="B169">
        <f t="shared" si="18"/>
        <v>2.0493983326152168</v>
      </c>
      <c r="C169">
        <f t="shared" si="19"/>
        <v>-7545</v>
      </c>
      <c r="D169">
        <f t="shared" si="20"/>
        <v>14542</v>
      </c>
      <c r="E169">
        <f t="shared" si="21"/>
        <v>0.326171875</v>
      </c>
      <c r="F169">
        <f t="shared" si="22"/>
        <v>21376</v>
      </c>
      <c r="G169">
        <f t="shared" si="23"/>
        <v>167</v>
      </c>
      <c r="H169">
        <f t="shared" si="24"/>
        <v>179</v>
      </c>
    </row>
    <row r="170" spans="1:8" x14ac:dyDescent="0.25">
      <c r="A170">
        <f t="shared" si="26"/>
        <v>168</v>
      </c>
      <c r="B170">
        <f t="shared" si="18"/>
        <v>2.0616701789183018</v>
      </c>
      <c r="C170">
        <f t="shared" si="19"/>
        <v>-7723</v>
      </c>
      <c r="D170">
        <f t="shared" si="20"/>
        <v>14449</v>
      </c>
      <c r="E170">
        <f t="shared" si="21"/>
        <v>0.328125</v>
      </c>
      <c r="F170">
        <f t="shared" si="22"/>
        <v>21504</v>
      </c>
      <c r="G170">
        <f t="shared" si="23"/>
        <v>168</v>
      </c>
      <c r="H170">
        <f t="shared" si="24"/>
        <v>178</v>
      </c>
    </row>
    <row r="171" spans="1:8" x14ac:dyDescent="0.25">
      <c r="A171">
        <f t="shared" si="26"/>
        <v>169</v>
      </c>
      <c r="B171">
        <f t="shared" si="18"/>
        <v>2.0739420252213869</v>
      </c>
      <c r="C171">
        <f t="shared" si="19"/>
        <v>-7900</v>
      </c>
      <c r="D171">
        <f t="shared" si="20"/>
        <v>14353</v>
      </c>
      <c r="E171">
        <f t="shared" si="21"/>
        <v>0.330078125</v>
      </c>
      <c r="F171">
        <f t="shared" si="22"/>
        <v>21632</v>
      </c>
      <c r="G171">
        <f t="shared" si="23"/>
        <v>169</v>
      </c>
      <c r="H171">
        <f t="shared" si="24"/>
        <v>177</v>
      </c>
    </row>
    <row r="172" spans="1:8" x14ac:dyDescent="0.25">
      <c r="A172">
        <f t="shared" si="26"/>
        <v>170</v>
      </c>
      <c r="B172">
        <f t="shared" si="18"/>
        <v>2.086213871524472</v>
      </c>
      <c r="C172">
        <f t="shared" si="19"/>
        <v>-8075</v>
      </c>
      <c r="D172">
        <f t="shared" si="20"/>
        <v>14255</v>
      </c>
      <c r="E172">
        <f t="shared" si="21"/>
        <v>0.33203125</v>
      </c>
      <c r="F172">
        <f t="shared" si="22"/>
        <v>21760</v>
      </c>
      <c r="G172">
        <f t="shared" si="23"/>
        <v>170</v>
      </c>
      <c r="H172">
        <f t="shared" si="24"/>
        <v>175</v>
      </c>
    </row>
    <row r="173" spans="1:8" x14ac:dyDescent="0.25">
      <c r="A173">
        <f t="shared" si="26"/>
        <v>171</v>
      </c>
      <c r="B173">
        <f t="shared" si="18"/>
        <v>2.0984857178275571</v>
      </c>
      <c r="C173">
        <f t="shared" si="19"/>
        <v>-8249</v>
      </c>
      <c r="D173">
        <f t="shared" si="20"/>
        <v>14154</v>
      </c>
      <c r="E173">
        <f t="shared" si="21"/>
        <v>0.333984375</v>
      </c>
      <c r="F173">
        <f t="shared" si="22"/>
        <v>21888</v>
      </c>
      <c r="G173">
        <f t="shared" si="23"/>
        <v>171</v>
      </c>
      <c r="H173">
        <f t="shared" si="24"/>
        <v>174</v>
      </c>
    </row>
    <row r="174" spans="1:8" x14ac:dyDescent="0.25">
      <c r="A174">
        <f t="shared" si="26"/>
        <v>172</v>
      </c>
      <c r="B174">
        <f t="shared" si="18"/>
        <v>2.1107575641306422</v>
      </c>
      <c r="C174">
        <f t="shared" si="19"/>
        <v>-8423</v>
      </c>
      <c r="D174">
        <f t="shared" si="20"/>
        <v>14052</v>
      </c>
      <c r="E174">
        <f t="shared" si="21"/>
        <v>0.3359375</v>
      </c>
      <c r="F174">
        <f t="shared" si="22"/>
        <v>22016</v>
      </c>
      <c r="G174">
        <f t="shared" si="23"/>
        <v>172</v>
      </c>
      <c r="H174">
        <f t="shared" si="24"/>
        <v>174</v>
      </c>
    </row>
    <row r="175" spans="1:8" x14ac:dyDescent="0.25">
      <c r="A175">
        <f t="shared" si="26"/>
        <v>173</v>
      </c>
      <c r="B175">
        <f t="shared" si="18"/>
        <v>2.1230294104337273</v>
      </c>
      <c r="C175">
        <f t="shared" si="19"/>
        <v>-8594</v>
      </c>
      <c r="D175">
        <f t="shared" si="20"/>
        <v>13948</v>
      </c>
      <c r="E175">
        <f t="shared" si="21"/>
        <v>0.337890625</v>
      </c>
      <c r="F175">
        <f t="shared" si="22"/>
        <v>22144</v>
      </c>
      <c r="G175">
        <f t="shared" si="23"/>
        <v>173</v>
      </c>
      <c r="H175">
        <f t="shared" si="24"/>
        <v>171</v>
      </c>
    </row>
    <row r="176" spans="1:8" x14ac:dyDescent="0.25">
      <c r="A176">
        <f t="shared" si="26"/>
        <v>174</v>
      </c>
      <c r="B176">
        <f t="shared" si="18"/>
        <v>2.1353012567368124</v>
      </c>
      <c r="C176">
        <f t="shared" si="19"/>
        <v>-8765</v>
      </c>
      <c r="D176">
        <f t="shared" si="20"/>
        <v>13841</v>
      </c>
      <c r="E176">
        <f t="shared" si="21"/>
        <v>0.33984375</v>
      </c>
      <c r="F176">
        <f t="shared" si="22"/>
        <v>22272</v>
      </c>
      <c r="G176">
        <f t="shared" si="23"/>
        <v>174</v>
      </c>
      <c r="H176">
        <f t="shared" si="24"/>
        <v>171</v>
      </c>
    </row>
    <row r="177" spans="1:8" x14ac:dyDescent="0.25">
      <c r="A177">
        <f t="shared" si="26"/>
        <v>175</v>
      </c>
      <c r="B177">
        <f t="shared" si="18"/>
        <v>2.1475731030398975</v>
      </c>
      <c r="C177">
        <f t="shared" si="19"/>
        <v>-8934</v>
      </c>
      <c r="D177">
        <f t="shared" si="20"/>
        <v>13733</v>
      </c>
      <c r="E177">
        <f t="shared" si="21"/>
        <v>0.34179687499999994</v>
      </c>
      <c r="F177">
        <f t="shared" si="22"/>
        <v>22399.999999999996</v>
      </c>
      <c r="G177">
        <f t="shared" si="23"/>
        <v>174.99999999999997</v>
      </c>
      <c r="H177">
        <f t="shared" si="24"/>
        <v>169</v>
      </c>
    </row>
    <row r="178" spans="1:8" x14ac:dyDescent="0.25">
      <c r="A178">
        <f t="shared" si="26"/>
        <v>176</v>
      </c>
      <c r="B178">
        <f t="shared" si="18"/>
        <v>2.1598449493429825</v>
      </c>
      <c r="C178">
        <f t="shared" si="19"/>
        <v>-9102</v>
      </c>
      <c r="D178">
        <f t="shared" si="20"/>
        <v>13622</v>
      </c>
      <c r="E178">
        <f t="shared" si="21"/>
        <v>0.34374999999999994</v>
      </c>
      <c r="F178">
        <f t="shared" si="22"/>
        <v>22527.999999999996</v>
      </c>
      <c r="G178">
        <f t="shared" si="23"/>
        <v>175.99999999999997</v>
      </c>
      <c r="H178">
        <f t="shared" si="24"/>
        <v>168</v>
      </c>
    </row>
    <row r="179" spans="1:8" x14ac:dyDescent="0.25">
      <c r="A179">
        <f t="shared" si="26"/>
        <v>177</v>
      </c>
      <c r="B179">
        <f t="shared" si="18"/>
        <v>2.1721167956460681</v>
      </c>
      <c r="C179">
        <f t="shared" si="19"/>
        <v>-9268</v>
      </c>
      <c r="D179">
        <f t="shared" si="20"/>
        <v>13509</v>
      </c>
      <c r="E179">
        <f t="shared" si="21"/>
        <v>0.34570312500000006</v>
      </c>
      <c r="F179">
        <f t="shared" si="22"/>
        <v>22656.000000000004</v>
      </c>
      <c r="G179">
        <f t="shared" si="23"/>
        <v>177.00000000000003</v>
      </c>
      <c r="H179">
        <f t="shared" si="24"/>
        <v>166</v>
      </c>
    </row>
    <row r="180" spans="1:8" x14ac:dyDescent="0.25">
      <c r="A180">
        <f t="shared" si="26"/>
        <v>178</v>
      </c>
      <c r="B180">
        <f t="shared" si="18"/>
        <v>2.1843886419491532</v>
      </c>
      <c r="C180">
        <f t="shared" si="19"/>
        <v>-9433</v>
      </c>
      <c r="D180">
        <f t="shared" si="20"/>
        <v>13394</v>
      </c>
      <c r="E180">
        <f t="shared" si="21"/>
        <v>0.34765625</v>
      </c>
      <c r="F180">
        <f t="shared" si="22"/>
        <v>22784</v>
      </c>
      <c r="G180">
        <f t="shared" si="23"/>
        <v>178</v>
      </c>
      <c r="H180">
        <f t="shared" si="24"/>
        <v>165</v>
      </c>
    </row>
    <row r="181" spans="1:8" x14ac:dyDescent="0.25">
      <c r="A181">
        <f t="shared" si="26"/>
        <v>179</v>
      </c>
      <c r="B181">
        <f t="shared" si="18"/>
        <v>2.1966604882522383</v>
      </c>
      <c r="C181">
        <f t="shared" si="19"/>
        <v>-9597</v>
      </c>
      <c r="D181">
        <f t="shared" si="20"/>
        <v>13278</v>
      </c>
      <c r="E181">
        <f t="shared" si="21"/>
        <v>0.349609375</v>
      </c>
      <c r="F181">
        <f t="shared" si="22"/>
        <v>22912</v>
      </c>
      <c r="G181">
        <f t="shared" si="23"/>
        <v>179</v>
      </c>
      <c r="H181">
        <f t="shared" si="24"/>
        <v>164</v>
      </c>
    </row>
    <row r="182" spans="1:8" x14ac:dyDescent="0.25">
      <c r="A182">
        <f t="shared" si="26"/>
        <v>180</v>
      </c>
      <c r="B182">
        <f t="shared" si="18"/>
        <v>2.2089323345553233</v>
      </c>
      <c r="C182">
        <f t="shared" si="19"/>
        <v>-9759</v>
      </c>
      <c r="D182">
        <f t="shared" si="20"/>
        <v>13159</v>
      </c>
      <c r="E182">
        <f t="shared" si="21"/>
        <v>0.3515625</v>
      </c>
      <c r="F182">
        <f t="shared" si="22"/>
        <v>23040</v>
      </c>
      <c r="G182">
        <f t="shared" si="23"/>
        <v>180</v>
      </c>
      <c r="H182">
        <f t="shared" si="24"/>
        <v>162</v>
      </c>
    </row>
    <row r="183" spans="1:8" x14ac:dyDescent="0.25">
      <c r="A183">
        <f t="shared" si="26"/>
        <v>181</v>
      </c>
      <c r="B183">
        <f t="shared" si="18"/>
        <v>2.2212041808584084</v>
      </c>
      <c r="C183">
        <f t="shared" si="19"/>
        <v>-9920</v>
      </c>
      <c r="D183">
        <f t="shared" si="20"/>
        <v>13038</v>
      </c>
      <c r="E183">
        <f t="shared" si="21"/>
        <v>0.353515625</v>
      </c>
      <c r="F183">
        <f t="shared" si="22"/>
        <v>23168</v>
      </c>
      <c r="G183">
        <f t="shared" si="23"/>
        <v>181</v>
      </c>
      <c r="H183">
        <f t="shared" si="24"/>
        <v>161</v>
      </c>
    </row>
    <row r="184" spans="1:8" x14ac:dyDescent="0.25">
      <c r="A184">
        <f t="shared" si="26"/>
        <v>182</v>
      </c>
      <c r="B184">
        <f t="shared" si="18"/>
        <v>2.2334760271614935</v>
      </c>
      <c r="C184">
        <f t="shared" si="19"/>
        <v>-10079</v>
      </c>
      <c r="D184">
        <f t="shared" si="20"/>
        <v>12915</v>
      </c>
      <c r="E184">
        <f t="shared" si="21"/>
        <v>0.35546875</v>
      </c>
      <c r="F184">
        <f t="shared" si="22"/>
        <v>23296</v>
      </c>
      <c r="G184">
        <f t="shared" si="23"/>
        <v>182</v>
      </c>
      <c r="H184">
        <f t="shared" si="24"/>
        <v>159</v>
      </c>
    </row>
    <row r="185" spans="1:8" x14ac:dyDescent="0.25">
      <c r="A185">
        <f t="shared" si="26"/>
        <v>183</v>
      </c>
      <c r="B185">
        <f t="shared" si="18"/>
        <v>2.2457478734645786</v>
      </c>
      <c r="C185">
        <f t="shared" si="19"/>
        <v>-10237</v>
      </c>
      <c r="D185">
        <f t="shared" si="20"/>
        <v>12791</v>
      </c>
      <c r="E185">
        <f t="shared" si="21"/>
        <v>0.357421875</v>
      </c>
      <c r="F185">
        <f t="shared" si="22"/>
        <v>23424</v>
      </c>
      <c r="G185">
        <f t="shared" si="23"/>
        <v>183</v>
      </c>
      <c r="H185">
        <f t="shared" si="24"/>
        <v>158</v>
      </c>
    </row>
    <row r="186" spans="1:8" x14ac:dyDescent="0.25">
      <c r="A186">
        <f t="shared" si="26"/>
        <v>184</v>
      </c>
      <c r="B186">
        <f t="shared" si="18"/>
        <v>2.2580197197676637</v>
      </c>
      <c r="C186">
        <f t="shared" si="19"/>
        <v>-10393</v>
      </c>
      <c r="D186">
        <f t="shared" si="20"/>
        <v>12664</v>
      </c>
      <c r="E186">
        <f t="shared" si="21"/>
        <v>0.359375</v>
      </c>
      <c r="F186">
        <f t="shared" si="22"/>
        <v>23552</v>
      </c>
      <c r="G186">
        <f t="shared" si="23"/>
        <v>184</v>
      </c>
      <c r="H186">
        <f t="shared" si="24"/>
        <v>156</v>
      </c>
    </row>
    <row r="187" spans="1:8" x14ac:dyDescent="0.25">
      <c r="A187">
        <f>A186+1</f>
        <v>185</v>
      </c>
      <c r="B187">
        <f t="shared" si="18"/>
        <v>2.2702915660707488</v>
      </c>
      <c r="C187">
        <f t="shared" si="19"/>
        <v>-10548</v>
      </c>
      <c r="D187">
        <f t="shared" si="20"/>
        <v>12536</v>
      </c>
      <c r="E187">
        <f t="shared" si="21"/>
        <v>0.361328125</v>
      </c>
      <c r="F187">
        <f t="shared" si="22"/>
        <v>23680</v>
      </c>
      <c r="G187">
        <f t="shared" si="23"/>
        <v>185</v>
      </c>
      <c r="H187">
        <f t="shared" si="24"/>
        <v>155</v>
      </c>
    </row>
    <row r="188" spans="1:8" x14ac:dyDescent="0.25">
      <c r="A188">
        <f t="shared" ref="A188:A202" si="27">A187+1</f>
        <v>186</v>
      </c>
      <c r="B188">
        <f t="shared" si="18"/>
        <v>2.2825634123738339</v>
      </c>
      <c r="C188">
        <f t="shared" si="19"/>
        <v>-10701</v>
      </c>
      <c r="D188">
        <f t="shared" si="20"/>
        <v>12405</v>
      </c>
      <c r="E188">
        <f t="shared" si="21"/>
        <v>0.36328124999999994</v>
      </c>
      <c r="F188">
        <f t="shared" si="22"/>
        <v>23807.999999999996</v>
      </c>
      <c r="G188">
        <f t="shared" si="23"/>
        <v>185.99999999999997</v>
      </c>
      <c r="H188">
        <f t="shared" si="24"/>
        <v>153</v>
      </c>
    </row>
    <row r="189" spans="1:8" x14ac:dyDescent="0.25">
      <c r="A189">
        <f t="shared" si="27"/>
        <v>187</v>
      </c>
      <c r="B189">
        <f t="shared" si="18"/>
        <v>2.2948352586769194</v>
      </c>
      <c r="C189">
        <f t="shared" si="19"/>
        <v>-10852</v>
      </c>
      <c r="D189">
        <f t="shared" si="20"/>
        <v>12273</v>
      </c>
      <c r="E189">
        <f t="shared" si="21"/>
        <v>0.36523437500000006</v>
      </c>
      <c r="F189">
        <f t="shared" si="22"/>
        <v>23936.000000000004</v>
      </c>
      <c r="G189">
        <f t="shared" si="23"/>
        <v>187.00000000000003</v>
      </c>
      <c r="H189">
        <f t="shared" si="24"/>
        <v>151</v>
      </c>
    </row>
    <row r="190" spans="1:8" x14ac:dyDescent="0.25">
      <c r="A190">
        <f t="shared" si="27"/>
        <v>188</v>
      </c>
      <c r="B190">
        <f t="shared" si="18"/>
        <v>2.3071071049800045</v>
      </c>
      <c r="C190">
        <f t="shared" si="19"/>
        <v>-11002</v>
      </c>
      <c r="D190">
        <f t="shared" si="20"/>
        <v>12139</v>
      </c>
      <c r="E190">
        <f t="shared" si="21"/>
        <v>0.3671875</v>
      </c>
      <c r="F190">
        <f t="shared" si="22"/>
        <v>24064</v>
      </c>
      <c r="G190">
        <f t="shared" si="23"/>
        <v>188</v>
      </c>
      <c r="H190">
        <f t="shared" si="24"/>
        <v>150</v>
      </c>
    </row>
    <row r="191" spans="1:8" x14ac:dyDescent="0.25">
      <c r="A191">
        <f t="shared" si="27"/>
        <v>189</v>
      </c>
      <c r="B191">
        <f t="shared" si="18"/>
        <v>2.3193789512830896</v>
      </c>
      <c r="C191">
        <f t="shared" si="19"/>
        <v>-11150</v>
      </c>
      <c r="D191">
        <f t="shared" si="20"/>
        <v>12003</v>
      </c>
      <c r="E191">
        <f t="shared" si="21"/>
        <v>0.369140625</v>
      </c>
      <c r="F191">
        <f t="shared" si="22"/>
        <v>24192</v>
      </c>
      <c r="G191">
        <f t="shared" si="23"/>
        <v>189</v>
      </c>
      <c r="H191">
        <f t="shared" si="24"/>
        <v>148</v>
      </c>
    </row>
    <row r="192" spans="1:8" x14ac:dyDescent="0.25">
      <c r="A192">
        <f t="shared" si="27"/>
        <v>190</v>
      </c>
      <c r="B192">
        <f t="shared" si="18"/>
        <v>2.3316507975861747</v>
      </c>
      <c r="C192">
        <f t="shared" si="19"/>
        <v>-11297</v>
      </c>
      <c r="D192">
        <f t="shared" si="20"/>
        <v>11865</v>
      </c>
      <c r="E192">
        <f t="shared" si="21"/>
        <v>0.37109375</v>
      </c>
      <c r="F192">
        <f t="shared" si="22"/>
        <v>24320</v>
      </c>
      <c r="G192">
        <f t="shared" si="23"/>
        <v>190</v>
      </c>
      <c r="H192">
        <f t="shared" si="24"/>
        <v>147</v>
      </c>
    </row>
    <row r="193" spans="1:8" x14ac:dyDescent="0.25">
      <c r="A193">
        <f t="shared" si="27"/>
        <v>191</v>
      </c>
      <c r="B193">
        <f t="shared" si="18"/>
        <v>2.3439226438892597</v>
      </c>
      <c r="C193">
        <f t="shared" si="19"/>
        <v>-11441</v>
      </c>
      <c r="D193">
        <f t="shared" si="20"/>
        <v>11726</v>
      </c>
      <c r="E193">
        <f t="shared" si="21"/>
        <v>0.373046875</v>
      </c>
      <c r="F193">
        <f t="shared" si="22"/>
        <v>24448</v>
      </c>
      <c r="G193">
        <f t="shared" si="23"/>
        <v>191</v>
      </c>
      <c r="H193">
        <f t="shared" si="24"/>
        <v>144</v>
      </c>
    </row>
    <row r="194" spans="1:8" x14ac:dyDescent="0.25">
      <c r="A194">
        <f t="shared" si="27"/>
        <v>192</v>
      </c>
      <c r="B194">
        <f t="shared" si="18"/>
        <v>2.3561944901923448</v>
      </c>
      <c r="C194">
        <f t="shared" si="19"/>
        <v>-11585</v>
      </c>
      <c r="D194">
        <f t="shared" si="20"/>
        <v>11585</v>
      </c>
      <c r="E194">
        <f t="shared" si="21"/>
        <v>0.375</v>
      </c>
      <c r="F194">
        <f t="shared" si="22"/>
        <v>24576</v>
      </c>
      <c r="G194">
        <f t="shared" si="23"/>
        <v>192</v>
      </c>
      <c r="H194">
        <f t="shared" si="24"/>
        <v>144</v>
      </c>
    </row>
    <row r="195" spans="1:8" x14ac:dyDescent="0.25">
      <c r="A195">
        <f t="shared" si="27"/>
        <v>193</v>
      </c>
      <c r="B195">
        <f t="shared" ref="B195:B257" si="28">A195/256*PI()</f>
        <v>2.3684663364954299</v>
      </c>
      <c r="C195">
        <f t="shared" ref="C195:C257" si="29">ROUND((POWER(2,14)-1)*COS(B195),0)</f>
        <v>-11726</v>
      </c>
      <c r="D195">
        <f t="shared" ref="D195:D257" si="30">ROUND((POWER(2,14)-1)*SIN(B195),0)</f>
        <v>11441</v>
      </c>
      <c r="E195">
        <f t="shared" ref="E195:E257" si="31">B195/2/PI()</f>
        <v>0.376953125</v>
      </c>
      <c r="F195">
        <f t="shared" ref="F195:F257" si="32">E195*POWER(2,16)</f>
        <v>24704</v>
      </c>
      <c r="G195">
        <f t="shared" ref="G195:G257" si="33">F195/POWER(2, 7)</f>
        <v>193</v>
      </c>
      <c r="H195">
        <f t="shared" si="24"/>
        <v>141</v>
      </c>
    </row>
    <row r="196" spans="1:8" x14ac:dyDescent="0.25">
      <c r="A196">
        <f t="shared" si="27"/>
        <v>194</v>
      </c>
      <c r="B196">
        <f t="shared" si="28"/>
        <v>2.380738182798515</v>
      </c>
      <c r="C196">
        <f t="shared" si="29"/>
        <v>-11865</v>
      </c>
      <c r="D196">
        <f t="shared" si="30"/>
        <v>11297</v>
      </c>
      <c r="E196">
        <f t="shared" si="31"/>
        <v>0.37890625</v>
      </c>
      <c r="F196">
        <f t="shared" si="32"/>
        <v>24832</v>
      </c>
      <c r="G196">
        <f t="shared" si="33"/>
        <v>194</v>
      </c>
      <c r="H196">
        <f t="shared" ref="H196:H257" si="34">C195-C196</f>
        <v>139</v>
      </c>
    </row>
    <row r="197" spans="1:8" x14ac:dyDescent="0.25">
      <c r="A197">
        <f t="shared" si="27"/>
        <v>195</v>
      </c>
      <c r="B197">
        <f t="shared" si="28"/>
        <v>2.3930100291016001</v>
      </c>
      <c r="C197">
        <f t="shared" si="29"/>
        <v>-12003</v>
      </c>
      <c r="D197">
        <f t="shared" si="30"/>
        <v>11150</v>
      </c>
      <c r="E197">
        <f t="shared" si="31"/>
        <v>0.380859375</v>
      </c>
      <c r="F197">
        <f t="shared" si="32"/>
        <v>24960</v>
      </c>
      <c r="G197">
        <f t="shared" si="33"/>
        <v>195</v>
      </c>
      <c r="H197">
        <f t="shared" si="34"/>
        <v>138</v>
      </c>
    </row>
    <row r="198" spans="1:8" x14ac:dyDescent="0.25">
      <c r="A198">
        <f t="shared" si="27"/>
        <v>196</v>
      </c>
      <c r="B198">
        <f t="shared" si="28"/>
        <v>2.4052818754046852</v>
      </c>
      <c r="C198">
        <f t="shared" si="29"/>
        <v>-12139</v>
      </c>
      <c r="D198">
        <f t="shared" si="30"/>
        <v>11002</v>
      </c>
      <c r="E198">
        <f t="shared" si="31"/>
        <v>0.3828125</v>
      </c>
      <c r="F198">
        <f t="shared" si="32"/>
        <v>25088</v>
      </c>
      <c r="G198">
        <f t="shared" si="33"/>
        <v>196</v>
      </c>
      <c r="H198">
        <f t="shared" si="34"/>
        <v>136</v>
      </c>
    </row>
    <row r="199" spans="1:8" x14ac:dyDescent="0.25">
      <c r="A199">
        <f t="shared" si="27"/>
        <v>197</v>
      </c>
      <c r="B199">
        <f t="shared" si="28"/>
        <v>2.4175537217077703</v>
      </c>
      <c r="C199">
        <f t="shared" si="29"/>
        <v>-12273</v>
      </c>
      <c r="D199">
        <f t="shared" si="30"/>
        <v>10852</v>
      </c>
      <c r="E199">
        <f t="shared" si="31"/>
        <v>0.38476562499999994</v>
      </c>
      <c r="F199">
        <f t="shared" si="32"/>
        <v>25215.999999999996</v>
      </c>
      <c r="G199">
        <f t="shared" si="33"/>
        <v>196.99999999999997</v>
      </c>
      <c r="H199">
        <f t="shared" si="34"/>
        <v>134</v>
      </c>
    </row>
    <row r="200" spans="1:8" x14ac:dyDescent="0.25">
      <c r="A200">
        <f t="shared" si="27"/>
        <v>198</v>
      </c>
      <c r="B200">
        <f t="shared" si="28"/>
        <v>2.4298255680108558</v>
      </c>
      <c r="C200">
        <f t="shared" si="29"/>
        <v>-12405</v>
      </c>
      <c r="D200">
        <f t="shared" si="30"/>
        <v>10701</v>
      </c>
      <c r="E200">
        <f t="shared" si="31"/>
        <v>0.38671875000000006</v>
      </c>
      <c r="F200">
        <f t="shared" si="32"/>
        <v>25344.000000000004</v>
      </c>
      <c r="G200">
        <f t="shared" si="33"/>
        <v>198.00000000000003</v>
      </c>
      <c r="H200">
        <f t="shared" si="34"/>
        <v>132</v>
      </c>
    </row>
    <row r="201" spans="1:8" x14ac:dyDescent="0.25">
      <c r="A201">
        <f t="shared" si="27"/>
        <v>199</v>
      </c>
      <c r="B201">
        <f t="shared" si="28"/>
        <v>2.4420974143139409</v>
      </c>
      <c r="C201">
        <f t="shared" si="29"/>
        <v>-12536</v>
      </c>
      <c r="D201">
        <f t="shared" si="30"/>
        <v>10548</v>
      </c>
      <c r="E201">
        <f t="shared" si="31"/>
        <v>0.388671875</v>
      </c>
      <c r="F201">
        <f t="shared" si="32"/>
        <v>25472</v>
      </c>
      <c r="G201">
        <f t="shared" si="33"/>
        <v>199</v>
      </c>
      <c r="H201">
        <f t="shared" si="34"/>
        <v>131</v>
      </c>
    </row>
    <row r="202" spans="1:8" x14ac:dyDescent="0.25">
      <c r="A202">
        <f t="shared" si="27"/>
        <v>200</v>
      </c>
      <c r="B202">
        <f t="shared" si="28"/>
        <v>2.454369260617026</v>
      </c>
      <c r="C202">
        <f t="shared" si="29"/>
        <v>-12664</v>
      </c>
      <c r="D202">
        <f t="shared" si="30"/>
        <v>10393</v>
      </c>
      <c r="E202">
        <f t="shared" si="31"/>
        <v>0.390625</v>
      </c>
      <c r="F202">
        <f t="shared" si="32"/>
        <v>25600</v>
      </c>
      <c r="G202">
        <f t="shared" si="33"/>
        <v>200</v>
      </c>
      <c r="H202">
        <f t="shared" si="34"/>
        <v>128</v>
      </c>
    </row>
    <row r="203" spans="1:8" x14ac:dyDescent="0.25">
      <c r="A203">
        <f>A202+1</f>
        <v>201</v>
      </c>
      <c r="B203">
        <f t="shared" si="28"/>
        <v>2.4666411069201111</v>
      </c>
      <c r="C203">
        <f t="shared" si="29"/>
        <v>-12791</v>
      </c>
      <c r="D203">
        <f t="shared" si="30"/>
        <v>10237</v>
      </c>
      <c r="E203">
        <f t="shared" si="31"/>
        <v>0.392578125</v>
      </c>
      <c r="F203">
        <f t="shared" si="32"/>
        <v>25728</v>
      </c>
      <c r="G203">
        <f t="shared" si="33"/>
        <v>201</v>
      </c>
      <c r="H203">
        <f t="shared" si="34"/>
        <v>127</v>
      </c>
    </row>
    <row r="204" spans="1:8" x14ac:dyDescent="0.25">
      <c r="A204">
        <f t="shared" ref="A204:A232" si="35">A203+1</f>
        <v>202</v>
      </c>
      <c r="B204">
        <f t="shared" si="28"/>
        <v>2.4789129532231962</v>
      </c>
      <c r="C204">
        <f t="shared" si="29"/>
        <v>-12915</v>
      </c>
      <c r="D204">
        <f t="shared" si="30"/>
        <v>10079</v>
      </c>
      <c r="E204">
        <f t="shared" si="31"/>
        <v>0.39453125</v>
      </c>
      <c r="F204">
        <f t="shared" si="32"/>
        <v>25856</v>
      </c>
      <c r="G204">
        <f t="shared" si="33"/>
        <v>202</v>
      </c>
      <c r="H204">
        <f t="shared" si="34"/>
        <v>124</v>
      </c>
    </row>
    <row r="205" spans="1:8" x14ac:dyDescent="0.25">
      <c r="A205">
        <f t="shared" si="35"/>
        <v>203</v>
      </c>
      <c r="B205">
        <f t="shared" si="28"/>
        <v>2.4911847995262812</v>
      </c>
      <c r="C205">
        <f t="shared" si="29"/>
        <v>-13038</v>
      </c>
      <c r="D205">
        <f t="shared" si="30"/>
        <v>9920</v>
      </c>
      <c r="E205">
        <f t="shared" si="31"/>
        <v>0.396484375</v>
      </c>
      <c r="F205">
        <f t="shared" si="32"/>
        <v>25984</v>
      </c>
      <c r="G205">
        <f t="shared" si="33"/>
        <v>203</v>
      </c>
      <c r="H205">
        <f t="shared" si="34"/>
        <v>123</v>
      </c>
    </row>
    <row r="206" spans="1:8" x14ac:dyDescent="0.25">
      <c r="A206">
        <f t="shared" si="35"/>
        <v>204</v>
      </c>
      <c r="B206">
        <f t="shared" si="28"/>
        <v>2.5034566458293663</v>
      </c>
      <c r="C206">
        <f t="shared" si="29"/>
        <v>-13159</v>
      </c>
      <c r="D206">
        <f t="shared" si="30"/>
        <v>9759</v>
      </c>
      <c r="E206">
        <f t="shared" si="31"/>
        <v>0.3984375</v>
      </c>
      <c r="F206">
        <f t="shared" si="32"/>
        <v>26112</v>
      </c>
      <c r="G206">
        <f t="shared" si="33"/>
        <v>204</v>
      </c>
      <c r="H206">
        <f t="shared" si="34"/>
        <v>121</v>
      </c>
    </row>
    <row r="207" spans="1:8" x14ac:dyDescent="0.25">
      <c r="A207">
        <f t="shared" si="35"/>
        <v>205</v>
      </c>
      <c r="B207">
        <f t="shared" si="28"/>
        <v>2.5157284921324514</v>
      </c>
      <c r="C207">
        <f t="shared" si="29"/>
        <v>-13278</v>
      </c>
      <c r="D207">
        <f t="shared" si="30"/>
        <v>9597</v>
      </c>
      <c r="E207">
        <f t="shared" si="31"/>
        <v>0.400390625</v>
      </c>
      <c r="F207">
        <f t="shared" si="32"/>
        <v>26240</v>
      </c>
      <c r="G207">
        <f t="shared" si="33"/>
        <v>205</v>
      </c>
      <c r="H207">
        <f t="shared" si="34"/>
        <v>119</v>
      </c>
    </row>
    <row r="208" spans="1:8" x14ac:dyDescent="0.25">
      <c r="A208">
        <f t="shared" si="35"/>
        <v>206</v>
      </c>
      <c r="B208">
        <f t="shared" si="28"/>
        <v>2.5280003384355365</v>
      </c>
      <c r="C208">
        <f t="shared" si="29"/>
        <v>-13394</v>
      </c>
      <c r="D208">
        <f t="shared" si="30"/>
        <v>9433</v>
      </c>
      <c r="E208">
        <f t="shared" si="31"/>
        <v>0.40234375</v>
      </c>
      <c r="F208">
        <f t="shared" si="32"/>
        <v>26368</v>
      </c>
      <c r="G208">
        <f t="shared" si="33"/>
        <v>206</v>
      </c>
      <c r="H208">
        <f t="shared" si="34"/>
        <v>116</v>
      </c>
    </row>
    <row r="209" spans="1:8" x14ac:dyDescent="0.25">
      <c r="A209">
        <f t="shared" si="35"/>
        <v>207</v>
      </c>
      <c r="B209">
        <f t="shared" si="28"/>
        <v>2.5402721847386216</v>
      </c>
      <c r="C209">
        <f t="shared" si="29"/>
        <v>-13509</v>
      </c>
      <c r="D209">
        <f t="shared" si="30"/>
        <v>9268</v>
      </c>
      <c r="E209">
        <f t="shared" si="31"/>
        <v>0.40429687499999994</v>
      </c>
      <c r="F209">
        <f t="shared" si="32"/>
        <v>26495.999999999996</v>
      </c>
      <c r="G209">
        <f t="shared" si="33"/>
        <v>206.99999999999997</v>
      </c>
      <c r="H209">
        <f t="shared" si="34"/>
        <v>115</v>
      </c>
    </row>
    <row r="210" spans="1:8" x14ac:dyDescent="0.25">
      <c r="A210">
        <f t="shared" si="35"/>
        <v>208</v>
      </c>
      <c r="B210">
        <f t="shared" si="28"/>
        <v>2.5525440310417071</v>
      </c>
      <c r="C210">
        <f t="shared" si="29"/>
        <v>-13622</v>
      </c>
      <c r="D210">
        <f t="shared" si="30"/>
        <v>9102</v>
      </c>
      <c r="E210">
        <f t="shared" si="31"/>
        <v>0.40625000000000006</v>
      </c>
      <c r="F210">
        <f t="shared" si="32"/>
        <v>26624.000000000004</v>
      </c>
      <c r="G210">
        <f t="shared" si="33"/>
        <v>208.00000000000003</v>
      </c>
      <c r="H210">
        <f t="shared" si="34"/>
        <v>113</v>
      </c>
    </row>
    <row r="211" spans="1:8" x14ac:dyDescent="0.25">
      <c r="A211">
        <f t="shared" si="35"/>
        <v>209</v>
      </c>
      <c r="B211">
        <f t="shared" si="28"/>
        <v>2.5648158773447922</v>
      </c>
      <c r="C211">
        <f t="shared" si="29"/>
        <v>-13733</v>
      </c>
      <c r="D211">
        <f t="shared" si="30"/>
        <v>8934</v>
      </c>
      <c r="E211">
        <f t="shared" si="31"/>
        <v>0.40820312500000006</v>
      </c>
      <c r="F211">
        <f t="shared" si="32"/>
        <v>26752.000000000004</v>
      </c>
      <c r="G211">
        <f t="shared" si="33"/>
        <v>209.00000000000003</v>
      </c>
      <c r="H211">
        <f t="shared" si="34"/>
        <v>111</v>
      </c>
    </row>
    <row r="212" spans="1:8" x14ac:dyDescent="0.25">
      <c r="A212">
        <f t="shared" si="35"/>
        <v>210</v>
      </c>
      <c r="B212">
        <f t="shared" si="28"/>
        <v>2.5770877236478773</v>
      </c>
      <c r="C212">
        <f t="shared" si="29"/>
        <v>-13841</v>
      </c>
      <c r="D212">
        <f t="shared" si="30"/>
        <v>8765</v>
      </c>
      <c r="E212">
        <f t="shared" si="31"/>
        <v>0.41015625</v>
      </c>
      <c r="F212">
        <f t="shared" si="32"/>
        <v>26880</v>
      </c>
      <c r="G212">
        <f t="shared" si="33"/>
        <v>210</v>
      </c>
      <c r="H212">
        <f t="shared" si="34"/>
        <v>108</v>
      </c>
    </row>
    <row r="213" spans="1:8" x14ac:dyDescent="0.25">
      <c r="A213">
        <f t="shared" si="35"/>
        <v>211</v>
      </c>
      <c r="B213">
        <f t="shared" si="28"/>
        <v>2.5893595699509624</v>
      </c>
      <c r="C213">
        <f t="shared" si="29"/>
        <v>-13948</v>
      </c>
      <c r="D213">
        <f t="shared" si="30"/>
        <v>8594</v>
      </c>
      <c r="E213">
        <f t="shared" si="31"/>
        <v>0.412109375</v>
      </c>
      <c r="F213">
        <f t="shared" si="32"/>
        <v>27008</v>
      </c>
      <c r="G213">
        <f t="shared" si="33"/>
        <v>211</v>
      </c>
      <c r="H213">
        <f t="shared" si="34"/>
        <v>107</v>
      </c>
    </row>
    <row r="214" spans="1:8" x14ac:dyDescent="0.25">
      <c r="A214">
        <f t="shared" si="35"/>
        <v>212</v>
      </c>
      <c r="B214">
        <f t="shared" si="28"/>
        <v>2.6016314162540475</v>
      </c>
      <c r="C214">
        <f t="shared" si="29"/>
        <v>-14052</v>
      </c>
      <c r="D214">
        <f t="shared" si="30"/>
        <v>8423</v>
      </c>
      <c r="E214">
        <f t="shared" si="31"/>
        <v>0.4140625</v>
      </c>
      <c r="F214">
        <f t="shared" si="32"/>
        <v>27136</v>
      </c>
      <c r="G214">
        <f t="shared" si="33"/>
        <v>212</v>
      </c>
      <c r="H214">
        <f t="shared" si="34"/>
        <v>104</v>
      </c>
    </row>
    <row r="215" spans="1:8" x14ac:dyDescent="0.25">
      <c r="A215">
        <f t="shared" si="35"/>
        <v>213</v>
      </c>
      <c r="B215">
        <f t="shared" si="28"/>
        <v>2.6139032625571326</v>
      </c>
      <c r="C215">
        <f t="shared" si="29"/>
        <v>-14154</v>
      </c>
      <c r="D215">
        <f t="shared" si="30"/>
        <v>8249</v>
      </c>
      <c r="E215">
        <f t="shared" si="31"/>
        <v>0.416015625</v>
      </c>
      <c r="F215">
        <f t="shared" si="32"/>
        <v>27264</v>
      </c>
      <c r="G215">
        <f t="shared" si="33"/>
        <v>213</v>
      </c>
      <c r="H215">
        <f t="shared" si="34"/>
        <v>102</v>
      </c>
    </row>
    <row r="216" spans="1:8" x14ac:dyDescent="0.25">
      <c r="A216">
        <f t="shared" si="35"/>
        <v>214</v>
      </c>
      <c r="B216">
        <f t="shared" si="28"/>
        <v>2.6261751088602177</v>
      </c>
      <c r="C216">
        <f t="shared" si="29"/>
        <v>-14255</v>
      </c>
      <c r="D216">
        <f t="shared" si="30"/>
        <v>8075</v>
      </c>
      <c r="E216">
        <f t="shared" si="31"/>
        <v>0.41796875</v>
      </c>
      <c r="F216">
        <f t="shared" si="32"/>
        <v>27392</v>
      </c>
      <c r="G216">
        <f t="shared" si="33"/>
        <v>214</v>
      </c>
      <c r="H216">
        <f t="shared" si="34"/>
        <v>101</v>
      </c>
    </row>
    <row r="217" spans="1:8" x14ac:dyDescent="0.25">
      <c r="A217">
        <f t="shared" si="35"/>
        <v>215</v>
      </c>
      <c r="B217">
        <f t="shared" si="28"/>
        <v>2.6384469551633027</v>
      </c>
      <c r="C217">
        <f t="shared" si="29"/>
        <v>-14353</v>
      </c>
      <c r="D217">
        <f t="shared" si="30"/>
        <v>7900</v>
      </c>
      <c r="E217">
        <f t="shared" si="31"/>
        <v>0.419921875</v>
      </c>
      <c r="F217">
        <f t="shared" si="32"/>
        <v>27520</v>
      </c>
      <c r="G217">
        <f t="shared" si="33"/>
        <v>215</v>
      </c>
      <c r="H217">
        <f t="shared" si="34"/>
        <v>98</v>
      </c>
    </row>
    <row r="218" spans="1:8" x14ac:dyDescent="0.25">
      <c r="A218">
        <f t="shared" si="35"/>
        <v>216</v>
      </c>
      <c r="B218">
        <f t="shared" si="28"/>
        <v>2.6507188014663878</v>
      </c>
      <c r="C218">
        <f t="shared" si="29"/>
        <v>-14449</v>
      </c>
      <c r="D218">
        <f t="shared" si="30"/>
        <v>7723</v>
      </c>
      <c r="E218">
        <f t="shared" si="31"/>
        <v>0.421875</v>
      </c>
      <c r="F218">
        <f t="shared" si="32"/>
        <v>27648</v>
      </c>
      <c r="G218">
        <f t="shared" si="33"/>
        <v>216</v>
      </c>
      <c r="H218">
        <f t="shared" si="34"/>
        <v>96</v>
      </c>
    </row>
    <row r="219" spans="1:8" x14ac:dyDescent="0.25">
      <c r="A219">
        <f t="shared" si="35"/>
        <v>217</v>
      </c>
      <c r="B219">
        <f t="shared" si="28"/>
        <v>2.6629906477694729</v>
      </c>
      <c r="C219">
        <f t="shared" si="29"/>
        <v>-14542</v>
      </c>
      <c r="D219">
        <f t="shared" si="30"/>
        <v>7545</v>
      </c>
      <c r="E219">
        <f t="shared" si="31"/>
        <v>0.423828125</v>
      </c>
      <c r="F219">
        <f t="shared" si="32"/>
        <v>27776</v>
      </c>
      <c r="G219">
        <f t="shared" si="33"/>
        <v>217</v>
      </c>
      <c r="H219">
        <f t="shared" si="34"/>
        <v>93</v>
      </c>
    </row>
    <row r="220" spans="1:8" x14ac:dyDescent="0.25">
      <c r="A220">
        <f t="shared" si="35"/>
        <v>218</v>
      </c>
      <c r="B220">
        <f t="shared" si="28"/>
        <v>2.675262494072558</v>
      </c>
      <c r="C220">
        <f t="shared" si="29"/>
        <v>-14634</v>
      </c>
      <c r="D220">
        <f t="shared" si="30"/>
        <v>7366</v>
      </c>
      <c r="E220">
        <f t="shared" si="31"/>
        <v>0.42578124999999994</v>
      </c>
      <c r="F220">
        <f t="shared" si="32"/>
        <v>27903.999999999996</v>
      </c>
      <c r="G220">
        <f t="shared" si="33"/>
        <v>217.99999999999997</v>
      </c>
      <c r="H220">
        <f t="shared" si="34"/>
        <v>92</v>
      </c>
    </row>
    <row r="221" spans="1:8" x14ac:dyDescent="0.25">
      <c r="A221">
        <f t="shared" si="35"/>
        <v>219</v>
      </c>
      <c r="B221">
        <f t="shared" si="28"/>
        <v>2.6875343403756435</v>
      </c>
      <c r="C221">
        <f t="shared" si="29"/>
        <v>-14723</v>
      </c>
      <c r="D221">
        <f t="shared" si="30"/>
        <v>7186</v>
      </c>
      <c r="E221">
        <f t="shared" si="31"/>
        <v>0.42773437500000006</v>
      </c>
      <c r="F221">
        <f t="shared" si="32"/>
        <v>28032.000000000004</v>
      </c>
      <c r="G221">
        <f t="shared" si="33"/>
        <v>219.00000000000003</v>
      </c>
      <c r="H221">
        <f t="shared" si="34"/>
        <v>89</v>
      </c>
    </row>
    <row r="222" spans="1:8" x14ac:dyDescent="0.25">
      <c r="A222">
        <f t="shared" si="35"/>
        <v>220</v>
      </c>
      <c r="B222">
        <f t="shared" si="28"/>
        <v>2.6998061866787286</v>
      </c>
      <c r="C222">
        <f t="shared" si="29"/>
        <v>-14810</v>
      </c>
      <c r="D222">
        <f t="shared" si="30"/>
        <v>7005</v>
      </c>
      <c r="E222">
        <f t="shared" si="31"/>
        <v>0.4296875</v>
      </c>
      <c r="F222">
        <f t="shared" si="32"/>
        <v>28160</v>
      </c>
      <c r="G222">
        <f t="shared" si="33"/>
        <v>220</v>
      </c>
      <c r="H222">
        <f t="shared" si="34"/>
        <v>87</v>
      </c>
    </row>
    <row r="223" spans="1:8" x14ac:dyDescent="0.25">
      <c r="A223">
        <f t="shared" si="35"/>
        <v>221</v>
      </c>
      <c r="B223">
        <f t="shared" si="28"/>
        <v>2.7120780329818137</v>
      </c>
      <c r="C223">
        <f t="shared" si="29"/>
        <v>-14895</v>
      </c>
      <c r="D223">
        <f t="shared" si="30"/>
        <v>6822</v>
      </c>
      <c r="E223">
        <f t="shared" si="31"/>
        <v>0.431640625</v>
      </c>
      <c r="F223">
        <f t="shared" si="32"/>
        <v>28288</v>
      </c>
      <c r="G223">
        <f t="shared" si="33"/>
        <v>221</v>
      </c>
      <c r="H223">
        <f t="shared" si="34"/>
        <v>85</v>
      </c>
    </row>
    <row r="224" spans="1:8" x14ac:dyDescent="0.25">
      <c r="A224">
        <f t="shared" si="35"/>
        <v>222</v>
      </c>
      <c r="B224">
        <f t="shared" si="28"/>
        <v>2.7243498792848988</v>
      </c>
      <c r="C224">
        <f t="shared" si="29"/>
        <v>-14977</v>
      </c>
      <c r="D224">
        <f t="shared" si="30"/>
        <v>6639</v>
      </c>
      <c r="E224">
        <f t="shared" si="31"/>
        <v>0.43359375</v>
      </c>
      <c r="F224">
        <f t="shared" si="32"/>
        <v>28416</v>
      </c>
      <c r="G224">
        <f t="shared" si="33"/>
        <v>222</v>
      </c>
      <c r="H224">
        <f t="shared" si="34"/>
        <v>82</v>
      </c>
    </row>
    <row r="225" spans="1:8" x14ac:dyDescent="0.25">
      <c r="A225">
        <f t="shared" si="35"/>
        <v>223</v>
      </c>
      <c r="B225">
        <f t="shared" si="28"/>
        <v>2.7366217255879839</v>
      </c>
      <c r="C225">
        <f t="shared" si="29"/>
        <v>-15058</v>
      </c>
      <c r="D225">
        <f t="shared" si="30"/>
        <v>6455</v>
      </c>
      <c r="E225">
        <f t="shared" si="31"/>
        <v>0.435546875</v>
      </c>
      <c r="F225">
        <f t="shared" si="32"/>
        <v>28544</v>
      </c>
      <c r="G225">
        <f t="shared" si="33"/>
        <v>223</v>
      </c>
      <c r="H225">
        <f t="shared" si="34"/>
        <v>81</v>
      </c>
    </row>
    <row r="226" spans="1:8" x14ac:dyDescent="0.25">
      <c r="A226">
        <f t="shared" si="35"/>
        <v>224</v>
      </c>
      <c r="B226">
        <f t="shared" si="28"/>
        <v>2.748893571891069</v>
      </c>
      <c r="C226">
        <f t="shared" si="29"/>
        <v>-15136</v>
      </c>
      <c r="D226">
        <f t="shared" si="30"/>
        <v>6270</v>
      </c>
      <c r="E226">
        <f t="shared" si="31"/>
        <v>0.4375</v>
      </c>
      <c r="F226">
        <f t="shared" si="32"/>
        <v>28672</v>
      </c>
      <c r="G226">
        <f t="shared" si="33"/>
        <v>224</v>
      </c>
      <c r="H226">
        <f t="shared" si="34"/>
        <v>78</v>
      </c>
    </row>
    <row r="227" spans="1:8" x14ac:dyDescent="0.25">
      <c r="A227">
        <f t="shared" si="35"/>
        <v>225</v>
      </c>
      <c r="B227">
        <f t="shared" si="28"/>
        <v>2.7611654181941541</v>
      </c>
      <c r="C227">
        <f t="shared" si="29"/>
        <v>-15212</v>
      </c>
      <c r="D227">
        <f t="shared" si="30"/>
        <v>6083</v>
      </c>
      <c r="E227">
        <f t="shared" si="31"/>
        <v>0.439453125</v>
      </c>
      <c r="F227">
        <f t="shared" si="32"/>
        <v>28800</v>
      </c>
      <c r="G227">
        <f t="shared" si="33"/>
        <v>225</v>
      </c>
      <c r="H227">
        <f t="shared" si="34"/>
        <v>76</v>
      </c>
    </row>
    <row r="228" spans="1:8" x14ac:dyDescent="0.25">
      <c r="A228">
        <f t="shared" si="35"/>
        <v>226</v>
      </c>
      <c r="B228">
        <f t="shared" si="28"/>
        <v>2.7734372644972392</v>
      </c>
      <c r="C228">
        <f t="shared" si="29"/>
        <v>-15285</v>
      </c>
      <c r="D228">
        <f t="shared" si="30"/>
        <v>5896</v>
      </c>
      <c r="E228">
        <f t="shared" si="31"/>
        <v>0.44140625</v>
      </c>
      <c r="F228">
        <f t="shared" si="32"/>
        <v>28928</v>
      </c>
      <c r="G228">
        <f t="shared" si="33"/>
        <v>226</v>
      </c>
      <c r="H228">
        <f t="shared" si="34"/>
        <v>73</v>
      </c>
    </row>
    <row r="229" spans="1:8" x14ac:dyDescent="0.25">
      <c r="A229">
        <f t="shared" si="35"/>
        <v>227</v>
      </c>
      <c r="B229">
        <f t="shared" si="28"/>
        <v>2.7857091108003242</v>
      </c>
      <c r="C229">
        <f t="shared" si="29"/>
        <v>-15356</v>
      </c>
      <c r="D229">
        <f t="shared" si="30"/>
        <v>5708</v>
      </c>
      <c r="E229">
        <f t="shared" si="31"/>
        <v>0.443359375</v>
      </c>
      <c r="F229">
        <f t="shared" si="32"/>
        <v>29056</v>
      </c>
      <c r="G229">
        <f t="shared" si="33"/>
        <v>227</v>
      </c>
      <c r="H229">
        <f t="shared" si="34"/>
        <v>71</v>
      </c>
    </row>
    <row r="230" spans="1:8" x14ac:dyDescent="0.25">
      <c r="A230">
        <f t="shared" si="35"/>
        <v>228</v>
      </c>
      <c r="B230">
        <f t="shared" si="28"/>
        <v>2.7979809571034093</v>
      </c>
      <c r="C230">
        <f t="shared" si="29"/>
        <v>-15425</v>
      </c>
      <c r="D230">
        <f t="shared" si="30"/>
        <v>5519</v>
      </c>
      <c r="E230">
        <f t="shared" si="31"/>
        <v>0.4453125</v>
      </c>
      <c r="F230">
        <f t="shared" si="32"/>
        <v>29184</v>
      </c>
      <c r="G230">
        <f t="shared" si="33"/>
        <v>228</v>
      </c>
      <c r="H230">
        <f t="shared" si="34"/>
        <v>69</v>
      </c>
    </row>
    <row r="231" spans="1:8" x14ac:dyDescent="0.25">
      <c r="A231">
        <f t="shared" si="35"/>
        <v>229</v>
      </c>
      <c r="B231">
        <f t="shared" si="28"/>
        <v>2.8102528034064944</v>
      </c>
      <c r="C231">
        <f t="shared" si="29"/>
        <v>-15492</v>
      </c>
      <c r="D231">
        <f t="shared" si="30"/>
        <v>5330</v>
      </c>
      <c r="E231">
        <f t="shared" si="31"/>
        <v>0.44726562499999994</v>
      </c>
      <c r="F231">
        <f t="shared" si="32"/>
        <v>29311.999999999996</v>
      </c>
      <c r="G231">
        <f t="shared" si="33"/>
        <v>228.99999999999997</v>
      </c>
      <c r="H231">
        <f t="shared" si="34"/>
        <v>67</v>
      </c>
    </row>
    <row r="232" spans="1:8" x14ac:dyDescent="0.25">
      <c r="A232">
        <f t="shared" si="35"/>
        <v>230</v>
      </c>
      <c r="B232">
        <f t="shared" si="28"/>
        <v>2.8225246497095799</v>
      </c>
      <c r="C232">
        <f t="shared" si="29"/>
        <v>-15556</v>
      </c>
      <c r="D232">
        <f t="shared" si="30"/>
        <v>5139</v>
      </c>
      <c r="E232">
        <f t="shared" si="31"/>
        <v>0.44921875000000006</v>
      </c>
      <c r="F232">
        <f t="shared" si="32"/>
        <v>29440.000000000004</v>
      </c>
      <c r="G232">
        <f t="shared" si="33"/>
        <v>230.00000000000003</v>
      </c>
      <c r="H232">
        <f t="shared" si="34"/>
        <v>64</v>
      </c>
    </row>
    <row r="233" spans="1:8" x14ac:dyDescent="0.25">
      <c r="A233">
        <f>A232+1</f>
        <v>231</v>
      </c>
      <c r="B233">
        <f t="shared" si="28"/>
        <v>2.834796496012665</v>
      </c>
      <c r="C233">
        <f t="shared" si="29"/>
        <v>-15618</v>
      </c>
      <c r="D233">
        <f t="shared" si="30"/>
        <v>4948</v>
      </c>
      <c r="E233">
        <f t="shared" si="31"/>
        <v>0.451171875</v>
      </c>
      <c r="F233">
        <f t="shared" si="32"/>
        <v>29568</v>
      </c>
      <c r="G233">
        <f t="shared" si="33"/>
        <v>231</v>
      </c>
      <c r="H233">
        <f t="shared" si="34"/>
        <v>62</v>
      </c>
    </row>
    <row r="234" spans="1:8" x14ac:dyDescent="0.25">
      <c r="A234">
        <f t="shared" ref="A234:A245" si="36">A233+1</f>
        <v>232</v>
      </c>
      <c r="B234">
        <f t="shared" si="28"/>
        <v>2.8470683423157501</v>
      </c>
      <c r="C234">
        <f t="shared" si="29"/>
        <v>-15678</v>
      </c>
      <c r="D234">
        <f t="shared" si="30"/>
        <v>4756</v>
      </c>
      <c r="E234">
        <f t="shared" si="31"/>
        <v>0.453125</v>
      </c>
      <c r="F234">
        <f t="shared" si="32"/>
        <v>29696</v>
      </c>
      <c r="G234">
        <f t="shared" si="33"/>
        <v>232</v>
      </c>
      <c r="H234">
        <f t="shared" si="34"/>
        <v>60</v>
      </c>
    </row>
    <row r="235" spans="1:8" x14ac:dyDescent="0.25">
      <c r="A235">
        <f t="shared" si="36"/>
        <v>233</v>
      </c>
      <c r="B235">
        <f t="shared" si="28"/>
        <v>2.8593401886188352</v>
      </c>
      <c r="C235">
        <f t="shared" si="29"/>
        <v>-15735</v>
      </c>
      <c r="D235">
        <f t="shared" si="30"/>
        <v>4563</v>
      </c>
      <c r="E235">
        <f t="shared" si="31"/>
        <v>0.455078125</v>
      </c>
      <c r="F235">
        <f t="shared" si="32"/>
        <v>29824</v>
      </c>
      <c r="G235">
        <f t="shared" si="33"/>
        <v>233</v>
      </c>
      <c r="H235">
        <f t="shared" si="34"/>
        <v>57</v>
      </c>
    </row>
    <row r="236" spans="1:8" x14ac:dyDescent="0.25">
      <c r="A236">
        <f t="shared" si="36"/>
        <v>234</v>
      </c>
      <c r="B236">
        <f t="shared" si="28"/>
        <v>2.8716120349219203</v>
      </c>
      <c r="C236">
        <f t="shared" si="29"/>
        <v>-15790</v>
      </c>
      <c r="D236">
        <f t="shared" si="30"/>
        <v>4370</v>
      </c>
      <c r="E236">
        <f t="shared" si="31"/>
        <v>0.45703125</v>
      </c>
      <c r="F236">
        <f t="shared" si="32"/>
        <v>29952</v>
      </c>
      <c r="G236">
        <f t="shared" si="33"/>
        <v>234</v>
      </c>
      <c r="H236">
        <f t="shared" si="34"/>
        <v>55</v>
      </c>
    </row>
    <row r="237" spans="1:8" x14ac:dyDescent="0.25">
      <c r="A237">
        <f t="shared" si="36"/>
        <v>235</v>
      </c>
      <c r="B237">
        <f t="shared" si="28"/>
        <v>2.8838838812250054</v>
      </c>
      <c r="C237">
        <f t="shared" si="29"/>
        <v>-15842</v>
      </c>
      <c r="D237">
        <f t="shared" si="30"/>
        <v>4175</v>
      </c>
      <c r="E237">
        <f t="shared" si="31"/>
        <v>0.458984375</v>
      </c>
      <c r="F237">
        <f t="shared" si="32"/>
        <v>30080</v>
      </c>
      <c r="G237">
        <f t="shared" si="33"/>
        <v>235</v>
      </c>
      <c r="H237">
        <f t="shared" si="34"/>
        <v>52</v>
      </c>
    </row>
    <row r="238" spans="1:8" x14ac:dyDescent="0.25">
      <c r="A238">
        <f t="shared" si="36"/>
        <v>236</v>
      </c>
      <c r="B238">
        <f t="shared" si="28"/>
        <v>2.8961557275280905</v>
      </c>
      <c r="C238">
        <f t="shared" si="29"/>
        <v>-15892</v>
      </c>
      <c r="D238">
        <f t="shared" si="30"/>
        <v>3981</v>
      </c>
      <c r="E238">
        <f t="shared" si="31"/>
        <v>0.4609375</v>
      </c>
      <c r="F238">
        <f t="shared" si="32"/>
        <v>30208</v>
      </c>
      <c r="G238">
        <f t="shared" si="33"/>
        <v>236</v>
      </c>
      <c r="H238">
        <f t="shared" si="34"/>
        <v>50</v>
      </c>
    </row>
    <row r="239" spans="1:8" x14ac:dyDescent="0.25">
      <c r="A239">
        <f t="shared" si="36"/>
        <v>237</v>
      </c>
      <c r="B239">
        <f t="shared" si="28"/>
        <v>2.9084275738311756</v>
      </c>
      <c r="C239">
        <f t="shared" si="29"/>
        <v>-15940</v>
      </c>
      <c r="D239">
        <f t="shared" si="30"/>
        <v>3785</v>
      </c>
      <c r="E239">
        <f t="shared" si="31"/>
        <v>0.462890625</v>
      </c>
      <c r="F239">
        <f t="shared" si="32"/>
        <v>30336</v>
      </c>
      <c r="G239">
        <f t="shared" si="33"/>
        <v>237</v>
      </c>
      <c r="H239">
        <f t="shared" si="34"/>
        <v>48</v>
      </c>
    </row>
    <row r="240" spans="1:8" x14ac:dyDescent="0.25">
      <c r="A240">
        <f t="shared" si="36"/>
        <v>238</v>
      </c>
      <c r="B240">
        <f t="shared" si="28"/>
        <v>2.9206994201342606</v>
      </c>
      <c r="C240">
        <f t="shared" si="29"/>
        <v>-15985</v>
      </c>
      <c r="D240">
        <f t="shared" si="30"/>
        <v>3590</v>
      </c>
      <c r="E240">
        <f t="shared" si="31"/>
        <v>0.46484375</v>
      </c>
      <c r="F240">
        <f t="shared" si="32"/>
        <v>30464</v>
      </c>
      <c r="G240">
        <f t="shared" si="33"/>
        <v>238</v>
      </c>
      <c r="H240">
        <f t="shared" si="34"/>
        <v>45</v>
      </c>
    </row>
    <row r="241" spans="1:8" x14ac:dyDescent="0.25">
      <c r="A241">
        <f t="shared" si="36"/>
        <v>239</v>
      </c>
      <c r="B241">
        <f t="shared" si="28"/>
        <v>2.9329712664373457</v>
      </c>
      <c r="C241">
        <f t="shared" si="29"/>
        <v>-16028</v>
      </c>
      <c r="D241">
        <f t="shared" si="30"/>
        <v>3393</v>
      </c>
      <c r="E241">
        <f t="shared" si="31"/>
        <v>0.46679687499999994</v>
      </c>
      <c r="F241">
        <f t="shared" si="32"/>
        <v>30591.999999999996</v>
      </c>
      <c r="G241">
        <f t="shared" si="33"/>
        <v>238.99999999999997</v>
      </c>
      <c r="H241">
        <f t="shared" si="34"/>
        <v>43</v>
      </c>
    </row>
    <row r="242" spans="1:8" x14ac:dyDescent="0.25">
      <c r="A242">
        <f t="shared" si="36"/>
        <v>240</v>
      </c>
      <c r="B242">
        <f t="shared" si="28"/>
        <v>2.9452431127404308</v>
      </c>
      <c r="C242">
        <f t="shared" si="29"/>
        <v>-16068</v>
      </c>
      <c r="D242">
        <f t="shared" si="30"/>
        <v>3196</v>
      </c>
      <c r="E242">
        <f t="shared" si="31"/>
        <v>0.46874999999999994</v>
      </c>
      <c r="F242">
        <f t="shared" si="32"/>
        <v>30719.999999999996</v>
      </c>
      <c r="G242">
        <f t="shared" si="33"/>
        <v>239.99999999999997</v>
      </c>
      <c r="H242">
        <f t="shared" si="34"/>
        <v>40</v>
      </c>
    </row>
    <row r="243" spans="1:8" x14ac:dyDescent="0.25">
      <c r="A243">
        <f t="shared" si="36"/>
        <v>241</v>
      </c>
      <c r="B243">
        <f t="shared" si="28"/>
        <v>2.9575149590435164</v>
      </c>
      <c r="C243">
        <f t="shared" si="29"/>
        <v>-16106</v>
      </c>
      <c r="D243">
        <f t="shared" si="30"/>
        <v>2999</v>
      </c>
      <c r="E243">
        <f t="shared" si="31"/>
        <v>0.47070312500000006</v>
      </c>
      <c r="F243">
        <f t="shared" si="32"/>
        <v>30848.000000000004</v>
      </c>
      <c r="G243">
        <f t="shared" si="33"/>
        <v>241.00000000000003</v>
      </c>
      <c r="H243">
        <f t="shared" si="34"/>
        <v>38</v>
      </c>
    </row>
    <row r="244" spans="1:8" x14ac:dyDescent="0.25">
      <c r="A244">
        <f t="shared" si="36"/>
        <v>242</v>
      </c>
      <c r="B244">
        <f t="shared" si="28"/>
        <v>2.9697868053466014</v>
      </c>
      <c r="C244">
        <f t="shared" si="29"/>
        <v>-16142</v>
      </c>
      <c r="D244">
        <f t="shared" si="30"/>
        <v>2801</v>
      </c>
      <c r="E244">
        <f t="shared" si="31"/>
        <v>0.47265625</v>
      </c>
      <c r="F244">
        <f t="shared" si="32"/>
        <v>30976</v>
      </c>
      <c r="G244">
        <f t="shared" si="33"/>
        <v>242</v>
      </c>
      <c r="H244">
        <f t="shared" si="34"/>
        <v>36</v>
      </c>
    </row>
    <row r="245" spans="1:8" x14ac:dyDescent="0.25">
      <c r="A245">
        <f t="shared" si="36"/>
        <v>243</v>
      </c>
      <c r="B245">
        <f t="shared" si="28"/>
        <v>2.9820586516496865</v>
      </c>
      <c r="C245">
        <f t="shared" si="29"/>
        <v>-16175</v>
      </c>
      <c r="D245">
        <f t="shared" si="30"/>
        <v>2603</v>
      </c>
      <c r="E245">
        <f t="shared" si="31"/>
        <v>0.474609375</v>
      </c>
      <c r="F245">
        <f t="shared" si="32"/>
        <v>31104</v>
      </c>
      <c r="G245">
        <f t="shared" si="33"/>
        <v>243</v>
      </c>
      <c r="H245">
        <f t="shared" si="34"/>
        <v>33</v>
      </c>
    </row>
    <row r="246" spans="1:8" x14ac:dyDescent="0.25">
      <c r="A246">
        <f t="shared" ref="A246:A257" si="37">A245+1</f>
        <v>244</v>
      </c>
      <c r="B246">
        <f t="shared" si="28"/>
        <v>2.9943304979527716</v>
      </c>
      <c r="C246">
        <f t="shared" si="29"/>
        <v>-16206</v>
      </c>
      <c r="D246">
        <f t="shared" si="30"/>
        <v>2404</v>
      </c>
      <c r="E246">
        <f t="shared" si="31"/>
        <v>0.4765625</v>
      </c>
      <c r="F246">
        <f t="shared" si="32"/>
        <v>31232</v>
      </c>
      <c r="G246">
        <f t="shared" si="33"/>
        <v>244</v>
      </c>
      <c r="H246">
        <f t="shared" si="34"/>
        <v>31</v>
      </c>
    </row>
    <row r="247" spans="1:8" x14ac:dyDescent="0.25">
      <c r="A247">
        <f t="shared" si="37"/>
        <v>245</v>
      </c>
      <c r="B247">
        <f t="shared" si="28"/>
        <v>3.0066023442558567</v>
      </c>
      <c r="C247">
        <f t="shared" si="29"/>
        <v>-16234</v>
      </c>
      <c r="D247">
        <f t="shared" si="30"/>
        <v>2205</v>
      </c>
      <c r="E247">
        <f t="shared" si="31"/>
        <v>0.478515625</v>
      </c>
      <c r="F247">
        <f t="shared" si="32"/>
        <v>31360</v>
      </c>
      <c r="G247">
        <f t="shared" si="33"/>
        <v>245</v>
      </c>
      <c r="H247">
        <f t="shared" si="34"/>
        <v>28</v>
      </c>
    </row>
    <row r="248" spans="1:8" x14ac:dyDescent="0.25">
      <c r="A248">
        <f t="shared" si="37"/>
        <v>246</v>
      </c>
      <c r="B248">
        <f t="shared" si="28"/>
        <v>3.0188741905589418</v>
      </c>
      <c r="C248">
        <f t="shared" si="29"/>
        <v>-16260</v>
      </c>
      <c r="D248">
        <f t="shared" si="30"/>
        <v>2005</v>
      </c>
      <c r="E248">
        <f t="shared" si="31"/>
        <v>0.48046875</v>
      </c>
      <c r="F248">
        <f t="shared" si="32"/>
        <v>31488</v>
      </c>
      <c r="G248">
        <f t="shared" si="33"/>
        <v>246</v>
      </c>
      <c r="H248">
        <f t="shared" si="34"/>
        <v>26</v>
      </c>
    </row>
    <row r="249" spans="1:8" x14ac:dyDescent="0.25">
      <c r="A249">
        <f t="shared" si="37"/>
        <v>247</v>
      </c>
      <c r="B249">
        <f t="shared" si="28"/>
        <v>3.0311460368620269</v>
      </c>
      <c r="C249">
        <f t="shared" si="29"/>
        <v>-16283</v>
      </c>
      <c r="D249">
        <f t="shared" si="30"/>
        <v>1806</v>
      </c>
      <c r="E249">
        <f t="shared" si="31"/>
        <v>0.482421875</v>
      </c>
      <c r="F249">
        <f t="shared" si="32"/>
        <v>31616</v>
      </c>
      <c r="G249">
        <f t="shared" si="33"/>
        <v>247</v>
      </c>
      <c r="H249">
        <f t="shared" si="34"/>
        <v>23</v>
      </c>
    </row>
    <row r="250" spans="1:8" x14ac:dyDescent="0.25">
      <c r="A250">
        <f t="shared" si="37"/>
        <v>248</v>
      </c>
      <c r="B250">
        <f t="shared" si="28"/>
        <v>3.043417883165112</v>
      </c>
      <c r="C250">
        <f t="shared" si="29"/>
        <v>-16304</v>
      </c>
      <c r="D250">
        <f t="shared" si="30"/>
        <v>1606</v>
      </c>
      <c r="E250">
        <f t="shared" si="31"/>
        <v>0.484375</v>
      </c>
      <c r="F250">
        <f t="shared" si="32"/>
        <v>31744</v>
      </c>
      <c r="G250">
        <f t="shared" si="33"/>
        <v>248</v>
      </c>
      <c r="H250">
        <f t="shared" si="34"/>
        <v>21</v>
      </c>
    </row>
    <row r="251" spans="1:8" x14ac:dyDescent="0.25">
      <c r="A251">
        <f t="shared" si="37"/>
        <v>249</v>
      </c>
      <c r="B251">
        <f t="shared" si="28"/>
        <v>3.0556897294681971</v>
      </c>
      <c r="C251">
        <f t="shared" si="29"/>
        <v>-16323</v>
      </c>
      <c r="D251">
        <f t="shared" si="30"/>
        <v>1406</v>
      </c>
      <c r="E251">
        <f t="shared" si="31"/>
        <v>0.486328125</v>
      </c>
      <c r="F251">
        <f t="shared" si="32"/>
        <v>31872</v>
      </c>
      <c r="G251">
        <f t="shared" si="33"/>
        <v>249</v>
      </c>
      <c r="H251">
        <f t="shared" si="34"/>
        <v>19</v>
      </c>
    </row>
    <row r="252" spans="1:8" x14ac:dyDescent="0.25">
      <c r="A252">
        <f t="shared" si="37"/>
        <v>250</v>
      </c>
      <c r="B252">
        <f t="shared" si="28"/>
        <v>3.0679615757712821</v>
      </c>
      <c r="C252">
        <f t="shared" si="29"/>
        <v>-16339</v>
      </c>
      <c r="D252">
        <f t="shared" si="30"/>
        <v>1205</v>
      </c>
      <c r="E252">
        <f t="shared" si="31"/>
        <v>0.48828124999999994</v>
      </c>
      <c r="F252">
        <f t="shared" si="32"/>
        <v>31999.999999999996</v>
      </c>
      <c r="G252">
        <f t="shared" si="33"/>
        <v>249.99999999999997</v>
      </c>
      <c r="H252">
        <f t="shared" si="34"/>
        <v>16</v>
      </c>
    </row>
    <row r="253" spans="1:8" x14ac:dyDescent="0.25">
      <c r="A253">
        <f t="shared" si="37"/>
        <v>251</v>
      </c>
      <c r="B253">
        <f t="shared" si="28"/>
        <v>3.0802334220743677</v>
      </c>
      <c r="C253">
        <f t="shared" si="29"/>
        <v>-16352</v>
      </c>
      <c r="D253">
        <f t="shared" si="30"/>
        <v>1005</v>
      </c>
      <c r="E253">
        <f t="shared" si="31"/>
        <v>0.49023437500000006</v>
      </c>
      <c r="F253">
        <f t="shared" si="32"/>
        <v>32128.000000000004</v>
      </c>
      <c r="G253">
        <f t="shared" si="33"/>
        <v>251.00000000000003</v>
      </c>
      <c r="H253">
        <f t="shared" si="34"/>
        <v>13</v>
      </c>
    </row>
    <row r="254" spans="1:8" x14ac:dyDescent="0.25">
      <c r="A254">
        <f t="shared" si="37"/>
        <v>252</v>
      </c>
      <c r="B254">
        <f t="shared" si="28"/>
        <v>3.0925052683774528</v>
      </c>
      <c r="C254">
        <f t="shared" si="29"/>
        <v>-16363</v>
      </c>
      <c r="D254">
        <f t="shared" si="30"/>
        <v>804</v>
      </c>
      <c r="E254">
        <f t="shared" si="31"/>
        <v>0.4921875</v>
      </c>
      <c r="F254">
        <f t="shared" si="32"/>
        <v>32256</v>
      </c>
      <c r="G254">
        <f t="shared" si="33"/>
        <v>252</v>
      </c>
      <c r="H254">
        <f t="shared" si="34"/>
        <v>11</v>
      </c>
    </row>
    <row r="255" spans="1:8" x14ac:dyDescent="0.25">
      <c r="A255">
        <f t="shared" si="37"/>
        <v>253</v>
      </c>
      <c r="B255">
        <f t="shared" si="28"/>
        <v>3.1047771146805379</v>
      </c>
      <c r="C255">
        <f t="shared" si="29"/>
        <v>-16372</v>
      </c>
      <c r="D255">
        <f t="shared" si="30"/>
        <v>603</v>
      </c>
      <c r="E255">
        <f t="shared" si="31"/>
        <v>0.494140625</v>
      </c>
      <c r="F255">
        <f t="shared" si="32"/>
        <v>32384</v>
      </c>
      <c r="G255">
        <f t="shared" si="33"/>
        <v>253</v>
      </c>
      <c r="H255">
        <f t="shared" si="34"/>
        <v>9</v>
      </c>
    </row>
    <row r="256" spans="1:8" x14ac:dyDescent="0.25">
      <c r="A256">
        <f t="shared" si="37"/>
        <v>254</v>
      </c>
      <c r="B256">
        <f t="shared" si="28"/>
        <v>3.1170489609836229</v>
      </c>
      <c r="C256">
        <f t="shared" si="29"/>
        <v>-16378</v>
      </c>
      <c r="D256">
        <f t="shared" si="30"/>
        <v>402</v>
      </c>
      <c r="E256">
        <f t="shared" si="31"/>
        <v>0.49609375</v>
      </c>
      <c r="F256">
        <f t="shared" si="32"/>
        <v>32512</v>
      </c>
      <c r="G256">
        <f t="shared" si="33"/>
        <v>254</v>
      </c>
      <c r="H256">
        <f t="shared" si="34"/>
        <v>6</v>
      </c>
    </row>
    <row r="257" spans="1:8" x14ac:dyDescent="0.25">
      <c r="A257">
        <f t="shared" si="37"/>
        <v>255</v>
      </c>
      <c r="B257">
        <f t="shared" si="28"/>
        <v>3.129320807286708</v>
      </c>
      <c r="C257">
        <f t="shared" si="29"/>
        <v>-16382</v>
      </c>
      <c r="D257">
        <f t="shared" si="30"/>
        <v>201</v>
      </c>
      <c r="E257">
        <f t="shared" si="31"/>
        <v>0.498046875</v>
      </c>
      <c r="F257">
        <f t="shared" si="32"/>
        <v>32640</v>
      </c>
      <c r="G257">
        <f t="shared" si="33"/>
        <v>255</v>
      </c>
      <c r="H257">
        <f t="shared" si="34"/>
        <v>4</v>
      </c>
    </row>
    <row r="263" spans="1:8" x14ac:dyDescent="0.25">
      <c r="G263">
        <f>3000/(POWER(2,14))</f>
        <v>0.18310546875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C8783-4317-45FF-BE7A-6B58C4521927}">
  <dimension ref="A1:M12"/>
  <sheetViews>
    <sheetView tabSelected="1" workbookViewId="0">
      <selection activeCell="E13" sqref="E13"/>
    </sheetView>
  </sheetViews>
  <sheetFormatPr defaultRowHeight="15" x14ac:dyDescent="0.25"/>
  <cols>
    <col min="1" max="1" width="10.7109375" customWidth="1"/>
    <col min="2" max="2" width="12" bestFit="1" customWidth="1"/>
    <col min="5" max="5" width="30.42578125" customWidth="1"/>
    <col min="7" max="8" width="9" customWidth="1"/>
    <col min="9" max="9" width="14.140625" customWidth="1"/>
    <col min="10" max="12" width="16.42578125" customWidth="1"/>
  </cols>
  <sheetData>
    <row r="1" spans="1:13" s="1" customFormat="1" ht="75.75" customHeight="1" x14ac:dyDescent="0.25">
      <c r="F1" s="1" t="s">
        <v>188</v>
      </c>
      <c r="G1" s="1" t="s">
        <v>194</v>
      </c>
      <c r="I1" s="1" t="s">
        <v>199</v>
      </c>
      <c r="J1" s="1" t="s">
        <v>198</v>
      </c>
      <c r="K1" s="1" t="s">
        <v>203</v>
      </c>
      <c r="L1" s="1" t="s">
        <v>204</v>
      </c>
      <c r="M1" s="1" t="s">
        <v>205</v>
      </c>
    </row>
    <row r="2" spans="1:13" x14ac:dyDescent="0.25">
      <c r="A2" t="s">
        <v>189</v>
      </c>
      <c r="B2">
        <v>0.8</v>
      </c>
      <c r="C2" t="s">
        <v>207</v>
      </c>
      <c r="F2">
        <v>50</v>
      </c>
      <c r="G2">
        <f t="shared" ref="G2:G12" si="0">_xlfn.FLOOR.MATH(F2*1000000/fs*samplep)</f>
        <v>907</v>
      </c>
      <c r="H2">
        <f>G2/F2</f>
        <v>18.14</v>
      </c>
      <c r="I2">
        <f t="shared" ref="I2:I12" si="1">_xlfn.FLOOR.MATH(G2/voices,1)</f>
        <v>113</v>
      </c>
      <c r="J2">
        <f t="shared" ref="J2:J12" si="2">FLOOR(I2/wtpervoice*wtp,1)</f>
        <v>11</v>
      </c>
      <c r="K2">
        <f t="shared" ref="K2:K8" si="3">FLOOR(I2*adsrp,1)</f>
        <v>22</v>
      </c>
      <c r="L2">
        <f t="shared" ref="L2:L8" si="4">FLOOR(I2/2*filterp,1)</f>
        <v>28</v>
      </c>
      <c r="M2">
        <f t="shared" ref="M2:M8" si="5">J2*wtpervoice+K2+2*L2</f>
        <v>111</v>
      </c>
    </row>
    <row r="3" spans="1:13" x14ac:dyDescent="0.25">
      <c r="A3" t="s">
        <v>190</v>
      </c>
      <c r="B3">
        <v>128</v>
      </c>
      <c r="C3" t="s">
        <v>192</v>
      </c>
      <c r="F3">
        <f>F2+50</f>
        <v>100</v>
      </c>
      <c r="G3">
        <f t="shared" si="0"/>
        <v>1814</v>
      </c>
      <c r="H3">
        <f t="shared" ref="H3:H12" si="6">G3/F3</f>
        <v>18.14</v>
      </c>
      <c r="I3">
        <f t="shared" si="1"/>
        <v>226</v>
      </c>
      <c r="J3">
        <f t="shared" si="2"/>
        <v>22</v>
      </c>
      <c r="K3">
        <f t="shared" si="3"/>
        <v>45</v>
      </c>
      <c r="L3">
        <f t="shared" si="4"/>
        <v>56</v>
      </c>
      <c r="M3">
        <f t="shared" si="5"/>
        <v>223</v>
      </c>
    </row>
    <row r="4" spans="1:13" x14ac:dyDescent="0.25">
      <c r="A4" t="s">
        <v>191</v>
      </c>
      <c r="B4">
        <f>block/fs*1000</f>
        <v>2.9024943310657596</v>
      </c>
      <c r="C4" t="s">
        <v>193</v>
      </c>
      <c r="F4">
        <f t="shared" ref="F4:F12" si="7">F3+50</f>
        <v>150</v>
      </c>
      <c r="G4">
        <f t="shared" si="0"/>
        <v>2721</v>
      </c>
      <c r="H4">
        <f t="shared" si="6"/>
        <v>18.14</v>
      </c>
      <c r="I4">
        <f t="shared" si="1"/>
        <v>340</v>
      </c>
      <c r="J4">
        <f t="shared" si="2"/>
        <v>34</v>
      </c>
      <c r="K4">
        <f t="shared" si="3"/>
        <v>68</v>
      </c>
      <c r="L4">
        <f t="shared" si="4"/>
        <v>85</v>
      </c>
      <c r="M4">
        <f t="shared" si="5"/>
        <v>340</v>
      </c>
    </row>
    <row r="5" spans="1:13" x14ac:dyDescent="0.25">
      <c r="A5" t="s">
        <v>195</v>
      </c>
      <c r="B5">
        <v>8</v>
      </c>
      <c r="F5">
        <f t="shared" si="7"/>
        <v>200</v>
      </c>
      <c r="G5">
        <f t="shared" si="0"/>
        <v>3628</v>
      </c>
      <c r="H5">
        <f t="shared" si="6"/>
        <v>18.14</v>
      </c>
      <c r="I5">
        <f t="shared" si="1"/>
        <v>453</v>
      </c>
      <c r="J5">
        <f t="shared" si="2"/>
        <v>45</v>
      </c>
      <c r="K5">
        <f t="shared" si="3"/>
        <v>90</v>
      </c>
      <c r="L5">
        <f t="shared" si="4"/>
        <v>113</v>
      </c>
      <c r="M5">
        <f t="shared" si="5"/>
        <v>451</v>
      </c>
    </row>
    <row r="6" spans="1:13" x14ac:dyDescent="0.25">
      <c r="A6" t="s">
        <v>196</v>
      </c>
      <c r="B6">
        <v>3</v>
      </c>
      <c r="C6" t="s">
        <v>206</v>
      </c>
      <c r="F6">
        <f t="shared" si="7"/>
        <v>250</v>
      </c>
      <c r="G6">
        <f t="shared" si="0"/>
        <v>4535</v>
      </c>
      <c r="H6">
        <f t="shared" si="6"/>
        <v>18.14</v>
      </c>
      <c r="I6">
        <f t="shared" si="1"/>
        <v>566</v>
      </c>
      <c r="J6">
        <f t="shared" si="2"/>
        <v>56</v>
      </c>
      <c r="K6">
        <f t="shared" si="3"/>
        <v>113</v>
      </c>
      <c r="L6">
        <f t="shared" si="4"/>
        <v>141</v>
      </c>
      <c r="M6">
        <f t="shared" si="5"/>
        <v>563</v>
      </c>
    </row>
    <row r="7" spans="1:13" x14ac:dyDescent="0.25">
      <c r="A7" t="s">
        <v>197</v>
      </c>
      <c r="B7">
        <f>B6*B5</f>
        <v>24</v>
      </c>
      <c r="F7">
        <f t="shared" si="7"/>
        <v>300</v>
      </c>
      <c r="G7">
        <f t="shared" si="0"/>
        <v>5442</v>
      </c>
      <c r="H7">
        <f t="shared" si="6"/>
        <v>18.14</v>
      </c>
      <c r="I7">
        <f t="shared" si="1"/>
        <v>680</v>
      </c>
      <c r="J7">
        <f t="shared" si="2"/>
        <v>68</v>
      </c>
      <c r="K7">
        <f t="shared" si="3"/>
        <v>136</v>
      </c>
      <c r="L7">
        <f t="shared" si="4"/>
        <v>170</v>
      </c>
      <c r="M7">
        <f t="shared" si="5"/>
        <v>680</v>
      </c>
    </row>
    <row r="8" spans="1:13" x14ac:dyDescent="0.25">
      <c r="A8" t="s">
        <v>201</v>
      </c>
      <c r="B8">
        <v>0.3</v>
      </c>
      <c r="F8">
        <f t="shared" si="7"/>
        <v>350</v>
      </c>
      <c r="G8">
        <f t="shared" si="0"/>
        <v>6349</v>
      </c>
      <c r="H8">
        <f t="shared" si="6"/>
        <v>18.14</v>
      </c>
      <c r="I8">
        <f t="shared" si="1"/>
        <v>793</v>
      </c>
      <c r="J8">
        <f t="shared" si="2"/>
        <v>79</v>
      </c>
      <c r="K8">
        <f t="shared" si="3"/>
        <v>158</v>
      </c>
      <c r="L8">
        <f t="shared" si="4"/>
        <v>198</v>
      </c>
      <c r="M8">
        <f t="shared" si="5"/>
        <v>791</v>
      </c>
    </row>
    <row r="9" spans="1:13" x14ac:dyDescent="0.25">
      <c r="A9" t="s">
        <v>200</v>
      </c>
      <c r="B9">
        <v>0.2</v>
      </c>
      <c r="F9">
        <f t="shared" si="7"/>
        <v>400</v>
      </c>
      <c r="G9">
        <f t="shared" si="0"/>
        <v>7256</v>
      </c>
      <c r="H9">
        <f t="shared" si="6"/>
        <v>18.14</v>
      </c>
      <c r="I9">
        <f t="shared" si="1"/>
        <v>907</v>
      </c>
      <c r="J9">
        <f t="shared" si="2"/>
        <v>90</v>
      </c>
      <c r="K9">
        <f>FLOOR(I9*adsrp,1)</f>
        <v>181</v>
      </c>
      <c r="L9">
        <f>FLOOR(I9/2*filterp,1)</f>
        <v>226</v>
      </c>
      <c r="M9">
        <f>J9*wtpervoice+K9+2*L9</f>
        <v>903</v>
      </c>
    </row>
    <row r="10" spans="1:13" x14ac:dyDescent="0.25">
      <c r="A10" t="s">
        <v>202</v>
      </c>
      <c r="B10">
        <v>0.5</v>
      </c>
      <c r="F10">
        <f t="shared" si="7"/>
        <v>450</v>
      </c>
      <c r="G10">
        <f t="shared" si="0"/>
        <v>8163</v>
      </c>
      <c r="H10">
        <f t="shared" si="6"/>
        <v>18.14</v>
      </c>
      <c r="I10">
        <f t="shared" si="1"/>
        <v>1020</v>
      </c>
      <c r="J10">
        <f t="shared" si="2"/>
        <v>102</v>
      </c>
      <c r="K10">
        <f>FLOOR(I10*adsrp,1)</f>
        <v>204</v>
      </c>
      <c r="L10">
        <f>FLOOR(I10/2*filterp,1)</f>
        <v>255</v>
      </c>
      <c r="M10">
        <f>J10*wtpervoice+K10+2*L10</f>
        <v>1020</v>
      </c>
    </row>
    <row r="11" spans="1:13" x14ac:dyDescent="0.25">
      <c r="A11" t="s">
        <v>341</v>
      </c>
      <c r="B11">
        <f>1/fs * samplep * 1000000</f>
        <v>18.140589569160998</v>
      </c>
      <c r="C11" t="s">
        <v>342</v>
      </c>
      <c r="F11">
        <f t="shared" si="7"/>
        <v>500</v>
      </c>
      <c r="G11">
        <f t="shared" si="0"/>
        <v>9070</v>
      </c>
      <c r="H11">
        <f t="shared" si="6"/>
        <v>18.14</v>
      </c>
      <c r="I11">
        <f t="shared" si="1"/>
        <v>1133</v>
      </c>
      <c r="J11">
        <f t="shared" si="2"/>
        <v>113</v>
      </c>
      <c r="K11">
        <f>FLOOR(I11*adsrp,1)</f>
        <v>226</v>
      </c>
      <c r="L11">
        <f>FLOOR(I11/2*filterp,1)</f>
        <v>283</v>
      </c>
      <c r="M11">
        <f>J11*wtpervoice+K11+2*L11</f>
        <v>1131</v>
      </c>
    </row>
    <row r="12" spans="1:13" x14ac:dyDescent="0.25">
      <c r="F12">
        <f t="shared" si="7"/>
        <v>550</v>
      </c>
      <c r="G12">
        <f t="shared" si="0"/>
        <v>9977</v>
      </c>
      <c r="H12">
        <f t="shared" si="6"/>
        <v>18.14</v>
      </c>
      <c r="I12">
        <f t="shared" si="1"/>
        <v>1247</v>
      </c>
      <c r="J12">
        <f t="shared" si="2"/>
        <v>124</v>
      </c>
      <c r="K12">
        <f>FLOOR(I12*adsrp,1)</f>
        <v>249</v>
      </c>
      <c r="L12">
        <f>FLOOR(I12/2*filterp,1)</f>
        <v>311</v>
      </c>
      <c r="M12">
        <f>J12*wtpervoice+K12+2*L12</f>
        <v>1243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420-666B-4F7F-A94A-9EF0CD4851BA}">
  <dimension ref="A1:D13"/>
  <sheetViews>
    <sheetView workbookViewId="0">
      <selection activeCell="G10" sqref="G10"/>
    </sheetView>
  </sheetViews>
  <sheetFormatPr defaultRowHeight="15" x14ac:dyDescent="0.25"/>
  <cols>
    <col min="3" max="3" width="7.140625" customWidth="1"/>
    <col min="4" max="4" width="18.5703125" customWidth="1"/>
  </cols>
  <sheetData>
    <row r="1" spans="1:4" x14ac:dyDescent="0.25">
      <c r="B1" t="s">
        <v>219</v>
      </c>
      <c r="C1" t="s">
        <v>220</v>
      </c>
      <c r="D1" t="s">
        <v>231</v>
      </c>
    </row>
    <row r="2" spans="1:4" x14ac:dyDescent="0.25">
      <c r="A2" t="s">
        <v>229</v>
      </c>
      <c r="B2">
        <v>-1</v>
      </c>
      <c r="C2">
        <v>1</v>
      </c>
    </row>
    <row r="3" spans="1:4" x14ac:dyDescent="0.25">
      <c r="A3" t="s">
        <v>230</v>
      </c>
      <c r="B3">
        <v>0</v>
      </c>
      <c r="C3">
        <v>1</v>
      </c>
    </row>
    <row r="4" spans="1:4" x14ac:dyDescent="0.25">
      <c r="A4" t="s">
        <v>221</v>
      </c>
      <c r="B4">
        <v>0.5</v>
      </c>
      <c r="C4">
        <v>30</v>
      </c>
    </row>
    <row r="5" spans="1:4" x14ac:dyDescent="0.25">
      <c r="A5" t="s">
        <v>222</v>
      </c>
      <c r="B5">
        <v>0</v>
      </c>
      <c r="C5">
        <v>2</v>
      </c>
    </row>
    <row r="6" spans="1:4" x14ac:dyDescent="0.25">
      <c r="A6" t="s">
        <v>218</v>
      </c>
      <c r="B6" s="2">
        <v>0</v>
      </c>
      <c r="C6">
        <v>1</v>
      </c>
      <c r="D6" t="s">
        <v>232</v>
      </c>
    </row>
    <row r="7" spans="1:4" x14ac:dyDescent="0.25">
      <c r="A7" t="s">
        <v>223</v>
      </c>
      <c r="B7">
        <v>0</v>
      </c>
      <c r="C7">
        <v>1</v>
      </c>
      <c r="D7" t="s">
        <v>233</v>
      </c>
    </row>
    <row r="8" spans="1:4" x14ac:dyDescent="0.25">
      <c r="A8" t="s">
        <v>224</v>
      </c>
      <c r="B8">
        <v>0</v>
      </c>
      <c r="C8">
        <v>2</v>
      </c>
      <c r="D8" t="s">
        <v>234</v>
      </c>
    </row>
    <row r="9" spans="1:4" x14ac:dyDescent="0.25">
      <c r="A9" t="s">
        <v>225</v>
      </c>
      <c r="B9">
        <v>0</v>
      </c>
      <c r="C9">
        <v>1</v>
      </c>
      <c r="D9" t="s">
        <v>233</v>
      </c>
    </row>
    <row r="10" spans="1:4" x14ac:dyDescent="0.25">
      <c r="A10" t="s">
        <v>226</v>
      </c>
      <c r="B10">
        <v>1</v>
      </c>
      <c r="C10">
        <v>2</v>
      </c>
      <c r="D10" t="s">
        <v>235</v>
      </c>
    </row>
    <row r="11" spans="1:4" x14ac:dyDescent="0.25">
      <c r="A11" t="s">
        <v>244</v>
      </c>
      <c r="B11">
        <v>0.5</v>
      </c>
      <c r="C11">
        <v>1</v>
      </c>
      <c r="D11" t="s">
        <v>245</v>
      </c>
    </row>
    <row r="12" spans="1:4" x14ac:dyDescent="0.25">
      <c r="A12" t="s">
        <v>227</v>
      </c>
      <c r="B12">
        <v>-0.5</v>
      </c>
      <c r="C12">
        <v>0.5</v>
      </c>
      <c r="D12" t="s">
        <v>236</v>
      </c>
    </row>
    <row r="13" spans="1:4" x14ac:dyDescent="0.25">
      <c r="A13" t="s">
        <v>228</v>
      </c>
      <c r="B13">
        <v>0</v>
      </c>
      <c r="C13">
        <v>1</v>
      </c>
      <c r="D1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18A3-EE68-413B-B9A3-E0133145B671}">
  <dimension ref="A1:C129"/>
  <sheetViews>
    <sheetView topLeftCell="A13" workbookViewId="0">
      <selection activeCell="G31" sqref="G31"/>
    </sheetView>
  </sheetViews>
  <sheetFormatPr defaultRowHeight="15" x14ac:dyDescent="0.25"/>
  <cols>
    <col min="1" max="1" width="8.85546875" customWidth="1"/>
    <col min="3" max="3" width="20" customWidth="1"/>
  </cols>
  <sheetData>
    <row r="1" spans="1:2" x14ac:dyDescent="0.25">
      <c r="A1" t="s">
        <v>115</v>
      </c>
      <c r="B1" t="s">
        <v>114</v>
      </c>
    </row>
    <row r="2" spans="1:2" x14ac:dyDescent="0.25">
      <c r="A2">
        <v>0</v>
      </c>
    </row>
    <row r="3" spans="1:2" x14ac:dyDescent="0.25">
      <c r="A3">
        <v>1</v>
      </c>
    </row>
    <row r="4" spans="1:2" x14ac:dyDescent="0.25">
      <c r="A4">
        <v>2</v>
      </c>
    </row>
    <row r="5" spans="1:2" x14ac:dyDescent="0.25">
      <c r="A5">
        <v>3</v>
      </c>
    </row>
    <row r="6" spans="1:2" x14ac:dyDescent="0.25">
      <c r="A6">
        <v>4</v>
      </c>
    </row>
    <row r="7" spans="1:2" x14ac:dyDescent="0.25">
      <c r="A7">
        <v>5</v>
      </c>
    </row>
    <row r="8" spans="1:2" x14ac:dyDescent="0.25">
      <c r="A8">
        <v>6</v>
      </c>
    </row>
    <row r="9" spans="1:2" x14ac:dyDescent="0.25">
      <c r="A9">
        <v>7</v>
      </c>
    </row>
    <row r="10" spans="1:2" x14ac:dyDescent="0.25">
      <c r="A10">
        <v>8</v>
      </c>
    </row>
    <row r="11" spans="1:2" x14ac:dyDescent="0.25">
      <c r="A11">
        <v>9</v>
      </c>
    </row>
    <row r="12" spans="1:2" x14ac:dyDescent="0.25">
      <c r="A12">
        <v>10</v>
      </c>
    </row>
    <row r="13" spans="1:2" x14ac:dyDescent="0.25">
      <c r="A13">
        <v>11</v>
      </c>
    </row>
    <row r="14" spans="1:2" x14ac:dyDescent="0.25">
      <c r="A14">
        <v>12</v>
      </c>
    </row>
    <row r="15" spans="1:2" x14ac:dyDescent="0.25">
      <c r="A15">
        <v>13</v>
      </c>
    </row>
    <row r="16" spans="1:2" x14ac:dyDescent="0.25">
      <c r="A16">
        <v>14</v>
      </c>
    </row>
    <row r="17" spans="1:3" x14ac:dyDescent="0.25">
      <c r="A17">
        <v>15</v>
      </c>
    </row>
    <row r="18" spans="1:3" x14ac:dyDescent="0.25">
      <c r="A18">
        <v>16</v>
      </c>
    </row>
    <row r="19" spans="1:3" x14ac:dyDescent="0.25">
      <c r="A19">
        <v>17</v>
      </c>
    </row>
    <row r="20" spans="1:3" x14ac:dyDescent="0.25">
      <c r="A20">
        <v>18</v>
      </c>
    </row>
    <row r="21" spans="1:3" x14ac:dyDescent="0.25">
      <c r="A21">
        <v>19</v>
      </c>
    </row>
    <row r="22" spans="1:3" x14ac:dyDescent="0.25">
      <c r="A22">
        <v>20</v>
      </c>
    </row>
    <row r="23" spans="1:3" x14ac:dyDescent="0.25">
      <c r="A23">
        <v>21</v>
      </c>
      <c r="B23" t="s">
        <v>113</v>
      </c>
      <c r="C23" t="str">
        <f>"#define " &amp; B23 &amp; " " &amp;A23</f>
        <v>#define A0 21</v>
      </c>
    </row>
    <row r="24" spans="1:3" x14ac:dyDescent="0.25">
      <c r="A24">
        <v>22</v>
      </c>
      <c r="B24" t="s">
        <v>143</v>
      </c>
      <c r="C24" t="str">
        <f t="shared" ref="C24:C87" si="0">"#define " &amp; B24 &amp; " " &amp;A24</f>
        <v>#define As0_Bb0 22</v>
      </c>
    </row>
    <row r="25" spans="1:3" x14ac:dyDescent="0.25">
      <c r="A25">
        <v>23</v>
      </c>
      <c r="B25" t="s">
        <v>111</v>
      </c>
      <c r="C25" t="str">
        <f t="shared" si="0"/>
        <v>#define B0 23</v>
      </c>
    </row>
    <row r="26" spans="1:3" x14ac:dyDescent="0.25">
      <c r="A26">
        <v>24</v>
      </c>
      <c r="B26" t="s">
        <v>110</v>
      </c>
      <c r="C26" t="str">
        <f t="shared" si="0"/>
        <v>#define C1 24</v>
      </c>
    </row>
    <row r="27" spans="1:3" x14ac:dyDescent="0.25">
      <c r="A27">
        <v>25</v>
      </c>
      <c r="B27" t="s">
        <v>144</v>
      </c>
      <c r="C27" t="str">
        <f t="shared" si="0"/>
        <v>#define Cs1_Db1 25</v>
      </c>
    </row>
    <row r="28" spans="1:3" x14ac:dyDescent="0.25">
      <c r="A28">
        <v>26</v>
      </c>
      <c r="B28" t="s">
        <v>108</v>
      </c>
      <c r="C28" t="str">
        <f t="shared" si="0"/>
        <v>#define D1 26</v>
      </c>
    </row>
    <row r="29" spans="1:3" x14ac:dyDescent="0.25">
      <c r="A29">
        <v>27</v>
      </c>
      <c r="B29" t="s">
        <v>145</v>
      </c>
      <c r="C29" t="str">
        <f t="shared" si="0"/>
        <v>#define Ds1_Eb1 27</v>
      </c>
    </row>
    <row r="30" spans="1:3" x14ac:dyDescent="0.25">
      <c r="A30">
        <v>28</v>
      </c>
      <c r="B30" t="s">
        <v>106</v>
      </c>
      <c r="C30" t="str">
        <f t="shared" si="0"/>
        <v>#define E1 28</v>
      </c>
    </row>
    <row r="31" spans="1:3" x14ac:dyDescent="0.25">
      <c r="A31">
        <v>29</v>
      </c>
      <c r="B31" t="s">
        <v>105</v>
      </c>
      <c r="C31" t="str">
        <f t="shared" si="0"/>
        <v>#define F1 29</v>
      </c>
    </row>
    <row r="32" spans="1:3" x14ac:dyDescent="0.25">
      <c r="A32">
        <v>30</v>
      </c>
      <c r="B32" t="s">
        <v>146</v>
      </c>
      <c r="C32" t="str">
        <f t="shared" si="0"/>
        <v>#define Fs1_Gb1 30</v>
      </c>
    </row>
    <row r="33" spans="1:3" x14ac:dyDescent="0.25">
      <c r="A33">
        <v>31</v>
      </c>
      <c r="B33" t="s">
        <v>103</v>
      </c>
      <c r="C33" t="str">
        <f t="shared" si="0"/>
        <v>#define G1 31</v>
      </c>
    </row>
    <row r="34" spans="1:3" x14ac:dyDescent="0.25">
      <c r="A34">
        <v>32</v>
      </c>
      <c r="B34" t="s">
        <v>147</v>
      </c>
      <c r="C34" t="str">
        <f t="shared" si="0"/>
        <v>#define Gs1_Ab1 32</v>
      </c>
    </row>
    <row r="35" spans="1:3" x14ac:dyDescent="0.25">
      <c r="A35">
        <v>33</v>
      </c>
      <c r="B35" t="s">
        <v>101</v>
      </c>
      <c r="C35" t="str">
        <f t="shared" si="0"/>
        <v>#define A1 33</v>
      </c>
    </row>
    <row r="36" spans="1:3" x14ac:dyDescent="0.25">
      <c r="A36">
        <v>34</v>
      </c>
      <c r="B36" t="s">
        <v>148</v>
      </c>
      <c r="C36" t="str">
        <f t="shared" si="0"/>
        <v>#define As1_Bb1 34</v>
      </c>
    </row>
    <row r="37" spans="1:3" x14ac:dyDescent="0.25">
      <c r="A37">
        <v>35</v>
      </c>
      <c r="B37" t="s">
        <v>99</v>
      </c>
      <c r="C37" t="str">
        <f t="shared" si="0"/>
        <v>#define B1 35</v>
      </c>
    </row>
    <row r="38" spans="1:3" x14ac:dyDescent="0.25">
      <c r="A38">
        <v>36</v>
      </c>
      <c r="B38" t="s">
        <v>98</v>
      </c>
      <c r="C38" t="str">
        <f t="shared" si="0"/>
        <v>#define C2 36</v>
      </c>
    </row>
    <row r="39" spans="1:3" x14ac:dyDescent="0.25">
      <c r="A39">
        <v>37</v>
      </c>
      <c r="B39" t="s">
        <v>149</v>
      </c>
      <c r="C39" t="str">
        <f t="shared" si="0"/>
        <v>#define Cs2_Db2 37</v>
      </c>
    </row>
    <row r="40" spans="1:3" x14ac:dyDescent="0.25">
      <c r="A40">
        <v>38</v>
      </c>
      <c r="B40" t="s">
        <v>96</v>
      </c>
      <c r="C40" t="str">
        <f t="shared" si="0"/>
        <v>#define D2 38</v>
      </c>
    </row>
    <row r="41" spans="1:3" x14ac:dyDescent="0.25">
      <c r="A41">
        <v>39</v>
      </c>
      <c r="B41" t="s">
        <v>150</v>
      </c>
      <c r="C41" t="str">
        <f t="shared" si="0"/>
        <v>#define Ds2_Eb2 39</v>
      </c>
    </row>
    <row r="42" spans="1:3" x14ac:dyDescent="0.25">
      <c r="A42">
        <v>40</v>
      </c>
      <c r="B42" t="s">
        <v>94</v>
      </c>
      <c r="C42" t="str">
        <f t="shared" si="0"/>
        <v>#define E2 40</v>
      </c>
    </row>
    <row r="43" spans="1:3" x14ac:dyDescent="0.25">
      <c r="A43">
        <v>41</v>
      </c>
      <c r="B43" t="s">
        <v>93</v>
      </c>
      <c r="C43" t="str">
        <f t="shared" si="0"/>
        <v>#define F2 41</v>
      </c>
    </row>
    <row r="44" spans="1:3" x14ac:dyDescent="0.25">
      <c r="A44">
        <v>42</v>
      </c>
      <c r="B44" t="s">
        <v>151</v>
      </c>
      <c r="C44" t="str">
        <f t="shared" si="0"/>
        <v>#define Fs2_Gb2 42</v>
      </c>
    </row>
    <row r="45" spans="1:3" x14ac:dyDescent="0.25">
      <c r="A45">
        <v>43</v>
      </c>
      <c r="B45" t="s">
        <v>91</v>
      </c>
      <c r="C45" t="str">
        <f t="shared" si="0"/>
        <v>#define G2 43</v>
      </c>
    </row>
    <row r="46" spans="1:3" x14ac:dyDescent="0.25">
      <c r="A46">
        <v>44</v>
      </c>
      <c r="B46" t="s">
        <v>152</v>
      </c>
      <c r="C46" t="str">
        <f t="shared" si="0"/>
        <v>#define Gs2_Ab2 44</v>
      </c>
    </row>
    <row r="47" spans="1:3" x14ac:dyDescent="0.25">
      <c r="A47">
        <v>45</v>
      </c>
      <c r="B47" t="s">
        <v>89</v>
      </c>
      <c r="C47" t="str">
        <f t="shared" si="0"/>
        <v>#define A2 45</v>
      </c>
    </row>
    <row r="48" spans="1:3" x14ac:dyDescent="0.25">
      <c r="A48">
        <v>46</v>
      </c>
      <c r="B48" t="s">
        <v>153</v>
      </c>
      <c r="C48" t="str">
        <f t="shared" si="0"/>
        <v>#define As2_Bb2 46</v>
      </c>
    </row>
    <row r="49" spans="1:3" x14ac:dyDescent="0.25">
      <c r="A49">
        <v>47</v>
      </c>
      <c r="B49" t="s">
        <v>87</v>
      </c>
      <c r="C49" t="str">
        <f t="shared" si="0"/>
        <v>#define B2 47</v>
      </c>
    </row>
    <row r="50" spans="1:3" x14ac:dyDescent="0.25">
      <c r="A50">
        <v>48</v>
      </c>
      <c r="B50" t="s">
        <v>86</v>
      </c>
      <c r="C50" t="str">
        <f t="shared" si="0"/>
        <v>#define C3 48</v>
      </c>
    </row>
    <row r="51" spans="1:3" x14ac:dyDescent="0.25">
      <c r="A51">
        <v>49</v>
      </c>
      <c r="B51" t="s">
        <v>154</v>
      </c>
      <c r="C51" t="str">
        <f t="shared" si="0"/>
        <v>#define Cs3_Db3 49</v>
      </c>
    </row>
    <row r="52" spans="1:3" x14ac:dyDescent="0.25">
      <c r="A52">
        <v>50</v>
      </c>
      <c r="B52" t="s">
        <v>84</v>
      </c>
      <c r="C52" t="str">
        <f t="shared" si="0"/>
        <v>#define D3 50</v>
      </c>
    </row>
    <row r="53" spans="1:3" x14ac:dyDescent="0.25">
      <c r="A53">
        <v>51</v>
      </c>
      <c r="B53" t="s">
        <v>155</v>
      </c>
      <c r="C53" t="str">
        <f t="shared" si="0"/>
        <v>#define Ds3_Eb3 51</v>
      </c>
    </row>
    <row r="54" spans="1:3" x14ac:dyDescent="0.25">
      <c r="A54">
        <v>52</v>
      </c>
      <c r="B54" t="s">
        <v>82</v>
      </c>
      <c r="C54" t="str">
        <f t="shared" si="0"/>
        <v>#define E3 52</v>
      </c>
    </row>
    <row r="55" spans="1:3" x14ac:dyDescent="0.25">
      <c r="A55">
        <v>53</v>
      </c>
      <c r="B55" t="s">
        <v>81</v>
      </c>
      <c r="C55" t="str">
        <f t="shared" si="0"/>
        <v>#define F3 53</v>
      </c>
    </row>
    <row r="56" spans="1:3" x14ac:dyDescent="0.25">
      <c r="A56">
        <v>54</v>
      </c>
      <c r="B56" t="s">
        <v>156</v>
      </c>
      <c r="C56" t="str">
        <f t="shared" si="0"/>
        <v>#define Fs3_Gb3 54</v>
      </c>
    </row>
    <row r="57" spans="1:3" x14ac:dyDescent="0.25">
      <c r="A57">
        <v>55</v>
      </c>
      <c r="B57" t="s">
        <v>79</v>
      </c>
      <c r="C57" t="str">
        <f t="shared" si="0"/>
        <v>#define G3 55</v>
      </c>
    </row>
    <row r="58" spans="1:3" x14ac:dyDescent="0.25">
      <c r="A58">
        <v>56</v>
      </c>
      <c r="B58" t="s">
        <v>157</v>
      </c>
      <c r="C58" t="str">
        <f t="shared" si="0"/>
        <v>#define Gs3_Ab3 56</v>
      </c>
    </row>
    <row r="59" spans="1:3" x14ac:dyDescent="0.25">
      <c r="A59">
        <v>57</v>
      </c>
      <c r="B59" t="s">
        <v>76</v>
      </c>
      <c r="C59" t="str">
        <f t="shared" si="0"/>
        <v>#define A3 57</v>
      </c>
    </row>
    <row r="60" spans="1:3" x14ac:dyDescent="0.25">
      <c r="A60">
        <v>58</v>
      </c>
      <c r="B60" t="s">
        <v>158</v>
      </c>
      <c r="C60" t="str">
        <f t="shared" si="0"/>
        <v>#define As3_Bb3 58</v>
      </c>
    </row>
    <row r="61" spans="1:3" x14ac:dyDescent="0.25">
      <c r="A61">
        <v>59</v>
      </c>
      <c r="B61" t="s">
        <v>74</v>
      </c>
      <c r="C61" t="str">
        <f t="shared" si="0"/>
        <v>#define B3 59</v>
      </c>
    </row>
    <row r="62" spans="1:3" x14ac:dyDescent="0.25">
      <c r="A62">
        <v>60</v>
      </c>
      <c r="B62" t="s">
        <v>187</v>
      </c>
      <c r="C62" t="str">
        <f t="shared" si="0"/>
        <v>#define C4 60</v>
      </c>
    </row>
    <row r="63" spans="1:3" x14ac:dyDescent="0.25">
      <c r="A63">
        <v>61</v>
      </c>
      <c r="B63" t="s">
        <v>159</v>
      </c>
      <c r="C63" t="str">
        <f t="shared" si="0"/>
        <v>#define Cs4_Db4 61</v>
      </c>
    </row>
    <row r="64" spans="1:3" x14ac:dyDescent="0.25">
      <c r="A64">
        <v>62</v>
      </c>
      <c r="B64" t="s">
        <v>71</v>
      </c>
      <c r="C64" t="str">
        <f t="shared" si="0"/>
        <v>#define D4 62</v>
      </c>
    </row>
    <row r="65" spans="1:3" x14ac:dyDescent="0.25">
      <c r="A65">
        <v>63</v>
      </c>
      <c r="B65" t="s">
        <v>160</v>
      </c>
      <c r="C65" t="str">
        <f t="shared" si="0"/>
        <v>#define Ds4_Eb4 63</v>
      </c>
    </row>
    <row r="66" spans="1:3" x14ac:dyDescent="0.25">
      <c r="A66">
        <v>64</v>
      </c>
      <c r="B66" t="s">
        <v>69</v>
      </c>
      <c r="C66" t="str">
        <f t="shared" si="0"/>
        <v>#define E4 64</v>
      </c>
    </row>
    <row r="67" spans="1:3" x14ac:dyDescent="0.25">
      <c r="A67">
        <v>65</v>
      </c>
      <c r="B67" t="s">
        <v>68</v>
      </c>
      <c r="C67" t="str">
        <f t="shared" si="0"/>
        <v>#define F4 65</v>
      </c>
    </row>
    <row r="68" spans="1:3" x14ac:dyDescent="0.25">
      <c r="A68">
        <v>66</v>
      </c>
      <c r="B68" t="s">
        <v>161</v>
      </c>
      <c r="C68" t="str">
        <f t="shared" si="0"/>
        <v>#define Fs4_Gb4 66</v>
      </c>
    </row>
    <row r="69" spans="1:3" x14ac:dyDescent="0.25">
      <c r="A69">
        <v>67</v>
      </c>
      <c r="B69" t="s">
        <v>66</v>
      </c>
      <c r="C69" t="str">
        <f t="shared" si="0"/>
        <v>#define G4 67</v>
      </c>
    </row>
    <row r="70" spans="1:3" x14ac:dyDescent="0.25">
      <c r="A70">
        <v>68</v>
      </c>
      <c r="B70" t="s">
        <v>162</v>
      </c>
      <c r="C70" t="str">
        <f t="shared" si="0"/>
        <v>#define Gs4_Ab4 68</v>
      </c>
    </row>
    <row r="71" spans="1:3" x14ac:dyDescent="0.25">
      <c r="A71">
        <v>69</v>
      </c>
      <c r="B71" t="s">
        <v>142</v>
      </c>
      <c r="C71" t="str">
        <f t="shared" si="0"/>
        <v>#define A4 69</v>
      </c>
    </row>
    <row r="72" spans="1:3" x14ac:dyDescent="0.25">
      <c r="A72">
        <v>70</v>
      </c>
      <c r="B72" t="s">
        <v>163</v>
      </c>
      <c r="C72" t="str">
        <f t="shared" si="0"/>
        <v>#define As4_Bb4 70</v>
      </c>
    </row>
    <row r="73" spans="1:3" x14ac:dyDescent="0.25">
      <c r="A73">
        <v>71</v>
      </c>
      <c r="B73" t="s">
        <v>62</v>
      </c>
      <c r="C73" t="str">
        <f t="shared" si="0"/>
        <v>#define B4 71</v>
      </c>
    </row>
    <row r="74" spans="1:3" x14ac:dyDescent="0.25">
      <c r="A74">
        <v>72</v>
      </c>
      <c r="B74" t="s">
        <v>61</v>
      </c>
      <c r="C74" t="str">
        <f t="shared" si="0"/>
        <v>#define C5 72</v>
      </c>
    </row>
    <row r="75" spans="1:3" x14ac:dyDescent="0.25">
      <c r="A75">
        <v>73</v>
      </c>
      <c r="B75" t="s">
        <v>164</v>
      </c>
      <c r="C75" t="str">
        <f t="shared" si="0"/>
        <v>#define Cs5_Db5 73</v>
      </c>
    </row>
    <row r="76" spans="1:3" x14ac:dyDescent="0.25">
      <c r="A76">
        <v>74</v>
      </c>
      <c r="B76" t="s">
        <v>59</v>
      </c>
      <c r="C76" t="str">
        <f t="shared" si="0"/>
        <v>#define D5 74</v>
      </c>
    </row>
    <row r="77" spans="1:3" x14ac:dyDescent="0.25">
      <c r="A77">
        <v>75</v>
      </c>
      <c r="B77" t="s">
        <v>165</v>
      </c>
      <c r="C77" t="str">
        <f t="shared" si="0"/>
        <v>#define Ds5_Eb5 75</v>
      </c>
    </row>
    <row r="78" spans="1:3" x14ac:dyDescent="0.25">
      <c r="A78">
        <v>76</v>
      </c>
      <c r="B78" t="s">
        <v>57</v>
      </c>
      <c r="C78" t="str">
        <f t="shared" si="0"/>
        <v>#define E5 76</v>
      </c>
    </row>
    <row r="79" spans="1:3" x14ac:dyDescent="0.25">
      <c r="A79">
        <v>77</v>
      </c>
      <c r="B79" t="s">
        <v>56</v>
      </c>
      <c r="C79" t="str">
        <f t="shared" si="0"/>
        <v>#define F5 77</v>
      </c>
    </row>
    <row r="80" spans="1:3" x14ac:dyDescent="0.25">
      <c r="A80">
        <v>78</v>
      </c>
      <c r="B80" t="s">
        <v>166</v>
      </c>
      <c r="C80" t="str">
        <f t="shared" si="0"/>
        <v>#define Fs5_Gb5 78</v>
      </c>
    </row>
    <row r="81" spans="1:3" x14ac:dyDescent="0.25">
      <c r="A81">
        <v>79</v>
      </c>
      <c r="B81" t="s">
        <v>54</v>
      </c>
      <c r="C81" t="str">
        <f t="shared" si="0"/>
        <v>#define G5 79</v>
      </c>
    </row>
    <row r="82" spans="1:3" x14ac:dyDescent="0.25">
      <c r="A82">
        <v>80</v>
      </c>
      <c r="B82" t="s">
        <v>167</v>
      </c>
      <c r="C82" t="str">
        <f t="shared" si="0"/>
        <v>#define Gs5_Ab5 80</v>
      </c>
    </row>
    <row r="83" spans="1:3" x14ac:dyDescent="0.25">
      <c r="A83">
        <v>81</v>
      </c>
      <c r="B83" t="s">
        <v>52</v>
      </c>
      <c r="C83" t="str">
        <f t="shared" si="0"/>
        <v>#define A5 81</v>
      </c>
    </row>
    <row r="84" spans="1:3" x14ac:dyDescent="0.25">
      <c r="A84">
        <v>82</v>
      </c>
      <c r="B84" t="s">
        <v>168</v>
      </c>
      <c r="C84" t="str">
        <f t="shared" si="0"/>
        <v>#define As5_Bb5 82</v>
      </c>
    </row>
    <row r="85" spans="1:3" x14ac:dyDescent="0.25">
      <c r="A85">
        <v>83</v>
      </c>
      <c r="B85" t="s">
        <v>50</v>
      </c>
      <c r="C85" t="str">
        <f t="shared" si="0"/>
        <v>#define B5 83</v>
      </c>
    </row>
    <row r="86" spans="1:3" x14ac:dyDescent="0.25">
      <c r="A86">
        <v>84</v>
      </c>
      <c r="B86" t="s">
        <v>49</v>
      </c>
      <c r="C86" t="str">
        <f t="shared" si="0"/>
        <v>#define C6 84</v>
      </c>
    </row>
    <row r="87" spans="1:3" x14ac:dyDescent="0.25">
      <c r="A87">
        <v>85</v>
      </c>
      <c r="B87" t="s">
        <v>169</v>
      </c>
      <c r="C87" t="str">
        <f t="shared" si="0"/>
        <v>#define Cs6_Db6 85</v>
      </c>
    </row>
    <row r="88" spans="1:3" x14ac:dyDescent="0.25">
      <c r="A88">
        <v>86</v>
      </c>
      <c r="B88" t="s">
        <v>47</v>
      </c>
      <c r="C88" t="str">
        <f t="shared" ref="C88:C129" si="1">"#define " &amp; B88 &amp; " " &amp;A88</f>
        <v>#define D6 86</v>
      </c>
    </row>
    <row r="89" spans="1:3" x14ac:dyDescent="0.25">
      <c r="A89">
        <v>87</v>
      </c>
      <c r="B89" t="s">
        <v>170</v>
      </c>
      <c r="C89" t="str">
        <f t="shared" si="1"/>
        <v>#define Ds6_Eb6 87</v>
      </c>
    </row>
    <row r="90" spans="1:3" x14ac:dyDescent="0.25">
      <c r="A90">
        <v>88</v>
      </c>
      <c r="B90" t="s">
        <v>45</v>
      </c>
      <c r="C90" t="str">
        <f t="shared" si="1"/>
        <v>#define E6 88</v>
      </c>
    </row>
    <row r="91" spans="1:3" x14ac:dyDescent="0.25">
      <c r="A91">
        <v>89</v>
      </c>
      <c r="B91" t="s">
        <v>44</v>
      </c>
      <c r="C91" t="str">
        <f t="shared" si="1"/>
        <v>#define F6 89</v>
      </c>
    </row>
    <row r="92" spans="1:3" x14ac:dyDescent="0.25">
      <c r="A92">
        <v>90</v>
      </c>
      <c r="B92" t="s">
        <v>171</v>
      </c>
      <c r="C92" t="str">
        <f t="shared" si="1"/>
        <v>#define Fs6_Gb6 90</v>
      </c>
    </row>
    <row r="93" spans="1:3" x14ac:dyDescent="0.25">
      <c r="A93">
        <v>91</v>
      </c>
      <c r="B93" t="s">
        <v>42</v>
      </c>
      <c r="C93" t="str">
        <f t="shared" si="1"/>
        <v>#define G6 91</v>
      </c>
    </row>
    <row r="94" spans="1:3" x14ac:dyDescent="0.25">
      <c r="A94">
        <v>92</v>
      </c>
      <c r="B94" t="s">
        <v>172</v>
      </c>
      <c r="C94" t="str">
        <f t="shared" si="1"/>
        <v>#define Gs6_Ab6 92</v>
      </c>
    </row>
    <row r="95" spans="1:3" x14ac:dyDescent="0.25">
      <c r="A95">
        <v>93</v>
      </c>
      <c r="B95" t="s">
        <v>40</v>
      </c>
      <c r="C95" t="str">
        <f t="shared" si="1"/>
        <v>#define A6 93</v>
      </c>
    </row>
    <row r="96" spans="1:3" x14ac:dyDescent="0.25">
      <c r="A96">
        <v>94</v>
      </c>
      <c r="B96" t="s">
        <v>173</v>
      </c>
      <c r="C96" t="str">
        <f t="shared" si="1"/>
        <v>#define As6_Bb6 94</v>
      </c>
    </row>
    <row r="97" spans="1:3" x14ac:dyDescent="0.25">
      <c r="A97">
        <v>95</v>
      </c>
      <c r="B97" t="s">
        <v>38</v>
      </c>
      <c r="C97" t="str">
        <f t="shared" si="1"/>
        <v>#define B6 95</v>
      </c>
    </row>
    <row r="98" spans="1:3" x14ac:dyDescent="0.25">
      <c r="A98">
        <v>96</v>
      </c>
      <c r="B98" t="s">
        <v>37</v>
      </c>
      <c r="C98" t="str">
        <f t="shared" si="1"/>
        <v>#define C7 96</v>
      </c>
    </row>
    <row r="99" spans="1:3" x14ac:dyDescent="0.25">
      <c r="A99">
        <v>97</v>
      </c>
      <c r="B99" t="s">
        <v>174</v>
      </c>
      <c r="C99" t="str">
        <f t="shared" si="1"/>
        <v>#define Cs7_Db7 97</v>
      </c>
    </row>
    <row r="100" spans="1:3" x14ac:dyDescent="0.25">
      <c r="A100">
        <v>98</v>
      </c>
      <c r="B100" t="s">
        <v>35</v>
      </c>
      <c r="C100" t="str">
        <f t="shared" si="1"/>
        <v>#define D7 98</v>
      </c>
    </row>
    <row r="101" spans="1:3" x14ac:dyDescent="0.25">
      <c r="A101">
        <v>99</v>
      </c>
      <c r="B101" t="s">
        <v>175</v>
      </c>
      <c r="C101" t="str">
        <f t="shared" si="1"/>
        <v>#define Ds7_Eb7 99</v>
      </c>
    </row>
    <row r="102" spans="1:3" x14ac:dyDescent="0.25">
      <c r="A102">
        <v>100</v>
      </c>
      <c r="B102" t="s">
        <v>33</v>
      </c>
      <c r="C102" t="str">
        <f t="shared" si="1"/>
        <v>#define E7 100</v>
      </c>
    </row>
    <row r="103" spans="1:3" x14ac:dyDescent="0.25">
      <c r="A103">
        <v>101</v>
      </c>
      <c r="B103" t="s">
        <v>32</v>
      </c>
      <c r="C103" t="str">
        <f t="shared" si="1"/>
        <v>#define F7 101</v>
      </c>
    </row>
    <row r="104" spans="1:3" x14ac:dyDescent="0.25">
      <c r="A104">
        <v>102</v>
      </c>
      <c r="B104" t="s">
        <v>176</v>
      </c>
      <c r="C104" t="str">
        <f t="shared" si="1"/>
        <v>#define Fs7_Gb7 102</v>
      </c>
    </row>
    <row r="105" spans="1:3" x14ac:dyDescent="0.25">
      <c r="A105">
        <v>103</v>
      </c>
      <c r="B105" t="s">
        <v>30</v>
      </c>
      <c r="C105" t="str">
        <f t="shared" si="1"/>
        <v>#define G7 103</v>
      </c>
    </row>
    <row r="106" spans="1:3" x14ac:dyDescent="0.25">
      <c r="A106">
        <v>104</v>
      </c>
      <c r="B106" t="s">
        <v>177</v>
      </c>
      <c r="C106" t="str">
        <f t="shared" si="1"/>
        <v>#define Gs7_Ab7 104</v>
      </c>
    </row>
    <row r="107" spans="1:3" x14ac:dyDescent="0.25">
      <c r="A107">
        <v>105</v>
      </c>
      <c r="B107" t="s">
        <v>28</v>
      </c>
      <c r="C107" t="str">
        <f t="shared" si="1"/>
        <v>#define A7 105</v>
      </c>
    </row>
    <row r="108" spans="1:3" x14ac:dyDescent="0.25">
      <c r="A108">
        <v>106</v>
      </c>
      <c r="B108" t="s">
        <v>178</v>
      </c>
      <c r="C108" t="str">
        <f t="shared" si="1"/>
        <v>#define As7_Bb7 106</v>
      </c>
    </row>
    <row r="109" spans="1:3" x14ac:dyDescent="0.25">
      <c r="A109">
        <v>107</v>
      </c>
      <c r="B109" t="s">
        <v>26</v>
      </c>
      <c r="C109" t="str">
        <f t="shared" si="1"/>
        <v>#define B7 107</v>
      </c>
    </row>
    <row r="110" spans="1:3" x14ac:dyDescent="0.25">
      <c r="A110">
        <v>108</v>
      </c>
      <c r="B110" t="s">
        <v>25</v>
      </c>
      <c r="C110" t="str">
        <f t="shared" si="1"/>
        <v>#define C8 108</v>
      </c>
    </row>
    <row r="111" spans="1:3" x14ac:dyDescent="0.25">
      <c r="A111">
        <v>109</v>
      </c>
      <c r="B111" t="s">
        <v>179</v>
      </c>
      <c r="C111" t="str">
        <f t="shared" si="1"/>
        <v>#define Cs8_Db8 109</v>
      </c>
    </row>
    <row r="112" spans="1:3" x14ac:dyDescent="0.25">
      <c r="A112">
        <v>110</v>
      </c>
      <c r="B112" t="s">
        <v>23</v>
      </c>
      <c r="C112" t="str">
        <f t="shared" si="1"/>
        <v>#define D8 110</v>
      </c>
    </row>
    <row r="113" spans="1:3" x14ac:dyDescent="0.25">
      <c r="A113">
        <v>111</v>
      </c>
      <c r="B113" t="s">
        <v>180</v>
      </c>
      <c r="C113" t="str">
        <f t="shared" si="1"/>
        <v>#define Ds8_Eb8 111</v>
      </c>
    </row>
    <row r="114" spans="1:3" x14ac:dyDescent="0.25">
      <c r="A114">
        <v>112</v>
      </c>
      <c r="B114" t="s">
        <v>21</v>
      </c>
      <c r="C114" t="str">
        <f t="shared" si="1"/>
        <v>#define E8 112</v>
      </c>
    </row>
    <row r="115" spans="1:3" x14ac:dyDescent="0.25">
      <c r="A115">
        <v>113</v>
      </c>
      <c r="B115" t="s">
        <v>20</v>
      </c>
      <c r="C115" t="str">
        <f t="shared" si="1"/>
        <v>#define F8 113</v>
      </c>
    </row>
    <row r="116" spans="1:3" x14ac:dyDescent="0.25">
      <c r="A116">
        <v>114</v>
      </c>
      <c r="B116" t="s">
        <v>181</v>
      </c>
      <c r="C116" t="str">
        <f t="shared" si="1"/>
        <v>#define Fs8_Gb8 114</v>
      </c>
    </row>
    <row r="117" spans="1:3" x14ac:dyDescent="0.25">
      <c r="A117">
        <v>115</v>
      </c>
      <c r="B117" t="s">
        <v>18</v>
      </c>
      <c r="C117" t="str">
        <f t="shared" si="1"/>
        <v>#define G8 115</v>
      </c>
    </row>
    <row r="118" spans="1:3" x14ac:dyDescent="0.25">
      <c r="A118">
        <v>116</v>
      </c>
      <c r="B118" t="s">
        <v>182</v>
      </c>
      <c r="C118" t="str">
        <f t="shared" si="1"/>
        <v>#define Gs8_Ab8 116</v>
      </c>
    </row>
    <row r="119" spans="1:3" x14ac:dyDescent="0.25">
      <c r="A119">
        <v>117</v>
      </c>
      <c r="B119" t="s">
        <v>16</v>
      </c>
      <c r="C119" t="str">
        <f t="shared" si="1"/>
        <v>#define A8 117</v>
      </c>
    </row>
    <row r="120" spans="1:3" x14ac:dyDescent="0.25">
      <c r="A120">
        <v>118</v>
      </c>
      <c r="B120" t="s">
        <v>183</v>
      </c>
      <c r="C120" t="str">
        <f t="shared" si="1"/>
        <v>#define As8_Bb8 118</v>
      </c>
    </row>
    <row r="121" spans="1:3" x14ac:dyDescent="0.25">
      <c r="A121">
        <v>119</v>
      </c>
      <c r="B121" t="s">
        <v>14</v>
      </c>
      <c r="C121" t="str">
        <f t="shared" si="1"/>
        <v>#define B8 119</v>
      </c>
    </row>
    <row r="122" spans="1:3" x14ac:dyDescent="0.25">
      <c r="A122">
        <v>120</v>
      </c>
      <c r="B122" t="s">
        <v>13</v>
      </c>
      <c r="C122" t="str">
        <f t="shared" si="1"/>
        <v>#define C9 120</v>
      </c>
    </row>
    <row r="123" spans="1:3" x14ac:dyDescent="0.25">
      <c r="A123">
        <v>121</v>
      </c>
      <c r="B123" t="s">
        <v>184</v>
      </c>
      <c r="C123" t="str">
        <f t="shared" si="1"/>
        <v>#define Cs9_Db9 121</v>
      </c>
    </row>
    <row r="124" spans="1:3" x14ac:dyDescent="0.25">
      <c r="A124">
        <v>122</v>
      </c>
      <c r="B124" t="s">
        <v>11</v>
      </c>
      <c r="C124" t="str">
        <f t="shared" si="1"/>
        <v>#define D9 122</v>
      </c>
    </row>
    <row r="125" spans="1:3" x14ac:dyDescent="0.25">
      <c r="A125">
        <v>123</v>
      </c>
      <c r="B125" t="s">
        <v>185</v>
      </c>
      <c r="C125" t="str">
        <f t="shared" si="1"/>
        <v>#define Ds9_Eb9 123</v>
      </c>
    </row>
    <row r="126" spans="1:3" x14ac:dyDescent="0.25">
      <c r="A126">
        <v>124</v>
      </c>
      <c r="B126" t="s">
        <v>9</v>
      </c>
      <c r="C126" t="str">
        <f t="shared" si="1"/>
        <v>#define E9 124</v>
      </c>
    </row>
    <row r="127" spans="1:3" x14ac:dyDescent="0.25">
      <c r="A127">
        <v>125</v>
      </c>
      <c r="B127" t="s">
        <v>8</v>
      </c>
      <c r="C127" t="str">
        <f t="shared" si="1"/>
        <v>#define F9 125</v>
      </c>
    </row>
    <row r="128" spans="1:3" x14ac:dyDescent="0.25">
      <c r="A128">
        <v>126</v>
      </c>
      <c r="B128" t="s">
        <v>186</v>
      </c>
      <c r="C128" t="str">
        <f t="shared" si="1"/>
        <v>#define Fs9_Gb9 126</v>
      </c>
    </row>
    <row r="129" spans="1:3" x14ac:dyDescent="0.25">
      <c r="A129">
        <v>127</v>
      </c>
      <c r="B129" t="s">
        <v>6</v>
      </c>
      <c r="C129" t="str">
        <f t="shared" si="1"/>
        <v>#define G9 127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notes</vt:lpstr>
      <vt:lpstr>quick harmonics</vt:lpstr>
      <vt:lpstr>notes float</vt:lpstr>
      <vt:lpstr>tanh</vt:lpstr>
      <vt:lpstr>fpu instr set</vt:lpstr>
      <vt:lpstr>trig buffer</vt:lpstr>
      <vt:lpstr>cycles</vt:lpstr>
      <vt:lpstr>lpf</vt:lpstr>
      <vt:lpstr>Notes def</vt:lpstr>
      <vt:lpstr>Sheet2</vt:lpstr>
      <vt:lpstr>ADSR</vt:lpstr>
      <vt:lpstr>a</vt:lpstr>
      <vt:lpstr>adsrp</vt:lpstr>
      <vt:lpstr>b</vt:lpstr>
      <vt:lpstr>block</vt:lpstr>
      <vt:lpstr>Blut</vt:lpstr>
      <vt:lpstr>filterp</vt:lpstr>
      <vt:lpstr>fs</vt:lpstr>
      <vt:lpstr>k1_</vt:lpstr>
      <vt:lpstr>k2_</vt:lpstr>
      <vt:lpstr>N</vt:lpstr>
      <vt:lpstr>Q</vt:lpstr>
      <vt:lpstr>samplep</vt:lpstr>
      <vt:lpstr>Ts</vt:lpstr>
      <vt:lpstr>voices</vt:lpstr>
      <vt:lpstr>wtp</vt:lpstr>
      <vt:lpstr>wtpervoice</vt:lpstr>
      <vt:lpstr>wttotal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Rademan</dc:creator>
  <cp:lastModifiedBy>Marco Rademan</cp:lastModifiedBy>
  <dcterms:created xsi:type="dcterms:W3CDTF">2021-06-30T09:02:06Z</dcterms:created>
  <dcterms:modified xsi:type="dcterms:W3CDTF">2021-08-28T21:44:55Z</dcterms:modified>
</cp:coreProperties>
</file>