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el\Documents\Prof Adamowski\Iximulew\DataLagoAtitlan\"/>
    </mc:Choice>
  </mc:AlternateContent>
  <xr:revisionPtr revIDLastSave="0" documentId="13_ncr:1_{A79BEE9A-DA25-491E-A69F-F917B0916CE0}" xr6:coauthVersionLast="44" xr6:coauthVersionMax="45" xr10:uidLastSave="{00000000-0000-0000-0000-000000000000}"/>
  <bookViews>
    <workbookView xWindow="13690" yWindow="3900" windowWidth="7500" windowHeight="7360" firstSheet="4" activeTab="4" xr2:uid="{00000000-000D-0000-FFFF-FFFF00000000}"/>
  </bookViews>
  <sheets>
    <sheet name="Clima (prom. anual x sitio)" sheetId="64" r:id="rId1"/>
    <sheet name="Clima (prom. anual)" sheetId="70" r:id="rId2"/>
    <sheet name="Caudales (antes 2017)" sheetId="72" r:id="rId3"/>
    <sheet name="Cuencas con nuevos datos" sheetId="74" r:id="rId4"/>
    <sheet name="Nutrientes en los cuencos" sheetId="75" r:id="rId5"/>
    <sheet name="Oscilación del Lago" sheetId="73" r:id="rId6"/>
    <sheet name="INE" sheetId="7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74" l="1"/>
  <c r="K8" i="74"/>
  <c r="K28" i="74"/>
  <c r="K27" i="74"/>
  <c r="K26" i="74"/>
  <c r="K25" i="74"/>
  <c r="K24" i="74"/>
  <c r="K23" i="74"/>
  <c r="K22" i="74"/>
  <c r="K21" i="74"/>
  <c r="K20" i="74"/>
  <c r="K19" i="74"/>
  <c r="K18" i="74"/>
  <c r="K17" i="74"/>
  <c r="K69" i="74"/>
  <c r="K56" i="74"/>
  <c r="K43" i="74"/>
  <c r="K30" i="74"/>
  <c r="K41" i="74"/>
  <c r="K40" i="74"/>
  <c r="K39" i="74"/>
  <c r="K38" i="74"/>
  <c r="K37" i="74"/>
  <c r="K36" i="74"/>
  <c r="K35" i="74"/>
  <c r="K34" i="74"/>
  <c r="K33" i="74"/>
  <c r="K32" i="74"/>
  <c r="K31" i="74"/>
  <c r="K54" i="74"/>
  <c r="K53" i="74"/>
  <c r="K52" i="74"/>
  <c r="K51" i="74"/>
  <c r="K50" i="74"/>
  <c r="K49" i="74"/>
  <c r="K48" i="74"/>
  <c r="K47" i="74"/>
  <c r="K46" i="74"/>
  <c r="K45" i="74"/>
  <c r="K44" i="74"/>
  <c r="K67" i="74"/>
  <c r="K66" i="74"/>
  <c r="K65" i="74"/>
  <c r="K64" i="74"/>
  <c r="K63" i="74"/>
  <c r="K62" i="74"/>
  <c r="K61" i="74"/>
  <c r="K60" i="74"/>
  <c r="K59" i="74"/>
  <c r="K58" i="74"/>
  <c r="K57" i="74"/>
  <c r="K80" i="74"/>
  <c r="K79" i="74"/>
  <c r="K78" i="74"/>
  <c r="K77" i="74"/>
  <c r="K76" i="74"/>
  <c r="K75" i="74"/>
  <c r="K74" i="74"/>
  <c r="K73" i="74"/>
  <c r="K72" i="74"/>
  <c r="K71" i="74"/>
  <c r="K70" i="74"/>
  <c r="J80" i="74"/>
  <c r="J79" i="74"/>
  <c r="J78" i="74"/>
  <c r="J77" i="74"/>
  <c r="J76" i="74"/>
  <c r="J75" i="74"/>
  <c r="J74" i="74"/>
  <c r="J73" i="74"/>
  <c r="J72" i="74"/>
  <c r="J71" i="74"/>
  <c r="J70" i="74"/>
  <c r="J69" i="74"/>
  <c r="J67" i="74"/>
  <c r="J66" i="74"/>
  <c r="J65" i="74"/>
  <c r="J64" i="74"/>
  <c r="J63" i="74"/>
  <c r="J62" i="74"/>
  <c r="J61" i="74"/>
  <c r="J60" i="74"/>
  <c r="J59" i="74"/>
  <c r="J58" i="74"/>
  <c r="J57" i="74"/>
  <c r="J56" i="74"/>
  <c r="J54" i="74"/>
  <c r="J53" i="74"/>
  <c r="J52" i="74"/>
  <c r="J51" i="74"/>
  <c r="J50" i="74"/>
  <c r="J49" i="74"/>
  <c r="J48" i="74"/>
  <c r="J47" i="74"/>
  <c r="J46" i="74"/>
  <c r="J45" i="74"/>
  <c r="J44" i="74"/>
  <c r="J43" i="74"/>
  <c r="J41" i="74"/>
  <c r="J40" i="74"/>
  <c r="J39" i="74"/>
  <c r="J38" i="74"/>
  <c r="J37" i="74"/>
  <c r="J36" i="74"/>
  <c r="J35" i="74"/>
  <c r="J34" i="74"/>
  <c r="J33" i="74"/>
  <c r="J32" i="74"/>
  <c r="J31" i="74"/>
  <c r="J30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5" i="74"/>
  <c r="K15" i="74" s="1"/>
  <c r="J14" i="74"/>
  <c r="K14" i="74" s="1"/>
  <c r="J13" i="74"/>
  <c r="K13" i="74" s="1"/>
  <c r="J12" i="74"/>
  <c r="J11" i="74"/>
  <c r="K11" i="74" s="1"/>
  <c r="J10" i="74"/>
  <c r="K10" i="74" s="1"/>
  <c r="J9" i="74"/>
  <c r="K9" i="74" s="1"/>
  <c r="J8" i="74"/>
  <c r="J7" i="74"/>
  <c r="K7" i="74" s="1"/>
  <c r="J6" i="74"/>
  <c r="K6" i="74" s="1"/>
  <c r="J5" i="74"/>
  <c r="K5" i="74" s="1"/>
  <c r="J4" i="74"/>
  <c r="K4" i="74" s="1"/>
  <c r="L17" i="72" l="1"/>
  <c r="K30" i="72"/>
  <c r="K31" i="72"/>
  <c r="K32" i="72"/>
  <c r="K33" i="72"/>
  <c r="K34" i="72"/>
  <c r="K35" i="72"/>
  <c r="K36" i="72"/>
  <c r="K37" i="72"/>
  <c r="K38" i="72"/>
  <c r="K39" i="72"/>
  <c r="K40" i="72"/>
  <c r="K41" i="72"/>
  <c r="K17" i="72"/>
  <c r="K18" i="72"/>
  <c r="K19" i="72"/>
  <c r="K20" i="72"/>
  <c r="K21" i="72"/>
  <c r="K22" i="72"/>
  <c r="K23" i="72"/>
  <c r="K24" i="72"/>
  <c r="K25" i="72"/>
  <c r="K26" i="72"/>
  <c r="K27" i="72"/>
  <c r="K28" i="72"/>
  <c r="L17" i="64" l="1"/>
  <c r="L13" i="64"/>
  <c r="L8" i="64"/>
  <c r="J5" i="72" l="1"/>
  <c r="J6" i="72"/>
  <c r="J7" i="72"/>
  <c r="J8" i="72"/>
  <c r="J9" i="72"/>
  <c r="J10" i="72"/>
  <c r="J11" i="72"/>
  <c r="J12" i="72"/>
  <c r="J13" i="72"/>
  <c r="J14" i="72"/>
  <c r="J15" i="72"/>
  <c r="J17" i="72"/>
  <c r="J18" i="72"/>
  <c r="J19" i="72"/>
  <c r="J20" i="72"/>
  <c r="J21" i="72"/>
  <c r="J22" i="72"/>
  <c r="J23" i="72"/>
  <c r="J24" i="72"/>
  <c r="J25" i="72"/>
  <c r="J26" i="72"/>
  <c r="J27" i="72"/>
  <c r="J28" i="72"/>
  <c r="J30" i="72"/>
  <c r="J31" i="72"/>
  <c r="J32" i="72"/>
  <c r="J33" i="72"/>
  <c r="J34" i="72"/>
  <c r="J35" i="72"/>
  <c r="J36" i="72"/>
  <c r="J37" i="72"/>
  <c r="J38" i="72"/>
  <c r="J39" i="72"/>
  <c r="J40" i="72"/>
  <c r="J41" i="72"/>
  <c r="J4" i="72"/>
</calcChain>
</file>

<file path=xl/sharedStrings.xml><?xml version="1.0" encoding="utf-8"?>
<sst xmlns="http://schemas.openxmlformats.org/spreadsheetml/2006/main" count="767" uniqueCount="400">
  <si>
    <t>Radiación UV Máxima</t>
  </si>
  <si>
    <t>Año</t>
  </si>
  <si>
    <t>Mes</t>
  </si>
  <si>
    <t>San Andrés Semetabaj</t>
  </si>
  <si>
    <t>Barreneche</t>
  </si>
  <si>
    <t>Panajachel</t>
  </si>
  <si>
    <t>T. Mínima            °C</t>
  </si>
  <si>
    <t>T. Promedio        °C</t>
  </si>
  <si>
    <t>T. Máxima            °C</t>
  </si>
  <si>
    <t>Humedad         %</t>
  </si>
  <si>
    <t>Precipitación                  mm</t>
  </si>
  <si>
    <t>Radiación Máxima               w/m2</t>
  </si>
  <si>
    <t>Velocidad del Viento                  Km/h</t>
  </si>
  <si>
    <t>Santa Lucia Utatlán</t>
  </si>
  <si>
    <t>Pamesebal</t>
  </si>
  <si>
    <t>Concepción</t>
  </si>
  <si>
    <t>San Juan La Laguna</t>
  </si>
  <si>
    <t>San Lucas Tolimán</t>
  </si>
  <si>
    <t>San José Chacayá</t>
  </si>
  <si>
    <t>INSTITUTO NACIONAL DE ESTADISTICA</t>
  </si>
  <si>
    <t>Guatemala: Estimaciones de la Población total por municipio. Período 2008-2020.</t>
  </si>
  <si>
    <t>(al 30 de junio)</t>
  </si>
  <si>
    <t>Departamento y Municipio</t>
  </si>
  <si>
    <t>PERIODO</t>
  </si>
  <si>
    <t>REPUBLICA</t>
  </si>
  <si>
    <t>Guatemala</t>
  </si>
  <si>
    <t>Santa Catarina Pinula</t>
  </si>
  <si>
    <t>San José Pinula</t>
  </si>
  <si>
    <t>San José del Golfo</t>
  </si>
  <si>
    <t>Palencia</t>
  </si>
  <si>
    <t>Chinuautla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</si>
  <si>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</si>
  <si>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</si>
  <si>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</si>
  <si>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</si>
  <si>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</si>
  <si>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</si>
  <si>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</si>
  <si>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</si>
  <si>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</si>
  <si>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</si>
  <si>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</si>
  <si>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El Progreso</t>
  </si>
  <si>
    <t>Guastatoya</t>
  </si>
  <si>
    <t>Morazán</t>
  </si>
  <si>
    <t>San Agustín Acasagustlán</t>
  </si>
  <si>
    <t>San Cristobal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</si>
  <si>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</si>
  <si>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</si>
  <si>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</si>
  <si>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</si>
  <si>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</si>
  <si>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</si>
  <si>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</si>
  <si>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</si>
  <si>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</si>
  <si>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</si>
  <si>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Sactepéquez</t>
  </si>
  <si>
    <t>San Bartolomé</t>
  </si>
  <si>
    <t>San Lucas Sacatepéquez</t>
  </si>
  <si>
    <t>Santa Lucia Milpas Altas</t>
  </si>
  <si>
    <t>Magdalena Milpas Altas</t>
  </si>
  <si>
    <t xml:space="preserve">Santa María de Jesús 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</si>
  <si>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</si>
  <si>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</si>
  <si>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</si>
  <si>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</si>
  <si>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</si>
  <si>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</si>
  <si>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</si>
  <si>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</si>
  <si>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</si>
  <si>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</si>
  <si>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</si>
  <si>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</si>
  <si>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</si>
  <si>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</si>
  <si>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</si>
  <si>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</si>
  <si>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</si>
  <si>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</si>
  <si>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</si>
  <si>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</si>
  <si>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</si>
  <si>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</si>
  <si>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</si>
  <si>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</si>
  <si>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</si>
  <si>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</si>
  <si>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Tiquizate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</si>
  <si>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</si>
  <si>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</si>
  <si>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</si>
  <si>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</si>
  <si>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</si>
  <si>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</si>
  <si>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</si>
  <si>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</si>
  <si>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</si>
  <si>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</si>
  <si>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</si>
  <si>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</si>
  <si>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</si>
  <si>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</si>
  <si>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</si>
  <si>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</si>
  <si>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</si>
  <si>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</si>
  <si>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</si>
  <si>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</si>
  <si>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</si>
  <si>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</si>
  <si>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</si>
  <si>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Santa María Visitación</t>
  </si>
  <si>
    <t>Nahualá</t>
  </si>
  <si>
    <t>Santa Catalina Ixtahuacán</t>
  </si>
  <si>
    <t>Santa Clara La Laguna</t>
  </si>
  <si>
    <t xml:space="preserve">Concepción </t>
  </si>
  <si>
    <t>San Andres Semetabaj</t>
  </si>
  <si>
    <t>Santa Catarina Palopó</t>
  </si>
  <si>
    <t>San Antonio Palopó</t>
  </si>
  <si>
    <t>Santa Cruz La Laguna</t>
  </si>
  <si>
    <t>San Pablo La Laguna</t>
  </si>
  <si>
    <t>San Marcos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</si>
  <si>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</si>
  <si>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</si>
  <si>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</si>
  <si>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</si>
  <si>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</si>
  <si>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</si>
  <si>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</si>
  <si>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</si>
  <si>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</si>
  <si>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</si>
  <si>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</si>
  <si>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</si>
  <si>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</si>
  <si>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</si>
  <si>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</si>
  <si>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</si>
  <si>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</si>
  <si>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</si>
  <si>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</si>
  <si>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</si>
  <si>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</si>
  <si>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</si>
  <si>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</si>
  <si>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</si>
  <si>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</si>
  <si>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Zuníl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</si>
  <si>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</si>
  <si>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</si>
  <si>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</si>
  <si>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</si>
  <si>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</si>
  <si>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</si>
  <si>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</si>
  <si>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</si>
  <si>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Suchitepequez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</si>
  <si>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</si>
  <si>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</si>
  <si>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</si>
  <si>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</si>
  <si>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</si>
  <si>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</si>
  <si>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</si>
  <si>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</si>
  <si>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</si>
  <si>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</si>
  <si>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</si>
  <si>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</si>
  <si>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</si>
  <si>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</si>
  <si>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</si>
  <si>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</si>
  <si>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</si>
  <si>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</si>
  <si>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</si>
  <si>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Rio Bravo</t>
  </si>
  <si>
    <t>Retalhuleu</t>
  </si>
  <si>
    <t>San Sebastián</t>
  </si>
  <si>
    <t>Santa Cruz Muluá</t>
  </si>
  <si>
    <t xml:space="preserve">San Martín Zapotitlán 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</si>
  <si>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</si>
  <si>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</si>
  <si>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</si>
  <si>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</si>
  <si>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</si>
  <si>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</si>
  <si>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</si>
  <si>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</si>
  <si>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</si>
  <si>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</si>
  <si>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</si>
  <si>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</si>
  <si>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</si>
  <si>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</si>
  <si>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</si>
  <si>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</si>
  <si>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</si>
  <si>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</si>
  <si>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</si>
  <si>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</si>
  <si>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</si>
  <si>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</si>
  <si>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 xml:space="preserve">San Pablo 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</si>
  <si>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</si>
  <si>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</si>
  <si>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</si>
  <si>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</si>
  <si>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</si>
  <si>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</si>
  <si>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</si>
  <si>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</si>
  <si>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</si>
  <si>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</si>
  <si>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</si>
  <si>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</si>
  <si>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</si>
  <si>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</si>
  <si>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</si>
  <si>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</si>
  <si>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</si>
  <si>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San Idelfonso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</si>
  <si>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</si>
  <si>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</si>
  <si>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</si>
  <si>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</si>
  <si>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</si>
  <si>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</si>
  <si>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</si>
  <si>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</si>
  <si>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</si>
  <si>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</si>
  <si>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</si>
  <si>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</si>
  <si>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</si>
  <si>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</si>
  <si>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</si>
  <si>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</si>
  <si>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</si>
  <si>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Chimaltenanango</t>
  </si>
  <si>
    <t>Santa Ana Huista</t>
  </si>
  <si>
    <t>Unión Cantinil</t>
  </si>
  <si>
    <t>Quiché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</si>
  <si>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</si>
  <si>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</si>
  <si>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</si>
  <si>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</si>
  <si>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</si>
  <si>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</si>
  <si>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</si>
  <si>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</si>
  <si>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</si>
  <si>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</si>
  <si>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</si>
  <si>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</si>
  <si>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</si>
  <si>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</si>
  <si>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</si>
  <si>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</si>
  <si>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</si>
  <si>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</si>
  <si>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</si>
  <si>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</si>
  <si>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</si>
  <si>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</si>
  <si>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</si>
  <si>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</si>
  <si>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</si>
  <si>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</si>
  <si>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</si>
  <si>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</si>
  <si>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</si>
  <si>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</si>
  <si>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</si>
  <si>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</si>
  <si>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</si>
  <si>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</si>
  <si>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</si>
  <si>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</si>
  <si>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</si>
  <si>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</si>
  <si>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</si>
  <si>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</si>
  <si>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</si>
  <si>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</si>
  <si>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Cahabon</t>
  </si>
  <si>
    <t>Chisec</t>
  </si>
  <si>
    <t>Chahal</t>
  </si>
  <si>
    <t>Fray Bartolomé de las Casas</t>
  </si>
  <si>
    <t>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</si>
  <si>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</si>
  <si>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</si>
  <si>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</si>
  <si>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</si>
  <si>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</si>
  <si>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</si>
  <si>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</si>
  <si>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</si>
  <si>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</si>
  <si>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</si>
  <si>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</si>
  <si>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</si>
  <si>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</si>
  <si>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</si>
  <si>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</si>
  <si>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</si>
  <si>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</si>
  <si>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</si>
  <si>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</si>
  <si>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</si>
  <si>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Rio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</si>
  <si>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</si>
  <si>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</si>
  <si>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</si>
  <si>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</si>
  <si>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</si>
  <si>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</si>
  <si>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</si>
  <si>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</si>
  <si>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</si>
  <si>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</si>
  <si>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</si>
  <si>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</si>
  <si>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</si>
  <si>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</si>
  <si>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</si>
  <si>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</si>
  <si>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</si>
  <si>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</si>
  <si>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</si>
  <si>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</si>
  <si>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</si>
  <si>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</si>
  <si>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</si>
  <si>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</si>
  <si>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</si>
  <si>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</si>
  <si>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</si>
  <si>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</si>
  <si>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</si>
  <si>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 xml:space="preserve">Yupiltepeque </t>
  </si>
  <si>
    <t>Atescatempa</t>
  </si>
  <si>
    <t>Jeréz</t>
  </si>
  <si>
    <t>El Adelanto</t>
  </si>
  <si>
    <t>Zapotitlán</t>
  </si>
  <si>
    <t>Comapa</t>
  </si>
  <si>
    <t>Jalpatagua</t>
  </si>
  <si>
    <t>Conguaco</t>
  </si>
  <si>
    <t>Moyuta</t>
  </si>
  <si>
    <t>Pasaco</t>
  </si>
  <si>
    <t>Acatempa</t>
  </si>
  <si>
    <t>Quezada</t>
  </si>
  <si>
    <t>CAUDAL TOTAL (Q l/s)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</si>
  <si>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</si>
  <si>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</si>
  <si>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</si>
  <si>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</si>
  <si>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</si>
  <si>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</si>
  <si>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</si>
  <si>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</si>
  <si>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</si>
  <si>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</si>
  <si>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</si>
  <si>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</si>
  <si>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-----</t>
  </si>
  <si>
    <t>San Buenaventura</t>
  </si>
  <si>
    <t>La Catarata</t>
  </si>
  <si>
    <t>Quiscab</t>
  </si>
  <si>
    <t>ESTACIONES CLIMATICAS (AMSCLAE)</t>
  </si>
  <si>
    <t>Promedio de Lectura</t>
  </si>
  <si>
    <t xml:space="preserve">Promedio de Diferencia sobre escala </t>
  </si>
  <si>
    <t>Nivel Promedio</t>
  </si>
  <si>
    <t>Nivel Máximo</t>
  </si>
  <si>
    <t xml:space="preserve">May </t>
  </si>
  <si>
    <t>OSCILACIÓN DEL LAGO</t>
  </si>
  <si>
    <t>ESTACIONES CLIMATICAS (AMSCLAE) Promedio</t>
  </si>
  <si>
    <t xml:space="preserve">Tzalá </t>
  </si>
  <si>
    <t>Tzununá</t>
  </si>
  <si>
    <t>TOTAL</t>
  </si>
  <si>
    <t>Total Volumen (ML)</t>
  </si>
  <si>
    <t>Source for 2014-2016:</t>
  </si>
  <si>
    <t>https://www.amsclae.gob.gt/wp-content/uploads/2016/12/caudales2016.pdf</t>
  </si>
  <si>
    <t>Source for 2017-2019:</t>
  </si>
  <si>
    <t>https://www.amsclae.gob.gt/wp-content/uploads/2019/12/caudales2019.pdf</t>
  </si>
  <si>
    <t>------</t>
  </si>
  <si>
    <t>From:</t>
  </si>
  <si>
    <t>https://amsclae.gob.gt/descargas/informesdica2015/caudales.pdf</t>
  </si>
  <si>
    <t>&amp;</t>
  </si>
  <si>
    <t>https://amsclae.gob.gt/descargas/informesdica2018/caudales2018.pdf</t>
  </si>
  <si>
    <t>Total Nitrogen and Phosphorous</t>
  </si>
  <si>
    <t>Río Quiscab</t>
  </si>
  <si>
    <t>Río San Francisco</t>
  </si>
  <si>
    <t>Nitrógeno Total (kg/día)</t>
  </si>
  <si>
    <t>Fósforo Total (kg/día)</t>
  </si>
  <si>
    <t>-</t>
  </si>
  <si>
    <t>measuring station is different from previous years</t>
  </si>
  <si>
    <t>Measuring stations are different from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</si>
</sst>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_(* #,##0.00000_);_(* \(#,##0.00000\);_(* &quot;-&quot;??_);_(@_)"/>
    <numFmt numFmtId="168" formatCode="0.000"/>
    <numFmt numFmtId="169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Narrow"/>
      <family val="2"/>
    </font>
    <font>
      <b/>
      <sz val="12"/>
      <color indexed="18"/>
      <name val="Arial Narrow"/>
      <family val="2"/>
    </font>
    <font>
      <b/>
      <sz val="11"/>
      <name val="Arial Narrow"/>
      <family val="2"/>
    </font>
    <font>
      <b/>
      <sz val="12"/>
      <name val="Arial"/>
      <family val="2"/>
    </font>
    <font>
      <b/>
      <sz val="10"/>
      <name val="Arial Narrow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3"/>
      <color theme="1"/>
      <name val="Calibri Light"/>
      <family val="2"/>
      <scheme val="maj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0" fillId="0" borderId="14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 applyAlignment="1">
      <alignment horizontal="center"/>
    </xf>
    <xf numFmtId="0" fontId="0" fillId="0" borderId="16" xfId="0" applyNumberFormat="1" applyFont="1" applyBorder="1" applyAlignment="1">
      <alignment horizontal="center"/>
    </xf>
    <xf numFmtId="0" fontId="0" fillId="0" borderId="17" xfId="0" applyNumberFormat="1" applyFont="1" applyBorder="1" applyAlignment="1">
      <alignment horizontal="center"/>
    </xf>
    <xf numFmtId="0" fontId="0" fillId="0" borderId="18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4" fillId="0" borderId="15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Font="1"/>
    <xf numFmtId="0" fontId="6" fillId="0" borderId="0" xfId="0" applyFont="1" applyFill="1" applyBorder="1"/>
    <xf numFmtId="0" fontId="7" fillId="0" borderId="0" xfId="0" applyFont="1" applyBorder="1"/>
    <xf numFmtId="0" fontId="8" fillId="0" borderId="0" xfId="0" applyFont="1" applyBorder="1"/>
    <xf numFmtId="0" fontId="5" fillId="0" borderId="0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6" fontId="5" fillId="0" borderId="0" xfId="0" applyNumberFormat="1" applyFont="1"/>
    <xf numFmtId="0" fontId="10" fillId="2" borderId="1" xfId="0" applyFont="1" applyFill="1" applyBorder="1" applyAlignment="1">
      <alignment horizontal="left"/>
    </xf>
    <xf numFmtId="165" fontId="10" fillId="2" borderId="1" xfId="1" applyNumberFormat="1" applyFont="1" applyFill="1" applyBorder="1" applyAlignment="1">
      <alignment horizontal="left"/>
    </xf>
    <xf numFmtId="165" fontId="10" fillId="2" borderId="1" xfId="1" applyNumberFormat="1" applyFont="1" applyFill="1" applyBorder="1"/>
    <xf numFmtId="166" fontId="10" fillId="0" borderId="1" xfId="0" applyNumberFormat="1" applyFont="1" applyFill="1" applyBorder="1" applyAlignment="1">
      <alignment horizontal="center"/>
    </xf>
    <xf numFmtId="0" fontId="10" fillId="2" borderId="1" xfId="0" applyFont="1" applyFill="1" applyBorder="1"/>
    <xf numFmtId="166" fontId="10" fillId="0" borderId="1" xfId="0" applyNumberFormat="1" applyFont="1" applyFill="1" applyBorder="1"/>
    <xf numFmtId="0" fontId="11" fillId="2" borderId="1" xfId="0" applyFont="1" applyFill="1" applyBorder="1"/>
    <xf numFmtId="165" fontId="11" fillId="0" borderId="1" xfId="1" applyNumberFormat="1" applyFont="1" applyBorder="1"/>
    <xf numFmtId="165" fontId="11" fillId="0" borderId="1" xfId="0" applyNumberFormat="1" applyFont="1" applyBorder="1"/>
    <xf numFmtId="166" fontId="11" fillId="0" borderId="1" xfId="0" applyNumberFormat="1" applyFont="1" applyBorder="1"/>
    <xf numFmtId="166" fontId="10" fillId="0" borderId="1" xfId="1" applyNumberFormat="1" applyFont="1" applyFill="1" applyBorder="1" applyAlignment="1">
      <alignment horizontal="center"/>
    </xf>
    <xf numFmtId="1" fontId="11" fillId="0" borderId="1" xfId="1" applyNumberFormat="1" applyFont="1" applyBorder="1" applyAlignment="1">
      <alignment horizontal="center"/>
    </xf>
    <xf numFmtId="0" fontId="10" fillId="0" borderId="1" xfId="0" applyFont="1" applyFill="1" applyBorder="1"/>
    <xf numFmtId="0" fontId="11" fillId="0" borderId="1" xfId="0" applyFont="1" applyFill="1" applyBorder="1"/>
    <xf numFmtId="165" fontId="11" fillId="2" borderId="1" xfId="1" applyNumberFormat="1" applyFont="1" applyFill="1" applyBorder="1"/>
    <xf numFmtId="166" fontId="10" fillId="0" borderId="1" xfId="1" applyNumberFormat="1" applyFont="1" applyFill="1" applyBorder="1" applyAlignment="1">
      <alignment horizontal="right"/>
    </xf>
    <xf numFmtId="0" fontId="11" fillId="2" borderId="1" xfId="0" quotePrefix="1" applyFont="1" applyFill="1" applyBorder="1"/>
    <xf numFmtId="165" fontId="10" fillId="0" borderId="1" xfId="1" applyNumberFormat="1" applyFont="1" applyFill="1" applyBorder="1"/>
    <xf numFmtId="167" fontId="11" fillId="2" borderId="1" xfId="1" applyNumberFormat="1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Border="1"/>
    <xf numFmtId="0" fontId="12" fillId="0" borderId="0" xfId="0" applyFont="1"/>
    <xf numFmtId="168" fontId="0" fillId="5" borderId="1" xfId="0" quotePrefix="1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169" fontId="0" fillId="5" borderId="1" xfId="0" applyNumberFormat="1" applyFill="1" applyBorder="1" applyAlignment="1">
      <alignment horizontal="center"/>
    </xf>
    <xf numFmtId="169" fontId="0" fillId="5" borderId="26" xfId="0" applyNumberFormat="1" applyFill="1" applyBorder="1" applyAlignment="1">
      <alignment horizontal="center"/>
    </xf>
    <xf numFmtId="168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quotePrefix="1" applyNumberFormat="1" applyFill="1" applyBorder="1" applyAlignment="1">
      <alignment horizontal="center"/>
    </xf>
    <xf numFmtId="169" fontId="0" fillId="5" borderId="27" xfId="0" applyNumberFormat="1" applyFill="1" applyBorder="1" applyAlignment="1">
      <alignment horizontal="center"/>
    </xf>
    <xf numFmtId="169" fontId="0" fillId="5" borderId="28" xfId="0" applyNumberFormat="1" applyFill="1" applyBorder="1" applyAlignment="1">
      <alignment horizontal="center"/>
    </xf>
    <xf numFmtId="0" fontId="0" fillId="5" borderId="29" xfId="0" quotePrefix="1" applyFill="1" applyBorder="1" applyAlignment="1">
      <alignment horizontal="center"/>
    </xf>
    <xf numFmtId="2" fontId="0" fillId="5" borderId="29" xfId="0" applyNumberFormat="1" applyFill="1" applyBorder="1" applyAlignment="1">
      <alignment horizontal="center"/>
    </xf>
    <xf numFmtId="2" fontId="0" fillId="5" borderId="29" xfId="0" quotePrefix="1" applyNumberFormat="1" applyFill="1" applyBorder="1" applyAlignment="1">
      <alignment horizontal="center"/>
    </xf>
    <xf numFmtId="2" fontId="0" fillId="5" borderId="26" xfId="0" applyNumberFormat="1" applyFill="1" applyBorder="1" applyAlignment="1">
      <alignment horizontal="center"/>
    </xf>
    <xf numFmtId="2" fontId="0" fillId="5" borderId="27" xfId="0" applyNumberFormat="1" applyFill="1" applyBorder="1" applyAlignment="1">
      <alignment horizontal="center"/>
    </xf>
    <xf numFmtId="2" fontId="0" fillId="5" borderId="28" xfId="0" applyNumberFormat="1" applyFill="1" applyBorder="1" applyAlignment="1">
      <alignment horizontal="center"/>
    </xf>
    <xf numFmtId="168" fontId="0" fillId="5" borderId="29" xfId="0" quotePrefix="1" applyNumberFormat="1" applyFill="1" applyBorder="1" applyAlignment="1">
      <alignment horizontal="center"/>
    </xf>
    <xf numFmtId="0" fontId="16" fillId="8" borderId="19" xfId="0" applyFont="1" applyFill="1" applyBorder="1" applyAlignment="1">
      <alignment horizontal="center"/>
    </xf>
    <xf numFmtId="0" fontId="17" fillId="9" borderId="19" xfId="0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26" xfId="0" applyNumberFormat="1" applyBorder="1" applyAlignment="1">
      <alignment horizontal="center"/>
    </xf>
    <xf numFmtId="0" fontId="0" fillId="0" borderId="34" xfId="0" applyBorder="1" applyAlignment="1">
      <alignment horizontal="left"/>
    </xf>
    <xf numFmtId="2" fontId="0" fillId="0" borderId="35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left"/>
    </xf>
    <xf numFmtId="2" fontId="0" fillId="0" borderId="36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6" xfId="0" applyBorder="1"/>
    <xf numFmtId="2" fontId="4" fillId="0" borderId="1" xfId="0" applyNumberFormat="1" applyFont="1" applyBorder="1" applyAlignment="1">
      <alignment horizontal="center"/>
    </xf>
    <xf numFmtId="0" fontId="4" fillId="0" borderId="26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10" xfId="0" applyNumberFormat="1" applyFont="1" applyFill="1" applyBorder="1" applyAlignment="1">
      <alignment horizontal="center"/>
    </xf>
    <xf numFmtId="0" fontId="0" fillId="0" borderId="11" xfId="0" applyNumberFormat="1" applyFont="1" applyFill="1" applyBorder="1" applyAlignment="1">
      <alignment horizontal="center"/>
    </xf>
    <xf numFmtId="0" fontId="0" fillId="0" borderId="12" xfId="0" applyNumberFormat="1" applyFont="1" applyFill="1" applyBorder="1" applyAlignment="1">
      <alignment horizontal="center"/>
    </xf>
    <xf numFmtId="0" fontId="13" fillId="4" borderId="41" xfId="0" applyFont="1" applyFill="1" applyBorder="1" applyAlignment="1">
      <alignment horizontal="center"/>
    </xf>
    <xf numFmtId="0" fontId="13" fillId="4" borderId="42" xfId="0" applyFont="1" applyFill="1" applyBorder="1" applyAlignment="1">
      <alignment horizontal="center"/>
    </xf>
    <xf numFmtId="0" fontId="13" fillId="4" borderId="43" xfId="0" applyFont="1" applyFill="1" applyBorder="1" applyAlignment="1">
      <alignment horizontal="center"/>
    </xf>
    <xf numFmtId="0" fontId="13" fillId="3" borderId="10" xfId="0" applyFont="1" applyFill="1" applyBorder="1"/>
    <xf numFmtId="168" fontId="0" fillId="5" borderId="31" xfId="0" quotePrefix="1" applyNumberFormat="1" applyFill="1" applyBorder="1" applyAlignment="1">
      <alignment horizontal="center"/>
    </xf>
    <xf numFmtId="168" fontId="0" fillId="5" borderId="44" xfId="0" quotePrefix="1" applyNumberFormat="1" applyFill="1" applyBorder="1" applyAlignment="1">
      <alignment horizontal="center"/>
    </xf>
    <xf numFmtId="2" fontId="0" fillId="5" borderId="30" xfId="0" quotePrefix="1" applyNumberFormat="1" applyFill="1" applyBorder="1" applyAlignment="1">
      <alignment horizontal="center"/>
    </xf>
    <xf numFmtId="0" fontId="13" fillId="3" borderId="11" xfId="0" applyFont="1" applyFill="1" applyBorder="1"/>
    <xf numFmtId="168" fontId="0" fillId="5" borderId="33" xfId="0" quotePrefix="1" applyNumberFormat="1" applyFill="1" applyBorder="1" applyAlignment="1">
      <alignment horizontal="center"/>
    </xf>
    <xf numFmtId="168" fontId="0" fillId="5" borderId="45" xfId="0" quotePrefix="1" applyNumberFormat="1" applyFill="1" applyBorder="1" applyAlignment="1">
      <alignment horizontal="center"/>
    </xf>
    <xf numFmtId="168" fontId="0" fillId="5" borderId="26" xfId="0" quotePrefix="1" applyNumberFormat="1" applyFill="1" applyBorder="1" applyAlignment="1">
      <alignment horizontal="center"/>
    </xf>
    <xf numFmtId="0" fontId="0" fillId="5" borderId="45" xfId="0" quotePrefix="1" applyFill="1" applyBorder="1" applyAlignment="1">
      <alignment horizontal="center"/>
    </xf>
    <xf numFmtId="0" fontId="0" fillId="5" borderId="26" xfId="0" quotePrefix="1" applyFill="1" applyBorder="1" applyAlignment="1">
      <alignment horizontal="center"/>
    </xf>
    <xf numFmtId="2" fontId="0" fillId="5" borderId="45" xfId="0" applyNumberFormat="1" applyFill="1" applyBorder="1" applyAlignment="1">
      <alignment horizontal="center"/>
    </xf>
    <xf numFmtId="2" fontId="0" fillId="5" borderId="26" xfId="0" applyNumberFormat="1" applyFont="1" applyFill="1" applyBorder="1" applyAlignment="1">
      <alignment horizontal="center"/>
    </xf>
    <xf numFmtId="169" fontId="0" fillId="5" borderId="45" xfId="0" applyNumberFormat="1" applyFill="1" applyBorder="1" applyAlignment="1">
      <alignment horizontal="center"/>
    </xf>
    <xf numFmtId="0" fontId="13" fillId="3" borderId="12" xfId="0" applyFont="1" applyFill="1" applyBorder="1"/>
    <xf numFmtId="168" fontId="0" fillId="5" borderId="34" xfId="0" quotePrefix="1" applyNumberFormat="1" applyFill="1" applyBorder="1" applyAlignment="1">
      <alignment horizontal="center"/>
    </xf>
    <xf numFmtId="169" fontId="0" fillId="5" borderId="46" xfId="0" applyNumberFormat="1" applyFill="1" applyBorder="1" applyAlignment="1">
      <alignment horizontal="center"/>
    </xf>
    <xf numFmtId="0" fontId="13" fillId="6" borderId="41" xfId="0" applyFont="1" applyFill="1" applyBorder="1" applyAlignment="1">
      <alignment horizontal="center"/>
    </xf>
    <xf numFmtId="0" fontId="13" fillId="6" borderId="42" xfId="0" applyFont="1" applyFill="1" applyBorder="1" applyAlignment="1">
      <alignment horizontal="center"/>
    </xf>
    <xf numFmtId="0" fontId="13" fillId="6" borderId="43" xfId="0" applyFont="1" applyFill="1" applyBorder="1" applyAlignment="1">
      <alignment horizontal="center"/>
    </xf>
    <xf numFmtId="0" fontId="0" fillId="5" borderId="31" xfId="0" quotePrefix="1" applyFill="1" applyBorder="1" applyAlignment="1">
      <alignment horizontal="center"/>
    </xf>
    <xf numFmtId="0" fontId="0" fillId="5" borderId="33" xfId="0" quotePrefix="1" applyFill="1" applyBorder="1" applyAlignment="1">
      <alignment horizontal="center"/>
    </xf>
    <xf numFmtId="2" fontId="0" fillId="5" borderId="26" xfId="0" quotePrefix="1" applyNumberFormat="1" applyFill="1" applyBorder="1" applyAlignment="1">
      <alignment horizontal="center"/>
    </xf>
    <xf numFmtId="2" fontId="0" fillId="5" borderId="33" xfId="0" applyNumberFormat="1" applyFill="1" applyBorder="1" applyAlignment="1">
      <alignment horizontal="center"/>
    </xf>
    <xf numFmtId="2" fontId="0" fillId="5" borderId="33" xfId="0" quotePrefix="1" applyNumberFormat="1" applyFill="1" applyBorder="1" applyAlignment="1">
      <alignment horizontal="center"/>
    </xf>
    <xf numFmtId="2" fontId="0" fillId="5" borderId="33" xfId="0" applyNumberFormat="1" applyFont="1" applyFill="1" applyBorder="1" applyAlignment="1">
      <alignment horizontal="center"/>
    </xf>
    <xf numFmtId="2" fontId="0" fillId="5" borderId="34" xfId="0" applyNumberFormat="1" applyFill="1" applyBorder="1" applyAlignment="1">
      <alignment horizontal="center"/>
    </xf>
    <xf numFmtId="168" fontId="0" fillId="5" borderId="30" xfId="0" quotePrefix="1" applyNumberFormat="1" applyFill="1" applyBorder="1" applyAlignment="1">
      <alignment horizontal="center"/>
    </xf>
    <xf numFmtId="0" fontId="13" fillId="3" borderId="47" xfId="0" applyFont="1" applyFill="1" applyBorder="1"/>
    <xf numFmtId="0" fontId="13" fillId="3" borderId="48" xfId="0" applyFont="1" applyFill="1" applyBorder="1"/>
    <xf numFmtId="0" fontId="13" fillId="3" borderId="49" xfId="0" applyFont="1" applyFill="1" applyBorder="1"/>
    <xf numFmtId="0" fontId="13" fillId="7" borderId="50" xfId="0" applyFont="1" applyFill="1" applyBorder="1" applyAlignment="1">
      <alignment horizontal="center"/>
    </xf>
    <xf numFmtId="0" fontId="13" fillId="7" borderId="51" xfId="0" applyFont="1" applyFill="1" applyBorder="1" applyAlignment="1">
      <alignment horizontal="center"/>
    </xf>
    <xf numFmtId="0" fontId="13" fillId="7" borderId="52" xfId="0" applyFont="1" applyFill="1" applyBorder="1" applyAlignment="1">
      <alignment horizontal="center"/>
    </xf>
    <xf numFmtId="0" fontId="13" fillId="4" borderId="53" xfId="0" applyFont="1" applyFill="1" applyBorder="1" applyAlignment="1">
      <alignment horizontal="center"/>
    </xf>
    <xf numFmtId="168" fontId="0" fillId="0" borderId="0" xfId="0" applyNumberFormat="1"/>
    <xf numFmtId="0" fontId="13" fillId="10" borderId="50" xfId="0" applyFont="1" applyFill="1" applyBorder="1" applyAlignment="1">
      <alignment horizontal="center"/>
    </xf>
    <xf numFmtId="0" fontId="13" fillId="10" borderId="51" xfId="0" applyFont="1" applyFill="1" applyBorder="1" applyAlignment="1">
      <alignment horizontal="center"/>
    </xf>
    <xf numFmtId="0" fontId="13" fillId="10" borderId="52" xfId="0" applyFont="1" applyFill="1" applyBorder="1" applyAlignment="1">
      <alignment horizontal="center"/>
    </xf>
    <xf numFmtId="0" fontId="13" fillId="4" borderId="50" xfId="0" applyFont="1" applyFill="1" applyBorder="1" applyAlignment="1">
      <alignment horizontal="center"/>
    </xf>
    <xf numFmtId="0" fontId="13" fillId="4" borderId="51" xfId="0" applyFont="1" applyFill="1" applyBorder="1" applyAlignment="1">
      <alignment horizontal="center"/>
    </xf>
    <xf numFmtId="0" fontId="13" fillId="4" borderId="52" xfId="0" applyFont="1" applyFill="1" applyBorder="1" applyAlignment="1">
      <alignment horizontal="center"/>
    </xf>
    <xf numFmtId="2" fontId="0" fillId="0" borderId="0" xfId="0" applyNumberFormat="1"/>
    <xf numFmtId="0" fontId="13" fillId="4" borderId="0" xfId="0" applyFont="1" applyFill="1" applyBorder="1" applyAlignment="1">
      <alignment horizontal="center"/>
    </xf>
    <xf numFmtId="2" fontId="0" fillId="5" borderId="31" xfId="0" quotePrefix="1" applyNumberFormat="1" applyFill="1" applyBorder="1" applyAlignment="1">
      <alignment horizontal="center"/>
    </xf>
    <xf numFmtId="2" fontId="0" fillId="5" borderId="45" xfId="0" quotePrefix="1" applyNumberFormat="1" applyFill="1" applyBorder="1" applyAlignment="1">
      <alignment horizontal="center"/>
    </xf>
    <xf numFmtId="2" fontId="0" fillId="5" borderId="34" xfId="0" quotePrefix="1" applyNumberFormat="1" applyFill="1" applyBorder="1" applyAlignment="1">
      <alignment horizontal="center"/>
    </xf>
    <xf numFmtId="2" fontId="0" fillId="5" borderId="46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15" fillId="3" borderId="23" xfId="0" applyFont="1" applyFill="1" applyBorder="1" applyAlignment="1">
      <alignment horizontal="center"/>
    </xf>
    <xf numFmtId="0" fontId="15" fillId="3" borderId="24" xfId="0" applyFont="1" applyFill="1" applyBorder="1" applyAlignment="1">
      <alignment horizontal="center"/>
    </xf>
    <xf numFmtId="0" fontId="15" fillId="3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19" fillId="3" borderId="23" xfId="0" applyFont="1" applyFill="1" applyBorder="1" applyAlignment="1">
      <alignment horizontal="center"/>
    </xf>
    <xf numFmtId="0" fontId="19" fillId="3" borderId="24" xfId="0" applyFont="1" applyFill="1" applyBorder="1" applyAlignment="1">
      <alignment horizontal="center"/>
    </xf>
    <xf numFmtId="0" fontId="19" fillId="3" borderId="25" xfId="0" applyFont="1" applyFill="1" applyBorder="1" applyAlignment="1">
      <alignment horizont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" borderId="23" xfId="0" applyFont="1" applyFill="1" applyBorder="1" applyAlignment="1">
      <alignment horizontal="center"/>
    </xf>
    <xf numFmtId="0" fontId="18" fillId="3" borderId="24" xfId="0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2" fillId="0" borderId="0" xfId="2"/>
    <xf numFmtId="0" fontId="0" fillId="10" borderId="0" xfId="0" applyFill="1"/>
    <xf numFmtId="0" fontId="21" fillId="10" borderId="0" xfId="0" applyFont="1" applyFill="1" applyAlignment="1">
      <alignment horizontal="center" vertical="center"/>
    </xf>
    <xf numFmtId="0" fontId="0" fillId="13" borderId="0" xfId="0" applyFill="1"/>
    <xf numFmtId="0" fontId="13" fillId="13" borderId="50" xfId="0" applyFont="1" applyFill="1" applyBorder="1" applyAlignment="1">
      <alignment horizontal="center"/>
    </xf>
    <xf numFmtId="0" fontId="13" fillId="13" borderId="51" xfId="0" applyFont="1" applyFill="1" applyBorder="1" applyAlignment="1">
      <alignment horizontal="center"/>
    </xf>
    <xf numFmtId="0" fontId="13" fillId="13" borderId="52" xfId="0" applyFont="1" applyFill="1" applyBorder="1" applyAlignment="1">
      <alignment horizontal="center"/>
    </xf>
    <xf numFmtId="2" fontId="0" fillId="13" borderId="0" xfId="0" applyNumberFormat="1" applyFill="1"/>
    <xf numFmtId="0" fontId="20" fillId="13" borderId="20" xfId="0" applyFont="1" applyFill="1" applyBorder="1" applyAlignment="1">
      <alignment horizontal="center" vertical="center"/>
    </xf>
    <xf numFmtId="0" fontId="13" fillId="13" borderId="47" xfId="0" applyFont="1" applyFill="1" applyBorder="1"/>
    <xf numFmtId="168" fontId="0" fillId="13" borderId="31" xfId="0" quotePrefix="1" applyNumberFormat="1" applyFill="1" applyBorder="1" applyAlignment="1">
      <alignment horizontal="center"/>
    </xf>
    <xf numFmtId="0" fontId="0" fillId="13" borderId="29" xfId="0" quotePrefix="1" applyFill="1" applyBorder="1" applyAlignment="1">
      <alignment horizontal="center"/>
    </xf>
    <xf numFmtId="168" fontId="0" fillId="13" borderId="29" xfId="0" quotePrefix="1" applyNumberFormat="1" applyFill="1" applyBorder="1" applyAlignment="1">
      <alignment horizontal="center"/>
    </xf>
    <xf numFmtId="168" fontId="0" fillId="13" borderId="30" xfId="0" quotePrefix="1" applyNumberFormat="1" applyFill="1" applyBorder="1" applyAlignment="1">
      <alignment horizontal="center"/>
    </xf>
    <xf numFmtId="0" fontId="20" fillId="13" borderId="21" xfId="0" applyFont="1" applyFill="1" applyBorder="1" applyAlignment="1">
      <alignment horizontal="center" vertical="center"/>
    </xf>
    <xf numFmtId="0" fontId="13" fillId="13" borderId="48" xfId="0" applyFont="1" applyFill="1" applyBorder="1"/>
    <xf numFmtId="0" fontId="0" fillId="13" borderId="1" xfId="0" quotePrefix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13" borderId="1" xfId="0" quotePrefix="1" applyNumberFormat="1" applyFill="1" applyBorder="1" applyAlignment="1">
      <alignment horizontal="center"/>
    </xf>
    <xf numFmtId="2" fontId="0" fillId="13" borderId="26" xfId="0" quotePrefix="1" applyNumberFormat="1" applyFill="1" applyBorder="1" applyAlignment="1">
      <alignment horizontal="center"/>
    </xf>
    <xf numFmtId="2" fontId="0" fillId="13" borderId="26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6" xfId="0" quotePrefix="1" applyFill="1" applyBorder="1" applyAlignment="1">
      <alignment horizontal="center"/>
    </xf>
    <xf numFmtId="169" fontId="0" fillId="13" borderId="1" xfId="0" applyNumberFormat="1" applyFill="1" applyBorder="1" applyAlignment="1">
      <alignment horizontal="center"/>
    </xf>
    <xf numFmtId="0" fontId="20" fillId="13" borderId="22" xfId="0" applyFont="1" applyFill="1" applyBorder="1" applyAlignment="1">
      <alignment horizontal="center" vertical="center"/>
    </xf>
    <xf numFmtId="0" fontId="13" fillId="13" borderId="49" xfId="0" applyFont="1" applyFill="1" applyBorder="1"/>
    <xf numFmtId="2" fontId="0" fillId="13" borderId="27" xfId="0" applyNumberFormat="1" applyFill="1" applyBorder="1" applyAlignment="1">
      <alignment horizontal="center"/>
    </xf>
    <xf numFmtId="2" fontId="0" fillId="13" borderId="28" xfId="0" applyNumberForma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'Caudales (antes 2017)'!$C$4:$C$41</c:f>
              <c:strCache>
                <c:ptCount val="38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3">
                  <c:v>Ene</c:v>
                </c:pt>
                <c:pt idx="14">
                  <c:v>Feb</c:v>
                </c:pt>
                <c:pt idx="15">
                  <c:v>Mar</c:v>
                </c:pt>
                <c:pt idx="16">
                  <c:v>Abr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Ago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Dic</c:v>
                </c:pt>
                <c:pt idx="26">
                  <c:v>Ene</c:v>
                </c:pt>
                <c:pt idx="27">
                  <c:v>Feb</c:v>
                </c:pt>
                <c:pt idx="28">
                  <c:v>Mar</c:v>
                </c:pt>
                <c:pt idx="29">
                  <c:v>Abr</c:v>
                </c:pt>
                <c:pt idx="30">
                  <c:v>May</c:v>
                </c:pt>
                <c:pt idx="31">
                  <c:v>Jun</c:v>
                </c:pt>
                <c:pt idx="32">
                  <c:v>Jul</c:v>
                </c:pt>
                <c:pt idx="33">
                  <c:v>Ago</c:v>
                </c:pt>
                <c:pt idx="34">
                  <c:v>Sep</c:v>
                </c:pt>
                <c:pt idx="35">
                  <c:v>Oct</c:v>
                </c:pt>
                <c:pt idx="36">
                  <c:v>Nov</c:v>
                </c:pt>
                <c:pt idx="37">
                  <c:v>Dic</c:v>
                </c:pt>
              </c:strCache>
            </c:strRef>
          </c:xVal>
          <c:yVal>
            <c:numRef>
              <c:f>'Caudales (antes 2017)'!$J$4:$J$41</c:f>
              <c:numCache>
                <c:formatCode>0.000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387.49829506791065</c:v>
                </c:pt>
                <c:pt idx="3">
                  <c:v>565.63290322580633</c:v>
                </c:pt>
                <c:pt idx="4">
                  <c:v>1374.7650917562723</c:v>
                </c:pt>
                <c:pt idx="5">
                  <c:v>2107.4923333333331</c:v>
                </c:pt>
                <c:pt idx="6">
                  <c:v>959.21051290322669</c:v>
                </c:pt>
                <c:pt idx="7">
                  <c:v>950.96080000000006</c:v>
                </c:pt>
                <c:pt idx="8">
                  <c:v>3511.8395834342509</c:v>
                </c:pt>
                <c:pt idx="9">
                  <c:v>3318.6931513359787</c:v>
                </c:pt>
                <c:pt idx="10">
                  <c:v>2021.1567903472221</c:v>
                </c:pt>
                <c:pt idx="11">
                  <c:v>2151.5558285763891</c:v>
                </c:pt>
                <c:pt idx="13">
                  <c:v>1588.41</c:v>
                </c:pt>
                <c:pt idx="14">
                  <c:v>826.49</c:v>
                </c:pt>
                <c:pt idx="15">
                  <c:v>774.21</c:v>
                </c:pt>
                <c:pt idx="16">
                  <c:v>379.33000000000004</c:v>
                </c:pt>
                <c:pt idx="17">
                  <c:v>655.63000000000011</c:v>
                </c:pt>
                <c:pt idx="18">
                  <c:v>1371.52</c:v>
                </c:pt>
                <c:pt idx="19">
                  <c:v>879.1</c:v>
                </c:pt>
                <c:pt idx="20">
                  <c:v>824.66</c:v>
                </c:pt>
                <c:pt idx="21">
                  <c:v>1078.9899999999998</c:v>
                </c:pt>
                <c:pt idx="22">
                  <c:v>2823.78</c:v>
                </c:pt>
                <c:pt idx="23">
                  <c:v>1460.47</c:v>
                </c:pt>
                <c:pt idx="24">
                  <c:v>1165.81</c:v>
                </c:pt>
                <c:pt idx="26">
                  <c:v>108.86</c:v>
                </c:pt>
                <c:pt idx="27">
                  <c:v>1236.01</c:v>
                </c:pt>
                <c:pt idx="28">
                  <c:v>2535.4399999999996</c:v>
                </c:pt>
                <c:pt idx="29">
                  <c:v>2247.6800000000003</c:v>
                </c:pt>
                <c:pt idx="30">
                  <c:v>1138.6400000000001</c:v>
                </c:pt>
                <c:pt idx="31">
                  <c:v>2336.42</c:v>
                </c:pt>
                <c:pt idx="32">
                  <c:v>925.8900000000001</c:v>
                </c:pt>
                <c:pt idx="33">
                  <c:v>1282.51</c:v>
                </c:pt>
                <c:pt idx="34">
                  <c:v>2342.83</c:v>
                </c:pt>
                <c:pt idx="35">
                  <c:v>1275.0999999999999</c:v>
                </c:pt>
                <c:pt idx="36">
                  <c:v>792.37</c:v>
                </c:pt>
                <c:pt idx="37">
                  <c:v>746.01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2-5E48-BDA3-22E37ED95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356111"/>
        <c:axId val="1476283487"/>
      </c:scatterChart>
      <c:valAx>
        <c:axId val="150635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83487"/>
        <c:crosses val="autoZero"/>
        <c:crossBetween val="midCat"/>
      </c:valAx>
      <c:valAx>
        <c:axId val="14762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5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'Caudales (antes 2017)'!$K$17:$K$28</c:f>
              <c:numCache>
                <c:formatCode>General</c:formatCode>
                <c:ptCount val="12"/>
                <c:pt idx="0">
                  <c:v>4185778.0320000001</c:v>
                </c:pt>
                <c:pt idx="1">
                  <c:v>2177966.4479999999</c:v>
                </c:pt>
                <c:pt idx="2">
                  <c:v>2040198.1920000005</c:v>
                </c:pt>
                <c:pt idx="3">
                  <c:v>999610.4160000002</c:v>
                </c:pt>
                <c:pt idx="4">
                  <c:v>1727716.176</c:v>
                </c:pt>
                <c:pt idx="5">
                  <c:v>3614229.5040000002</c:v>
                </c:pt>
                <c:pt idx="6">
                  <c:v>2316604.3199999998</c:v>
                </c:pt>
                <c:pt idx="7">
                  <c:v>2173144.0320000001</c:v>
                </c:pt>
                <c:pt idx="8">
                  <c:v>2843354.4479999989</c:v>
                </c:pt>
                <c:pt idx="9">
                  <c:v>7441225.0560000017</c:v>
                </c:pt>
                <c:pt idx="10">
                  <c:v>3848630.5440000002</c:v>
                </c:pt>
                <c:pt idx="11">
                  <c:v>3072142.5119999992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2-1847-93D1-22A72A9B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2159"/>
        <c:axId val="2124083504"/>
      </c:scatterChart>
      <c:valAx>
        <c:axId val="133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3504"/>
        <c:crosses val="autoZero"/>
        <c:crossBetween val="midCat"/>
      </c:valAx>
      <c:valAx>
        <c:axId val="21240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Volume into Atitlan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'Cuencas con nuevos datos'!$K$4:$K$80</c:f>
              <c:numCache>
                <c:formatCode>0.00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1037.875433509892</c:v>
                </c:pt>
                <c:pt idx="3">
                  <c:v>1466.1204851612897</c:v>
                </c:pt>
                <c:pt idx="4">
                  <c:v>3682.1708217599999</c:v>
                </c:pt>
                <c:pt idx="5">
                  <c:v>5462.6201279999996</c:v>
                </c:pt>
                <c:pt idx="6">
                  <c:v>2569.1494377600025</c:v>
                </c:pt>
                <c:pt idx="7">
                  <c:v>2547.0534067200001</c:v>
                </c:pt>
                <c:pt idx="8">
                  <c:v>9102.6882002615785</c:v>
                </c:pt>
                <c:pt idx="9">
                  <c:v>8888.7877365382847</c:v>
                </c:pt>
                <c:pt idx="10">
                  <c:v>5238.8384005799999</c:v>
                </c:pt>
                <c:pt idx="11">
                  <c:v>5762.727131259001</c:v>
                </c:pt>
                <c:pt idx="13">
                  <c:v>4254.397344</c:v>
                </c:pt>
                <c:pt idx="14">
                  <c:v>1999.444608</c:v>
                </c:pt>
                <c:pt idx="15">
                  <c:v>2073.6440640000005</c:v>
                </c:pt>
                <c:pt idx="16">
                  <c:v>983.22336000000018</c:v>
                </c:pt>
                <c:pt idx="17">
                  <c:v>1756.0393919999999</c:v>
                </c:pt>
                <c:pt idx="18">
                  <c:v>3554.97984</c:v>
                </c:pt>
                <c:pt idx="19">
                  <c:v>2354.5814399999999</c:v>
                </c:pt>
                <c:pt idx="20">
                  <c:v>2208.7693439999998</c:v>
                </c:pt>
                <c:pt idx="21">
                  <c:v>2796.7420799999991</c:v>
                </c:pt>
                <c:pt idx="22">
                  <c:v>7563.2123520000023</c:v>
                </c:pt>
                <c:pt idx="23">
                  <c:v>3785.5382399999999</c:v>
                </c:pt>
                <c:pt idx="24">
                  <c:v>3122.5055039999988</c:v>
                </c:pt>
                <c:pt idx="26">
                  <c:v>291.57062400000001</c:v>
                </c:pt>
                <c:pt idx="27">
                  <c:v>2990.1553920000001</c:v>
                </c:pt>
                <c:pt idx="28">
                  <c:v>6790.9224959999983</c:v>
                </c:pt>
                <c:pt idx="29">
                  <c:v>5825.9865600000012</c:v>
                </c:pt>
                <c:pt idx="30">
                  <c:v>3049.7333760000006</c:v>
                </c:pt>
                <c:pt idx="31">
                  <c:v>6056.0006400000002</c:v>
                </c:pt>
                <c:pt idx="32">
                  <c:v>2479.9037760000006</c:v>
                </c:pt>
                <c:pt idx="33">
                  <c:v>3435.0747839999999</c:v>
                </c:pt>
                <c:pt idx="34">
                  <c:v>6072.6153599999998</c:v>
                </c:pt>
                <c:pt idx="35">
                  <c:v>3415.22784</c:v>
                </c:pt>
                <c:pt idx="36">
                  <c:v>2053.8230400000002</c:v>
                </c:pt>
                <c:pt idx="37">
                  <c:v>1998.113184</c:v>
                </c:pt>
                <c:pt idx="39">
                  <c:v>0</c:v>
                </c:pt>
                <c:pt idx="40">
                  <c:v>975.10694400000023</c:v>
                </c:pt>
                <c:pt idx="41">
                  <c:v>1507.1088959999995</c:v>
                </c:pt>
                <c:pt idx="42">
                  <c:v>1117.25568</c:v>
                </c:pt>
                <c:pt idx="43">
                  <c:v>2123.3819520000002</c:v>
                </c:pt>
                <c:pt idx="44">
                  <c:v>11720.324160000004</c:v>
                </c:pt>
                <c:pt idx="45">
                  <c:v>8951.293152000002</c:v>
                </c:pt>
                <c:pt idx="46">
                  <c:v>3693.9957119999999</c:v>
                </c:pt>
                <c:pt idx="47">
                  <c:v>9224.4614399999973</c:v>
                </c:pt>
                <c:pt idx="48">
                  <c:v>7887.727296</c:v>
                </c:pt>
                <c:pt idx="49">
                  <c:v>5530.5763200000001</c:v>
                </c:pt>
                <c:pt idx="50">
                  <c:v>2238.20496</c:v>
                </c:pt>
                <c:pt idx="52">
                  <c:v>0</c:v>
                </c:pt>
                <c:pt idx="53">
                  <c:v>1196.7782400000003</c:v>
                </c:pt>
                <c:pt idx="54">
                  <c:v>1518.0903359999995</c:v>
                </c:pt>
                <c:pt idx="55">
                  <c:v>1405.2268799999997</c:v>
                </c:pt>
                <c:pt idx="56">
                  <c:v>2559.9611519999994</c:v>
                </c:pt>
                <c:pt idx="57">
                  <c:v>8062.5974399999996</c:v>
                </c:pt>
                <c:pt idx="58">
                  <c:v>4541.4414719999986</c:v>
                </c:pt>
                <c:pt idx="59">
                  <c:v>4590.804384</c:v>
                </c:pt>
                <c:pt idx="60">
                  <c:v>6827.1724799999984</c:v>
                </c:pt>
                <c:pt idx="61">
                  <c:v>2431.7729279999999</c:v>
                </c:pt>
                <c:pt idx="62">
                  <c:v>4122.00576</c:v>
                </c:pt>
                <c:pt idx="63">
                  <c:v>3761.41104</c:v>
                </c:pt>
                <c:pt idx="65">
                  <c:v>0</c:v>
                </c:pt>
                <c:pt idx="66">
                  <c:v>2284.1118719999999</c:v>
                </c:pt>
                <c:pt idx="67">
                  <c:v>1660.581216</c:v>
                </c:pt>
                <c:pt idx="68">
                  <c:v>2069.3750399999999</c:v>
                </c:pt>
                <c:pt idx="69">
                  <c:v>3546.3623039999989</c:v>
                </c:pt>
                <c:pt idx="70">
                  <c:v>3625.8191999999999</c:v>
                </c:pt>
                <c:pt idx="71">
                  <c:v>3376.8999359999998</c:v>
                </c:pt>
                <c:pt idx="72">
                  <c:v>3408.8532479999999</c:v>
                </c:pt>
                <c:pt idx="73">
                  <c:v>4123.2758400000002</c:v>
                </c:pt>
                <c:pt idx="74">
                  <c:v>10440.429984</c:v>
                </c:pt>
                <c:pt idx="75">
                  <c:v>13457.22336</c:v>
                </c:pt>
                <c:pt idx="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9-4833-987D-5EEA5CFE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67584"/>
        <c:axId val="1216762784"/>
      </c:scatterChart>
      <c:valAx>
        <c:axId val="13679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762784"/>
        <c:crosses val="autoZero"/>
        <c:crossBetween val="midCat"/>
      </c:valAx>
      <c:valAx>
        <c:axId val="12167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Nitrógeno</a:t>
            </a:r>
          </a:p>
        </c:rich>
      </c:tx>
      <c:layout>
        <c:manualLayout>
          <c:xMode val="edge"/>
          <c:yMode val="edge"/>
          <c:x val="0.390020778652668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'Nutrientes en los cuencos'!$E$8:$E$10</c:f>
              <c:strCache>
                <c:ptCount val="3"/>
                <c:pt idx="0">
                  <c:v>-</c:v>
                </c:pt>
                <c:pt idx="1">
                  <c:v>-</c:v>
                </c:pt>
                <c:pt idx="2">
                  <c:v>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('Nutrientes en los cuencos'!$E$11:$E$19,'Nutrientes en los cuencos'!$E$22:$E$33,'Nutrientes en los cuencos'!$E$35:$E$46)</c:f>
              <c:numCache>
                <c:formatCode>General</c:formatCode>
                <c:ptCount val="33"/>
                <c:pt idx="0">
                  <c:v>4.92</c:v>
                </c:pt>
                <c:pt idx="1">
                  <c:v>61.99</c:v>
                </c:pt>
                <c:pt idx="2">
                  <c:v>33.44</c:v>
                </c:pt>
                <c:pt idx="3">
                  <c:v>12.03</c:v>
                </c:pt>
                <c:pt idx="4">
                  <c:v>10</c:v>
                </c:pt>
                <c:pt idx="5">
                  <c:v>232.06</c:v>
                </c:pt>
                <c:pt idx="6">
                  <c:v>29.96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5.08</c:v>
                </c:pt>
                <c:pt idx="12">
                  <c:v>5.8</c:v>
                </c:pt>
                <c:pt idx="13">
                  <c:v>24.9</c:v>
                </c:pt>
                <c:pt idx="14">
                  <c:v>206.91</c:v>
                </c:pt>
                <c:pt idx="15">
                  <c:v>20.63</c:v>
                </c:pt>
                <c:pt idx="16">
                  <c:v>75.34</c:v>
                </c:pt>
                <c:pt idx="17">
                  <c:v>124.74</c:v>
                </c:pt>
                <c:pt idx="18">
                  <c:v>146.15</c:v>
                </c:pt>
                <c:pt idx="19">
                  <c:v>42.64</c:v>
                </c:pt>
                <c:pt idx="20">
                  <c:v>0</c:v>
                </c:pt>
                <c:pt idx="21">
                  <c:v>0</c:v>
                </c:pt>
                <c:pt idx="22">
                  <c:v>121.2</c:v>
                </c:pt>
                <c:pt idx="23">
                  <c:v>185.05</c:v>
                </c:pt>
                <c:pt idx="24">
                  <c:v>131.83000000000001</c:v>
                </c:pt>
                <c:pt idx="25">
                  <c:v>191.45</c:v>
                </c:pt>
                <c:pt idx="26">
                  <c:v>94.32</c:v>
                </c:pt>
                <c:pt idx="27">
                  <c:v>126.88</c:v>
                </c:pt>
                <c:pt idx="28">
                  <c:v>141.65</c:v>
                </c:pt>
                <c:pt idx="29">
                  <c:v>348.08</c:v>
                </c:pt>
                <c:pt idx="30">
                  <c:v>1714.27</c:v>
                </c:pt>
                <c:pt idx="31">
                  <c:v>337.87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A-4636-9C7F-170024138629}"/>
            </c:ext>
          </c:extLst>
        </c:ser>
        <c:ser>
          <c:idx val="1"/>
          <c:order val="1"/>
          <c:tx>
            <c:v>QuiscabNitrogeno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('Nutrientes en los cuencos'!$F$8:$F$19,'Nutrientes en los cuencos'!$F$22:$F$33,'Nutrientes en los cuencos'!$F$35:$F$46)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642.34</c:v>
                </c:pt>
                <c:pt idx="4">
                  <c:v>27.05</c:v>
                </c:pt>
                <c:pt idx="5">
                  <c:v>356.73</c:v>
                </c:pt>
                <c:pt idx="6">
                  <c:v>69.22</c:v>
                </c:pt>
                <c:pt idx="7">
                  <c:v>84.85</c:v>
                </c:pt>
                <c:pt idx="8">
                  <c:v>318.3</c:v>
                </c:pt>
                <c:pt idx="9">
                  <c:v>71.97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36.28</c:v>
                </c:pt>
                <c:pt idx="15">
                  <c:v>27.92</c:v>
                </c:pt>
                <c:pt idx="16">
                  <c:v>80.94</c:v>
                </c:pt>
                <c:pt idx="17">
                  <c:v>393.12</c:v>
                </c:pt>
                <c:pt idx="18">
                  <c:v>265.41000000000003</c:v>
                </c:pt>
                <c:pt idx="19">
                  <c:v>131.22</c:v>
                </c:pt>
                <c:pt idx="20">
                  <c:v>377.88</c:v>
                </c:pt>
                <c:pt idx="21">
                  <c:v>70.819999999999993</c:v>
                </c:pt>
                <c:pt idx="22">
                  <c:v>112.43</c:v>
                </c:pt>
                <c:pt idx="23">
                  <c:v>0</c:v>
                </c:pt>
                <c:pt idx="24">
                  <c:v>0</c:v>
                </c:pt>
                <c:pt idx="25">
                  <c:v>31.56</c:v>
                </c:pt>
                <c:pt idx="26">
                  <c:v>51.29</c:v>
                </c:pt>
                <c:pt idx="27">
                  <c:v>63.3</c:v>
                </c:pt>
                <c:pt idx="28">
                  <c:v>178.07</c:v>
                </c:pt>
                <c:pt idx="29">
                  <c:v>166.63</c:v>
                </c:pt>
                <c:pt idx="30">
                  <c:v>189.07</c:v>
                </c:pt>
                <c:pt idx="31">
                  <c:v>56.08</c:v>
                </c:pt>
                <c:pt idx="32">
                  <c:v>168.81</c:v>
                </c:pt>
                <c:pt idx="33">
                  <c:v>412.22</c:v>
                </c:pt>
                <c:pt idx="34">
                  <c:v>691.75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A-4636-9C7F-170024138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82672"/>
        <c:axId val="1360662352"/>
      </c:scatterChart>
      <c:valAx>
        <c:axId val="12223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62352"/>
        <c:crosses val="autoZero"/>
        <c:crossBetween val="midCat"/>
      </c:valAx>
      <c:valAx>
        <c:axId val="13606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8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Fósforo</a:t>
            </a:r>
          </a:p>
        </c:rich>
      </c:tx>
      <c:layout>
        <c:manualLayout>
          <c:xMode val="edge"/>
          <c:yMode val="edge"/>
          <c:x val="0.390020778652668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San Francisco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('Nutrientes en los cuencos'!$G$8,'Nutrientes en los cuencos'!$G$8:$G$19,'Nutrientes en los cuencos'!$G$22:$G$33,'Nutrientes en los cuencos'!$G$35:$G$46)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0.61</c:v>
                </c:pt>
                <c:pt idx="5">
                  <c:v>6.18</c:v>
                </c:pt>
                <c:pt idx="6">
                  <c:v>30.2</c:v>
                </c:pt>
                <c:pt idx="7">
                  <c:v>9.14</c:v>
                </c:pt>
                <c:pt idx="8">
                  <c:v>8</c:v>
                </c:pt>
                <c:pt idx="9">
                  <c:v>114.12</c:v>
                </c:pt>
                <c:pt idx="10">
                  <c:v>10.31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1.86</c:v>
                </c:pt>
                <c:pt idx="16">
                  <c:v>1.45</c:v>
                </c:pt>
                <c:pt idx="17">
                  <c:v>37.35</c:v>
                </c:pt>
                <c:pt idx="18">
                  <c:v>124.14</c:v>
                </c:pt>
                <c:pt idx="19">
                  <c:v>4.42</c:v>
                </c:pt>
                <c:pt idx="20">
                  <c:v>22.6</c:v>
                </c:pt>
                <c:pt idx="21">
                  <c:v>28.79</c:v>
                </c:pt>
                <c:pt idx="22">
                  <c:v>44.84</c:v>
                </c:pt>
                <c:pt idx="23">
                  <c:v>7.52</c:v>
                </c:pt>
                <c:pt idx="24">
                  <c:v>0</c:v>
                </c:pt>
                <c:pt idx="25">
                  <c:v>0</c:v>
                </c:pt>
                <c:pt idx="26">
                  <c:v>41.21</c:v>
                </c:pt>
                <c:pt idx="27">
                  <c:v>28.79</c:v>
                </c:pt>
                <c:pt idx="28">
                  <c:v>30.13</c:v>
                </c:pt>
                <c:pt idx="29">
                  <c:v>34.42</c:v>
                </c:pt>
                <c:pt idx="30">
                  <c:v>25.94</c:v>
                </c:pt>
                <c:pt idx="31">
                  <c:v>23.79</c:v>
                </c:pt>
                <c:pt idx="32">
                  <c:v>57.71</c:v>
                </c:pt>
                <c:pt idx="33">
                  <c:v>44.73</c:v>
                </c:pt>
                <c:pt idx="34">
                  <c:v>304</c:v>
                </c:pt>
                <c:pt idx="35">
                  <c:v>53.75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1-49D1-9DB1-28259E4F27A2}"/>
            </c:ext>
          </c:extLst>
        </c:ser>
        <c:ser>
          <c:idx val="1"/>
          <c:order val="1"/>
          <c:tx>
            <c:v>Quiscab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('Nutrientes en los cuencos'!$H$8:$H$19,'Nutrientes en los cuencos'!$H$22:$H$33,'Nutrientes en los cuencos'!$H$35:$H$46)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288.89</c:v>
                </c:pt>
                <c:pt idx="4">
                  <c:v>19.27</c:v>
                </c:pt>
                <c:pt idx="5">
                  <c:v>38.81</c:v>
                </c:pt>
                <c:pt idx="6">
                  <c:v>18.57</c:v>
                </c:pt>
                <c:pt idx="7">
                  <c:v>47.52</c:v>
                </c:pt>
                <c:pt idx="8">
                  <c:v>47.24</c:v>
                </c:pt>
                <c:pt idx="9">
                  <c:v>15.61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8.34</c:v>
                </c:pt>
                <c:pt idx="15">
                  <c:v>24.43</c:v>
                </c:pt>
                <c:pt idx="16">
                  <c:v>30.35</c:v>
                </c:pt>
                <c:pt idx="17">
                  <c:v>131.04</c:v>
                </c:pt>
                <c:pt idx="18">
                  <c:v>84.45</c:v>
                </c:pt>
                <c:pt idx="19">
                  <c:v>40.380000000000003</c:v>
                </c:pt>
                <c:pt idx="20">
                  <c:v>31.49</c:v>
                </c:pt>
                <c:pt idx="21">
                  <c:v>10.119999999999999</c:v>
                </c:pt>
                <c:pt idx="22">
                  <c:v>30.66</c:v>
                </c:pt>
                <c:pt idx="23">
                  <c:v>0</c:v>
                </c:pt>
                <c:pt idx="24">
                  <c:v>0</c:v>
                </c:pt>
                <c:pt idx="25">
                  <c:v>12.63</c:v>
                </c:pt>
                <c:pt idx="26">
                  <c:v>21.98</c:v>
                </c:pt>
                <c:pt idx="27">
                  <c:v>13.56</c:v>
                </c:pt>
                <c:pt idx="28">
                  <c:v>56.66</c:v>
                </c:pt>
                <c:pt idx="29">
                  <c:v>141.63</c:v>
                </c:pt>
                <c:pt idx="30">
                  <c:v>23.63</c:v>
                </c:pt>
                <c:pt idx="31">
                  <c:v>28.04</c:v>
                </c:pt>
                <c:pt idx="32">
                  <c:v>24.55</c:v>
                </c:pt>
                <c:pt idx="33">
                  <c:v>95.13</c:v>
                </c:pt>
                <c:pt idx="34">
                  <c:v>138.35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1-49D1-9DB1-28259E4F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82672"/>
        <c:axId val="1360662352"/>
      </c:scatterChart>
      <c:valAx>
        <c:axId val="12223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62352"/>
        <c:crosses val="autoZero"/>
        <c:crossBetween val="midCat"/>
      </c:valAx>
      <c:valAx>
        <c:axId val="13606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8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'Oscilación del Lago'!$C$4:$C$35</c:f>
              <c:strCache>
                <c:ptCount val="3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Ago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Dic</c:v>
                </c:pt>
                <c:pt idx="8">
                  <c:v>Ene</c:v>
                </c:pt>
                <c:pt idx="9">
                  <c:v>Feb</c:v>
                </c:pt>
                <c:pt idx="10">
                  <c:v>Mar</c:v>
                </c:pt>
                <c:pt idx="11">
                  <c:v>Abr</c:v>
                </c:pt>
                <c:pt idx="12">
                  <c:v>May </c:v>
                </c:pt>
                <c:pt idx="13">
                  <c:v>Jun</c:v>
                </c:pt>
                <c:pt idx="14">
                  <c:v>Jul</c:v>
                </c:pt>
                <c:pt idx="15">
                  <c:v>Ago</c:v>
                </c:pt>
                <c:pt idx="16">
                  <c:v>Sep</c:v>
                </c:pt>
                <c:pt idx="17">
                  <c:v>Oct</c:v>
                </c:pt>
                <c:pt idx="18">
                  <c:v>Nov</c:v>
                </c:pt>
                <c:pt idx="19">
                  <c:v>Dic</c:v>
                </c:pt>
                <c:pt idx="20">
                  <c:v>Ene</c:v>
                </c:pt>
                <c:pt idx="21">
                  <c:v>Feb</c:v>
                </c:pt>
                <c:pt idx="22">
                  <c:v>Mar</c:v>
                </c:pt>
                <c:pt idx="23">
                  <c:v>Abr</c:v>
                </c:pt>
                <c:pt idx="24">
                  <c:v>May </c:v>
                </c:pt>
                <c:pt idx="25">
                  <c:v>Jun</c:v>
                </c:pt>
                <c:pt idx="26">
                  <c:v>Jul</c:v>
                </c:pt>
                <c:pt idx="27">
                  <c:v>Ago</c:v>
                </c:pt>
                <c:pt idx="28">
                  <c:v>Sep</c:v>
                </c:pt>
                <c:pt idx="29">
                  <c:v>Oct</c:v>
                </c:pt>
                <c:pt idx="30">
                  <c:v>Nov</c:v>
                </c:pt>
                <c:pt idx="31">
                  <c:v>Dic</c:v>
                </c:pt>
              </c:strCache>
            </c:strRef>
          </c:xVal>
          <c:yVal>
            <c:numRef>
              <c:f>'Oscilación del Lago'!$F$4:$F$35</c:f>
              <c:numCache>
                <c:formatCode>0.00</c:formatCode>
                <c:ptCount val="32"/>
                <c:pt idx="0">
                  <c:v>1556.6102000000001</c:v>
                </c:pt>
                <c:pt idx="1">
                  <c:v>1556.9874285714286</c:v>
                </c:pt>
                <c:pt idx="2">
                  <c:v>1557.1100322580651</c:v>
                </c:pt>
                <c:pt idx="3">
                  <c:v>1557.0145483870972</c:v>
                </c:pt>
                <c:pt idx="4">
                  <c:v>1557.0570000000002</c:v>
                </c:pt>
                <c:pt idx="5">
                  <c:v>1557.2597096774196</c:v>
                </c:pt>
                <c:pt idx="6">
                  <c:v>1557.2960000000005</c:v>
                </c:pt>
                <c:pt idx="7">
                  <c:v>1557.1610000000001</c:v>
                </c:pt>
                <c:pt idx="8">
                  <c:v>1556.9913225806451</c:v>
                </c:pt>
                <c:pt idx="9">
                  <c:v>1556.8942142857147</c:v>
                </c:pt>
                <c:pt idx="10">
                  <c:v>1556.796161290323</c:v>
                </c:pt>
                <c:pt idx="11">
                  <c:v>1556.8260000000005</c:v>
                </c:pt>
                <c:pt idx="12">
                  <c:v>1556.8155161290322</c:v>
                </c:pt>
                <c:pt idx="13">
                  <c:v>1556.8126666666669</c:v>
                </c:pt>
                <c:pt idx="14">
                  <c:v>1556.6597096774196</c:v>
                </c:pt>
                <c:pt idx="15">
                  <c:v>1556.6103548387102</c:v>
                </c:pt>
                <c:pt idx="16">
                  <c:v>1556.6120000000001</c:v>
                </c:pt>
                <c:pt idx="17">
                  <c:v>1556.8168064516133</c:v>
                </c:pt>
                <c:pt idx="18">
                  <c:v>1557.0076666666669</c:v>
                </c:pt>
                <c:pt idx="19">
                  <c:v>1556.8574516129036</c:v>
                </c:pt>
                <c:pt idx="20">
                  <c:v>1556.8222580645161</c:v>
                </c:pt>
                <c:pt idx="21">
                  <c:v>1556.6458620689655</c:v>
                </c:pt>
                <c:pt idx="22">
                  <c:v>1556.5051612903228</c:v>
                </c:pt>
                <c:pt idx="23">
                  <c:v>1556.5516666666663</c:v>
                </c:pt>
                <c:pt idx="24">
                  <c:v>1556.377741935484</c:v>
                </c:pt>
                <c:pt idx="25">
                  <c:v>1556.1966666666667</c:v>
                </c:pt>
                <c:pt idx="26">
                  <c:v>1556.4793548387097</c:v>
                </c:pt>
                <c:pt idx="27">
                  <c:v>1556.3483870967739</c:v>
                </c:pt>
                <c:pt idx="28">
                  <c:v>1556.3036666666667</c:v>
                </c:pt>
                <c:pt idx="29">
                  <c:v>1556.2100000000003</c:v>
                </c:pt>
                <c:pt idx="30">
                  <c:v>1556.1070967741939</c:v>
                </c:pt>
                <c:pt idx="31">
                  <c:v>1556.1070967741939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8-8846-8D56-2095EDEF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042191"/>
        <c:axId val="1502104303"/>
      </c:scatterChart>
      <c:valAx>
        <c:axId val="15070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04303"/>
        <c:crosses val="autoZero"/>
        <c:crossBetween val="midCat"/>
      </c:valAx>
      <c:valAx>
        <c:axId val="15021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4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'Oscilación del Lago'!$F$12:$F$23</c:f>
              <c:numCache>
                <c:formatCode>0.00</c:formatCode>
                <c:ptCount val="12"/>
                <c:pt idx="0">
                  <c:v>1556.9913225806451</c:v>
                </c:pt>
                <c:pt idx="1">
                  <c:v>1556.8942142857147</c:v>
                </c:pt>
                <c:pt idx="2">
                  <c:v>1556.796161290323</c:v>
                </c:pt>
                <c:pt idx="3">
                  <c:v>1556.8260000000005</c:v>
                </c:pt>
                <c:pt idx="4">
                  <c:v>1556.8155161290322</c:v>
                </c:pt>
                <c:pt idx="5">
                  <c:v>1556.8126666666669</c:v>
                </c:pt>
                <c:pt idx="6">
                  <c:v>1556.6597096774196</c:v>
                </c:pt>
                <c:pt idx="7">
                  <c:v>1556.6103548387102</c:v>
                </c:pt>
                <c:pt idx="8">
                  <c:v>1556.6120000000001</c:v>
                </c:pt>
                <c:pt idx="9">
                  <c:v>1556.8168064516133</c:v>
                </c:pt>
                <c:pt idx="10">
                  <c:v>1557.0076666666669</c:v>
                </c:pt>
                <c:pt idx="11">
                  <c:v>1556.8574516129036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5-174D-A6F0-459B5ADE9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974400"/>
        <c:axId val="1545291712"/>
      </c:scatterChart>
      <c:valAx>
        <c:axId val="15089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91712"/>
        <c:crosses val="autoZero"/>
        <c:crossBetween val="midCat"/>
      </c:valAx>
      <c:valAx>
        <c:axId val="15452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7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'Oscilación del Lago'!$F$24:$F$35</c:f>
              <c:numCache>
                <c:formatCode>0.00</c:formatCode>
                <c:ptCount val="12"/>
                <c:pt idx="0">
                  <c:v>1556.8222580645161</c:v>
                </c:pt>
                <c:pt idx="1">
                  <c:v>1556.6458620689655</c:v>
                </c:pt>
                <c:pt idx="2">
                  <c:v>1556.5051612903228</c:v>
                </c:pt>
                <c:pt idx="3">
                  <c:v>1556.5516666666663</c:v>
                </c:pt>
                <c:pt idx="4">
                  <c:v>1556.377741935484</c:v>
                </c:pt>
                <c:pt idx="5">
                  <c:v>1556.1966666666667</c:v>
                </c:pt>
                <c:pt idx="6">
                  <c:v>1556.4793548387097</c:v>
                </c:pt>
                <c:pt idx="7">
                  <c:v>1556.3483870967739</c:v>
                </c:pt>
                <c:pt idx="8">
                  <c:v>1556.3036666666667</c:v>
                </c:pt>
                <c:pt idx="9">
                  <c:v>1556.2100000000003</c:v>
                </c:pt>
                <c:pt idx="10">
                  <c:v>1556.1070967741939</c:v>
                </c:pt>
                <c:pt idx="11">
                  <c:v>1556.1070967741939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8-3F42-83BC-C471F546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445472"/>
        <c:axId val="1505430256"/>
      </c:scatterChart>
      <c:valAx>
        <c:axId val="15074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30256"/>
        <c:crosses val="autoZero"/>
        <c:crossBetween val="midCat"/>
      </c:valAx>
      <c:valAx>
        <c:axId val="15054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158750</xdr:colOff>
      <xdr:row>11</xdr:row>
      <xdr:rowOff>69850</xdr:rowOff>
    </xdr:from>
    <xdr:to>
      <xdr:col>19</xdr:col>
      <xdr:colOff>552450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255F3-E699-D540-97E9-F82A24AA7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172720</xdr:colOff>
      <xdr:row>10</xdr:row>
      <xdr:rowOff>96520</xdr:rowOff>
    </xdr:from>
    <xdr:to>
      <xdr:col>18</xdr:col>
      <xdr:colOff>579120</xdr:colOff>
      <xdr:row>24</xdr:row>
      <xdr:rowOff>116840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472B2-7701-2A44-8E8A-3EE308701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62</xdr:row>
      <xdr:rowOff>79375</xdr:rowOff>
    </xdr:from>
    <xdr:to>
      <xdr:col>18</xdr:col>
      <xdr:colOff>3175</xdr:colOff>
      <xdr:row>76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A84F0-9E5F-4616-9DC1-5A401D14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193674</xdr:colOff>
      <xdr:row>3</xdr:row>
      <xdr:rowOff>9524</xdr:rowOff>
    </xdr:from>
    <xdr:to>
      <xdr:col>18</xdr:col>
      <xdr:colOff>6349</xdr:colOff>
      <xdr:row>17</xdr:row>
      <xdr:rowOff>184149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19288-5028-474D-AFAD-D7EFF63E9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18</xdr:row>
      <xdr:rowOff>139700</xdr:rowOff>
    </xdr:from>
    <xdr:to>
      <xdr:col>17</xdr:col>
      <xdr:colOff>603250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62F1D-B957-4DE6-9F5C-6A15BE780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0</xdr:row>
      <xdr:rowOff>0</xdr:rowOff>
    </xdr:from>
    <xdr:to>
      <xdr:col>13</xdr:col>
      <xdr:colOff>260350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6950B-A13E-6B4D-9DF1-C191BCD07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14</xdr:row>
      <xdr:rowOff>69850</xdr:rowOff>
    </xdr:from>
    <xdr:to>
      <xdr:col>13</xdr:col>
      <xdr:colOff>146050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9D24F4-71E5-CA49-A235-6A68F1503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27</xdr:row>
      <xdr:rowOff>133350</xdr:rowOff>
    </xdr:from>
    <xdr:to>
      <xdr:col>13</xdr:col>
      <xdr:colOff>463550</xdr:colOff>
      <xdr:row>42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4FC605-80C4-0241-93C2-364B6012F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628650</xdr:colOff>
      <xdr:row>4</xdr:row>
      <xdr:rowOff>0</xdr:rowOff>
    </xdr:to>
    <xdr:pic>
      <xdr:nvPicPr>
        <xdr:cNvPr id="2" name="Picture 1" descr="Logo Ine final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5810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msclae.gob.gt/descargas/informesdica2018/caudales2018.pdf" TargetMode="External"/><Relationship Id="rId2" Type="http://schemas.openxmlformats.org/officeDocument/2006/relationships/hyperlink" Target="https://www.amsclae.gob.gt/wp-content/uploads/2016/12/caudales2016.pdf" TargetMode="External"/><Relationship Id="rId1" Type="http://schemas.openxmlformats.org/officeDocument/2006/relationships/hyperlink" Target="https://amsclae.gob.gt/descargas/informesdica2015/caudales.pdf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amsclae.gob.gt/wp-content/uploads/2019/12/caudales2019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workbookViewId="0">
      <selection activeCell="D56" sqref="D56"/>
    </sheetView>
  </sheetViews>
  <sheetFormatPr defaultColWidth="10.90625" defaultRowHeight="14.5" x14ac:dyDescent="0.35"/>
  <cols>
    <col min="1" max="1" width="10.1796875" customWidth="1"/>
    <col min="2" max="2" width="8.453125" customWidth="1"/>
    <col min="6" max="6" width="12.6328125" customWidth="1"/>
    <col min="7" max="7" width="14.81640625" customWidth="1"/>
    <col min="8" max="8" width="17.453125" customWidth="1"/>
    <col min="9" max="9" width="13.6328125" customWidth="1"/>
    <col min="10" max="10" width="19.6328125" customWidth="1"/>
  </cols>
  <sheetData>
    <row r="1" spans="1:12" ht="15" thickBot="1" x14ac:dyDescent="0.4"/>
    <row r="2" spans="1:12" ht="16" thickBot="1" x14ac:dyDescent="0.4">
      <c r="C2" s="164" t="s">
        <v>371</v>
      </c>
      <c r="D2" s="165"/>
      <c r="E2" s="165"/>
      <c r="F2" s="165"/>
      <c r="G2" s="165"/>
      <c r="H2" s="165"/>
      <c r="I2" s="165"/>
      <c r="J2" s="166"/>
    </row>
    <row r="3" spans="1:12" ht="44" thickBot="1" x14ac:dyDescent="0.4">
      <c r="C3" s="21" t="s">
        <v>6</v>
      </c>
      <c r="D3" s="21" t="s">
        <v>7</v>
      </c>
      <c r="E3" s="21" t="s">
        <v>8</v>
      </c>
      <c r="F3" s="22" t="s">
        <v>9</v>
      </c>
      <c r="G3" s="22" t="s">
        <v>10</v>
      </c>
      <c r="H3" s="22" t="s">
        <v>11</v>
      </c>
      <c r="I3" s="22" t="s">
        <v>0</v>
      </c>
      <c r="J3" s="22" t="s">
        <v>12</v>
      </c>
    </row>
    <row r="4" spans="1:12" x14ac:dyDescent="0.35">
      <c r="A4" s="170" t="s">
        <v>4</v>
      </c>
      <c r="B4" s="7">
        <v>2011</v>
      </c>
      <c r="C4" s="12">
        <v>3.9</v>
      </c>
      <c r="D4" s="13">
        <v>12.937997256515759</v>
      </c>
      <c r="E4" s="14">
        <v>20.399999999999999</v>
      </c>
      <c r="F4" s="13">
        <v>70.130315500685867</v>
      </c>
      <c r="G4" s="23">
        <v>1</v>
      </c>
      <c r="H4" s="14">
        <v>1118</v>
      </c>
      <c r="I4" s="14">
        <v>10.7</v>
      </c>
      <c r="J4" s="15">
        <v>77.2</v>
      </c>
    </row>
    <row r="5" spans="1:12" x14ac:dyDescent="0.35">
      <c r="A5" s="171"/>
      <c r="B5" s="8">
        <v>2012</v>
      </c>
      <c r="C5" s="16">
        <v>3.1</v>
      </c>
      <c r="D5" s="11">
        <v>13.341833105335168</v>
      </c>
      <c r="E5" s="10">
        <v>22.2</v>
      </c>
      <c r="F5" s="11">
        <v>76.620246238030091</v>
      </c>
      <c r="G5" s="10">
        <v>333.3899999999993</v>
      </c>
      <c r="H5" s="10">
        <v>1577</v>
      </c>
      <c r="I5" s="10">
        <v>16</v>
      </c>
      <c r="J5" s="17">
        <v>91.7</v>
      </c>
    </row>
    <row r="6" spans="1:12" x14ac:dyDescent="0.35">
      <c r="A6" s="171"/>
      <c r="B6" s="8">
        <v>2013</v>
      </c>
      <c r="C6" s="16">
        <v>4.5999999999999996</v>
      </c>
      <c r="D6" s="11">
        <v>14.033739212672923</v>
      </c>
      <c r="E6" s="10">
        <v>23.7</v>
      </c>
      <c r="F6" s="11">
        <v>78.652873019626384</v>
      </c>
      <c r="G6" s="10">
        <v>1348.0299999999963</v>
      </c>
      <c r="H6" s="10">
        <v>1503</v>
      </c>
      <c r="I6" s="10">
        <v>16</v>
      </c>
      <c r="J6" s="17">
        <v>25.9</v>
      </c>
    </row>
    <row r="7" spans="1:12" x14ac:dyDescent="0.35">
      <c r="A7" s="171"/>
      <c r="B7" s="8">
        <v>2014</v>
      </c>
      <c r="C7" s="18">
        <v>4.8</v>
      </c>
      <c r="D7" s="3">
        <v>14.3</v>
      </c>
      <c r="E7" s="3">
        <v>30</v>
      </c>
      <c r="F7" s="3">
        <v>78.5</v>
      </c>
      <c r="G7" s="3">
        <v>1413.7</v>
      </c>
      <c r="H7" s="3">
        <v>1193</v>
      </c>
      <c r="I7" s="3">
        <v>15.2</v>
      </c>
      <c r="J7" s="4"/>
    </row>
    <row r="8" spans="1:12" x14ac:dyDescent="0.35">
      <c r="A8" s="171"/>
      <c r="B8" s="8">
        <v>2015</v>
      </c>
      <c r="C8" s="18">
        <v>2.2999999999999998</v>
      </c>
      <c r="D8" s="3">
        <v>14.86</v>
      </c>
      <c r="E8" s="3">
        <v>32.9</v>
      </c>
      <c r="F8" s="3">
        <v>78.31</v>
      </c>
      <c r="G8" s="3">
        <v>824.6</v>
      </c>
      <c r="H8" s="3">
        <v>1362</v>
      </c>
      <c r="I8" s="3">
        <v>14.8</v>
      </c>
      <c r="J8" s="4">
        <v>66</v>
      </c>
      <c r="L8">
        <f>AVERAGE(G7,G37,G25,G19,G13)</f>
        <v>879.78</v>
      </c>
    </row>
    <row r="9" spans="1:12" ht="15" thickBot="1" x14ac:dyDescent="0.4">
      <c r="A9" s="172"/>
      <c r="B9" s="9">
        <v>2016</v>
      </c>
      <c r="C9" s="19">
        <v>4.8</v>
      </c>
      <c r="D9" s="5">
        <v>14.69</v>
      </c>
      <c r="E9" s="5">
        <v>24</v>
      </c>
      <c r="F9" s="5">
        <v>79.069999999999993</v>
      </c>
      <c r="G9" s="5">
        <v>709</v>
      </c>
      <c r="H9" s="5">
        <v>1552</v>
      </c>
      <c r="I9" s="5">
        <v>14.3</v>
      </c>
      <c r="J9" s="6">
        <v>82.1</v>
      </c>
    </row>
    <row r="10" spans="1:12" x14ac:dyDescent="0.35">
      <c r="A10" s="167" t="s">
        <v>3</v>
      </c>
      <c r="B10" s="7">
        <v>2011</v>
      </c>
      <c r="C10" s="20"/>
      <c r="D10" s="1"/>
      <c r="E10" s="1"/>
      <c r="F10" s="1"/>
      <c r="G10" s="1"/>
      <c r="H10" s="1"/>
      <c r="I10" s="1"/>
      <c r="J10" s="2"/>
    </row>
    <row r="11" spans="1:12" x14ac:dyDescent="0.35">
      <c r="A11" s="168"/>
      <c r="B11" s="8">
        <v>2012</v>
      </c>
      <c r="C11" s="16">
        <v>4.8</v>
      </c>
      <c r="D11" s="11">
        <v>14.091800478305428</v>
      </c>
      <c r="E11" s="10">
        <v>24</v>
      </c>
      <c r="F11" s="11">
        <v>81.709941920054661</v>
      </c>
      <c r="G11" s="10">
        <v>268.61999999999955</v>
      </c>
      <c r="H11" s="10">
        <v>1383</v>
      </c>
      <c r="I11" s="10">
        <v>16</v>
      </c>
      <c r="J11" s="17">
        <v>35.4</v>
      </c>
    </row>
    <row r="12" spans="1:12" x14ac:dyDescent="0.35">
      <c r="A12" s="168"/>
      <c r="B12" s="8">
        <v>2013</v>
      </c>
      <c r="C12" s="16">
        <v>5.3</v>
      </c>
      <c r="D12" s="11">
        <v>14.509552338159446</v>
      </c>
      <c r="E12" s="10">
        <v>23.7</v>
      </c>
      <c r="F12" s="11">
        <v>84.387418871692461</v>
      </c>
      <c r="G12" s="10">
        <v>1063.7799999999979</v>
      </c>
      <c r="H12" s="10">
        <v>1487</v>
      </c>
      <c r="I12" s="10">
        <v>16</v>
      </c>
      <c r="J12" s="17">
        <v>19.2</v>
      </c>
    </row>
    <row r="13" spans="1:12" x14ac:dyDescent="0.35">
      <c r="A13" s="168"/>
      <c r="B13" s="8">
        <v>2014</v>
      </c>
      <c r="C13" s="18">
        <v>5.0999999999999996</v>
      </c>
      <c r="D13" s="3">
        <v>15</v>
      </c>
      <c r="E13" s="3">
        <v>29.3</v>
      </c>
      <c r="F13" s="3">
        <v>83.6</v>
      </c>
      <c r="G13" s="3">
        <v>1363</v>
      </c>
      <c r="H13" s="3">
        <v>1101</v>
      </c>
      <c r="I13" s="3">
        <v>16</v>
      </c>
      <c r="J13" s="4"/>
      <c r="L13">
        <f>AVERAGE(G8,G14,G20,G26,G38,G56)</f>
        <v>1095.9599999999998</v>
      </c>
    </row>
    <row r="14" spans="1:12" x14ac:dyDescent="0.35">
      <c r="A14" s="168"/>
      <c r="B14" s="8">
        <v>2015</v>
      </c>
      <c r="C14" s="18">
        <v>5.7</v>
      </c>
      <c r="D14" s="3">
        <v>15.01</v>
      </c>
      <c r="E14" s="3">
        <v>27.6</v>
      </c>
      <c r="F14" s="3">
        <v>84.45</v>
      </c>
      <c r="G14" s="3">
        <v>1229</v>
      </c>
      <c r="H14" s="3">
        <v>1394</v>
      </c>
      <c r="I14" s="3">
        <v>15.2</v>
      </c>
      <c r="J14" s="4">
        <v>12.9</v>
      </c>
    </row>
    <row r="15" spans="1:12" ht="15" thickBot="1" x14ac:dyDescent="0.4">
      <c r="A15" s="169"/>
      <c r="B15" s="9">
        <v>2016</v>
      </c>
      <c r="C15" s="19">
        <v>3</v>
      </c>
      <c r="D15" s="5">
        <v>15.22</v>
      </c>
      <c r="E15" s="5">
        <v>25.4</v>
      </c>
      <c r="F15" s="5">
        <v>85.23</v>
      </c>
      <c r="G15" s="5">
        <v>765.39</v>
      </c>
      <c r="H15" s="5">
        <v>1455</v>
      </c>
      <c r="I15" s="5">
        <v>14.3</v>
      </c>
      <c r="J15" s="6">
        <v>53.1</v>
      </c>
    </row>
    <row r="16" spans="1:12" x14ac:dyDescent="0.35">
      <c r="A16" s="170" t="s">
        <v>5</v>
      </c>
      <c r="B16" s="7">
        <v>2011</v>
      </c>
      <c r="C16" s="20"/>
      <c r="D16" s="1"/>
      <c r="E16" s="1"/>
      <c r="F16" s="1"/>
      <c r="G16" s="1"/>
      <c r="H16" s="1"/>
      <c r="I16" s="1"/>
      <c r="J16" s="2"/>
    </row>
    <row r="17" spans="1:12" x14ac:dyDescent="0.35">
      <c r="A17" s="171"/>
      <c r="B17" s="8">
        <v>2012</v>
      </c>
      <c r="C17" s="16">
        <v>10.3</v>
      </c>
      <c r="D17" s="11">
        <v>18.872677595628442</v>
      </c>
      <c r="E17" s="10">
        <v>27.9</v>
      </c>
      <c r="F17" s="11">
        <v>65.476190476190482</v>
      </c>
      <c r="G17" s="10">
        <v>0.15000000000000002</v>
      </c>
      <c r="H17" s="10">
        <v>1132</v>
      </c>
      <c r="I17" s="10">
        <v>10.5</v>
      </c>
      <c r="J17" s="17">
        <v>12.1</v>
      </c>
      <c r="L17">
        <f>AVERAGE(G9,G15,G21,G27,G39,G45,G51,G57)</f>
        <v>586.67124999999987</v>
      </c>
    </row>
    <row r="18" spans="1:12" x14ac:dyDescent="0.35">
      <c r="A18" s="171"/>
      <c r="B18" s="8">
        <v>2013</v>
      </c>
      <c r="C18" s="16">
        <v>11.3</v>
      </c>
      <c r="D18" s="11">
        <v>20.493868029326816</v>
      </c>
      <c r="E18" s="10">
        <v>29.8</v>
      </c>
      <c r="F18" s="11">
        <v>70.413739439750998</v>
      </c>
      <c r="G18" s="10">
        <v>85.120000000000033</v>
      </c>
      <c r="H18" s="10">
        <v>1480</v>
      </c>
      <c r="I18" s="10">
        <v>15.7</v>
      </c>
      <c r="J18" s="17">
        <v>17.399999999999999</v>
      </c>
    </row>
    <row r="19" spans="1:12" x14ac:dyDescent="0.35">
      <c r="A19" s="171"/>
      <c r="B19" s="8">
        <v>2014</v>
      </c>
      <c r="C19" s="18">
        <v>11.3</v>
      </c>
      <c r="D19" s="3">
        <v>19.98</v>
      </c>
      <c r="E19" s="3">
        <v>30.3</v>
      </c>
      <c r="F19" s="3">
        <v>74.47</v>
      </c>
      <c r="G19" s="3">
        <v>387.4</v>
      </c>
      <c r="H19" s="3">
        <v>740</v>
      </c>
      <c r="I19" s="3">
        <v>16</v>
      </c>
      <c r="J19" s="4"/>
    </row>
    <row r="20" spans="1:12" x14ac:dyDescent="0.35">
      <c r="A20" s="171"/>
      <c r="B20" s="8">
        <v>2015</v>
      </c>
      <c r="C20" s="18">
        <v>10.4</v>
      </c>
      <c r="D20" s="3">
        <v>19.989999999999998</v>
      </c>
      <c r="E20" s="3">
        <v>31.1</v>
      </c>
      <c r="F20" s="3">
        <v>75.48</v>
      </c>
      <c r="G20" s="3">
        <v>841</v>
      </c>
      <c r="H20" s="3">
        <v>1288</v>
      </c>
      <c r="I20" s="3">
        <v>16</v>
      </c>
      <c r="J20" s="4">
        <v>12.9</v>
      </c>
    </row>
    <row r="21" spans="1:12" ht="15" thickBot="1" x14ac:dyDescent="0.4">
      <c r="A21" s="172"/>
      <c r="B21" s="9">
        <v>2016</v>
      </c>
      <c r="C21" s="19">
        <v>10.7</v>
      </c>
      <c r="D21" s="5">
        <v>20.05</v>
      </c>
      <c r="E21" s="5">
        <v>31</v>
      </c>
      <c r="F21" s="5">
        <v>75.61</v>
      </c>
      <c r="G21" s="5">
        <v>716.8</v>
      </c>
      <c r="H21" s="5">
        <v>1396</v>
      </c>
      <c r="I21" s="5">
        <v>16</v>
      </c>
      <c r="J21" s="6">
        <v>51.5</v>
      </c>
    </row>
    <row r="22" spans="1:12" x14ac:dyDescent="0.35">
      <c r="A22" s="167" t="s">
        <v>13</v>
      </c>
      <c r="B22" s="7">
        <v>2011</v>
      </c>
      <c r="C22" s="20"/>
      <c r="D22" s="1"/>
      <c r="E22" s="1"/>
      <c r="F22" s="1"/>
      <c r="G22" s="1"/>
      <c r="H22" s="1"/>
      <c r="I22" s="1"/>
      <c r="J22" s="2"/>
    </row>
    <row r="23" spans="1:12" x14ac:dyDescent="0.35">
      <c r="A23" s="168"/>
      <c r="B23" s="8">
        <v>2012</v>
      </c>
      <c r="C23" s="16">
        <v>4.4000000000000004</v>
      </c>
      <c r="D23" s="11">
        <v>12.460560492139429</v>
      </c>
      <c r="E23" s="10">
        <v>21.5</v>
      </c>
      <c r="F23" s="11">
        <v>72.246753246753244</v>
      </c>
      <c r="G23" s="10">
        <v>0.73000000000000009</v>
      </c>
      <c r="H23" s="10">
        <v>1260</v>
      </c>
      <c r="I23" s="10">
        <v>12.6</v>
      </c>
      <c r="J23" s="17">
        <v>11.2</v>
      </c>
    </row>
    <row r="24" spans="1:12" x14ac:dyDescent="0.35">
      <c r="A24" s="168"/>
      <c r="B24" s="8">
        <v>2013</v>
      </c>
      <c r="C24" s="16">
        <v>5.7</v>
      </c>
      <c r="D24" s="11">
        <v>13.980339462517717</v>
      </c>
      <c r="E24" s="10">
        <v>27</v>
      </c>
      <c r="F24" s="11">
        <v>81.111996913977109</v>
      </c>
      <c r="G24" s="10">
        <v>1353.5400000000047</v>
      </c>
      <c r="H24" s="10">
        <v>1464</v>
      </c>
      <c r="I24" s="10">
        <v>16</v>
      </c>
      <c r="J24" s="17">
        <v>13.4</v>
      </c>
    </row>
    <row r="25" spans="1:12" x14ac:dyDescent="0.35">
      <c r="A25" s="168"/>
      <c r="B25" s="8">
        <v>2014</v>
      </c>
      <c r="C25" s="18">
        <v>5.8</v>
      </c>
      <c r="D25" s="3">
        <v>14.15</v>
      </c>
      <c r="E25" s="3">
        <v>30.2</v>
      </c>
      <c r="F25" s="3">
        <v>82.8</v>
      </c>
      <c r="G25" s="3">
        <v>1109.8</v>
      </c>
      <c r="H25" s="3">
        <v>1332</v>
      </c>
      <c r="I25" s="3">
        <v>14.6</v>
      </c>
      <c r="J25" s="4"/>
    </row>
    <row r="26" spans="1:12" x14ac:dyDescent="0.35">
      <c r="A26" s="168"/>
      <c r="B26" s="8">
        <v>2015</v>
      </c>
      <c r="C26" s="18">
        <v>5.4</v>
      </c>
      <c r="D26" s="3">
        <v>14.14</v>
      </c>
      <c r="E26" s="3">
        <v>25.3</v>
      </c>
      <c r="F26" s="3">
        <v>81.209999999999994</v>
      </c>
      <c r="G26" s="3">
        <v>1107.8</v>
      </c>
      <c r="H26" s="3">
        <v>1325</v>
      </c>
      <c r="I26" s="3">
        <v>13.9</v>
      </c>
      <c r="J26" s="4">
        <v>17.7</v>
      </c>
    </row>
    <row r="27" spans="1:12" ht="15" thickBot="1" x14ac:dyDescent="0.4">
      <c r="A27" s="169"/>
      <c r="B27" s="9">
        <v>2016</v>
      </c>
      <c r="C27" s="19">
        <v>6.7</v>
      </c>
      <c r="D27" s="5">
        <v>14.58</v>
      </c>
      <c r="E27" s="5">
        <v>31.3</v>
      </c>
      <c r="F27" s="5">
        <v>79.930000000000007</v>
      </c>
      <c r="G27" s="5">
        <v>454.2</v>
      </c>
      <c r="H27" s="5">
        <v>1329</v>
      </c>
      <c r="I27" s="5">
        <v>14.1</v>
      </c>
      <c r="J27" s="6">
        <v>41.8</v>
      </c>
    </row>
    <row r="28" spans="1:12" x14ac:dyDescent="0.35">
      <c r="A28" s="170" t="s">
        <v>14</v>
      </c>
      <c r="B28" s="7">
        <v>2011</v>
      </c>
      <c r="C28" s="20"/>
      <c r="D28" s="1"/>
      <c r="E28" s="1"/>
      <c r="F28" s="1"/>
      <c r="G28" s="1"/>
      <c r="H28" s="1"/>
      <c r="I28" s="1"/>
      <c r="J28" s="2"/>
    </row>
    <row r="29" spans="1:12" x14ac:dyDescent="0.35">
      <c r="A29" s="171"/>
      <c r="B29" s="8">
        <v>2012</v>
      </c>
      <c r="C29" s="16">
        <v>0.8</v>
      </c>
      <c r="D29" s="11">
        <v>9.405646630236788</v>
      </c>
      <c r="E29" s="10">
        <v>18.100000000000001</v>
      </c>
      <c r="F29" s="11">
        <v>75.04986149584488</v>
      </c>
      <c r="G29" s="10">
        <v>0.53000000000000014</v>
      </c>
      <c r="H29" s="10">
        <v>1339</v>
      </c>
      <c r="I29" s="10">
        <v>15.3</v>
      </c>
      <c r="J29" s="17">
        <v>19.2</v>
      </c>
    </row>
    <row r="30" spans="1:12" x14ac:dyDescent="0.35">
      <c r="A30" s="171"/>
      <c r="B30" s="8">
        <v>2013</v>
      </c>
      <c r="C30" s="16">
        <v>0.3</v>
      </c>
      <c r="D30" s="11">
        <v>9.7414251207729272</v>
      </c>
      <c r="E30" s="10">
        <v>24.8</v>
      </c>
      <c r="F30" s="11">
        <v>82.672436750998671</v>
      </c>
      <c r="G30" s="10">
        <v>43.75</v>
      </c>
      <c r="H30" s="10">
        <v>1491</v>
      </c>
      <c r="I30" s="10">
        <v>14.7</v>
      </c>
      <c r="J30" s="17">
        <v>17</v>
      </c>
    </row>
    <row r="31" spans="1:12" x14ac:dyDescent="0.35">
      <c r="A31" s="171"/>
      <c r="B31" s="8">
        <v>2014</v>
      </c>
      <c r="C31" s="18"/>
      <c r="D31" s="3"/>
      <c r="E31" s="3"/>
      <c r="F31" s="3"/>
      <c r="G31" s="3"/>
      <c r="H31" s="3"/>
      <c r="I31" s="3"/>
      <c r="J31" s="4"/>
    </row>
    <row r="32" spans="1:12" x14ac:dyDescent="0.35">
      <c r="A32" s="171"/>
      <c r="B32" s="8">
        <v>2015</v>
      </c>
      <c r="C32" s="18"/>
      <c r="D32" s="3"/>
      <c r="E32" s="3"/>
      <c r="F32" s="3"/>
      <c r="G32" s="3"/>
      <c r="H32" s="3"/>
      <c r="I32" s="3"/>
      <c r="J32" s="4"/>
    </row>
    <row r="33" spans="1:10" ht="15" thickBot="1" x14ac:dyDescent="0.4">
      <c r="A33" s="172"/>
      <c r="B33" s="9">
        <v>2016</v>
      </c>
      <c r="C33" s="19"/>
      <c r="D33" s="5"/>
      <c r="E33" s="5"/>
      <c r="F33" s="5"/>
      <c r="G33" s="5"/>
      <c r="H33" s="5"/>
      <c r="I33" s="5"/>
      <c r="J33" s="6"/>
    </row>
    <row r="34" spans="1:10" x14ac:dyDescent="0.35">
      <c r="A34" s="167" t="s">
        <v>15</v>
      </c>
      <c r="B34" s="7">
        <v>2011</v>
      </c>
      <c r="C34" s="1"/>
      <c r="D34" s="1"/>
      <c r="E34" s="1"/>
      <c r="F34" s="1"/>
      <c r="G34" s="1"/>
      <c r="H34" s="1"/>
      <c r="I34" s="1"/>
      <c r="J34" s="2"/>
    </row>
    <row r="35" spans="1:10" x14ac:dyDescent="0.35">
      <c r="A35" s="168"/>
      <c r="B35" s="8">
        <v>2012</v>
      </c>
      <c r="C35" s="3"/>
      <c r="D35" s="3"/>
      <c r="E35" s="3"/>
      <c r="F35" s="3"/>
      <c r="G35" s="3"/>
      <c r="H35" s="3"/>
      <c r="I35" s="3"/>
      <c r="J35" s="4"/>
    </row>
    <row r="36" spans="1:10" x14ac:dyDescent="0.35">
      <c r="A36" s="168"/>
      <c r="B36" s="8">
        <v>2013</v>
      </c>
      <c r="C36" s="3"/>
      <c r="D36" s="3"/>
      <c r="E36" s="3"/>
      <c r="F36" s="3"/>
      <c r="G36" s="3"/>
      <c r="H36" s="3"/>
      <c r="I36" s="3"/>
      <c r="J36" s="4"/>
    </row>
    <row r="37" spans="1:10" x14ac:dyDescent="0.35">
      <c r="A37" s="168"/>
      <c r="B37" s="8">
        <v>2014</v>
      </c>
      <c r="C37" s="3">
        <v>14.7</v>
      </c>
      <c r="D37" s="3">
        <v>15.74</v>
      </c>
      <c r="E37" s="3">
        <v>16.46</v>
      </c>
      <c r="F37" s="3">
        <v>89.53</v>
      </c>
      <c r="G37" s="24">
        <v>125</v>
      </c>
      <c r="H37" s="3">
        <v>167.49</v>
      </c>
      <c r="I37" s="24">
        <v>10</v>
      </c>
      <c r="J37" s="4"/>
    </row>
    <row r="38" spans="1:10" x14ac:dyDescent="0.35">
      <c r="A38" s="168"/>
      <c r="B38" s="8">
        <v>2015</v>
      </c>
      <c r="C38" s="3">
        <v>6.7</v>
      </c>
      <c r="D38" s="3">
        <v>17</v>
      </c>
      <c r="E38" s="3">
        <v>25.9</v>
      </c>
      <c r="F38" s="3">
        <v>81.39</v>
      </c>
      <c r="G38" s="3">
        <v>1322.56</v>
      </c>
      <c r="H38" s="3">
        <v>1303</v>
      </c>
      <c r="I38" s="3">
        <v>11.4</v>
      </c>
      <c r="J38" s="4">
        <v>22.5</v>
      </c>
    </row>
    <row r="39" spans="1:10" ht="15" thickBot="1" x14ac:dyDescent="0.4">
      <c r="A39" s="169"/>
      <c r="B39" s="9">
        <v>2016</v>
      </c>
      <c r="C39" s="5">
        <v>6.9</v>
      </c>
      <c r="D39" s="5">
        <v>16.91</v>
      </c>
      <c r="E39" s="5">
        <v>26.6</v>
      </c>
      <c r="F39" s="5">
        <v>79.38</v>
      </c>
      <c r="G39" s="5">
        <v>351.18</v>
      </c>
      <c r="H39" s="5">
        <v>1259</v>
      </c>
      <c r="I39" s="5">
        <v>12</v>
      </c>
      <c r="J39" s="6">
        <v>57.9</v>
      </c>
    </row>
    <row r="40" spans="1:10" x14ac:dyDescent="0.35">
      <c r="A40" s="167" t="s">
        <v>16</v>
      </c>
      <c r="B40" s="7">
        <v>2011</v>
      </c>
      <c r="C40" s="1"/>
      <c r="D40" s="1"/>
      <c r="E40" s="1"/>
      <c r="F40" s="1"/>
      <c r="G40" s="1"/>
      <c r="H40" s="1"/>
      <c r="I40" s="1"/>
      <c r="J40" s="2"/>
    </row>
    <row r="41" spans="1:10" x14ac:dyDescent="0.35">
      <c r="A41" s="168"/>
      <c r="B41" s="8">
        <v>2012</v>
      </c>
      <c r="C41" s="3"/>
      <c r="D41" s="3"/>
      <c r="E41" s="3"/>
      <c r="F41" s="3"/>
      <c r="G41" s="3"/>
      <c r="H41" s="3"/>
      <c r="I41" s="3"/>
      <c r="J41" s="4"/>
    </row>
    <row r="42" spans="1:10" x14ac:dyDescent="0.35">
      <c r="A42" s="168"/>
      <c r="B42" s="8">
        <v>2013</v>
      </c>
      <c r="C42" s="3"/>
      <c r="D42" s="3"/>
      <c r="E42" s="3"/>
      <c r="F42" s="3"/>
      <c r="G42" s="3"/>
      <c r="H42" s="3"/>
      <c r="I42" s="3"/>
      <c r="J42" s="4"/>
    </row>
    <row r="43" spans="1:10" x14ac:dyDescent="0.35">
      <c r="A43" s="168"/>
      <c r="B43" s="8">
        <v>2014</v>
      </c>
      <c r="C43" s="3"/>
      <c r="D43" s="3"/>
      <c r="E43" s="3"/>
      <c r="F43" s="3"/>
      <c r="G43" s="3"/>
      <c r="H43" s="3"/>
      <c r="I43" s="3"/>
      <c r="J43" s="4"/>
    </row>
    <row r="44" spans="1:10" x14ac:dyDescent="0.35">
      <c r="A44" s="168"/>
      <c r="B44" s="8">
        <v>2015</v>
      </c>
      <c r="C44" s="3"/>
      <c r="D44" s="3"/>
      <c r="E44" s="3"/>
      <c r="F44" s="3"/>
      <c r="G44" s="3"/>
      <c r="H44" s="3"/>
      <c r="I44" s="3"/>
      <c r="J44" s="4"/>
    </row>
    <row r="45" spans="1:10" ht="15" thickBot="1" x14ac:dyDescent="0.4">
      <c r="A45" s="169"/>
      <c r="B45" s="9">
        <v>2016</v>
      </c>
      <c r="C45" s="5">
        <v>12.8</v>
      </c>
      <c r="D45" s="5">
        <v>20.18</v>
      </c>
      <c r="E45" s="5">
        <v>28.1</v>
      </c>
      <c r="F45" s="5">
        <v>78</v>
      </c>
      <c r="G45" s="5">
        <v>307.60000000000002</v>
      </c>
      <c r="H45" s="5">
        <v>1429</v>
      </c>
      <c r="I45" s="5">
        <v>14.2</v>
      </c>
      <c r="J45" s="6">
        <v>37</v>
      </c>
    </row>
    <row r="46" spans="1:10" x14ac:dyDescent="0.35">
      <c r="A46" s="167" t="s">
        <v>17</v>
      </c>
      <c r="B46" s="7">
        <v>2011</v>
      </c>
      <c r="C46" s="1"/>
      <c r="D46" s="1"/>
      <c r="E46" s="1"/>
      <c r="F46" s="1"/>
      <c r="G46" s="1"/>
      <c r="H46" s="1"/>
      <c r="I46" s="1"/>
      <c r="J46" s="2"/>
    </row>
    <row r="47" spans="1:10" x14ac:dyDescent="0.35">
      <c r="A47" s="168"/>
      <c r="B47" s="8">
        <v>2012</v>
      </c>
      <c r="C47" s="3"/>
      <c r="D47" s="3"/>
      <c r="E47" s="3"/>
      <c r="F47" s="3"/>
      <c r="G47" s="3"/>
      <c r="H47" s="3"/>
      <c r="I47" s="3"/>
      <c r="J47" s="4"/>
    </row>
    <row r="48" spans="1:10" x14ac:dyDescent="0.35">
      <c r="A48" s="168"/>
      <c r="B48" s="8">
        <v>2013</v>
      </c>
      <c r="C48" s="3"/>
      <c r="D48" s="3"/>
      <c r="E48" s="3"/>
      <c r="F48" s="3"/>
      <c r="G48" s="3"/>
      <c r="H48" s="3"/>
      <c r="I48" s="3"/>
      <c r="J48" s="4"/>
    </row>
    <row r="49" spans="1:10" x14ac:dyDescent="0.35">
      <c r="A49" s="168"/>
      <c r="B49" s="8">
        <v>2014</v>
      </c>
      <c r="C49" s="3"/>
      <c r="D49" s="3"/>
      <c r="E49" s="3"/>
      <c r="F49" s="3"/>
      <c r="G49" s="3"/>
      <c r="H49" s="3"/>
      <c r="I49" s="3"/>
      <c r="J49" s="4"/>
    </row>
    <row r="50" spans="1:10" x14ac:dyDescent="0.35">
      <c r="A50" s="168"/>
      <c r="B50" s="8">
        <v>2015</v>
      </c>
      <c r="C50" s="3"/>
      <c r="D50" s="3"/>
      <c r="E50" s="3"/>
      <c r="F50" s="3"/>
      <c r="G50" s="3"/>
      <c r="H50" s="3"/>
      <c r="I50" s="3"/>
      <c r="J50" s="4"/>
    </row>
    <row r="51" spans="1:10" ht="15" thickBot="1" x14ac:dyDescent="0.4">
      <c r="A51" s="169"/>
      <c r="B51" s="9">
        <v>2016</v>
      </c>
      <c r="C51" s="5">
        <v>13.8</v>
      </c>
      <c r="D51" s="5">
        <v>19.18</v>
      </c>
      <c r="E51" s="5">
        <v>27.1</v>
      </c>
      <c r="F51" s="5">
        <v>84.17</v>
      </c>
      <c r="G51" s="5">
        <v>436.4</v>
      </c>
      <c r="H51" s="5">
        <v>1434</v>
      </c>
      <c r="I51" s="5">
        <v>11.1</v>
      </c>
      <c r="J51" s="6">
        <v>45.1</v>
      </c>
    </row>
    <row r="52" spans="1:10" x14ac:dyDescent="0.35">
      <c r="A52" s="167" t="s">
        <v>18</v>
      </c>
      <c r="B52" s="7">
        <v>2011</v>
      </c>
      <c r="C52" s="1"/>
      <c r="D52" s="1"/>
      <c r="E52" s="1"/>
      <c r="F52" s="1"/>
      <c r="G52" s="1"/>
      <c r="H52" s="1"/>
      <c r="I52" s="1"/>
      <c r="J52" s="2"/>
    </row>
    <row r="53" spans="1:10" x14ac:dyDescent="0.35">
      <c r="A53" s="168"/>
      <c r="B53" s="8">
        <v>2012</v>
      </c>
      <c r="C53" s="3"/>
      <c r="D53" s="3"/>
      <c r="E53" s="3"/>
      <c r="F53" s="3"/>
      <c r="G53" s="3"/>
      <c r="H53" s="3"/>
      <c r="I53" s="3"/>
      <c r="J53" s="4"/>
    </row>
    <row r="54" spans="1:10" x14ac:dyDescent="0.35">
      <c r="A54" s="168"/>
      <c r="B54" s="8">
        <v>2013</v>
      </c>
      <c r="C54" s="3"/>
      <c r="D54" s="3"/>
      <c r="E54" s="3"/>
      <c r="F54" s="3"/>
      <c r="G54" s="3"/>
      <c r="H54" s="3"/>
      <c r="I54" s="3"/>
      <c r="J54" s="4"/>
    </row>
    <row r="55" spans="1:10" x14ac:dyDescent="0.35">
      <c r="A55" s="168"/>
      <c r="B55" s="8">
        <v>2014</v>
      </c>
      <c r="C55" s="3"/>
      <c r="D55" s="3"/>
      <c r="E55" s="3"/>
      <c r="F55" s="3"/>
      <c r="G55" s="3"/>
      <c r="H55" s="3"/>
      <c r="I55" s="3"/>
      <c r="J55" s="4"/>
    </row>
    <row r="56" spans="1:10" x14ac:dyDescent="0.35">
      <c r="A56" s="168"/>
      <c r="B56" s="8">
        <v>2015</v>
      </c>
      <c r="C56" s="3">
        <v>5.6</v>
      </c>
      <c r="D56" s="3">
        <v>14.82</v>
      </c>
      <c r="E56" s="3">
        <v>26</v>
      </c>
      <c r="F56" s="3">
        <v>79.87</v>
      </c>
      <c r="G56" s="3">
        <v>1250.8</v>
      </c>
      <c r="H56" s="3"/>
      <c r="I56" s="3"/>
      <c r="J56" s="4">
        <v>16.100000000000001</v>
      </c>
    </row>
    <row r="57" spans="1:10" ht="15" thickBot="1" x14ac:dyDescent="0.4">
      <c r="A57" s="169"/>
      <c r="B57" s="9">
        <v>2016</v>
      </c>
      <c r="C57" s="5">
        <v>2.8</v>
      </c>
      <c r="D57" s="5">
        <v>15.22</v>
      </c>
      <c r="E57" s="5">
        <v>25.5</v>
      </c>
      <c r="F57" s="5">
        <v>81.37</v>
      </c>
      <c r="G57" s="5">
        <v>952.8</v>
      </c>
      <c r="H57" s="5"/>
      <c r="I57" s="5"/>
      <c r="J57" s="6">
        <v>51.5</v>
      </c>
    </row>
  </sheetData>
  <mergeCells count="10">
    <mergeCell ref="C2:J2"/>
    <mergeCell ref="A40:A45"/>
    <mergeCell ref="A46:A51"/>
    <mergeCell ref="A52:A57"/>
    <mergeCell ref="A4:A9"/>
    <mergeCell ref="A10:A15"/>
    <mergeCell ref="A16:A21"/>
    <mergeCell ref="A22:A27"/>
    <mergeCell ref="A28:A33"/>
    <mergeCell ref="A34:A39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52"/>
  <sheetViews>
    <sheetView topLeftCell="D2" zoomScale="90" zoomScaleNormal="90" workbookViewId="0">
      <selection activeCell="G4" sqref="G4"/>
    </sheetView>
  </sheetViews>
  <sheetFormatPr defaultColWidth="10.90625" defaultRowHeight="14.5" x14ac:dyDescent="0.35"/>
  <cols>
    <col min="1" max="1" width="4.453125" customWidth="1"/>
    <col min="7" max="7" width="13.6328125" customWidth="1"/>
    <col min="8" max="8" width="17.453125" customWidth="1"/>
    <col min="9" max="9" width="16" customWidth="1"/>
    <col min="10" max="10" width="20.453125" customWidth="1"/>
  </cols>
  <sheetData>
    <row r="1" spans="2:10" ht="15" thickBot="1" x14ac:dyDescent="0.4"/>
    <row r="2" spans="2:10" ht="17.5" thickBot="1" x14ac:dyDescent="0.45">
      <c r="C2" s="173" t="s">
        <v>378</v>
      </c>
      <c r="D2" s="174"/>
      <c r="E2" s="174"/>
      <c r="F2" s="174"/>
      <c r="G2" s="174"/>
      <c r="H2" s="174"/>
      <c r="I2" s="174"/>
      <c r="J2" s="175"/>
    </row>
    <row r="3" spans="2:10" ht="44" thickBot="1" x14ac:dyDescent="0.4">
      <c r="C3" s="97" t="s">
        <v>6</v>
      </c>
      <c r="D3" s="97" t="s">
        <v>7</v>
      </c>
      <c r="E3" s="97" t="s">
        <v>8</v>
      </c>
      <c r="F3" s="98" t="s">
        <v>9</v>
      </c>
      <c r="G3" s="98" t="s">
        <v>10</v>
      </c>
      <c r="H3" s="98" t="s">
        <v>11</v>
      </c>
      <c r="I3" s="98" t="s">
        <v>0</v>
      </c>
      <c r="J3" s="98" t="s">
        <v>12</v>
      </c>
    </row>
    <row r="4" spans="2:10" ht="15" customHeight="1" x14ac:dyDescent="0.35">
      <c r="B4" s="108">
        <v>2011</v>
      </c>
      <c r="C4" s="105">
        <v>3.9</v>
      </c>
      <c r="D4" s="100">
        <v>12.94</v>
      </c>
      <c r="E4" s="100">
        <v>20.399999999999999</v>
      </c>
      <c r="F4" s="100">
        <v>70.13</v>
      </c>
      <c r="G4" s="100">
        <v>1</v>
      </c>
      <c r="H4" s="100">
        <v>1118</v>
      </c>
      <c r="I4" s="100">
        <v>10.7</v>
      </c>
      <c r="J4" s="101">
        <v>77.2</v>
      </c>
    </row>
    <row r="5" spans="2:10" x14ac:dyDescent="0.35">
      <c r="B5" s="109">
        <v>2012</v>
      </c>
      <c r="C5" s="106">
        <v>4.68</v>
      </c>
      <c r="D5" s="99">
        <v>13.63</v>
      </c>
      <c r="E5" s="99">
        <v>22.74</v>
      </c>
      <c r="F5" s="99">
        <v>74.22</v>
      </c>
      <c r="G5" s="99">
        <v>603.41999999999996</v>
      </c>
      <c r="H5" s="99">
        <v>1338.2</v>
      </c>
      <c r="I5" s="99">
        <v>14.08</v>
      </c>
      <c r="J5" s="102">
        <v>33.92</v>
      </c>
    </row>
    <row r="6" spans="2:10" x14ac:dyDescent="0.35">
      <c r="B6" s="109">
        <v>2013</v>
      </c>
      <c r="C6" s="106">
        <v>5.44</v>
      </c>
      <c r="D6" s="99">
        <v>14.55</v>
      </c>
      <c r="E6" s="99">
        <v>25.8</v>
      </c>
      <c r="F6" s="99">
        <v>79.45</v>
      </c>
      <c r="G6" s="99">
        <v>3894.22</v>
      </c>
      <c r="H6" s="99">
        <v>1485</v>
      </c>
      <c r="I6" s="99">
        <v>15.68</v>
      </c>
      <c r="J6" s="102">
        <v>18.579999999999998</v>
      </c>
    </row>
    <row r="7" spans="2:10" x14ac:dyDescent="0.35">
      <c r="B7" s="109">
        <v>2014</v>
      </c>
      <c r="C7" s="106">
        <v>8.34</v>
      </c>
      <c r="D7" s="99">
        <v>15.83</v>
      </c>
      <c r="E7" s="99">
        <v>27.25</v>
      </c>
      <c r="F7" s="99">
        <v>81.78</v>
      </c>
      <c r="G7" s="99">
        <v>4398.8999999999996</v>
      </c>
      <c r="H7" s="99">
        <v>906.69799999999998</v>
      </c>
      <c r="I7" s="99">
        <v>14.36</v>
      </c>
      <c r="J7" s="94"/>
    </row>
    <row r="8" spans="2:10" x14ac:dyDescent="0.35">
      <c r="B8" s="109">
        <v>2015</v>
      </c>
      <c r="C8" s="106">
        <v>6.02</v>
      </c>
      <c r="D8" s="99">
        <v>15.97</v>
      </c>
      <c r="E8" s="99">
        <v>28.13</v>
      </c>
      <c r="F8" s="99">
        <v>80.12</v>
      </c>
      <c r="G8" s="99">
        <v>6575.76</v>
      </c>
      <c r="H8" s="99">
        <v>1334.4</v>
      </c>
      <c r="I8" s="99">
        <v>14.26</v>
      </c>
      <c r="J8" s="102">
        <v>24.68</v>
      </c>
    </row>
    <row r="9" spans="2:10" ht="15" thickBot="1" x14ac:dyDescent="0.4">
      <c r="B9" s="110">
        <v>2016</v>
      </c>
      <c r="C9" s="107">
        <v>7.69</v>
      </c>
      <c r="D9" s="103">
        <v>17</v>
      </c>
      <c r="E9" s="103">
        <v>27.38</v>
      </c>
      <c r="F9" s="103">
        <v>80.349999999999994</v>
      </c>
      <c r="G9" s="103">
        <v>4693.37</v>
      </c>
      <c r="H9" s="103">
        <v>1407.71</v>
      </c>
      <c r="I9" s="103">
        <v>13.71</v>
      </c>
      <c r="J9" s="104">
        <v>52.5</v>
      </c>
    </row>
    <row r="10" spans="2:10" ht="15" customHeight="1" x14ac:dyDescent="0.35"/>
    <row r="16" spans="2:10" ht="15" customHeight="1" x14ac:dyDescent="0.35"/>
    <row r="22" ht="15" customHeight="1" x14ac:dyDescent="0.35"/>
    <row r="28" ht="15" customHeight="1" x14ac:dyDescent="0.35"/>
    <row r="34" ht="15" customHeight="1" x14ac:dyDescent="0.35"/>
    <row r="40" ht="15" customHeight="1" x14ac:dyDescent="0.35"/>
    <row r="46" ht="15" customHeight="1" x14ac:dyDescent="0.35"/>
    <row r="52" ht="15" customHeight="1" x14ac:dyDescent="0.35"/>
  </sheetData>
  <mergeCells count="1"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1"/>
  <sheetViews>
    <sheetView zoomScale="40" workbookViewId="0">
      <selection activeCell="K30" sqref="K30"/>
    </sheetView>
  </sheetViews>
  <sheetFormatPr defaultColWidth="10.90625" defaultRowHeight="14.5" x14ac:dyDescent="0.35"/>
  <cols>
    <col min="2" max="2" width="10.1796875" customWidth="1"/>
    <col min="5" max="5" width="13.6328125" customWidth="1"/>
    <col min="6" max="6" width="18.453125" customWidth="1"/>
    <col min="11" max="11" width="11.1796875" bestFit="1" customWidth="1"/>
    <col min="17" max="17" width="11.453125" customWidth="1"/>
  </cols>
  <sheetData>
    <row r="1" spans="2:10" ht="15" thickBot="1" x14ac:dyDescent="0.4"/>
    <row r="2" spans="2:10" ht="19" thickBot="1" x14ac:dyDescent="0.5">
      <c r="B2" s="179" t="s">
        <v>354</v>
      </c>
      <c r="C2" s="180"/>
      <c r="D2" s="180"/>
      <c r="E2" s="180"/>
      <c r="F2" s="180"/>
      <c r="G2" s="180"/>
      <c r="H2" s="180"/>
      <c r="I2" s="181"/>
    </row>
    <row r="3" spans="2:10" ht="15" thickBot="1" x14ac:dyDescent="0.4">
      <c r="D3" s="111" t="s">
        <v>379</v>
      </c>
      <c r="E3" s="112" t="s">
        <v>297</v>
      </c>
      <c r="F3" s="112" t="s">
        <v>368</v>
      </c>
      <c r="G3" s="112" t="s">
        <v>369</v>
      </c>
      <c r="H3" s="112" t="s">
        <v>370</v>
      </c>
      <c r="I3" s="113" t="s">
        <v>380</v>
      </c>
      <c r="J3" s="147" t="s">
        <v>381</v>
      </c>
    </row>
    <row r="4" spans="2:10" x14ac:dyDescent="0.35">
      <c r="B4" s="176">
        <v>2014</v>
      </c>
      <c r="C4" s="114" t="s">
        <v>355</v>
      </c>
      <c r="D4" s="115" t="s">
        <v>367</v>
      </c>
      <c r="E4" s="73" t="s">
        <v>367</v>
      </c>
      <c r="F4" s="73" t="s">
        <v>367</v>
      </c>
      <c r="G4" s="116" t="s">
        <v>367</v>
      </c>
      <c r="H4" s="73" t="s">
        <v>367</v>
      </c>
      <c r="I4" s="117" t="s">
        <v>367</v>
      </c>
      <c r="J4" s="148">
        <f>SUM(D4:I4)</f>
        <v>0</v>
      </c>
    </row>
    <row r="5" spans="2:10" x14ac:dyDescent="0.35">
      <c r="B5" s="177"/>
      <c r="C5" s="118" t="s">
        <v>356</v>
      </c>
      <c r="D5" s="119" t="s">
        <v>367</v>
      </c>
      <c r="E5" s="57" t="s">
        <v>367</v>
      </c>
      <c r="F5" s="57" t="s">
        <v>367</v>
      </c>
      <c r="G5" s="120" t="s">
        <v>367</v>
      </c>
      <c r="H5" s="57" t="s">
        <v>367</v>
      </c>
      <c r="I5" s="121" t="s">
        <v>367</v>
      </c>
      <c r="J5" s="148">
        <f t="shared" ref="J5:J41" si="0">SUM(D5:I5)</f>
        <v>0</v>
      </c>
    </row>
    <row r="6" spans="2:10" x14ac:dyDescent="0.35">
      <c r="B6" s="177"/>
      <c r="C6" s="118" t="s">
        <v>357</v>
      </c>
      <c r="D6" s="119" t="s">
        <v>367</v>
      </c>
      <c r="E6" s="64">
        <v>229.01071428571427</v>
      </c>
      <c r="F6" s="62">
        <v>48.530161427357683</v>
      </c>
      <c r="G6" s="122">
        <v>39.28</v>
      </c>
      <c r="H6" s="64">
        <v>70.677419354838705</v>
      </c>
      <c r="I6" s="123" t="s">
        <v>367</v>
      </c>
      <c r="J6" s="148">
        <f t="shared" si="0"/>
        <v>387.49829506791065</v>
      </c>
    </row>
    <row r="7" spans="2:10" x14ac:dyDescent="0.35">
      <c r="B7" s="177"/>
      <c r="C7" s="118" t="s">
        <v>358</v>
      </c>
      <c r="D7" s="119" t="s">
        <v>367</v>
      </c>
      <c r="E7" s="64">
        <v>212.52903225806446</v>
      </c>
      <c r="F7" s="57" t="s">
        <v>367</v>
      </c>
      <c r="G7" s="120" t="s">
        <v>367</v>
      </c>
      <c r="H7" s="58">
        <v>195.48387096774192</v>
      </c>
      <c r="I7" s="70">
        <v>157.62</v>
      </c>
      <c r="J7" s="148">
        <f t="shared" si="0"/>
        <v>565.63290322580633</v>
      </c>
    </row>
    <row r="8" spans="2:10" x14ac:dyDescent="0.35">
      <c r="B8" s="177"/>
      <c r="C8" s="118" t="s">
        <v>359</v>
      </c>
      <c r="D8" s="119" t="s">
        <v>367</v>
      </c>
      <c r="E8" s="58">
        <v>334.26666666666665</v>
      </c>
      <c r="F8" s="58">
        <v>20.957344444444445</v>
      </c>
      <c r="G8" s="124">
        <v>17.668500000000005</v>
      </c>
      <c r="H8" s="64">
        <v>895.32258064516122</v>
      </c>
      <c r="I8" s="123">
        <v>106.55</v>
      </c>
      <c r="J8" s="148">
        <f t="shared" si="0"/>
        <v>1374.7650917562723</v>
      </c>
    </row>
    <row r="9" spans="2:10" x14ac:dyDescent="0.35">
      <c r="B9" s="177"/>
      <c r="C9" s="118" t="s">
        <v>360</v>
      </c>
      <c r="D9" s="119" t="s">
        <v>367</v>
      </c>
      <c r="E9" s="59" t="s">
        <v>367</v>
      </c>
      <c r="F9" s="63">
        <v>250</v>
      </c>
      <c r="G9" s="124">
        <v>168.82899999999998</v>
      </c>
      <c r="H9" s="64">
        <v>1296.833333333333</v>
      </c>
      <c r="I9" s="123">
        <v>391.83</v>
      </c>
      <c r="J9" s="148">
        <f t="shared" si="0"/>
        <v>2107.4923333333331</v>
      </c>
    </row>
    <row r="10" spans="2:10" x14ac:dyDescent="0.35">
      <c r="B10" s="177"/>
      <c r="C10" s="118" t="s">
        <v>361</v>
      </c>
      <c r="D10" s="119" t="s">
        <v>367</v>
      </c>
      <c r="E10" s="59" t="s">
        <v>367</v>
      </c>
      <c r="F10" s="58">
        <v>21.547000000000004</v>
      </c>
      <c r="G10" s="124">
        <v>16.2119</v>
      </c>
      <c r="H10" s="64">
        <v>921.45161290322665</v>
      </c>
      <c r="I10" s="123" t="s">
        <v>367</v>
      </c>
      <c r="J10" s="148">
        <f t="shared" si="0"/>
        <v>959.21051290322669</v>
      </c>
    </row>
    <row r="11" spans="2:10" x14ac:dyDescent="0.35">
      <c r="B11" s="177"/>
      <c r="C11" s="118" t="s">
        <v>362</v>
      </c>
      <c r="D11" s="119" t="s">
        <v>367</v>
      </c>
      <c r="E11" s="58">
        <v>113.87750000000001</v>
      </c>
      <c r="F11" s="58">
        <v>48.173000000000009</v>
      </c>
      <c r="G11" s="124">
        <v>7.0463000000000005</v>
      </c>
      <c r="H11" s="58">
        <v>708</v>
      </c>
      <c r="I11" s="125">
        <v>73.864000000000019</v>
      </c>
      <c r="J11" s="148">
        <f t="shared" si="0"/>
        <v>950.96080000000006</v>
      </c>
    </row>
    <row r="12" spans="2:10" x14ac:dyDescent="0.35">
      <c r="B12" s="177"/>
      <c r="C12" s="118" t="s">
        <v>363</v>
      </c>
      <c r="D12" s="119" t="s">
        <v>367</v>
      </c>
      <c r="E12" s="58">
        <v>695.1269166666666</v>
      </c>
      <c r="F12" s="58">
        <v>153.00874999999999</v>
      </c>
      <c r="G12" s="124">
        <v>362.73100000000005</v>
      </c>
      <c r="H12" s="58">
        <v>2212.3529167675847</v>
      </c>
      <c r="I12" s="125">
        <v>88.62</v>
      </c>
      <c r="J12" s="148">
        <f t="shared" si="0"/>
        <v>3511.8395834342509</v>
      </c>
    </row>
    <row r="13" spans="2:10" x14ac:dyDescent="0.35">
      <c r="B13" s="177"/>
      <c r="C13" s="118" t="s">
        <v>364</v>
      </c>
      <c r="D13" s="119" t="s">
        <v>367</v>
      </c>
      <c r="E13" s="58">
        <v>887.2750736507935</v>
      </c>
      <c r="F13" s="58">
        <v>79.327527777777775</v>
      </c>
      <c r="G13" s="124">
        <v>28.692240740740736</v>
      </c>
      <c r="H13" s="58">
        <v>2184.0797154166667</v>
      </c>
      <c r="I13" s="125">
        <v>139.31859374999999</v>
      </c>
      <c r="J13" s="148">
        <f t="shared" si="0"/>
        <v>3318.6931513359787</v>
      </c>
    </row>
    <row r="14" spans="2:10" x14ac:dyDescent="0.35">
      <c r="B14" s="177"/>
      <c r="C14" s="118" t="s">
        <v>365</v>
      </c>
      <c r="D14" s="119" t="s">
        <v>367</v>
      </c>
      <c r="E14" s="60">
        <v>906.41799999999989</v>
      </c>
      <c r="F14" s="60">
        <v>25.543397569444441</v>
      </c>
      <c r="G14" s="126">
        <v>23.929620208333333</v>
      </c>
      <c r="H14" s="60">
        <v>949.93121875000008</v>
      </c>
      <c r="I14" s="61">
        <v>115.33455381944445</v>
      </c>
      <c r="J14" s="148">
        <f t="shared" si="0"/>
        <v>2021.1567903472221</v>
      </c>
    </row>
    <row r="15" spans="2:10" ht="15" thickBot="1" x14ac:dyDescent="0.4">
      <c r="B15" s="178"/>
      <c r="C15" s="127" t="s">
        <v>366</v>
      </c>
      <c r="D15" s="128" t="s">
        <v>367</v>
      </c>
      <c r="E15" s="65">
        <v>270.49677750000001</v>
      </c>
      <c r="F15" s="65">
        <v>11.598985243055555</v>
      </c>
      <c r="G15" s="129">
        <v>16.232875</v>
      </c>
      <c r="H15" s="65">
        <v>1773.8173724999999</v>
      </c>
      <c r="I15" s="66">
        <v>79.40981833333332</v>
      </c>
      <c r="J15" s="148">
        <f t="shared" si="0"/>
        <v>2151.5558285763891</v>
      </c>
    </row>
    <row r="16" spans="2:10" ht="15" thickBot="1" x14ac:dyDescent="0.4">
      <c r="D16" s="130" t="s">
        <v>379</v>
      </c>
      <c r="E16" s="131" t="s">
        <v>297</v>
      </c>
      <c r="F16" s="131" t="s">
        <v>368</v>
      </c>
      <c r="G16" s="131" t="s">
        <v>369</v>
      </c>
      <c r="H16" s="131" t="s">
        <v>370</v>
      </c>
      <c r="I16" s="132" t="s">
        <v>380</v>
      </c>
      <c r="J16" s="148"/>
    </row>
    <row r="17" spans="2:12" x14ac:dyDescent="0.35">
      <c r="B17" s="176">
        <v>2015</v>
      </c>
      <c r="C17" s="114" t="s">
        <v>355</v>
      </c>
      <c r="D17" s="133">
        <v>14.66</v>
      </c>
      <c r="E17" s="67">
        <v>426.96</v>
      </c>
      <c r="F17" s="68">
        <v>15.95</v>
      </c>
      <c r="G17" s="69">
        <v>19.600000000000001</v>
      </c>
      <c r="H17" s="69">
        <v>1066.98</v>
      </c>
      <c r="I17" s="117">
        <v>44.26</v>
      </c>
      <c r="J17" s="148">
        <f t="shared" si="0"/>
        <v>1588.41</v>
      </c>
      <c r="K17">
        <f>J17*60*60*24*30.5/1000</f>
        <v>4185778.0320000001</v>
      </c>
      <c r="L17">
        <f>J17*2628</f>
        <v>4174341.4800000004</v>
      </c>
    </row>
    <row r="18" spans="2:12" x14ac:dyDescent="0.35">
      <c r="B18" s="177"/>
      <c r="C18" s="118" t="s">
        <v>356</v>
      </c>
      <c r="D18" s="134">
        <v>20.149999999999999</v>
      </c>
      <c r="E18" s="59">
        <v>103.52</v>
      </c>
      <c r="F18" s="58">
        <v>2.35</v>
      </c>
      <c r="G18" s="64">
        <v>10.98</v>
      </c>
      <c r="H18" s="64">
        <v>645.79</v>
      </c>
      <c r="I18" s="135">
        <v>43.7</v>
      </c>
      <c r="J18" s="148">
        <f t="shared" si="0"/>
        <v>826.49</v>
      </c>
      <c r="K18">
        <f t="shared" ref="K18:K41" si="1">J18*60*60*24*30.5/1000</f>
        <v>2177966.4479999999</v>
      </c>
    </row>
    <row r="19" spans="2:12" x14ac:dyDescent="0.35">
      <c r="B19" s="177"/>
      <c r="C19" s="118" t="s">
        <v>357</v>
      </c>
      <c r="D19" s="134">
        <v>7.97</v>
      </c>
      <c r="E19" s="59">
        <v>95.51</v>
      </c>
      <c r="F19" s="58">
        <v>1.1000000000000001</v>
      </c>
      <c r="G19" s="64">
        <v>2.17</v>
      </c>
      <c r="H19" s="64">
        <v>618.77</v>
      </c>
      <c r="I19" s="135">
        <v>48.69</v>
      </c>
      <c r="J19" s="148">
        <f t="shared" si="0"/>
        <v>774.21</v>
      </c>
      <c r="K19">
        <f t="shared" si="1"/>
        <v>2040198.1920000005</v>
      </c>
    </row>
    <row r="20" spans="2:12" x14ac:dyDescent="0.35">
      <c r="B20" s="177"/>
      <c r="C20" s="118" t="s">
        <v>358</v>
      </c>
      <c r="D20" s="136">
        <v>3.46</v>
      </c>
      <c r="E20" s="64">
        <v>78.989999999999995</v>
      </c>
      <c r="F20" s="64">
        <v>1.53</v>
      </c>
      <c r="G20" s="64">
        <v>4.1399999999999997</v>
      </c>
      <c r="H20" s="64">
        <v>257.24</v>
      </c>
      <c r="I20" s="70">
        <v>33.97</v>
      </c>
      <c r="J20" s="148">
        <f t="shared" si="0"/>
        <v>379.33000000000004</v>
      </c>
      <c r="K20">
        <f t="shared" si="1"/>
        <v>999610.4160000002</v>
      </c>
    </row>
    <row r="21" spans="2:12" x14ac:dyDescent="0.35">
      <c r="B21" s="177"/>
      <c r="C21" s="118" t="s">
        <v>359</v>
      </c>
      <c r="D21" s="137">
        <v>12</v>
      </c>
      <c r="E21" s="58">
        <v>119.19</v>
      </c>
      <c r="F21" s="58">
        <v>6.71</v>
      </c>
      <c r="G21" s="58">
        <v>9.58</v>
      </c>
      <c r="H21" s="58">
        <v>484.71</v>
      </c>
      <c r="I21" s="135">
        <v>23.44</v>
      </c>
      <c r="J21" s="148">
        <f t="shared" si="0"/>
        <v>655.63000000000011</v>
      </c>
      <c r="K21">
        <f t="shared" si="1"/>
        <v>1727716.176</v>
      </c>
    </row>
    <row r="22" spans="2:12" x14ac:dyDescent="0.35">
      <c r="B22" s="177"/>
      <c r="C22" s="118" t="s">
        <v>360</v>
      </c>
      <c r="D22" s="134">
        <v>15.54</v>
      </c>
      <c r="E22" s="58">
        <v>406.2</v>
      </c>
      <c r="F22" s="63">
        <v>8.09</v>
      </c>
      <c r="G22" s="59">
        <v>22.47</v>
      </c>
      <c r="H22" s="59">
        <v>907.74</v>
      </c>
      <c r="I22" s="123">
        <v>11.48</v>
      </c>
      <c r="J22" s="148">
        <f t="shared" si="0"/>
        <v>1371.52</v>
      </c>
      <c r="K22">
        <f t="shared" si="1"/>
        <v>3614229.5040000002</v>
      </c>
    </row>
    <row r="23" spans="2:12" x14ac:dyDescent="0.35">
      <c r="B23" s="177"/>
      <c r="C23" s="118" t="s">
        <v>361</v>
      </c>
      <c r="D23" s="134">
        <v>13.12</v>
      </c>
      <c r="E23" s="58">
        <v>135.9</v>
      </c>
      <c r="F23" s="63">
        <v>1.34</v>
      </c>
      <c r="G23" s="59">
        <v>8.0299999999999994</v>
      </c>
      <c r="H23" s="59">
        <v>698.61</v>
      </c>
      <c r="I23" s="135">
        <v>22.1</v>
      </c>
      <c r="J23" s="148">
        <f t="shared" si="0"/>
        <v>879.1</v>
      </c>
      <c r="K23">
        <f t="shared" si="1"/>
        <v>2316604.3199999998</v>
      </c>
    </row>
    <row r="24" spans="2:12" x14ac:dyDescent="0.35">
      <c r="B24" s="177"/>
      <c r="C24" s="118" t="s">
        <v>362</v>
      </c>
      <c r="D24" s="138">
        <v>15.15</v>
      </c>
      <c r="E24" s="58">
        <v>234.71</v>
      </c>
      <c r="F24" s="58">
        <v>3.65</v>
      </c>
      <c r="G24" s="58">
        <v>6.23</v>
      </c>
      <c r="H24" s="58">
        <v>520.37</v>
      </c>
      <c r="I24" s="70">
        <v>44.55</v>
      </c>
      <c r="J24" s="148">
        <f t="shared" si="0"/>
        <v>824.66</v>
      </c>
      <c r="K24">
        <f t="shared" si="1"/>
        <v>2173144.0320000001</v>
      </c>
    </row>
    <row r="25" spans="2:12" x14ac:dyDescent="0.35">
      <c r="B25" s="177"/>
      <c r="C25" s="118" t="s">
        <v>363</v>
      </c>
      <c r="D25" s="138">
        <v>37.26</v>
      </c>
      <c r="E25" s="58">
        <v>177.33</v>
      </c>
      <c r="F25" s="58">
        <v>21.11</v>
      </c>
      <c r="G25" s="58">
        <v>22.28</v>
      </c>
      <c r="H25" s="58">
        <v>792.89</v>
      </c>
      <c r="I25" s="70">
        <v>28.12</v>
      </c>
      <c r="J25" s="148">
        <f t="shared" si="0"/>
        <v>1078.9899999999998</v>
      </c>
      <c r="K25">
        <f t="shared" si="1"/>
        <v>2843354.4479999989</v>
      </c>
    </row>
    <row r="26" spans="2:12" x14ac:dyDescent="0.35">
      <c r="B26" s="177"/>
      <c r="C26" s="118" t="s">
        <v>364</v>
      </c>
      <c r="D26" s="138">
        <v>42.4</v>
      </c>
      <c r="E26" s="58">
        <v>296.25</v>
      </c>
      <c r="F26" s="58">
        <v>64.239999999999995</v>
      </c>
      <c r="G26" s="58">
        <v>28.53</v>
      </c>
      <c r="H26" s="58">
        <v>2124.73</v>
      </c>
      <c r="I26" s="70">
        <v>267.63</v>
      </c>
      <c r="J26" s="148">
        <f t="shared" si="0"/>
        <v>2823.78</v>
      </c>
      <c r="K26">
        <f t="shared" si="1"/>
        <v>7441225.0560000017</v>
      </c>
    </row>
    <row r="27" spans="2:12" x14ac:dyDescent="0.35">
      <c r="B27" s="177"/>
      <c r="C27" s="118" t="s">
        <v>365</v>
      </c>
      <c r="D27" s="136">
        <v>42.63</v>
      </c>
      <c r="E27" s="58">
        <v>252.07</v>
      </c>
      <c r="F27" s="58">
        <v>23.43</v>
      </c>
      <c r="G27" s="58">
        <v>23.55</v>
      </c>
      <c r="H27" s="58">
        <v>993.53</v>
      </c>
      <c r="I27" s="70">
        <v>125.26</v>
      </c>
      <c r="J27" s="148">
        <f t="shared" si="0"/>
        <v>1460.47</v>
      </c>
      <c r="K27">
        <f t="shared" si="1"/>
        <v>3848630.5440000002</v>
      </c>
    </row>
    <row r="28" spans="2:12" ht="15" thickBot="1" x14ac:dyDescent="0.4">
      <c r="B28" s="178"/>
      <c r="C28" s="127" t="s">
        <v>366</v>
      </c>
      <c r="D28" s="139">
        <v>16.75</v>
      </c>
      <c r="E28" s="71">
        <v>167.49</v>
      </c>
      <c r="F28" s="71">
        <v>7.3</v>
      </c>
      <c r="G28" s="71">
        <v>9.14</v>
      </c>
      <c r="H28" s="71">
        <v>867.82</v>
      </c>
      <c r="I28" s="72">
        <v>97.31</v>
      </c>
      <c r="J28" s="148">
        <f t="shared" si="0"/>
        <v>1165.81</v>
      </c>
      <c r="K28">
        <f t="shared" si="1"/>
        <v>3072142.5119999992</v>
      </c>
    </row>
    <row r="29" spans="2:12" ht="15" thickBot="1" x14ac:dyDescent="0.4">
      <c r="D29" s="144" t="s">
        <v>379</v>
      </c>
      <c r="E29" s="145" t="s">
        <v>297</v>
      </c>
      <c r="F29" s="145" t="s">
        <v>368</v>
      </c>
      <c r="G29" s="145" t="s">
        <v>369</v>
      </c>
      <c r="H29" s="145" t="s">
        <v>370</v>
      </c>
      <c r="I29" s="146" t="s">
        <v>380</v>
      </c>
      <c r="J29" s="148"/>
    </row>
    <row r="30" spans="2:12" x14ac:dyDescent="0.35">
      <c r="B30" s="176">
        <v>2016</v>
      </c>
      <c r="C30" s="141" t="s">
        <v>355</v>
      </c>
      <c r="D30" s="115" t="s">
        <v>367</v>
      </c>
      <c r="E30" s="67">
        <v>108.86</v>
      </c>
      <c r="F30" s="73" t="s">
        <v>367</v>
      </c>
      <c r="G30" s="73" t="s">
        <v>367</v>
      </c>
      <c r="H30" s="73" t="s">
        <v>367</v>
      </c>
      <c r="I30" s="140" t="s">
        <v>367</v>
      </c>
      <c r="J30" s="148">
        <f t="shared" si="0"/>
        <v>108.86</v>
      </c>
      <c r="K30">
        <f t="shared" si="1"/>
        <v>286867.87199999997</v>
      </c>
    </row>
    <row r="31" spans="2:12" x14ac:dyDescent="0.35">
      <c r="B31" s="177"/>
      <c r="C31" s="142" t="s">
        <v>356</v>
      </c>
      <c r="D31" s="134">
        <v>5.89</v>
      </c>
      <c r="E31" s="59">
        <v>95.7</v>
      </c>
      <c r="F31" s="58">
        <v>2.17</v>
      </c>
      <c r="G31" s="64">
        <v>8.7899999999999991</v>
      </c>
      <c r="H31" s="64">
        <v>956.04</v>
      </c>
      <c r="I31" s="135">
        <v>167.42</v>
      </c>
      <c r="J31" s="148">
        <f t="shared" si="0"/>
        <v>1236.01</v>
      </c>
      <c r="K31">
        <f t="shared" si="1"/>
        <v>3257133.5520000001</v>
      </c>
    </row>
    <row r="32" spans="2:12" x14ac:dyDescent="0.35">
      <c r="B32" s="177"/>
      <c r="C32" s="142" t="s">
        <v>357</v>
      </c>
      <c r="D32" s="134">
        <v>5.19</v>
      </c>
      <c r="E32" s="59">
        <v>117.78</v>
      </c>
      <c r="F32" s="58">
        <v>0</v>
      </c>
      <c r="G32" s="64">
        <v>1.05</v>
      </c>
      <c r="H32" s="64">
        <v>1568.12</v>
      </c>
      <c r="I32" s="135">
        <v>843.3</v>
      </c>
      <c r="J32" s="148">
        <f t="shared" si="0"/>
        <v>2535.4399999999996</v>
      </c>
      <c r="K32">
        <f t="shared" si="1"/>
        <v>6681391.487999998</v>
      </c>
    </row>
    <row r="33" spans="2:11" x14ac:dyDescent="0.35">
      <c r="B33" s="177"/>
      <c r="C33" s="142" t="s">
        <v>358</v>
      </c>
      <c r="D33" s="136">
        <v>6.12</v>
      </c>
      <c r="E33" s="64">
        <v>56.97</v>
      </c>
      <c r="F33" s="64">
        <v>0</v>
      </c>
      <c r="G33" s="64">
        <v>0.47</v>
      </c>
      <c r="H33" s="64">
        <v>1858.65</v>
      </c>
      <c r="I33" s="70">
        <v>325.47000000000003</v>
      </c>
      <c r="J33" s="148">
        <f t="shared" si="0"/>
        <v>2247.6800000000003</v>
      </c>
      <c r="K33">
        <f t="shared" si="1"/>
        <v>5923086.3360000011</v>
      </c>
    </row>
    <row r="34" spans="2:11" x14ac:dyDescent="0.35">
      <c r="B34" s="177"/>
      <c r="C34" s="142" t="s">
        <v>359</v>
      </c>
      <c r="D34" s="137">
        <v>24.55</v>
      </c>
      <c r="E34" s="58">
        <v>179.37</v>
      </c>
      <c r="F34" s="58">
        <v>43.24</v>
      </c>
      <c r="G34" s="58">
        <v>16.420000000000002</v>
      </c>
      <c r="H34" s="58">
        <v>391.47</v>
      </c>
      <c r="I34" s="135">
        <v>483.59</v>
      </c>
      <c r="J34" s="148">
        <f t="shared" si="0"/>
        <v>1138.6400000000001</v>
      </c>
      <c r="K34">
        <f t="shared" si="1"/>
        <v>3000544.1280000005</v>
      </c>
    </row>
    <row r="35" spans="2:11" x14ac:dyDescent="0.35">
      <c r="B35" s="177"/>
      <c r="C35" s="142" t="s">
        <v>360</v>
      </c>
      <c r="D35" s="134">
        <v>22.43</v>
      </c>
      <c r="E35" s="58">
        <v>322.54000000000002</v>
      </c>
      <c r="F35" s="63">
        <v>18.62</v>
      </c>
      <c r="G35" s="59">
        <v>24.9</v>
      </c>
      <c r="H35" s="59">
        <v>1876.78</v>
      </c>
      <c r="I35" s="123">
        <v>71.150000000000006</v>
      </c>
      <c r="J35" s="148">
        <f t="shared" si="0"/>
        <v>2336.42</v>
      </c>
      <c r="K35">
        <f t="shared" si="1"/>
        <v>6156933.9840000002</v>
      </c>
    </row>
    <row r="36" spans="2:11" x14ac:dyDescent="0.35">
      <c r="B36" s="177"/>
      <c r="C36" s="142" t="s">
        <v>361</v>
      </c>
      <c r="D36" s="134">
        <v>15.05</v>
      </c>
      <c r="E36" s="58">
        <v>174.15</v>
      </c>
      <c r="F36" s="58">
        <v>12.8</v>
      </c>
      <c r="G36" s="59">
        <v>10.65</v>
      </c>
      <c r="H36" s="59">
        <v>667.71</v>
      </c>
      <c r="I36" s="135">
        <v>45.53</v>
      </c>
      <c r="J36" s="148">
        <f t="shared" si="0"/>
        <v>925.8900000000001</v>
      </c>
      <c r="K36">
        <f t="shared" si="1"/>
        <v>2439905.3280000007</v>
      </c>
    </row>
    <row r="37" spans="2:11" x14ac:dyDescent="0.35">
      <c r="B37" s="177"/>
      <c r="C37" s="142" t="s">
        <v>362</v>
      </c>
      <c r="D37" s="138">
        <v>22.83</v>
      </c>
      <c r="E37" s="58">
        <v>193.04</v>
      </c>
      <c r="F37" s="58">
        <v>18.809999999999999</v>
      </c>
      <c r="G37" s="58">
        <v>13.48</v>
      </c>
      <c r="H37" s="58">
        <v>982.17</v>
      </c>
      <c r="I37" s="70">
        <v>52.18</v>
      </c>
      <c r="J37" s="148">
        <f t="shared" si="0"/>
        <v>1282.51</v>
      </c>
      <c r="K37">
        <f t="shared" si="1"/>
        <v>3379670.352</v>
      </c>
    </row>
    <row r="38" spans="2:11" x14ac:dyDescent="0.35">
      <c r="B38" s="177"/>
      <c r="C38" s="142" t="s">
        <v>363</v>
      </c>
      <c r="D38" s="138">
        <v>27.93</v>
      </c>
      <c r="E38" s="58">
        <v>959.25</v>
      </c>
      <c r="F38" s="58">
        <v>61.31</v>
      </c>
      <c r="G38" s="58">
        <v>27.66</v>
      </c>
      <c r="H38" s="58">
        <v>1151.27</v>
      </c>
      <c r="I38" s="70">
        <v>115.41</v>
      </c>
      <c r="J38" s="148">
        <f t="shared" si="0"/>
        <v>2342.83</v>
      </c>
      <c r="K38">
        <f t="shared" si="1"/>
        <v>6173825.6160000004</v>
      </c>
    </row>
    <row r="39" spans="2:11" x14ac:dyDescent="0.35">
      <c r="B39" s="177"/>
      <c r="C39" s="142" t="s">
        <v>364</v>
      </c>
      <c r="D39" s="138">
        <v>29.51</v>
      </c>
      <c r="E39" s="60">
        <v>289</v>
      </c>
      <c r="F39" s="58">
        <v>25.77</v>
      </c>
      <c r="G39" s="58">
        <v>26.05</v>
      </c>
      <c r="H39" s="58">
        <v>833.03</v>
      </c>
      <c r="I39" s="70">
        <v>71.739999999999995</v>
      </c>
      <c r="J39" s="148">
        <f t="shared" si="0"/>
        <v>1275.0999999999999</v>
      </c>
      <c r="K39">
        <f t="shared" si="1"/>
        <v>3360143.52</v>
      </c>
    </row>
    <row r="40" spans="2:11" x14ac:dyDescent="0.35">
      <c r="B40" s="177"/>
      <c r="C40" s="142" t="s">
        <v>365</v>
      </c>
      <c r="D40" s="136">
        <v>12.43</v>
      </c>
      <c r="E40" s="58">
        <v>181.13</v>
      </c>
      <c r="F40" s="58">
        <v>4.58</v>
      </c>
      <c r="G40" s="58">
        <v>12.09</v>
      </c>
      <c r="H40" s="58">
        <v>528.6</v>
      </c>
      <c r="I40" s="70">
        <v>53.54</v>
      </c>
      <c r="J40" s="148">
        <f t="shared" si="0"/>
        <v>792.37</v>
      </c>
      <c r="K40">
        <f t="shared" si="1"/>
        <v>2088053.4240000001</v>
      </c>
    </row>
    <row r="41" spans="2:11" ht="15" thickBot="1" x14ac:dyDescent="0.4">
      <c r="B41" s="178"/>
      <c r="C41" s="143" t="s">
        <v>366</v>
      </c>
      <c r="D41" s="139">
        <v>11.25</v>
      </c>
      <c r="E41" s="71">
        <v>90.21</v>
      </c>
      <c r="F41" s="71">
        <v>2.4300000000000002</v>
      </c>
      <c r="G41" s="71">
        <v>2.3199999999999998</v>
      </c>
      <c r="H41" s="71">
        <v>590.86</v>
      </c>
      <c r="I41" s="72">
        <v>48.94</v>
      </c>
      <c r="J41" s="148">
        <f t="shared" si="0"/>
        <v>746.01</v>
      </c>
      <c r="K41">
        <f t="shared" si="1"/>
        <v>1965885.5519999999</v>
      </c>
    </row>
  </sheetData>
  <mergeCells count="4">
    <mergeCell ref="B30:B41"/>
    <mergeCell ref="B2:I2"/>
    <mergeCell ref="B4:B15"/>
    <mergeCell ref="B17:B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D5C7-7201-48F9-8373-101A63D10AB2}">
  <dimension ref="B1:M80"/>
  <sheetViews>
    <sheetView topLeftCell="F67" zoomScale="147" workbookViewId="0">
      <selection activeCell="I70" sqref="I70:I79"/>
    </sheetView>
  </sheetViews>
  <sheetFormatPr defaultRowHeight="14.5" x14ac:dyDescent="0.35"/>
  <cols>
    <col min="2" max="2" width="5.7265625" bestFit="1" customWidth="1"/>
    <col min="3" max="3" width="4.453125" bestFit="1" customWidth="1"/>
    <col min="4" max="4" width="5.81640625" bestFit="1" customWidth="1"/>
    <col min="5" max="5" width="12" bestFit="1" customWidth="1"/>
    <col min="6" max="6" width="16.1796875" bestFit="1" customWidth="1"/>
    <col min="7" max="7" width="10.36328125" bestFit="1" customWidth="1"/>
    <col min="8" max="8" width="7.81640625" bestFit="1" customWidth="1"/>
    <col min="9" max="9" width="8" bestFit="1" customWidth="1"/>
    <col min="11" max="11" width="17.54296875" bestFit="1" customWidth="1"/>
    <col min="12" max="12" width="19.1796875" bestFit="1" customWidth="1"/>
  </cols>
  <sheetData>
    <row r="1" spans="2:13" ht="15" thickBot="1" x14ac:dyDescent="0.4"/>
    <row r="2" spans="2:13" ht="19" thickBot="1" x14ac:dyDescent="0.5">
      <c r="B2" s="179" t="s">
        <v>354</v>
      </c>
      <c r="C2" s="180"/>
      <c r="D2" s="180"/>
      <c r="E2" s="180"/>
      <c r="F2" s="180"/>
      <c r="G2" s="180"/>
      <c r="H2" s="180"/>
      <c r="I2" s="181"/>
      <c r="L2" t="s">
        <v>383</v>
      </c>
      <c r="M2" t="s">
        <v>384</v>
      </c>
    </row>
    <row r="3" spans="2:13" ht="15" thickBot="1" x14ac:dyDescent="0.4">
      <c r="D3" s="111" t="s">
        <v>379</v>
      </c>
      <c r="E3" s="112" t="s">
        <v>297</v>
      </c>
      <c r="F3" s="112" t="s">
        <v>368</v>
      </c>
      <c r="G3" s="112" t="s">
        <v>369</v>
      </c>
      <c r="H3" s="112" t="s">
        <v>370</v>
      </c>
      <c r="I3" s="113" t="s">
        <v>380</v>
      </c>
      <c r="J3" s="147" t="s">
        <v>381</v>
      </c>
      <c r="K3" s="156" t="s">
        <v>382</v>
      </c>
      <c r="L3" s="161" t="s">
        <v>385</v>
      </c>
      <c r="M3" t="s">
        <v>386</v>
      </c>
    </row>
    <row r="4" spans="2:13" x14ac:dyDescent="0.35">
      <c r="B4" s="176">
        <v>2014</v>
      </c>
      <c r="C4" s="114" t="s">
        <v>355</v>
      </c>
      <c r="D4" s="157" t="s">
        <v>387</v>
      </c>
      <c r="E4" s="157" t="s">
        <v>387</v>
      </c>
      <c r="F4" s="157" t="s">
        <v>387</v>
      </c>
      <c r="G4" s="157" t="s">
        <v>387</v>
      </c>
      <c r="H4" s="157" t="s">
        <v>387</v>
      </c>
      <c r="I4" s="157" t="s">
        <v>387</v>
      </c>
      <c r="J4" s="155">
        <f>SUM(D4:I4)</f>
        <v>0</v>
      </c>
      <c r="K4" s="155">
        <f>J4*60*60*24*31/1000000</f>
        <v>0</v>
      </c>
    </row>
    <row r="5" spans="2:13" x14ac:dyDescent="0.35">
      <c r="B5" s="177"/>
      <c r="C5" s="118" t="s">
        <v>356</v>
      </c>
      <c r="D5" s="137" t="s">
        <v>367</v>
      </c>
      <c r="E5" s="137" t="s">
        <v>367</v>
      </c>
      <c r="F5" s="137" t="s">
        <v>367</v>
      </c>
      <c r="G5" s="137" t="s">
        <v>367</v>
      </c>
      <c r="H5" s="137" t="s">
        <v>367</v>
      </c>
      <c r="I5" s="137" t="s">
        <v>367</v>
      </c>
      <c r="J5" s="155">
        <f t="shared" ref="J5:J41" si="0">SUM(D5:I5)</f>
        <v>0</v>
      </c>
      <c r="K5" s="155">
        <f>J5*60*60*24*28/1000000</f>
        <v>0</v>
      </c>
    </row>
    <row r="6" spans="2:13" x14ac:dyDescent="0.35">
      <c r="B6" s="177"/>
      <c r="C6" s="118" t="s">
        <v>357</v>
      </c>
      <c r="D6" s="137">
        <v>0</v>
      </c>
      <c r="E6" s="64">
        <v>229.01071428571427</v>
      </c>
      <c r="F6" s="58">
        <v>48.530161427357683</v>
      </c>
      <c r="G6" s="158">
        <v>39.28</v>
      </c>
      <c r="H6" s="64">
        <v>70.677419354838705</v>
      </c>
      <c r="I6" s="135">
        <v>0</v>
      </c>
      <c r="J6" s="155">
        <f t="shared" si="0"/>
        <v>387.49829506791065</v>
      </c>
      <c r="K6" s="155">
        <f>J6*60*60*24*31/1000000</f>
        <v>1037.875433509892</v>
      </c>
    </row>
    <row r="7" spans="2:13" x14ac:dyDescent="0.35">
      <c r="B7" s="177"/>
      <c r="C7" s="118" t="s">
        <v>358</v>
      </c>
      <c r="D7" s="137">
        <v>0</v>
      </c>
      <c r="E7" s="64">
        <v>212.52903225806446</v>
      </c>
      <c r="F7" s="64">
        <v>0</v>
      </c>
      <c r="G7" s="158">
        <v>0</v>
      </c>
      <c r="H7" s="58">
        <v>195.48387096774192</v>
      </c>
      <c r="I7" s="70">
        <v>157.62</v>
      </c>
      <c r="J7" s="155">
        <f t="shared" si="0"/>
        <v>565.63290322580633</v>
      </c>
      <c r="K7" s="155">
        <f>J7*60*60*24*30/1000000</f>
        <v>1466.1204851612897</v>
      </c>
    </row>
    <row r="8" spans="2:13" x14ac:dyDescent="0.35">
      <c r="B8" s="177"/>
      <c r="C8" s="118" t="s">
        <v>359</v>
      </c>
      <c r="D8" s="137">
        <v>0</v>
      </c>
      <c r="E8" s="58">
        <v>334.26666666666665</v>
      </c>
      <c r="F8" s="58">
        <v>20.957344444444445</v>
      </c>
      <c r="G8" s="124">
        <v>17.668500000000005</v>
      </c>
      <c r="H8" s="64">
        <v>895.32258064516122</v>
      </c>
      <c r="I8" s="135">
        <v>106.55</v>
      </c>
      <c r="J8" s="155">
        <f t="shared" si="0"/>
        <v>1374.7650917562723</v>
      </c>
      <c r="K8" s="155">
        <f>J8*60*60*24*31/1000000</f>
        <v>3682.1708217599999</v>
      </c>
    </row>
    <row r="9" spans="2:13" x14ac:dyDescent="0.35">
      <c r="B9" s="177"/>
      <c r="C9" s="118" t="s">
        <v>360</v>
      </c>
      <c r="D9" s="137">
        <v>0</v>
      </c>
      <c r="E9" s="64">
        <v>0</v>
      </c>
      <c r="F9" s="58">
        <v>250</v>
      </c>
      <c r="G9" s="124">
        <v>168.82899999999998</v>
      </c>
      <c r="H9" s="64">
        <v>1296.833333333333</v>
      </c>
      <c r="I9" s="135">
        <v>391.83</v>
      </c>
      <c r="J9" s="155">
        <f t="shared" si="0"/>
        <v>2107.4923333333331</v>
      </c>
      <c r="K9" s="155">
        <f>J9*60*60*24*30/1000000</f>
        <v>5462.6201279999996</v>
      </c>
    </row>
    <row r="10" spans="2:13" x14ac:dyDescent="0.35">
      <c r="B10" s="177"/>
      <c r="C10" s="118" t="s">
        <v>361</v>
      </c>
      <c r="D10" s="137">
        <v>0</v>
      </c>
      <c r="E10" s="64">
        <v>0</v>
      </c>
      <c r="F10" s="58">
        <v>21.547000000000004</v>
      </c>
      <c r="G10" s="124">
        <v>16.2119</v>
      </c>
      <c r="H10" s="64">
        <v>921.45161290322665</v>
      </c>
      <c r="I10" s="135">
        <v>0</v>
      </c>
      <c r="J10" s="155">
        <f t="shared" si="0"/>
        <v>959.21051290322669</v>
      </c>
      <c r="K10" s="155">
        <f>J10*60*60*24*31/1000000</f>
        <v>2569.1494377600025</v>
      </c>
    </row>
    <row r="11" spans="2:13" x14ac:dyDescent="0.35">
      <c r="B11" s="177"/>
      <c r="C11" s="118" t="s">
        <v>362</v>
      </c>
      <c r="D11" s="137">
        <v>0</v>
      </c>
      <c r="E11" s="58">
        <v>113.87750000000001</v>
      </c>
      <c r="F11" s="58">
        <v>48.173000000000009</v>
      </c>
      <c r="G11" s="124">
        <v>7.0463000000000005</v>
      </c>
      <c r="H11" s="58">
        <v>708</v>
      </c>
      <c r="I11" s="125">
        <v>73.864000000000019</v>
      </c>
      <c r="J11" s="155">
        <f t="shared" si="0"/>
        <v>950.96080000000006</v>
      </c>
      <c r="K11" s="155">
        <f>J11*60*60*24*31/1000000</f>
        <v>2547.0534067200001</v>
      </c>
    </row>
    <row r="12" spans="2:13" x14ac:dyDescent="0.35">
      <c r="B12" s="177"/>
      <c r="C12" s="118" t="s">
        <v>363</v>
      </c>
      <c r="D12" s="137">
        <v>0</v>
      </c>
      <c r="E12" s="58">
        <v>695.1269166666666</v>
      </c>
      <c r="F12" s="58">
        <v>153.00874999999999</v>
      </c>
      <c r="G12" s="124">
        <v>362.73100000000005</v>
      </c>
      <c r="H12" s="58">
        <v>2212.3529167675847</v>
      </c>
      <c r="I12" s="125">
        <v>88.62</v>
      </c>
      <c r="J12" s="155">
        <f t="shared" si="0"/>
        <v>3511.8395834342509</v>
      </c>
      <c r="K12" s="155">
        <f>J12*60*60*24*30/1000000</f>
        <v>9102.6882002615785</v>
      </c>
    </row>
    <row r="13" spans="2:13" x14ac:dyDescent="0.35">
      <c r="B13" s="177"/>
      <c r="C13" s="118" t="s">
        <v>364</v>
      </c>
      <c r="D13" s="137">
        <v>0</v>
      </c>
      <c r="E13" s="58">
        <v>887.2750736507935</v>
      </c>
      <c r="F13" s="58">
        <v>79.327527777777775</v>
      </c>
      <c r="G13" s="124">
        <v>28.692240740740736</v>
      </c>
      <c r="H13" s="58">
        <v>2184.0797154166667</v>
      </c>
      <c r="I13" s="125">
        <v>139.31859374999999</v>
      </c>
      <c r="J13" s="155">
        <f t="shared" si="0"/>
        <v>3318.6931513359787</v>
      </c>
      <c r="K13" s="155">
        <f>J13*60*60*24*31/1000000</f>
        <v>8888.7877365382847</v>
      </c>
    </row>
    <row r="14" spans="2:13" x14ac:dyDescent="0.35">
      <c r="B14" s="177"/>
      <c r="C14" s="118" t="s">
        <v>365</v>
      </c>
      <c r="D14" s="137">
        <v>0</v>
      </c>
      <c r="E14" s="58">
        <v>906.41799999999989</v>
      </c>
      <c r="F14" s="58">
        <v>25.543397569444441</v>
      </c>
      <c r="G14" s="124">
        <v>23.929620208333333</v>
      </c>
      <c r="H14" s="58">
        <v>949.93121875000008</v>
      </c>
      <c r="I14" s="70">
        <v>115.33455381944445</v>
      </c>
      <c r="J14" s="155">
        <f t="shared" si="0"/>
        <v>2021.1567903472221</v>
      </c>
      <c r="K14" s="155">
        <f>J14*60*60*24*30/1000000</f>
        <v>5238.8384005799999</v>
      </c>
    </row>
    <row r="15" spans="2:13" ht="15" thickBot="1" x14ac:dyDescent="0.4">
      <c r="B15" s="178"/>
      <c r="C15" s="127" t="s">
        <v>366</v>
      </c>
      <c r="D15" s="159"/>
      <c r="E15" s="71">
        <v>270.49677750000001</v>
      </c>
      <c r="F15" s="71">
        <v>11.598985243055555</v>
      </c>
      <c r="G15" s="160">
        <v>16.232875</v>
      </c>
      <c r="H15" s="71">
        <v>1773.8173724999999</v>
      </c>
      <c r="I15" s="72">
        <v>79.40981833333332</v>
      </c>
      <c r="J15" s="155">
        <f t="shared" si="0"/>
        <v>2151.5558285763891</v>
      </c>
      <c r="K15" s="155">
        <f>J15*60*60*24*31/1000000</f>
        <v>5762.727131259001</v>
      </c>
    </row>
    <row r="16" spans="2:13" ht="15" thickBot="1" x14ac:dyDescent="0.4">
      <c r="D16" s="130" t="s">
        <v>379</v>
      </c>
      <c r="E16" s="131" t="s">
        <v>297</v>
      </c>
      <c r="F16" s="131" t="s">
        <v>368</v>
      </c>
      <c r="G16" s="131" t="s">
        <v>369</v>
      </c>
      <c r="H16" s="131" t="s">
        <v>370</v>
      </c>
      <c r="I16" s="132" t="s">
        <v>380</v>
      </c>
      <c r="J16" s="155"/>
      <c r="K16" s="155"/>
    </row>
    <row r="17" spans="2:11" x14ac:dyDescent="0.35">
      <c r="B17" s="176">
        <v>2015</v>
      </c>
      <c r="C17" s="114" t="s">
        <v>355</v>
      </c>
      <c r="D17" s="133">
        <v>14.66</v>
      </c>
      <c r="E17" s="67">
        <v>426.96</v>
      </c>
      <c r="F17" s="68">
        <v>15.95</v>
      </c>
      <c r="G17" s="69">
        <v>19.600000000000001</v>
      </c>
      <c r="H17" s="69">
        <v>1066.98</v>
      </c>
      <c r="I17" s="117">
        <v>44.26</v>
      </c>
      <c r="J17" s="155">
        <f t="shared" si="0"/>
        <v>1588.41</v>
      </c>
      <c r="K17" s="155">
        <f>J17*60*60*24*31/1000000</f>
        <v>4254.397344</v>
      </c>
    </row>
    <row r="18" spans="2:11" x14ac:dyDescent="0.35">
      <c r="B18" s="177"/>
      <c r="C18" s="118" t="s">
        <v>356</v>
      </c>
      <c r="D18" s="134">
        <v>20.149999999999999</v>
      </c>
      <c r="E18" s="59">
        <v>103.52</v>
      </c>
      <c r="F18" s="58">
        <v>2.35</v>
      </c>
      <c r="G18" s="64">
        <v>10.98</v>
      </c>
      <c r="H18" s="64">
        <v>645.79</v>
      </c>
      <c r="I18" s="135">
        <v>43.7</v>
      </c>
      <c r="J18" s="155">
        <f t="shared" si="0"/>
        <v>826.49</v>
      </c>
      <c r="K18" s="155">
        <f>J18*60*60*24*28/1000000</f>
        <v>1999.444608</v>
      </c>
    </row>
    <row r="19" spans="2:11" x14ac:dyDescent="0.35">
      <c r="B19" s="177"/>
      <c r="C19" s="118" t="s">
        <v>357</v>
      </c>
      <c r="D19" s="134">
        <v>7.97</v>
      </c>
      <c r="E19" s="59">
        <v>95.51</v>
      </c>
      <c r="F19" s="58">
        <v>1.1000000000000001</v>
      </c>
      <c r="G19" s="64">
        <v>2.17</v>
      </c>
      <c r="H19" s="64">
        <v>618.77</v>
      </c>
      <c r="I19" s="135">
        <v>48.69</v>
      </c>
      <c r="J19" s="155">
        <f t="shared" si="0"/>
        <v>774.21</v>
      </c>
      <c r="K19" s="155">
        <f>J19*60*60*24*31/1000000</f>
        <v>2073.6440640000005</v>
      </c>
    </row>
    <row r="20" spans="2:11" x14ac:dyDescent="0.35">
      <c r="B20" s="177"/>
      <c r="C20" s="118" t="s">
        <v>358</v>
      </c>
      <c r="D20" s="136">
        <v>3.46</v>
      </c>
      <c r="E20" s="64">
        <v>78.989999999999995</v>
      </c>
      <c r="F20" s="64">
        <v>1.53</v>
      </c>
      <c r="G20" s="64">
        <v>4.1399999999999997</v>
      </c>
      <c r="H20" s="64">
        <v>257.24</v>
      </c>
      <c r="I20" s="70">
        <v>33.97</v>
      </c>
      <c r="J20" s="155">
        <f t="shared" si="0"/>
        <v>379.33000000000004</v>
      </c>
      <c r="K20" s="155">
        <f>J20*60*60*24*30/1000000</f>
        <v>983.22336000000018</v>
      </c>
    </row>
    <row r="21" spans="2:11" x14ac:dyDescent="0.35">
      <c r="B21" s="177"/>
      <c r="C21" s="118" t="s">
        <v>359</v>
      </c>
      <c r="D21" s="137">
        <v>12</v>
      </c>
      <c r="E21" s="58">
        <v>119.19</v>
      </c>
      <c r="F21" s="58">
        <v>6.71</v>
      </c>
      <c r="G21" s="58">
        <v>9.58</v>
      </c>
      <c r="H21" s="58">
        <v>484.71</v>
      </c>
      <c r="I21" s="135">
        <v>23.44</v>
      </c>
      <c r="J21" s="155">
        <f t="shared" si="0"/>
        <v>655.63000000000011</v>
      </c>
      <c r="K21" s="155">
        <f>J21*60*60*24*31/1000000</f>
        <v>1756.0393919999999</v>
      </c>
    </row>
    <row r="22" spans="2:11" x14ac:dyDescent="0.35">
      <c r="B22" s="177"/>
      <c r="C22" s="118" t="s">
        <v>360</v>
      </c>
      <c r="D22" s="134">
        <v>15.54</v>
      </c>
      <c r="E22" s="58">
        <v>406.2</v>
      </c>
      <c r="F22" s="63">
        <v>8.09</v>
      </c>
      <c r="G22" s="59">
        <v>22.47</v>
      </c>
      <c r="H22" s="59">
        <v>907.74</v>
      </c>
      <c r="I22" s="123">
        <v>11.48</v>
      </c>
      <c r="J22" s="155">
        <f t="shared" si="0"/>
        <v>1371.52</v>
      </c>
      <c r="K22" s="155">
        <f>J22*60*60*24*30/1000000</f>
        <v>3554.97984</v>
      </c>
    </row>
    <row r="23" spans="2:11" x14ac:dyDescent="0.35">
      <c r="B23" s="177"/>
      <c r="C23" s="118" t="s">
        <v>361</v>
      </c>
      <c r="D23" s="134">
        <v>13.12</v>
      </c>
      <c r="E23" s="58">
        <v>135.9</v>
      </c>
      <c r="F23" s="63">
        <v>1.34</v>
      </c>
      <c r="G23" s="59">
        <v>8.0299999999999994</v>
      </c>
      <c r="H23" s="59">
        <v>698.61</v>
      </c>
      <c r="I23" s="135">
        <v>22.1</v>
      </c>
      <c r="J23" s="155">
        <f t="shared" si="0"/>
        <v>879.1</v>
      </c>
      <c r="K23" s="155">
        <f>J23*60*60*24*31/1000000</f>
        <v>2354.5814399999999</v>
      </c>
    </row>
    <row r="24" spans="2:11" x14ac:dyDescent="0.35">
      <c r="B24" s="177"/>
      <c r="C24" s="118" t="s">
        <v>362</v>
      </c>
      <c r="D24" s="138">
        <v>15.15</v>
      </c>
      <c r="E24" s="58">
        <v>234.71</v>
      </c>
      <c r="F24" s="58">
        <v>3.65</v>
      </c>
      <c r="G24" s="58">
        <v>6.23</v>
      </c>
      <c r="H24" s="58">
        <v>520.37</v>
      </c>
      <c r="I24" s="70">
        <v>44.55</v>
      </c>
      <c r="J24" s="155">
        <f t="shared" si="0"/>
        <v>824.66</v>
      </c>
      <c r="K24" s="155">
        <f>J24*60*60*24*31/1000000</f>
        <v>2208.7693439999998</v>
      </c>
    </row>
    <row r="25" spans="2:11" x14ac:dyDescent="0.35">
      <c r="B25" s="177"/>
      <c r="C25" s="118" t="s">
        <v>363</v>
      </c>
      <c r="D25" s="138">
        <v>37.26</v>
      </c>
      <c r="E25" s="58">
        <v>177.33</v>
      </c>
      <c r="F25" s="58">
        <v>21.11</v>
      </c>
      <c r="G25" s="58">
        <v>22.28</v>
      </c>
      <c r="H25" s="58">
        <v>792.89</v>
      </c>
      <c r="I25" s="70">
        <v>28.12</v>
      </c>
      <c r="J25" s="155">
        <f t="shared" si="0"/>
        <v>1078.9899999999998</v>
      </c>
      <c r="K25" s="155">
        <f>J25*60*60*24*30/1000000</f>
        <v>2796.7420799999991</v>
      </c>
    </row>
    <row r="26" spans="2:11" x14ac:dyDescent="0.35">
      <c r="B26" s="177"/>
      <c r="C26" s="118" t="s">
        <v>364</v>
      </c>
      <c r="D26" s="138">
        <v>42.4</v>
      </c>
      <c r="E26" s="58">
        <v>296.25</v>
      </c>
      <c r="F26" s="58">
        <v>64.239999999999995</v>
      </c>
      <c r="G26" s="58">
        <v>28.53</v>
      </c>
      <c r="H26" s="58">
        <v>2124.73</v>
      </c>
      <c r="I26" s="70">
        <v>267.63</v>
      </c>
      <c r="J26" s="155">
        <f t="shared" si="0"/>
        <v>2823.78</v>
      </c>
      <c r="K26" s="155">
        <f>J26*60*60*24*31/1000000</f>
        <v>7563.2123520000023</v>
      </c>
    </row>
    <row r="27" spans="2:11" x14ac:dyDescent="0.35">
      <c r="B27" s="177"/>
      <c r="C27" s="118" t="s">
        <v>365</v>
      </c>
      <c r="D27" s="136">
        <v>42.63</v>
      </c>
      <c r="E27" s="58">
        <v>252.07</v>
      </c>
      <c r="F27" s="58">
        <v>23.43</v>
      </c>
      <c r="G27" s="58">
        <v>23.55</v>
      </c>
      <c r="H27" s="58">
        <v>993.53</v>
      </c>
      <c r="I27" s="70">
        <v>125.26</v>
      </c>
      <c r="J27" s="155">
        <f t="shared" si="0"/>
        <v>1460.47</v>
      </c>
      <c r="K27" s="155">
        <f>J27*60*60*24*30/1000000</f>
        <v>3785.5382399999999</v>
      </c>
    </row>
    <row r="28" spans="2:11" ht="15" thickBot="1" x14ac:dyDescent="0.4">
      <c r="B28" s="178"/>
      <c r="C28" s="127" t="s">
        <v>366</v>
      </c>
      <c r="D28" s="139">
        <v>16.75</v>
      </c>
      <c r="E28" s="71">
        <v>167.49</v>
      </c>
      <c r="F28" s="71">
        <v>7.3</v>
      </c>
      <c r="G28" s="71">
        <v>9.14</v>
      </c>
      <c r="H28" s="71">
        <v>867.82</v>
      </c>
      <c r="I28" s="72">
        <v>97.31</v>
      </c>
      <c r="J28" s="155">
        <f t="shared" si="0"/>
        <v>1165.81</v>
      </c>
      <c r="K28" s="155">
        <f>J28*60*60*24*31/1000000</f>
        <v>3122.5055039999988</v>
      </c>
    </row>
    <row r="29" spans="2:11" ht="15" thickBot="1" x14ac:dyDescent="0.4">
      <c r="D29" s="144" t="s">
        <v>379</v>
      </c>
      <c r="E29" s="145" t="s">
        <v>297</v>
      </c>
      <c r="F29" s="145" t="s">
        <v>368</v>
      </c>
      <c r="G29" s="145" t="s">
        <v>369</v>
      </c>
      <c r="H29" s="145" t="s">
        <v>370</v>
      </c>
      <c r="I29" s="146" t="s">
        <v>380</v>
      </c>
      <c r="J29" s="155"/>
      <c r="K29" s="155"/>
    </row>
    <row r="30" spans="2:11" x14ac:dyDescent="0.35">
      <c r="B30" s="176">
        <v>2016</v>
      </c>
      <c r="C30" s="141" t="s">
        <v>355</v>
      </c>
      <c r="D30" s="115" t="s">
        <v>367</v>
      </c>
      <c r="E30" s="67">
        <v>108.86</v>
      </c>
      <c r="F30" s="73" t="s">
        <v>367</v>
      </c>
      <c r="G30" s="73" t="s">
        <v>367</v>
      </c>
      <c r="H30" s="73" t="s">
        <v>367</v>
      </c>
      <c r="I30" s="140" t="s">
        <v>367</v>
      </c>
      <c r="J30" s="155">
        <f t="shared" si="0"/>
        <v>108.86</v>
      </c>
      <c r="K30" s="155">
        <f>J30*60*60*24*31/1000000</f>
        <v>291.57062400000001</v>
      </c>
    </row>
    <row r="31" spans="2:11" x14ac:dyDescent="0.35">
      <c r="B31" s="177"/>
      <c r="C31" s="142" t="s">
        <v>356</v>
      </c>
      <c r="D31" s="134">
        <v>5.89</v>
      </c>
      <c r="E31" s="59">
        <v>95.7</v>
      </c>
      <c r="F31" s="58">
        <v>2.17</v>
      </c>
      <c r="G31" s="64">
        <v>8.7899999999999991</v>
      </c>
      <c r="H31" s="64">
        <v>956.04</v>
      </c>
      <c r="I31" s="135">
        <v>167.42</v>
      </c>
      <c r="J31" s="155">
        <f t="shared" si="0"/>
        <v>1236.01</v>
      </c>
      <c r="K31" s="155">
        <f>J31*60*60*24*28/1000000</f>
        <v>2990.1553920000001</v>
      </c>
    </row>
    <row r="32" spans="2:11" x14ac:dyDescent="0.35">
      <c r="B32" s="177"/>
      <c r="C32" s="142" t="s">
        <v>357</v>
      </c>
      <c r="D32" s="134">
        <v>5.19</v>
      </c>
      <c r="E32" s="59">
        <v>117.78</v>
      </c>
      <c r="F32" s="58">
        <v>0</v>
      </c>
      <c r="G32" s="64">
        <v>1.05</v>
      </c>
      <c r="H32" s="64">
        <v>1568.12</v>
      </c>
      <c r="I32" s="135">
        <v>843.3</v>
      </c>
      <c r="J32" s="155">
        <f t="shared" si="0"/>
        <v>2535.4399999999996</v>
      </c>
      <c r="K32" s="155">
        <f>J32*60*60*24*31/1000000</f>
        <v>6790.9224959999983</v>
      </c>
    </row>
    <row r="33" spans="2:11" x14ac:dyDescent="0.35">
      <c r="B33" s="177"/>
      <c r="C33" s="142" t="s">
        <v>358</v>
      </c>
      <c r="D33" s="136">
        <v>6.12</v>
      </c>
      <c r="E33" s="64">
        <v>56.97</v>
      </c>
      <c r="F33" s="64">
        <v>0</v>
      </c>
      <c r="G33" s="64">
        <v>0.47</v>
      </c>
      <c r="H33" s="64">
        <v>1858.65</v>
      </c>
      <c r="I33" s="70">
        <v>325.47000000000003</v>
      </c>
      <c r="J33" s="155">
        <f t="shared" si="0"/>
        <v>2247.6800000000003</v>
      </c>
      <c r="K33" s="155">
        <f>J33*60*60*24*30/1000000</f>
        <v>5825.9865600000012</v>
      </c>
    </row>
    <row r="34" spans="2:11" x14ac:dyDescent="0.35">
      <c r="B34" s="177"/>
      <c r="C34" s="142" t="s">
        <v>359</v>
      </c>
      <c r="D34" s="137">
        <v>24.55</v>
      </c>
      <c r="E34" s="58">
        <v>179.37</v>
      </c>
      <c r="F34" s="58">
        <v>43.24</v>
      </c>
      <c r="G34" s="58">
        <v>16.420000000000002</v>
      </c>
      <c r="H34" s="58">
        <v>391.47</v>
      </c>
      <c r="I34" s="135">
        <v>483.59</v>
      </c>
      <c r="J34" s="155">
        <f t="shared" si="0"/>
        <v>1138.6400000000001</v>
      </c>
      <c r="K34" s="155">
        <f>J34*60*60*24*31/1000000</f>
        <v>3049.7333760000006</v>
      </c>
    </row>
    <row r="35" spans="2:11" x14ac:dyDescent="0.35">
      <c r="B35" s="177"/>
      <c r="C35" s="142" t="s">
        <v>360</v>
      </c>
      <c r="D35" s="134">
        <v>22.43</v>
      </c>
      <c r="E35" s="58">
        <v>322.54000000000002</v>
      </c>
      <c r="F35" s="63">
        <v>18.62</v>
      </c>
      <c r="G35" s="59">
        <v>24.9</v>
      </c>
      <c r="H35" s="59">
        <v>1876.78</v>
      </c>
      <c r="I35" s="123">
        <v>71.150000000000006</v>
      </c>
      <c r="J35" s="155">
        <f t="shared" si="0"/>
        <v>2336.42</v>
      </c>
      <c r="K35" s="155">
        <f>J35*60*60*24*30/1000000</f>
        <v>6056.0006400000002</v>
      </c>
    </row>
    <row r="36" spans="2:11" x14ac:dyDescent="0.35">
      <c r="B36" s="177"/>
      <c r="C36" s="142" t="s">
        <v>361</v>
      </c>
      <c r="D36" s="134">
        <v>15.05</v>
      </c>
      <c r="E36" s="58">
        <v>174.15</v>
      </c>
      <c r="F36" s="58">
        <v>12.8</v>
      </c>
      <c r="G36" s="59">
        <v>10.65</v>
      </c>
      <c r="H36" s="59">
        <v>667.71</v>
      </c>
      <c r="I36" s="135">
        <v>45.53</v>
      </c>
      <c r="J36" s="155">
        <f t="shared" si="0"/>
        <v>925.8900000000001</v>
      </c>
      <c r="K36" s="155">
        <f>J36*60*60*24*31/1000000</f>
        <v>2479.9037760000006</v>
      </c>
    </row>
    <row r="37" spans="2:11" x14ac:dyDescent="0.35">
      <c r="B37" s="177"/>
      <c r="C37" s="142" t="s">
        <v>362</v>
      </c>
      <c r="D37" s="138">
        <v>22.83</v>
      </c>
      <c r="E37" s="58">
        <v>193.04</v>
      </c>
      <c r="F37" s="58">
        <v>18.809999999999999</v>
      </c>
      <c r="G37" s="58">
        <v>13.48</v>
      </c>
      <c r="H37" s="58">
        <v>982.17</v>
      </c>
      <c r="I37" s="70">
        <v>52.18</v>
      </c>
      <c r="J37" s="155">
        <f t="shared" si="0"/>
        <v>1282.51</v>
      </c>
      <c r="K37" s="155">
        <f>J37*60*60*24*31/1000000</f>
        <v>3435.0747839999999</v>
      </c>
    </row>
    <row r="38" spans="2:11" x14ac:dyDescent="0.35">
      <c r="B38" s="177"/>
      <c r="C38" s="142" t="s">
        <v>363</v>
      </c>
      <c r="D38" s="138">
        <v>27.93</v>
      </c>
      <c r="E38" s="58">
        <v>959.25</v>
      </c>
      <c r="F38" s="58">
        <v>61.31</v>
      </c>
      <c r="G38" s="58">
        <v>27.66</v>
      </c>
      <c r="H38" s="58">
        <v>1151.27</v>
      </c>
      <c r="I38" s="70">
        <v>115.41</v>
      </c>
      <c r="J38" s="155">
        <f t="shared" si="0"/>
        <v>2342.83</v>
      </c>
      <c r="K38" s="155">
        <f>J38*60*60*24*30/1000000</f>
        <v>6072.6153599999998</v>
      </c>
    </row>
    <row r="39" spans="2:11" x14ac:dyDescent="0.35">
      <c r="B39" s="177"/>
      <c r="C39" s="142" t="s">
        <v>364</v>
      </c>
      <c r="D39" s="138">
        <v>29.51</v>
      </c>
      <c r="E39" s="60">
        <v>289</v>
      </c>
      <c r="F39" s="58">
        <v>25.77</v>
      </c>
      <c r="G39" s="58">
        <v>26.05</v>
      </c>
      <c r="H39" s="58">
        <v>833.03</v>
      </c>
      <c r="I39" s="70">
        <v>71.739999999999995</v>
      </c>
      <c r="J39" s="155">
        <f t="shared" si="0"/>
        <v>1275.0999999999999</v>
      </c>
      <c r="K39" s="155">
        <f>J39*60*60*24*31/1000000</f>
        <v>3415.22784</v>
      </c>
    </row>
    <row r="40" spans="2:11" x14ac:dyDescent="0.35">
      <c r="B40" s="177"/>
      <c r="C40" s="142" t="s">
        <v>365</v>
      </c>
      <c r="D40" s="136">
        <v>12.43</v>
      </c>
      <c r="E40" s="58">
        <v>181.13</v>
      </c>
      <c r="F40" s="58">
        <v>4.58</v>
      </c>
      <c r="G40" s="58">
        <v>12.09</v>
      </c>
      <c r="H40" s="58">
        <v>528.6</v>
      </c>
      <c r="I40" s="70">
        <v>53.54</v>
      </c>
      <c r="J40" s="155">
        <f t="shared" si="0"/>
        <v>792.37</v>
      </c>
      <c r="K40" s="155">
        <f>J40*60*60*24*30/1000000</f>
        <v>2053.8230400000002</v>
      </c>
    </row>
    <row r="41" spans="2:11" ht="15" thickBot="1" x14ac:dyDescent="0.4">
      <c r="B41" s="178"/>
      <c r="C41" s="143" t="s">
        <v>366</v>
      </c>
      <c r="D41" s="139">
        <v>11.25</v>
      </c>
      <c r="E41" s="71">
        <v>90.21</v>
      </c>
      <c r="F41" s="71">
        <v>2.4300000000000002</v>
      </c>
      <c r="G41" s="71">
        <v>2.3199999999999998</v>
      </c>
      <c r="H41" s="71">
        <v>590.86</v>
      </c>
      <c r="I41" s="72">
        <v>48.94</v>
      </c>
      <c r="J41" s="155">
        <f t="shared" si="0"/>
        <v>746.01</v>
      </c>
      <c r="K41" s="155">
        <f>J41*60*60*24*31/1000000</f>
        <v>1998.113184</v>
      </c>
    </row>
    <row r="42" spans="2:11" ht="15" thickBot="1" x14ac:dyDescent="0.4">
      <c r="D42" s="149" t="s">
        <v>379</v>
      </c>
      <c r="E42" s="150" t="s">
        <v>297</v>
      </c>
      <c r="F42" s="150" t="s">
        <v>368</v>
      </c>
      <c r="G42" s="150" t="s">
        <v>369</v>
      </c>
      <c r="H42" s="150" t="s">
        <v>370</v>
      </c>
      <c r="I42" s="151" t="s">
        <v>380</v>
      </c>
      <c r="J42" s="155"/>
      <c r="K42" s="155"/>
    </row>
    <row r="43" spans="2:11" ht="15" thickBot="1" x14ac:dyDescent="0.4">
      <c r="B43" s="176">
        <v>2017</v>
      </c>
      <c r="C43" s="141" t="s">
        <v>355</v>
      </c>
      <c r="D43" s="115" t="s">
        <v>367</v>
      </c>
      <c r="E43" s="67" t="s">
        <v>367</v>
      </c>
      <c r="F43" s="73" t="s">
        <v>367</v>
      </c>
      <c r="G43" s="73" t="s">
        <v>367</v>
      </c>
      <c r="H43" s="73" t="s">
        <v>367</v>
      </c>
      <c r="I43" s="140" t="s">
        <v>367</v>
      </c>
      <c r="J43" s="155">
        <f t="shared" ref="J43:J54" si="1">SUM(D43:I43)</f>
        <v>0</v>
      </c>
      <c r="K43" s="155">
        <f>J43*60*60*24*31/1000000</f>
        <v>0</v>
      </c>
    </row>
    <row r="44" spans="2:11" ht="15" thickBot="1" x14ac:dyDescent="0.4">
      <c r="B44" s="177"/>
      <c r="C44" s="142" t="s">
        <v>356</v>
      </c>
      <c r="D44" s="115" t="s">
        <v>367</v>
      </c>
      <c r="E44" s="64">
        <v>35.450000000000003</v>
      </c>
      <c r="F44" s="58">
        <v>0</v>
      </c>
      <c r="G44" s="64">
        <v>0.03</v>
      </c>
      <c r="H44" s="64">
        <v>336.23</v>
      </c>
      <c r="I44" s="135">
        <v>31.36</v>
      </c>
      <c r="J44" s="155">
        <f t="shared" si="1"/>
        <v>403.07000000000005</v>
      </c>
      <c r="K44" s="155">
        <f>J44*60*60*24*28/1000000</f>
        <v>975.10694400000023</v>
      </c>
    </row>
    <row r="45" spans="2:11" ht="15" thickBot="1" x14ac:dyDescent="0.4">
      <c r="B45" s="177"/>
      <c r="C45" s="142" t="s">
        <v>357</v>
      </c>
      <c r="D45" s="115" t="s">
        <v>367</v>
      </c>
      <c r="E45" s="64">
        <v>52.8</v>
      </c>
      <c r="F45" s="58">
        <v>0</v>
      </c>
      <c r="G45" s="64">
        <v>0.1</v>
      </c>
      <c r="H45" s="64">
        <v>458.7</v>
      </c>
      <c r="I45" s="135">
        <v>51.09</v>
      </c>
      <c r="J45" s="155">
        <f t="shared" si="1"/>
        <v>562.68999999999994</v>
      </c>
      <c r="K45" s="155">
        <f>J45*60*60*24*31/1000000</f>
        <v>1507.1088959999995</v>
      </c>
    </row>
    <row r="46" spans="2:11" ht="15" thickBot="1" x14ac:dyDescent="0.4">
      <c r="B46" s="177"/>
      <c r="C46" s="142" t="s">
        <v>358</v>
      </c>
      <c r="D46" s="115" t="s">
        <v>367</v>
      </c>
      <c r="E46" s="64">
        <v>38.950000000000003</v>
      </c>
      <c r="F46" s="64">
        <v>2.69</v>
      </c>
      <c r="G46" s="64">
        <v>2.02</v>
      </c>
      <c r="H46" s="64">
        <v>326.26</v>
      </c>
      <c r="I46" s="70">
        <v>61.12</v>
      </c>
      <c r="J46" s="155">
        <f t="shared" si="1"/>
        <v>431.04</v>
      </c>
      <c r="K46" s="155">
        <f>J46*60*60*24*30/1000000</f>
        <v>1117.25568</v>
      </c>
    </row>
    <row r="47" spans="2:11" ht="15" thickBot="1" x14ac:dyDescent="0.4">
      <c r="B47" s="177"/>
      <c r="C47" s="142" t="s">
        <v>359</v>
      </c>
      <c r="D47" s="115" t="s">
        <v>367</v>
      </c>
      <c r="E47" s="58">
        <v>135.6</v>
      </c>
      <c r="F47" s="58">
        <v>11.71</v>
      </c>
      <c r="G47" s="58">
        <v>13.18</v>
      </c>
      <c r="H47" s="58">
        <v>576.69000000000005</v>
      </c>
      <c r="I47" s="135">
        <v>55.6</v>
      </c>
      <c r="J47" s="155">
        <f t="shared" si="1"/>
        <v>792.78000000000009</v>
      </c>
      <c r="K47" s="155">
        <f>J47*60*60*24*31/1000000</f>
        <v>2123.3819520000002</v>
      </c>
    </row>
    <row r="48" spans="2:11" ht="15" thickBot="1" x14ac:dyDescent="0.4">
      <c r="B48" s="177"/>
      <c r="C48" s="142" t="s">
        <v>360</v>
      </c>
      <c r="D48" s="115" t="s">
        <v>367</v>
      </c>
      <c r="E48" s="58">
        <v>1160.02</v>
      </c>
      <c r="F48" s="58">
        <v>97.17</v>
      </c>
      <c r="G48" s="64">
        <v>104.03</v>
      </c>
      <c r="H48" s="64">
        <v>2173.0100000000002</v>
      </c>
      <c r="I48" s="135">
        <v>987.5</v>
      </c>
      <c r="J48" s="155">
        <f t="shared" si="1"/>
        <v>4521.7300000000005</v>
      </c>
      <c r="K48" s="155">
        <f>J48*60*60*24*30/1000000</f>
        <v>11720.324160000004</v>
      </c>
    </row>
    <row r="49" spans="2:11" ht="15" thickBot="1" x14ac:dyDescent="0.4">
      <c r="B49" s="177"/>
      <c r="C49" s="142" t="s">
        <v>361</v>
      </c>
      <c r="D49" s="115" t="s">
        <v>367</v>
      </c>
      <c r="E49" s="58">
        <v>427.35</v>
      </c>
      <c r="F49" s="58">
        <v>19.54</v>
      </c>
      <c r="G49" s="64">
        <v>21.87</v>
      </c>
      <c r="H49" s="64">
        <v>2642.95</v>
      </c>
      <c r="I49" s="135">
        <v>230.32</v>
      </c>
      <c r="J49" s="155">
        <f t="shared" si="1"/>
        <v>3342.03</v>
      </c>
      <c r="K49" s="155">
        <f>J49*60*60*24*31/1000000</f>
        <v>8951.293152000002</v>
      </c>
    </row>
    <row r="50" spans="2:11" ht="15" thickBot="1" x14ac:dyDescent="0.4">
      <c r="B50" s="177"/>
      <c r="C50" s="142" t="s">
        <v>362</v>
      </c>
      <c r="D50" s="115" t="s">
        <v>367</v>
      </c>
      <c r="E50" s="58">
        <v>281.07</v>
      </c>
      <c r="F50" s="58">
        <v>21.69</v>
      </c>
      <c r="G50" s="58">
        <v>21.25</v>
      </c>
      <c r="H50" s="58">
        <v>979.44</v>
      </c>
      <c r="I50" s="70">
        <v>75.73</v>
      </c>
      <c r="J50" s="155">
        <f t="shared" si="1"/>
        <v>1379.18</v>
      </c>
      <c r="K50" s="155">
        <f>J50*60*60*24*31/1000000</f>
        <v>3693.9957119999999</v>
      </c>
    </row>
    <row r="51" spans="2:11" ht="15" thickBot="1" x14ac:dyDescent="0.4">
      <c r="B51" s="177"/>
      <c r="C51" s="142" t="s">
        <v>363</v>
      </c>
      <c r="D51" s="115" t="s">
        <v>367</v>
      </c>
      <c r="E51" s="58">
        <v>594.54999999999995</v>
      </c>
      <c r="F51" s="58">
        <v>35.659999999999997</v>
      </c>
      <c r="G51" s="58">
        <v>34.409999999999997</v>
      </c>
      <c r="H51" s="58">
        <v>2730.75</v>
      </c>
      <c r="I51" s="70">
        <v>163.44999999999999</v>
      </c>
      <c r="J51" s="155">
        <f t="shared" si="1"/>
        <v>3558.8199999999997</v>
      </c>
      <c r="K51" s="155">
        <f>J51*60*60*24*30/1000000</f>
        <v>9224.4614399999973</v>
      </c>
    </row>
    <row r="52" spans="2:11" ht="15" thickBot="1" x14ac:dyDescent="0.4">
      <c r="B52" s="177"/>
      <c r="C52" s="142" t="s">
        <v>364</v>
      </c>
      <c r="D52" s="115" t="s">
        <v>367</v>
      </c>
      <c r="E52" s="58">
        <v>469.49</v>
      </c>
      <c r="F52" s="58">
        <v>44.79</v>
      </c>
      <c r="G52" s="58">
        <v>28.34</v>
      </c>
      <c r="H52" s="58">
        <v>2270.94</v>
      </c>
      <c r="I52" s="70">
        <v>131.38</v>
      </c>
      <c r="J52" s="155">
        <f t="shared" si="1"/>
        <v>2944.94</v>
      </c>
      <c r="K52" s="155">
        <f>J52*60*60*24*31/1000000</f>
        <v>7887.727296</v>
      </c>
    </row>
    <row r="53" spans="2:11" ht="15" thickBot="1" x14ac:dyDescent="0.4">
      <c r="B53" s="177"/>
      <c r="C53" s="142" t="s">
        <v>365</v>
      </c>
      <c r="D53" s="115" t="s">
        <v>367</v>
      </c>
      <c r="E53" s="58">
        <v>169.14</v>
      </c>
      <c r="F53" s="58">
        <v>21.13</v>
      </c>
      <c r="G53" s="58">
        <v>33.020000000000003</v>
      </c>
      <c r="H53" s="58">
        <v>1811.12</v>
      </c>
      <c r="I53" s="70">
        <v>99.3</v>
      </c>
      <c r="J53" s="155">
        <f t="shared" si="1"/>
        <v>2133.71</v>
      </c>
      <c r="K53" s="155">
        <f>J53*60*60*24*30/1000000</f>
        <v>5530.5763200000001</v>
      </c>
    </row>
    <row r="54" spans="2:11" ht="15" thickBot="1" x14ac:dyDescent="0.4">
      <c r="B54" s="178"/>
      <c r="C54" s="143" t="s">
        <v>366</v>
      </c>
      <c r="D54" s="115" t="s">
        <v>367</v>
      </c>
      <c r="E54" s="71">
        <v>95.67</v>
      </c>
      <c r="F54" s="71">
        <v>4.68</v>
      </c>
      <c r="G54" s="71">
        <v>9.5399999999999991</v>
      </c>
      <c r="H54" s="71">
        <v>671.83</v>
      </c>
      <c r="I54" s="72">
        <v>53.93</v>
      </c>
      <c r="J54" s="155">
        <f t="shared" si="1"/>
        <v>835.65</v>
      </c>
      <c r="K54" s="155">
        <f>J54*60*60*24*31/1000000</f>
        <v>2238.20496</v>
      </c>
    </row>
    <row r="55" spans="2:11" ht="15" thickBot="1" x14ac:dyDescent="0.4">
      <c r="D55" s="152" t="s">
        <v>379</v>
      </c>
      <c r="E55" s="153" t="s">
        <v>297</v>
      </c>
      <c r="F55" s="153" t="s">
        <v>368</v>
      </c>
      <c r="G55" s="153" t="s">
        <v>369</v>
      </c>
      <c r="H55" s="153" t="s">
        <v>370</v>
      </c>
      <c r="I55" s="154" t="s">
        <v>380</v>
      </c>
      <c r="J55" s="155"/>
      <c r="K55" s="155"/>
    </row>
    <row r="56" spans="2:11" ht="15" thickBot="1" x14ac:dyDescent="0.4">
      <c r="B56" s="176">
        <v>2018</v>
      </c>
      <c r="C56" s="141" t="s">
        <v>355</v>
      </c>
      <c r="D56" s="115" t="s">
        <v>367</v>
      </c>
      <c r="E56" s="67" t="s">
        <v>367</v>
      </c>
      <c r="F56" s="73" t="s">
        <v>367</v>
      </c>
      <c r="G56" s="73" t="s">
        <v>367</v>
      </c>
      <c r="H56" s="73" t="s">
        <v>367</v>
      </c>
      <c r="I56" s="140" t="s">
        <v>367</v>
      </c>
      <c r="J56" s="155">
        <f t="shared" ref="J56:J67" si="2">SUM(D56:I56)</f>
        <v>0</v>
      </c>
      <c r="K56" s="155">
        <f>J56*60*60*24*31/1000000</f>
        <v>0</v>
      </c>
    </row>
    <row r="57" spans="2:11" ht="15" thickBot="1" x14ac:dyDescent="0.4">
      <c r="B57" s="177"/>
      <c r="C57" s="142" t="s">
        <v>356</v>
      </c>
      <c r="D57" s="115" t="s">
        <v>367</v>
      </c>
      <c r="E57" s="59">
        <v>74.13</v>
      </c>
      <c r="F57" s="58">
        <v>2.39</v>
      </c>
      <c r="G57" s="64">
        <v>4.79</v>
      </c>
      <c r="H57" s="64">
        <v>356.29</v>
      </c>
      <c r="I57" s="135">
        <v>57.1</v>
      </c>
      <c r="J57" s="155">
        <f t="shared" si="2"/>
        <v>494.70000000000005</v>
      </c>
      <c r="K57" s="155">
        <f>J57*60*60*24*28/1000000</f>
        <v>1196.7782400000003</v>
      </c>
    </row>
    <row r="58" spans="2:11" ht="15" thickBot="1" x14ac:dyDescent="0.4">
      <c r="B58" s="177"/>
      <c r="C58" s="142" t="s">
        <v>357</v>
      </c>
      <c r="D58" s="115" t="s">
        <v>367</v>
      </c>
      <c r="E58" s="59">
        <v>98</v>
      </c>
      <c r="F58" s="58">
        <v>1.56</v>
      </c>
      <c r="G58" s="64">
        <v>4.6900000000000004</v>
      </c>
      <c r="H58" s="64">
        <v>419.85</v>
      </c>
      <c r="I58" s="135">
        <v>42.69</v>
      </c>
      <c r="J58" s="155">
        <f t="shared" si="2"/>
        <v>566.79</v>
      </c>
      <c r="K58" s="155">
        <f>J58*60*60*24*31/1000000</f>
        <v>1518.0903359999995</v>
      </c>
    </row>
    <row r="59" spans="2:11" ht="15" thickBot="1" x14ac:dyDescent="0.4">
      <c r="B59" s="177"/>
      <c r="C59" s="142" t="s">
        <v>358</v>
      </c>
      <c r="D59" s="115" t="s">
        <v>367</v>
      </c>
      <c r="E59" s="64">
        <v>55.92</v>
      </c>
      <c r="F59" s="64">
        <v>10.37</v>
      </c>
      <c r="G59" s="64">
        <v>5.09</v>
      </c>
      <c r="H59" s="64">
        <v>403.94</v>
      </c>
      <c r="I59" s="64">
        <v>66.819999999999993</v>
      </c>
      <c r="J59" s="155">
        <f t="shared" si="2"/>
        <v>542.14</v>
      </c>
      <c r="K59" s="155">
        <f>J59*60*60*24*30/1000000</f>
        <v>1405.2268799999997</v>
      </c>
    </row>
    <row r="60" spans="2:11" ht="15" thickBot="1" x14ac:dyDescent="0.4">
      <c r="B60" s="177"/>
      <c r="C60" s="142" t="s">
        <v>359</v>
      </c>
      <c r="D60" s="115" t="s">
        <v>367</v>
      </c>
      <c r="E60" s="64">
        <v>240.19</v>
      </c>
      <c r="F60" s="64">
        <v>39.01</v>
      </c>
      <c r="G60" s="64">
        <v>25.52</v>
      </c>
      <c r="H60" s="64">
        <v>585.53</v>
      </c>
      <c r="I60" s="64">
        <v>65.53</v>
      </c>
      <c r="J60" s="155">
        <f t="shared" si="2"/>
        <v>955.78</v>
      </c>
      <c r="K60" s="155">
        <f>J60*60*60*24*31/1000000</f>
        <v>2559.9611519999994</v>
      </c>
    </row>
    <row r="61" spans="2:11" ht="15" thickBot="1" x14ac:dyDescent="0.4">
      <c r="B61" s="177"/>
      <c r="C61" s="142" t="s">
        <v>360</v>
      </c>
      <c r="D61" s="115" t="s">
        <v>367</v>
      </c>
      <c r="E61" s="64">
        <v>1197.3800000000001</v>
      </c>
      <c r="F61" s="64">
        <v>113.83</v>
      </c>
      <c r="G61" s="64">
        <v>54.14</v>
      </c>
      <c r="H61" s="64">
        <v>1516.68</v>
      </c>
      <c r="I61" s="64">
        <v>228.54</v>
      </c>
      <c r="J61" s="155">
        <f t="shared" si="2"/>
        <v>3110.57</v>
      </c>
      <c r="K61" s="155">
        <f>J61*60*60*24*30/1000000</f>
        <v>8062.5974399999996</v>
      </c>
    </row>
    <row r="62" spans="2:11" ht="15" thickBot="1" x14ac:dyDescent="0.4">
      <c r="B62" s="177"/>
      <c r="C62" s="142" t="s">
        <v>361</v>
      </c>
      <c r="D62" s="115" t="s">
        <v>367</v>
      </c>
      <c r="E62" s="64">
        <v>170.59</v>
      </c>
      <c r="F62" s="64">
        <v>15.43</v>
      </c>
      <c r="G62" s="64">
        <v>19.899999999999999</v>
      </c>
      <c r="H62" s="64">
        <v>1396.33</v>
      </c>
      <c r="I62" s="64">
        <v>93.33</v>
      </c>
      <c r="J62" s="155">
        <f t="shared" si="2"/>
        <v>1695.58</v>
      </c>
      <c r="K62" s="155">
        <f>J62*60*60*24*31/1000000</f>
        <v>4541.4414719999986</v>
      </c>
    </row>
    <row r="63" spans="2:11" ht="15" thickBot="1" x14ac:dyDescent="0.4">
      <c r="B63" s="177"/>
      <c r="C63" s="142" t="s">
        <v>362</v>
      </c>
      <c r="D63" s="115" t="s">
        <v>367</v>
      </c>
      <c r="E63" s="64">
        <v>435.98</v>
      </c>
      <c r="F63" s="64">
        <v>25.35</v>
      </c>
      <c r="G63" s="64">
        <v>23.22</v>
      </c>
      <c r="H63" s="64">
        <v>1168.27</v>
      </c>
      <c r="I63" s="64">
        <v>61.19</v>
      </c>
      <c r="J63" s="155">
        <f t="shared" si="2"/>
        <v>1714.0100000000002</v>
      </c>
      <c r="K63" s="155">
        <f>J63*60*60*24*31/1000000</f>
        <v>4590.804384</v>
      </c>
    </row>
    <row r="64" spans="2:11" ht="15" thickBot="1" x14ac:dyDescent="0.4">
      <c r="B64" s="177"/>
      <c r="C64" s="142" t="s">
        <v>363</v>
      </c>
      <c r="D64" s="115" t="s">
        <v>367</v>
      </c>
      <c r="E64" s="64">
        <v>555.29</v>
      </c>
      <c r="F64" s="64">
        <v>109.97</v>
      </c>
      <c r="G64" s="64">
        <v>43.27</v>
      </c>
      <c r="H64" s="64">
        <v>1822.33</v>
      </c>
      <c r="I64" s="64">
        <v>103.08</v>
      </c>
      <c r="J64" s="155">
        <f t="shared" si="2"/>
        <v>2633.9399999999996</v>
      </c>
      <c r="K64" s="155">
        <f>J64*60*60*24*30/1000000</f>
        <v>6827.1724799999984</v>
      </c>
    </row>
    <row r="65" spans="2:12" ht="15" thickBot="1" x14ac:dyDescent="0.4">
      <c r="B65" s="177"/>
      <c r="C65" s="142" t="s">
        <v>364</v>
      </c>
      <c r="D65" s="115" t="s">
        <v>367</v>
      </c>
      <c r="E65" s="64">
        <v>192.22</v>
      </c>
      <c r="F65" s="64">
        <v>11.55</v>
      </c>
      <c r="G65" s="64">
        <v>14.04</v>
      </c>
      <c r="H65" s="64">
        <v>585.51</v>
      </c>
      <c r="I65" s="64">
        <v>104.6</v>
      </c>
      <c r="J65" s="155">
        <f t="shared" si="2"/>
        <v>907.92</v>
      </c>
      <c r="K65" s="155">
        <f>J65*60*60*24*31/1000000</f>
        <v>2431.7729279999999</v>
      </c>
    </row>
    <row r="66" spans="2:12" ht="15" thickBot="1" x14ac:dyDescent="0.4">
      <c r="B66" s="177"/>
      <c r="C66" s="142" t="s">
        <v>365</v>
      </c>
      <c r="D66" s="115" t="s">
        <v>367</v>
      </c>
      <c r="E66" s="64">
        <v>290.29000000000002</v>
      </c>
      <c r="F66" s="64">
        <v>9.02</v>
      </c>
      <c r="G66" s="64">
        <v>31.2</v>
      </c>
      <c r="H66" s="64">
        <v>1182.99</v>
      </c>
      <c r="I66" s="64">
        <v>76.78</v>
      </c>
      <c r="J66" s="155">
        <f t="shared" si="2"/>
        <v>1590.28</v>
      </c>
      <c r="K66" s="155">
        <f>J66*60*60*24*30/1000000</f>
        <v>4122.00576</v>
      </c>
    </row>
    <row r="67" spans="2:12" ht="15" thickBot="1" x14ac:dyDescent="0.4">
      <c r="B67" s="178"/>
      <c r="C67" s="143" t="s">
        <v>366</v>
      </c>
      <c r="D67" s="115" t="s">
        <v>367</v>
      </c>
      <c r="E67" s="64">
        <v>220.32</v>
      </c>
      <c r="F67" s="64">
        <v>14.57</v>
      </c>
      <c r="G67" s="64">
        <v>11.88</v>
      </c>
      <c r="H67" s="64">
        <v>1061.8399999999999</v>
      </c>
      <c r="I67" s="64">
        <v>95.74</v>
      </c>
      <c r="J67" s="155">
        <f t="shared" si="2"/>
        <v>1404.35</v>
      </c>
      <c r="K67" s="155">
        <f>J67*60*60*24*31/1000000</f>
        <v>3761.41104</v>
      </c>
    </row>
    <row r="68" spans="2:12" ht="15" thickBot="1" x14ac:dyDescent="0.4">
      <c r="B68" s="202"/>
      <c r="C68" s="202"/>
      <c r="D68" s="203" t="s">
        <v>379</v>
      </c>
      <c r="E68" s="204" t="s">
        <v>297</v>
      </c>
      <c r="F68" s="204" t="s">
        <v>368</v>
      </c>
      <c r="G68" s="204" t="s">
        <v>369</v>
      </c>
      <c r="H68" s="204" t="s">
        <v>370</v>
      </c>
      <c r="I68" s="205" t="s">
        <v>380</v>
      </c>
      <c r="J68" s="206"/>
      <c r="K68" s="206"/>
      <c r="L68" s="202"/>
    </row>
    <row r="69" spans="2:12" ht="15" thickBot="1" x14ac:dyDescent="0.4">
      <c r="B69" s="207">
        <v>2019</v>
      </c>
      <c r="C69" s="208" t="s">
        <v>355</v>
      </c>
      <c r="D69" s="209" t="s">
        <v>367</v>
      </c>
      <c r="E69" s="210" t="s">
        <v>367</v>
      </c>
      <c r="F69" s="211" t="s">
        <v>367</v>
      </c>
      <c r="G69" s="211" t="s">
        <v>367</v>
      </c>
      <c r="H69" s="211" t="s">
        <v>367</v>
      </c>
      <c r="I69" s="212" t="s">
        <v>367</v>
      </c>
      <c r="J69" s="206">
        <f t="shared" ref="J69:J80" si="3">SUM(D69:I69)</f>
        <v>0</v>
      </c>
      <c r="K69" s="206">
        <f>J69*60*60*24*31/1000000</f>
        <v>0</v>
      </c>
      <c r="L69" s="202"/>
    </row>
    <row r="70" spans="2:12" ht="15" thickBot="1" x14ac:dyDescent="0.4">
      <c r="B70" s="213"/>
      <c r="C70" s="214" t="s">
        <v>356</v>
      </c>
      <c r="D70" s="209" t="s">
        <v>367</v>
      </c>
      <c r="E70" s="215">
        <v>140.28</v>
      </c>
      <c r="F70" s="216">
        <v>1.0900000000000001</v>
      </c>
      <c r="G70" s="217">
        <v>0.04</v>
      </c>
      <c r="H70" s="217">
        <v>730.63</v>
      </c>
      <c r="I70" s="218">
        <v>72.12</v>
      </c>
      <c r="J70" s="206">
        <f t="shared" si="3"/>
        <v>944.16</v>
      </c>
      <c r="K70" s="206">
        <f>J70*60*60*24*28/1000000</f>
        <v>2284.1118719999999</v>
      </c>
      <c r="L70" s="202"/>
    </row>
    <row r="71" spans="2:12" ht="15" thickBot="1" x14ac:dyDescent="0.4">
      <c r="B71" s="213"/>
      <c r="C71" s="214" t="s">
        <v>357</v>
      </c>
      <c r="D71" s="209" t="s">
        <v>367</v>
      </c>
      <c r="E71" s="215">
        <v>118.99</v>
      </c>
      <c r="F71" s="216">
        <v>0</v>
      </c>
      <c r="G71" s="217">
        <v>0</v>
      </c>
      <c r="H71" s="217">
        <v>424.04</v>
      </c>
      <c r="I71" s="218">
        <v>76.959999999999994</v>
      </c>
      <c r="J71" s="206">
        <f t="shared" si="3"/>
        <v>619.99</v>
      </c>
      <c r="K71" s="206">
        <f>J71*60*60*24*31/1000000</f>
        <v>1660.581216</v>
      </c>
      <c r="L71" s="202"/>
    </row>
    <row r="72" spans="2:12" ht="15" thickBot="1" x14ac:dyDescent="0.4">
      <c r="B72" s="213"/>
      <c r="C72" s="214" t="s">
        <v>358</v>
      </c>
      <c r="D72" s="209" t="s">
        <v>367</v>
      </c>
      <c r="E72" s="217">
        <v>108.99</v>
      </c>
      <c r="F72" s="217">
        <v>57.91</v>
      </c>
      <c r="G72" s="217">
        <v>69.290000000000006</v>
      </c>
      <c r="H72" s="217">
        <v>523.29999999999995</v>
      </c>
      <c r="I72" s="219">
        <v>38.880000000000003</v>
      </c>
      <c r="J72" s="206">
        <f t="shared" si="3"/>
        <v>798.37</v>
      </c>
      <c r="K72" s="206">
        <f>J72*60*60*24*30/1000000</f>
        <v>2069.3750399999999</v>
      </c>
      <c r="L72" s="202"/>
    </row>
    <row r="73" spans="2:12" ht="15" thickBot="1" x14ac:dyDescent="0.4">
      <c r="B73" s="213"/>
      <c r="C73" s="214" t="s">
        <v>359</v>
      </c>
      <c r="D73" s="209" t="s">
        <v>367</v>
      </c>
      <c r="E73" s="216">
        <v>248.97</v>
      </c>
      <c r="F73" s="216">
        <v>32.17</v>
      </c>
      <c r="G73" s="216">
        <v>21.55</v>
      </c>
      <c r="H73" s="216">
        <v>936.84</v>
      </c>
      <c r="I73" s="218">
        <v>84.53</v>
      </c>
      <c r="J73" s="206">
        <f t="shared" si="3"/>
        <v>1324.06</v>
      </c>
      <c r="K73" s="206">
        <f>J73*60*60*24*31/1000000</f>
        <v>3546.3623039999989</v>
      </c>
      <c r="L73" s="202"/>
    </row>
    <row r="74" spans="2:12" ht="15" thickBot="1" x14ac:dyDescent="0.4">
      <c r="B74" s="213"/>
      <c r="C74" s="214" t="s">
        <v>360</v>
      </c>
      <c r="D74" s="209" t="s">
        <v>367</v>
      </c>
      <c r="E74" s="216">
        <v>272.92</v>
      </c>
      <c r="F74" s="220">
        <v>35.29</v>
      </c>
      <c r="G74" s="215">
        <v>40.07</v>
      </c>
      <c r="H74" s="215">
        <v>964.3</v>
      </c>
      <c r="I74" s="221">
        <v>86.27</v>
      </c>
      <c r="J74" s="206">
        <f t="shared" si="3"/>
        <v>1398.85</v>
      </c>
      <c r="K74" s="206">
        <f>J74*60*60*24*30/1000000</f>
        <v>3625.8191999999999</v>
      </c>
      <c r="L74" s="202"/>
    </row>
    <row r="75" spans="2:12" ht="15" thickBot="1" x14ac:dyDescent="0.4">
      <c r="B75" s="213"/>
      <c r="C75" s="214" t="s">
        <v>361</v>
      </c>
      <c r="D75" s="209" t="s">
        <v>367</v>
      </c>
      <c r="E75" s="216">
        <v>229.46</v>
      </c>
      <c r="F75" s="216">
        <v>17.850000000000001</v>
      </c>
      <c r="G75" s="215">
        <v>6.65</v>
      </c>
      <c r="H75" s="215">
        <v>911.82</v>
      </c>
      <c r="I75" s="218">
        <v>95.01</v>
      </c>
      <c r="J75" s="206">
        <f t="shared" si="3"/>
        <v>1260.79</v>
      </c>
      <c r="K75" s="206">
        <f>J75*60*60*24*31/1000000</f>
        <v>3376.8999359999998</v>
      </c>
      <c r="L75" s="202"/>
    </row>
    <row r="76" spans="2:12" ht="15" thickBot="1" x14ac:dyDescent="0.4">
      <c r="B76" s="213"/>
      <c r="C76" s="214" t="s">
        <v>362</v>
      </c>
      <c r="D76" s="209" t="s">
        <v>367</v>
      </c>
      <c r="E76" s="216">
        <v>303.61</v>
      </c>
      <c r="F76" s="216">
        <v>44.36</v>
      </c>
      <c r="G76" s="216">
        <v>12.82</v>
      </c>
      <c r="H76" s="216">
        <v>811.4</v>
      </c>
      <c r="I76" s="219">
        <v>100.53</v>
      </c>
      <c r="J76" s="206">
        <f t="shared" si="3"/>
        <v>1272.72</v>
      </c>
      <c r="K76" s="206">
        <f>J76*60*60*24*31/1000000</f>
        <v>3408.8532479999999</v>
      </c>
      <c r="L76" s="202"/>
    </row>
    <row r="77" spans="2:12" ht="15" thickBot="1" x14ac:dyDescent="0.4">
      <c r="B77" s="213"/>
      <c r="C77" s="214" t="s">
        <v>363</v>
      </c>
      <c r="D77" s="209" t="s">
        <v>367</v>
      </c>
      <c r="E77" s="216">
        <v>503.59</v>
      </c>
      <c r="F77" s="216">
        <v>24.75</v>
      </c>
      <c r="G77" s="216">
        <v>47.98</v>
      </c>
      <c r="H77" s="216">
        <v>888.1</v>
      </c>
      <c r="I77" s="219">
        <v>126.35</v>
      </c>
      <c r="J77" s="206">
        <f t="shared" si="3"/>
        <v>1590.77</v>
      </c>
      <c r="K77" s="206">
        <f>J77*60*60*24*30/1000000</f>
        <v>4123.2758400000002</v>
      </c>
      <c r="L77" s="202"/>
    </row>
    <row r="78" spans="2:12" ht="15" thickBot="1" x14ac:dyDescent="0.4">
      <c r="B78" s="213"/>
      <c r="C78" s="214" t="s">
        <v>364</v>
      </c>
      <c r="D78" s="209" t="s">
        <v>367</v>
      </c>
      <c r="E78" s="222">
        <v>1653.42</v>
      </c>
      <c r="F78" s="216">
        <v>160.18</v>
      </c>
      <c r="G78" s="216">
        <v>81.349999999999994</v>
      </c>
      <c r="H78" s="216">
        <v>1835.03</v>
      </c>
      <c r="I78" s="219">
        <v>168.03</v>
      </c>
      <c r="J78" s="206">
        <f t="shared" si="3"/>
        <v>3898.01</v>
      </c>
      <c r="K78" s="206">
        <f>J78*60*60*24*31/1000000</f>
        <v>10440.429984</v>
      </c>
      <c r="L78" s="202"/>
    </row>
    <row r="79" spans="2:12" ht="15" thickBot="1" x14ac:dyDescent="0.4">
      <c r="B79" s="213"/>
      <c r="C79" s="214" t="s">
        <v>365</v>
      </c>
      <c r="D79" s="209" t="s">
        <v>367</v>
      </c>
      <c r="E79" s="216">
        <v>888.77</v>
      </c>
      <c r="F79" s="216">
        <v>51.17</v>
      </c>
      <c r="G79" s="216">
        <v>63.32</v>
      </c>
      <c r="H79" s="216">
        <v>4003.19</v>
      </c>
      <c r="I79" s="219">
        <v>185.38</v>
      </c>
      <c r="J79" s="206">
        <f t="shared" si="3"/>
        <v>5191.83</v>
      </c>
      <c r="K79" s="206">
        <f>J79*60*60*24*30/1000000</f>
        <v>13457.22336</v>
      </c>
      <c r="L79" s="202"/>
    </row>
    <row r="80" spans="2:12" ht="15" thickBot="1" x14ac:dyDescent="0.4">
      <c r="B80" s="223"/>
      <c r="C80" s="224" t="s">
        <v>366</v>
      </c>
      <c r="D80" s="209" t="s">
        <v>367</v>
      </c>
      <c r="E80" s="225"/>
      <c r="F80" s="225"/>
      <c r="G80" s="225"/>
      <c r="H80" s="225"/>
      <c r="I80" s="226"/>
      <c r="J80" s="206">
        <f t="shared" si="3"/>
        <v>0</v>
      </c>
      <c r="K80" s="206">
        <f>J80*60*60*24*31/1000000</f>
        <v>0</v>
      </c>
      <c r="L80" s="202" t="s">
        <v>399</v>
      </c>
    </row>
  </sheetData>
  <mergeCells count="7">
    <mergeCell ref="B69:B80"/>
    <mergeCell ref="B2:I2"/>
    <mergeCell ref="B4:B15"/>
    <mergeCell ref="B17:B28"/>
    <mergeCell ref="B30:B41"/>
    <mergeCell ref="B43:B54"/>
    <mergeCell ref="B56:B6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EBD1-1315-4392-8F60-934F3A87A6D4}">
  <dimension ref="B1:J46"/>
  <sheetViews>
    <sheetView tabSelected="1" topLeftCell="C1" zoomScale="60" workbookViewId="0">
      <selection activeCell="E32" sqref="E32"/>
    </sheetView>
  </sheetViews>
  <sheetFormatPr defaultRowHeight="14.5" x14ac:dyDescent="0.35"/>
  <cols>
    <col min="3" max="3" width="66.81640625" bestFit="1" customWidth="1"/>
    <col min="4" max="4" width="4.36328125" bestFit="1" customWidth="1"/>
    <col min="5" max="5" width="15.1796875" bestFit="1" customWidth="1"/>
    <col min="6" max="6" width="10.54296875" bestFit="1" customWidth="1"/>
    <col min="7" max="7" width="15.1796875" bestFit="1" customWidth="1"/>
    <col min="8" max="8" width="10.54296875" bestFit="1" customWidth="1"/>
  </cols>
  <sheetData>
    <row r="1" spans="2:8" x14ac:dyDescent="0.35">
      <c r="B1" t="s">
        <v>392</v>
      </c>
    </row>
    <row r="2" spans="2:8" x14ac:dyDescent="0.35">
      <c r="B2" t="s">
        <v>388</v>
      </c>
      <c r="C2" s="199" t="s">
        <v>389</v>
      </c>
    </row>
    <row r="3" spans="2:8" x14ac:dyDescent="0.35">
      <c r="B3" t="s">
        <v>390</v>
      </c>
      <c r="C3" s="199" t="s">
        <v>384</v>
      </c>
    </row>
    <row r="4" spans="2:8" x14ac:dyDescent="0.35">
      <c r="B4" t="s">
        <v>390</v>
      </c>
      <c r="C4" s="199" t="s">
        <v>391</v>
      </c>
    </row>
    <row r="5" spans="2:8" x14ac:dyDescent="0.35">
      <c r="B5" t="s">
        <v>390</v>
      </c>
      <c r="C5" s="199" t="s">
        <v>386</v>
      </c>
    </row>
    <row r="6" spans="2:8" x14ac:dyDescent="0.35">
      <c r="E6" s="182" t="s">
        <v>395</v>
      </c>
      <c r="F6" s="182"/>
      <c r="G6" s="183" t="s">
        <v>396</v>
      </c>
      <c r="H6" s="183"/>
    </row>
    <row r="7" spans="2:8" x14ac:dyDescent="0.35">
      <c r="D7" t="s">
        <v>2</v>
      </c>
      <c r="E7" s="162" t="s">
        <v>394</v>
      </c>
      <c r="F7" s="162" t="s">
        <v>393</v>
      </c>
      <c r="G7" s="163" t="s">
        <v>394</v>
      </c>
      <c r="H7" s="163" t="s">
        <v>393</v>
      </c>
    </row>
    <row r="8" spans="2:8" x14ac:dyDescent="0.35">
      <c r="C8" s="184">
        <v>2016</v>
      </c>
      <c r="D8">
        <v>1</v>
      </c>
      <c r="E8" s="162" t="s">
        <v>397</v>
      </c>
      <c r="F8" s="162" t="s">
        <v>397</v>
      </c>
      <c r="G8" s="163" t="s">
        <v>397</v>
      </c>
      <c r="H8" s="163" t="s">
        <v>397</v>
      </c>
    </row>
    <row r="9" spans="2:8" x14ac:dyDescent="0.35">
      <c r="C9" s="184"/>
      <c r="D9">
        <v>2</v>
      </c>
      <c r="E9" s="162" t="s">
        <v>397</v>
      </c>
      <c r="F9" s="162" t="s">
        <v>397</v>
      </c>
      <c r="G9" s="163" t="s">
        <v>397</v>
      </c>
      <c r="H9" s="163" t="s">
        <v>397</v>
      </c>
    </row>
    <row r="10" spans="2:8" x14ac:dyDescent="0.35">
      <c r="C10" s="184"/>
      <c r="D10">
        <v>3</v>
      </c>
      <c r="E10" s="162" t="s">
        <v>397</v>
      </c>
      <c r="F10" s="162" t="s">
        <v>397</v>
      </c>
      <c r="G10" s="163" t="s">
        <v>397</v>
      </c>
      <c r="H10" s="163" t="s">
        <v>397</v>
      </c>
    </row>
    <row r="11" spans="2:8" x14ac:dyDescent="0.35">
      <c r="C11" s="184"/>
      <c r="D11">
        <v>4</v>
      </c>
      <c r="E11" s="162">
        <v>4.92</v>
      </c>
      <c r="F11" s="162">
        <v>642.34</v>
      </c>
      <c r="G11" s="163">
        <v>0.61</v>
      </c>
      <c r="H11" s="163">
        <v>288.89</v>
      </c>
    </row>
    <row r="12" spans="2:8" x14ac:dyDescent="0.35">
      <c r="C12" s="184"/>
      <c r="D12">
        <v>5</v>
      </c>
      <c r="E12" s="162">
        <v>61.99</v>
      </c>
      <c r="F12" s="162">
        <v>27.05</v>
      </c>
      <c r="G12" s="163">
        <v>6.18</v>
      </c>
      <c r="H12" s="163">
        <v>19.27</v>
      </c>
    </row>
    <row r="13" spans="2:8" x14ac:dyDescent="0.35">
      <c r="C13" s="184"/>
      <c r="D13">
        <v>6</v>
      </c>
      <c r="E13" s="162">
        <v>33.44</v>
      </c>
      <c r="F13" s="162">
        <v>356.73</v>
      </c>
      <c r="G13" s="163">
        <v>30.2</v>
      </c>
      <c r="H13" s="163">
        <v>38.81</v>
      </c>
    </row>
    <row r="14" spans="2:8" x14ac:dyDescent="0.35">
      <c r="C14" s="184"/>
      <c r="D14">
        <v>7</v>
      </c>
      <c r="E14" s="162">
        <v>12.03</v>
      </c>
      <c r="F14" s="162">
        <v>69.22</v>
      </c>
      <c r="G14" s="163">
        <v>9.14</v>
      </c>
      <c r="H14" s="163">
        <v>18.57</v>
      </c>
    </row>
    <row r="15" spans="2:8" x14ac:dyDescent="0.35">
      <c r="C15" s="184"/>
      <c r="D15">
        <v>8</v>
      </c>
      <c r="E15" s="162">
        <v>10</v>
      </c>
      <c r="F15" s="162">
        <v>84.85</v>
      </c>
      <c r="G15" s="163">
        <v>8</v>
      </c>
      <c r="H15" s="163">
        <v>47.52</v>
      </c>
    </row>
    <row r="16" spans="2:8" x14ac:dyDescent="0.35">
      <c r="C16" s="184"/>
      <c r="D16">
        <v>9</v>
      </c>
      <c r="E16" s="162">
        <v>232.06</v>
      </c>
      <c r="F16" s="162">
        <v>318.3</v>
      </c>
      <c r="G16" s="163">
        <v>114.12</v>
      </c>
      <c r="H16" s="163">
        <v>47.24</v>
      </c>
    </row>
    <row r="17" spans="3:8" x14ac:dyDescent="0.35">
      <c r="C17" s="184"/>
      <c r="D17">
        <v>10</v>
      </c>
      <c r="E17" s="162">
        <v>29.96</v>
      </c>
      <c r="F17" s="162">
        <v>71.97</v>
      </c>
      <c r="G17" s="163">
        <v>10.31</v>
      </c>
      <c r="H17" s="163">
        <v>15.61</v>
      </c>
    </row>
    <row r="18" spans="3:8" x14ac:dyDescent="0.35">
      <c r="C18" s="184"/>
      <c r="D18">
        <v>11</v>
      </c>
      <c r="E18" s="162" t="s">
        <v>397</v>
      </c>
      <c r="F18" s="162" t="s">
        <v>397</v>
      </c>
      <c r="G18" s="163" t="s">
        <v>397</v>
      </c>
      <c r="H18" s="163" t="s">
        <v>397</v>
      </c>
    </row>
    <row r="19" spans="3:8" x14ac:dyDescent="0.35">
      <c r="C19" s="184"/>
      <c r="D19">
        <v>12</v>
      </c>
      <c r="E19" s="162" t="s">
        <v>397</v>
      </c>
      <c r="F19" s="162" t="s">
        <v>397</v>
      </c>
      <c r="G19" s="163" t="s">
        <v>397</v>
      </c>
      <c r="H19" s="163" t="s">
        <v>397</v>
      </c>
    </row>
    <row r="20" spans="3:8" x14ac:dyDescent="0.35">
      <c r="E20" s="162"/>
      <c r="F20" s="162"/>
      <c r="G20" s="163"/>
      <c r="H20" s="163"/>
    </row>
    <row r="21" spans="3:8" x14ac:dyDescent="0.35">
      <c r="D21" t="s">
        <v>2</v>
      </c>
      <c r="E21" s="162" t="s">
        <v>394</v>
      </c>
      <c r="F21" s="162" t="s">
        <v>393</v>
      </c>
      <c r="G21" s="163" t="s">
        <v>394</v>
      </c>
      <c r="H21" s="163" t="s">
        <v>393</v>
      </c>
    </row>
    <row r="22" spans="3:8" x14ac:dyDescent="0.35">
      <c r="C22" s="184">
        <v>2018</v>
      </c>
      <c r="D22">
        <v>1</v>
      </c>
      <c r="E22" s="162" t="s">
        <v>397</v>
      </c>
      <c r="F22" s="162" t="s">
        <v>397</v>
      </c>
      <c r="G22" s="163" t="s">
        <v>397</v>
      </c>
      <c r="H22" s="163" t="s">
        <v>397</v>
      </c>
    </row>
    <row r="23" spans="3:8" x14ac:dyDescent="0.35">
      <c r="C23" s="184"/>
      <c r="D23">
        <v>2</v>
      </c>
      <c r="E23" s="162" t="s">
        <v>397</v>
      </c>
      <c r="F23" s="162" t="s">
        <v>397</v>
      </c>
      <c r="G23" s="163" t="s">
        <v>397</v>
      </c>
      <c r="H23" s="163" t="s">
        <v>397</v>
      </c>
    </row>
    <row r="24" spans="3:8" x14ac:dyDescent="0.35">
      <c r="C24" s="184"/>
      <c r="D24">
        <v>3</v>
      </c>
      <c r="E24" s="162">
        <v>5.08</v>
      </c>
      <c r="F24" s="162">
        <v>36.28</v>
      </c>
      <c r="G24" s="163">
        <v>1.86</v>
      </c>
      <c r="H24" s="163">
        <v>8.34</v>
      </c>
    </row>
    <row r="25" spans="3:8" x14ac:dyDescent="0.35">
      <c r="C25" s="184"/>
      <c r="D25">
        <v>4</v>
      </c>
      <c r="E25" s="162">
        <v>5.8</v>
      </c>
      <c r="F25" s="162">
        <v>27.92</v>
      </c>
      <c r="G25" s="163">
        <v>1.45</v>
      </c>
      <c r="H25" s="163">
        <v>24.43</v>
      </c>
    </row>
    <row r="26" spans="3:8" x14ac:dyDescent="0.35">
      <c r="C26" s="184"/>
      <c r="D26">
        <v>5</v>
      </c>
      <c r="E26" s="162">
        <v>24.9</v>
      </c>
      <c r="F26" s="162">
        <v>80.94</v>
      </c>
      <c r="G26" s="163">
        <v>37.35</v>
      </c>
      <c r="H26" s="163">
        <v>30.35</v>
      </c>
    </row>
    <row r="27" spans="3:8" x14ac:dyDescent="0.35">
      <c r="C27" s="184"/>
      <c r="D27">
        <v>6</v>
      </c>
      <c r="E27" s="162">
        <v>206.91</v>
      </c>
      <c r="F27" s="162">
        <v>393.12</v>
      </c>
      <c r="G27" s="163">
        <v>124.14</v>
      </c>
      <c r="H27" s="163">
        <v>131.04</v>
      </c>
    </row>
    <row r="28" spans="3:8" x14ac:dyDescent="0.35">
      <c r="C28" s="184"/>
      <c r="D28">
        <v>7</v>
      </c>
      <c r="E28" s="162">
        <v>20.63</v>
      </c>
      <c r="F28" s="162">
        <v>265.41000000000003</v>
      </c>
      <c r="G28" s="163">
        <v>4.42</v>
      </c>
      <c r="H28" s="163">
        <v>84.45</v>
      </c>
    </row>
    <row r="29" spans="3:8" x14ac:dyDescent="0.35">
      <c r="C29" s="184"/>
      <c r="D29">
        <v>8</v>
      </c>
      <c r="E29" s="162">
        <v>75.34</v>
      </c>
      <c r="F29" s="162">
        <v>131.22</v>
      </c>
      <c r="G29" s="163">
        <v>22.6</v>
      </c>
      <c r="H29" s="163">
        <v>40.380000000000003</v>
      </c>
    </row>
    <row r="30" spans="3:8" x14ac:dyDescent="0.35">
      <c r="C30" s="184"/>
      <c r="D30">
        <v>9</v>
      </c>
      <c r="E30" s="162">
        <v>124.74</v>
      </c>
      <c r="F30" s="162">
        <v>377.88</v>
      </c>
      <c r="G30" s="163">
        <v>28.79</v>
      </c>
      <c r="H30" s="163">
        <v>31.49</v>
      </c>
    </row>
    <row r="31" spans="3:8" x14ac:dyDescent="0.35">
      <c r="C31" s="184"/>
      <c r="D31">
        <v>10</v>
      </c>
      <c r="E31" s="162">
        <v>146.15</v>
      </c>
      <c r="F31" s="162">
        <v>70.819999999999993</v>
      </c>
      <c r="G31" s="163">
        <v>44.84</v>
      </c>
      <c r="H31" s="163">
        <v>10.119999999999999</v>
      </c>
    </row>
    <row r="32" spans="3:8" x14ac:dyDescent="0.35">
      <c r="C32" s="184"/>
      <c r="D32">
        <v>11</v>
      </c>
      <c r="E32" s="162">
        <v>42.64</v>
      </c>
      <c r="F32" s="162">
        <v>112.43</v>
      </c>
      <c r="G32" s="163">
        <v>7.52</v>
      </c>
      <c r="H32" s="163">
        <v>30.66</v>
      </c>
    </row>
    <row r="33" spans="3:10" x14ac:dyDescent="0.35">
      <c r="C33" s="184"/>
      <c r="D33">
        <v>12</v>
      </c>
      <c r="E33" s="162" t="s">
        <v>397</v>
      </c>
      <c r="F33" s="162" t="s">
        <v>397</v>
      </c>
      <c r="G33" s="163" t="s">
        <v>397</v>
      </c>
      <c r="H33" s="163" t="s">
        <v>397</v>
      </c>
    </row>
    <row r="34" spans="3:10" x14ac:dyDescent="0.35">
      <c r="C34" s="200"/>
      <c r="D34" s="200" t="s">
        <v>2</v>
      </c>
      <c r="E34" s="200" t="s">
        <v>394</v>
      </c>
      <c r="F34" s="200" t="s">
        <v>393</v>
      </c>
      <c r="G34" s="200" t="s">
        <v>394</v>
      </c>
      <c r="H34" s="200" t="s">
        <v>393</v>
      </c>
      <c r="I34" s="200"/>
    </row>
    <row r="35" spans="3:10" x14ac:dyDescent="0.35">
      <c r="C35" s="201">
        <v>2019</v>
      </c>
      <c r="D35" s="200">
        <v>1</v>
      </c>
      <c r="E35" s="200" t="s">
        <v>397</v>
      </c>
      <c r="F35" s="200" t="s">
        <v>397</v>
      </c>
      <c r="G35" s="200" t="s">
        <v>397</v>
      </c>
      <c r="H35" s="200" t="s">
        <v>397</v>
      </c>
      <c r="I35" s="200"/>
    </row>
    <row r="36" spans="3:10" x14ac:dyDescent="0.35">
      <c r="C36" s="201"/>
      <c r="D36" s="200">
        <v>2</v>
      </c>
      <c r="E36" s="200">
        <v>121.2</v>
      </c>
      <c r="F36" s="200">
        <v>31.56</v>
      </c>
      <c r="G36" s="200">
        <v>41.21</v>
      </c>
      <c r="H36" s="200">
        <v>12.63</v>
      </c>
      <c r="I36" s="200"/>
    </row>
    <row r="37" spans="3:10" x14ac:dyDescent="0.35">
      <c r="C37" s="201"/>
      <c r="D37" s="200">
        <v>3</v>
      </c>
      <c r="E37" s="200">
        <v>185.05</v>
      </c>
      <c r="F37" s="200">
        <v>51.29</v>
      </c>
      <c r="G37" s="200">
        <v>28.79</v>
      </c>
      <c r="H37" s="200">
        <v>21.98</v>
      </c>
      <c r="I37" s="200"/>
    </row>
    <row r="38" spans="3:10" x14ac:dyDescent="0.35">
      <c r="C38" s="201"/>
      <c r="D38" s="200">
        <v>4</v>
      </c>
      <c r="E38" s="200">
        <v>131.83000000000001</v>
      </c>
      <c r="F38" s="200">
        <v>63.3</v>
      </c>
      <c r="G38" s="200">
        <v>30.13</v>
      </c>
      <c r="H38" s="200">
        <v>13.56</v>
      </c>
      <c r="I38" s="200"/>
    </row>
    <row r="39" spans="3:10" x14ac:dyDescent="0.35">
      <c r="C39" s="201"/>
      <c r="D39" s="200">
        <v>5</v>
      </c>
      <c r="E39" s="200">
        <v>191.45</v>
      </c>
      <c r="F39" s="200">
        <v>178.07</v>
      </c>
      <c r="G39" s="200">
        <v>34.42</v>
      </c>
      <c r="H39" s="200">
        <v>56.66</v>
      </c>
      <c r="I39" s="200"/>
    </row>
    <row r="40" spans="3:10" x14ac:dyDescent="0.35">
      <c r="C40" s="201"/>
      <c r="D40" s="200">
        <v>6</v>
      </c>
      <c r="E40" s="200">
        <v>94.32</v>
      </c>
      <c r="F40" s="200">
        <v>166.63</v>
      </c>
      <c r="G40" s="200">
        <v>25.94</v>
      </c>
      <c r="H40" s="200">
        <v>141.63</v>
      </c>
      <c r="I40" s="200"/>
    </row>
    <row r="41" spans="3:10" x14ac:dyDescent="0.35">
      <c r="C41" s="201"/>
      <c r="D41" s="200">
        <v>7</v>
      </c>
      <c r="E41" s="200">
        <v>126.88</v>
      </c>
      <c r="F41" s="200">
        <v>189.07</v>
      </c>
      <c r="G41" s="200">
        <v>23.79</v>
      </c>
      <c r="H41" s="200">
        <v>23.63</v>
      </c>
      <c r="I41" s="200"/>
    </row>
    <row r="42" spans="3:10" x14ac:dyDescent="0.35">
      <c r="C42" s="201"/>
      <c r="D42" s="200">
        <v>8</v>
      </c>
      <c r="E42" s="200">
        <v>141.65</v>
      </c>
      <c r="F42" s="200">
        <v>56.08</v>
      </c>
      <c r="G42" s="200">
        <v>57.71</v>
      </c>
      <c r="H42" s="200">
        <v>28.04</v>
      </c>
      <c r="I42" s="200"/>
    </row>
    <row r="43" spans="3:10" x14ac:dyDescent="0.35">
      <c r="C43" s="201"/>
      <c r="D43" s="200">
        <v>9</v>
      </c>
      <c r="E43" s="200">
        <v>348.08</v>
      </c>
      <c r="F43" s="200">
        <v>168.81</v>
      </c>
      <c r="G43" s="200">
        <v>44.73</v>
      </c>
      <c r="H43" s="200">
        <v>24.55</v>
      </c>
      <c r="I43" s="200"/>
    </row>
    <row r="44" spans="3:10" x14ac:dyDescent="0.35">
      <c r="C44" s="201"/>
      <c r="D44" s="200">
        <v>10</v>
      </c>
      <c r="E44" s="200">
        <v>1714.27</v>
      </c>
      <c r="F44" s="200">
        <v>412.22</v>
      </c>
      <c r="G44" s="200">
        <v>304</v>
      </c>
      <c r="H44" s="200">
        <v>95.13</v>
      </c>
      <c r="I44" s="200"/>
      <c r="J44" t="s">
        <v>398</v>
      </c>
    </row>
    <row r="45" spans="3:10" x14ac:dyDescent="0.35">
      <c r="C45" s="201"/>
      <c r="D45" s="200">
        <v>11</v>
      </c>
      <c r="E45" s="200">
        <v>337.87</v>
      </c>
      <c r="F45" s="200">
        <v>691.75</v>
      </c>
      <c r="G45" s="200">
        <v>53.75</v>
      </c>
      <c r="H45" s="200">
        <v>138.35</v>
      </c>
      <c r="I45" s="200"/>
    </row>
    <row r="46" spans="3:10" x14ac:dyDescent="0.35">
      <c r="C46" s="201"/>
      <c r="D46" s="200">
        <v>12</v>
      </c>
      <c r="E46" s="200" t="s">
        <v>397</v>
      </c>
      <c r="F46" s="200" t="s">
        <v>397</v>
      </c>
      <c r="G46" s="200" t="s">
        <v>397</v>
      </c>
      <c r="H46" s="200" t="s">
        <v>397</v>
      </c>
      <c r="I46" s="200"/>
    </row>
  </sheetData>
  <mergeCells count="5">
    <mergeCell ref="E6:F6"/>
    <mergeCell ref="G6:H6"/>
    <mergeCell ref="C8:C19"/>
    <mergeCell ref="C22:C33"/>
    <mergeCell ref="C35:C46"/>
  </mergeCells>
  <hyperlinks>
    <hyperlink ref="C2" r:id="rId1" xr:uid="{A570D7BB-C34E-41FF-BCEA-875F0425E16B}"/>
    <hyperlink ref="C3" r:id="rId2" xr:uid="{173A87BD-C264-483C-8069-A488DFBF01AC}"/>
    <hyperlink ref="C4" r:id="rId3" xr:uid="{92CF4E56-C284-453B-BA9C-589345DC99B7}"/>
    <hyperlink ref="C5" r:id="rId4" xr:uid="{CDECB8E5-5FF6-45E8-A46F-B06817A2C810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5"/>
  <sheetViews>
    <sheetView workbookViewId="0">
      <selection activeCell="F8" sqref="F8"/>
    </sheetView>
  </sheetViews>
  <sheetFormatPr defaultColWidth="10.90625" defaultRowHeight="14.5" x14ac:dyDescent="0.35"/>
  <cols>
    <col min="3" max="3" width="8.81640625" customWidth="1"/>
    <col min="4" max="4" width="22.453125" customWidth="1"/>
    <col min="5" max="5" width="37.453125" customWidth="1"/>
    <col min="6" max="6" width="17.453125" customWidth="1"/>
    <col min="7" max="7" width="16.36328125" customWidth="1"/>
  </cols>
  <sheetData>
    <row r="1" spans="2:7" ht="15" thickBot="1" x14ac:dyDescent="0.4"/>
    <row r="2" spans="2:7" ht="19" thickBot="1" x14ac:dyDescent="0.5">
      <c r="B2" s="188" t="s">
        <v>377</v>
      </c>
      <c r="C2" s="189"/>
      <c r="D2" s="189"/>
      <c r="E2" s="189"/>
      <c r="F2" s="189"/>
      <c r="G2" s="190"/>
    </row>
    <row r="3" spans="2:7" ht="16" thickBot="1" x14ac:dyDescent="0.4">
      <c r="B3" s="74" t="s">
        <v>1</v>
      </c>
      <c r="C3" s="75" t="s">
        <v>2</v>
      </c>
      <c r="D3" s="75" t="s">
        <v>372</v>
      </c>
      <c r="E3" s="75" t="s">
        <v>373</v>
      </c>
      <c r="F3" s="75" t="s">
        <v>374</v>
      </c>
      <c r="G3" s="75" t="s">
        <v>375</v>
      </c>
    </row>
    <row r="4" spans="2:7" x14ac:dyDescent="0.35">
      <c r="B4" s="185">
        <v>2014</v>
      </c>
      <c r="C4" s="76" t="s">
        <v>359</v>
      </c>
      <c r="D4" s="77">
        <v>-1.2592000000000005</v>
      </c>
      <c r="E4" s="77">
        <v>0.74080000000000001</v>
      </c>
      <c r="F4" s="77">
        <v>1556.6102000000001</v>
      </c>
      <c r="G4" s="78">
        <v>1556.6510000000001</v>
      </c>
    </row>
    <row r="5" spans="2:7" x14ac:dyDescent="0.35">
      <c r="B5" s="186"/>
      <c r="C5" s="79" t="s">
        <v>360</v>
      </c>
      <c r="D5" s="77">
        <v>-1.6364285714285711</v>
      </c>
      <c r="E5" s="77">
        <v>0.36357142857142855</v>
      </c>
      <c r="F5" s="77">
        <v>1556.9874285714286</v>
      </c>
      <c r="G5" s="80">
        <v>1557.1110000000001</v>
      </c>
    </row>
    <row r="6" spans="2:7" x14ac:dyDescent="0.35">
      <c r="B6" s="186"/>
      <c r="C6" s="79" t="s">
        <v>361</v>
      </c>
      <c r="D6" s="77">
        <v>-1.759032258064517</v>
      </c>
      <c r="E6" s="77">
        <v>0.2409677419354839</v>
      </c>
      <c r="F6" s="77">
        <v>1557.1100322580651</v>
      </c>
      <c r="G6" s="80">
        <v>1557.1510000000001</v>
      </c>
    </row>
    <row r="7" spans="2:7" x14ac:dyDescent="0.35">
      <c r="B7" s="186"/>
      <c r="C7" s="79" t="s">
        <v>362</v>
      </c>
      <c r="D7" s="77">
        <v>-1.6635483870967742</v>
      </c>
      <c r="E7" s="77">
        <v>0.33645161290322578</v>
      </c>
      <c r="F7" s="77">
        <v>1557.0145483870972</v>
      </c>
      <c r="G7" s="80">
        <v>1557.0510000000002</v>
      </c>
    </row>
    <row r="8" spans="2:7" x14ac:dyDescent="0.35">
      <c r="B8" s="186"/>
      <c r="C8" s="79" t="s">
        <v>363</v>
      </c>
      <c r="D8" s="77">
        <v>-1.7059999999999993</v>
      </c>
      <c r="E8" s="77">
        <v>0.29399999999999993</v>
      </c>
      <c r="F8" s="77">
        <v>1557.0570000000002</v>
      </c>
      <c r="G8" s="80">
        <v>1557.2510000000002</v>
      </c>
    </row>
    <row r="9" spans="2:7" x14ac:dyDescent="0.35">
      <c r="B9" s="186"/>
      <c r="C9" s="79" t="s">
        <v>364</v>
      </c>
      <c r="D9" s="77">
        <v>-1.9087096774193542</v>
      </c>
      <c r="E9" s="77">
        <v>9.129032258064522E-2</v>
      </c>
      <c r="F9" s="77">
        <v>1557.2597096774196</v>
      </c>
      <c r="G9" s="80">
        <v>1557.3010000000002</v>
      </c>
    </row>
    <row r="10" spans="2:7" x14ac:dyDescent="0.35">
      <c r="B10" s="186"/>
      <c r="C10" s="79" t="s">
        <v>365</v>
      </c>
      <c r="D10" s="77">
        <v>-1.9449999999999996</v>
      </c>
      <c r="E10" s="77">
        <v>5.5000000000000049E-2</v>
      </c>
      <c r="F10" s="77">
        <v>1557.2960000000005</v>
      </c>
      <c r="G10" s="80">
        <v>1557.3510000000001</v>
      </c>
    </row>
    <row r="11" spans="2:7" ht="15" thickBot="1" x14ac:dyDescent="0.4">
      <c r="B11" s="187"/>
      <c r="C11" s="81" t="s">
        <v>366</v>
      </c>
      <c r="D11" s="82">
        <v>-1.8099999999999994</v>
      </c>
      <c r="E11" s="82">
        <v>0.19000000000000006</v>
      </c>
      <c r="F11" s="82">
        <v>1557.1610000000001</v>
      </c>
      <c r="G11" s="83">
        <v>1557.2310000000002</v>
      </c>
    </row>
    <row r="12" spans="2:7" x14ac:dyDescent="0.35">
      <c r="B12" s="185">
        <v>2015</v>
      </c>
      <c r="C12" s="76" t="s">
        <v>355</v>
      </c>
      <c r="D12" s="84">
        <v>-1.6403225806451611</v>
      </c>
      <c r="E12" s="84">
        <v>0.35967741935483877</v>
      </c>
      <c r="F12" s="84">
        <v>1556.9913225806451</v>
      </c>
      <c r="G12" s="85">
        <v>1557.0510000000002</v>
      </c>
    </row>
    <row r="13" spans="2:7" x14ac:dyDescent="0.35">
      <c r="B13" s="186"/>
      <c r="C13" s="79" t="s">
        <v>356</v>
      </c>
      <c r="D13" s="77">
        <v>-1.5432142857142863</v>
      </c>
      <c r="E13" s="77">
        <v>0.45678571428571424</v>
      </c>
      <c r="F13" s="77">
        <v>1556.8942142857147</v>
      </c>
      <c r="G13" s="86">
        <v>1556.951</v>
      </c>
    </row>
    <row r="14" spans="2:7" x14ac:dyDescent="0.35">
      <c r="B14" s="186"/>
      <c r="C14" s="79" t="s">
        <v>357</v>
      </c>
      <c r="D14" s="77">
        <v>-1.4451612903225803</v>
      </c>
      <c r="E14" s="77">
        <v>0.55483870967741944</v>
      </c>
      <c r="F14" s="77">
        <v>1556.796161290323</v>
      </c>
      <c r="G14" s="86">
        <v>1556.951</v>
      </c>
    </row>
    <row r="15" spans="2:7" x14ac:dyDescent="0.35">
      <c r="B15" s="186"/>
      <c r="C15" s="79" t="s">
        <v>358</v>
      </c>
      <c r="D15" s="77">
        <v>-1.4750000000000003</v>
      </c>
      <c r="E15" s="77">
        <v>0.52499999999999991</v>
      </c>
      <c r="F15" s="77">
        <v>1556.8260000000005</v>
      </c>
      <c r="G15" s="86">
        <v>1556.951</v>
      </c>
    </row>
    <row r="16" spans="2:7" x14ac:dyDescent="0.35">
      <c r="B16" s="186"/>
      <c r="C16" s="79" t="s">
        <v>376</v>
      </c>
      <c r="D16" s="77">
        <v>-1.4645161290322577</v>
      </c>
      <c r="E16" s="77">
        <v>0.53548387096774175</v>
      </c>
      <c r="F16" s="77">
        <v>1556.8155161290322</v>
      </c>
      <c r="G16" s="86">
        <v>1557.0010000000002</v>
      </c>
    </row>
    <row r="17" spans="2:7" x14ac:dyDescent="0.35">
      <c r="B17" s="186"/>
      <c r="C17" s="79" t="s">
        <v>360</v>
      </c>
      <c r="D17" s="77">
        <v>-1.4616666666666667</v>
      </c>
      <c r="E17" s="77">
        <v>0.53833333333333344</v>
      </c>
      <c r="F17" s="77">
        <v>1556.8126666666669</v>
      </c>
      <c r="G17" s="86">
        <v>1557.0010000000002</v>
      </c>
    </row>
    <row r="18" spans="2:7" x14ac:dyDescent="0.35">
      <c r="B18" s="186"/>
      <c r="C18" s="79" t="s">
        <v>361</v>
      </c>
      <c r="D18" s="77">
        <v>-1.3087096774193552</v>
      </c>
      <c r="E18" s="77">
        <v>0.69129032258064482</v>
      </c>
      <c r="F18" s="77">
        <v>1556.6597096774196</v>
      </c>
      <c r="G18" s="86">
        <v>1556.701</v>
      </c>
    </row>
    <row r="19" spans="2:7" x14ac:dyDescent="0.35">
      <c r="B19" s="186"/>
      <c r="C19" s="79" t="s">
        <v>362</v>
      </c>
      <c r="D19" s="77">
        <v>-1.2593548387096773</v>
      </c>
      <c r="E19" s="77">
        <v>0.74064516129032276</v>
      </c>
      <c r="F19" s="77">
        <v>1556.6103548387102</v>
      </c>
      <c r="G19" s="86">
        <v>1556.701</v>
      </c>
    </row>
    <row r="20" spans="2:7" x14ac:dyDescent="0.35">
      <c r="B20" s="186"/>
      <c r="C20" s="79" t="s">
        <v>363</v>
      </c>
      <c r="D20" s="77">
        <v>-1.2610000000000001</v>
      </c>
      <c r="E20" s="77">
        <v>0.73899999999999977</v>
      </c>
      <c r="F20" s="77">
        <v>1556.6120000000001</v>
      </c>
      <c r="G20" s="86">
        <v>1556.7710000000002</v>
      </c>
    </row>
    <row r="21" spans="2:7" x14ac:dyDescent="0.35">
      <c r="B21" s="186"/>
      <c r="C21" s="79" t="s">
        <v>364</v>
      </c>
      <c r="D21" s="87">
        <v>-1.47</v>
      </c>
      <c r="E21" s="87">
        <v>0.53</v>
      </c>
      <c r="F21" s="77">
        <v>1556.8168064516133</v>
      </c>
      <c r="G21" s="86">
        <v>1556.9110000000001</v>
      </c>
    </row>
    <row r="22" spans="2:7" x14ac:dyDescent="0.35">
      <c r="B22" s="186"/>
      <c r="C22" s="79" t="s">
        <v>365</v>
      </c>
      <c r="D22" s="77">
        <v>-1.656666666666667</v>
      </c>
      <c r="E22" s="77">
        <v>0.34333333333333343</v>
      </c>
      <c r="F22" s="77">
        <v>1557.0076666666669</v>
      </c>
      <c r="G22" s="86">
        <v>1557.1510000000001</v>
      </c>
    </row>
    <row r="23" spans="2:7" ht="15" thickBot="1" x14ac:dyDescent="0.4">
      <c r="B23" s="187"/>
      <c r="C23" s="88" t="s">
        <v>366</v>
      </c>
      <c r="D23" s="82">
        <v>-1.5064516129032257</v>
      </c>
      <c r="E23" s="82">
        <v>0.49354838709677418</v>
      </c>
      <c r="F23" s="82">
        <v>1556.8574516129036</v>
      </c>
      <c r="G23" s="89">
        <v>1557.0510000000002</v>
      </c>
    </row>
    <row r="24" spans="2:7" x14ac:dyDescent="0.35">
      <c r="B24" s="185">
        <v>2016</v>
      </c>
      <c r="C24" s="76" t="s">
        <v>355</v>
      </c>
      <c r="D24" s="84">
        <v>-1.4722580645161287</v>
      </c>
      <c r="E24" s="84">
        <v>0.52774193548387094</v>
      </c>
      <c r="F24" s="84">
        <v>1556.8222580645161</v>
      </c>
      <c r="G24" s="85">
        <v>1557</v>
      </c>
    </row>
    <row r="25" spans="2:7" x14ac:dyDescent="0.35">
      <c r="B25" s="186"/>
      <c r="C25" s="79" t="s">
        <v>356</v>
      </c>
      <c r="D25" s="77">
        <v>-1.2958620689655174</v>
      </c>
      <c r="E25" s="77">
        <v>0.70413793103448252</v>
      </c>
      <c r="F25" s="77">
        <v>1556.6458620689655</v>
      </c>
      <c r="G25" s="86">
        <v>1556.85</v>
      </c>
    </row>
    <row r="26" spans="2:7" x14ac:dyDescent="0.35">
      <c r="B26" s="186"/>
      <c r="C26" s="79" t="s">
        <v>357</v>
      </c>
      <c r="D26" s="77">
        <v>-1.1551612903225805</v>
      </c>
      <c r="E26" s="77">
        <v>0.84483870967741981</v>
      </c>
      <c r="F26" s="77">
        <v>1556.5051612903228</v>
      </c>
      <c r="G26" s="86">
        <v>1556.75</v>
      </c>
    </row>
    <row r="27" spans="2:7" x14ac:dyDescent="0.35">
      <c r="B27" s="186"/>
      <c r="C27" s="79" t="s">
        <v>358</v>
      </c>
      <c r="D27" s="90">
        <v>-1.2016666666666664</v>
      </c>
      <c r="E27" s="90">
        <v>0.79833333333333345</v>
      </c>
      <c r="F27" s="90">
        <v>1556.5516666666663</v>
      </c>
      <c r="G27" s="91">
        <v>1556.85</v>
      </c>
    </row>
    <row r="28" spans="2:7" x14ac:dyDescent="0.35">
      <c r="B28" s="186"/>
      <c r="C28" s="79" t="s">
        <v>376</v>
      </c>
      <c r="D28" s="77">
        <v>-1.0277419354838704</v>
      </c>
      <c r="E28" s="77">
        <v>0.97225806451612951</v>
      </c>
      <c r="F28" s="77">
        <v>1556.377741935484</v>
      </c>
      <c r="G28" s="86">
        <v>1556.75</v>
      </c>
    </row>
    <row r="29" spans="2:7" x14ac:dyDescent="0.35">
      <c r="B29" s="186"/>
      <c r="C29" s="79" t="s">
        <v>360</v>
      </c>
      <c r="D29" s="77">
        <v>-0.84666666666666657</v>
      </c>
      <c r="E29" s="77">
        <v>1.1533333333333335</v>
      </c>
      <c r="F29" s="77">
        <v>1556.1966666666667</v>
      </c>
      <c r="G29" s="86">
        <v>1556.32</v>
      </c>
    </row>
    <row r="30" spans="2:7" x14ac:dyDescent="0.35">
      <c r="B30" s="186"/>
      <c r="C30" s="79" t="s">
        <v>361</v>
      </c>
      <c r="D30" s="77">
        <v>-1.1293548387096775</v>
      </c>
      <c r="E30" s="77">
        <v>0.87064516129032277</v>
      </c>
      <c r="F30" s="77">
        <v>1556.4793548387097</v>
      </c>
      <c r="G30" s="86">
        <v>1557.1499999999999</v>
      </c>
    </row>
    <row r="31" spans="2:7" x14ac:dyDescent="0.35">
      <c r="B31" s="186"/>
      <c r="C31" s="79" t="s">
        <v>362</v>
      </c>
      <c r="D31" s="77">
        <v>-0.99838709677419357</v>
      </c>
      <c r="E31" s="77">
        <v>1.0016129032258065</v>
      </c>
      <c r="F31" s="77">
        <v>1556.3483870967739</v>
      </c>
      <c r="G31" s="80">
        <v>1556.9499999999998</v>
      </c>
    </row>
    <row r="32" spans="2:7" x14ac:dyDescent="0.35">
      <c r="B32" s="186"/>
      <c r="C32" s="79" t="s">
        <v>363</v>
      </c>
      <c r="D32" s="77">
        <v>-0.95366666666666611</v>
      </c>
      <c r="E32" s="77">
        <v>1.046333333333334</v>
      </c>
      <c r="F32" s="77">
        <v>1556.3036666666667</v>
      </c>
      <c r="G32" s="80">
        <v>1556.85</v>
      </c>
    </row>
    <row r="33" spans="2:7" x14ac:dyDescent="0.35">
      <c r="B33" s="186"/>
      <c r="C33" s="79" t="s">
        <v>364</v>
      </c>
      <c r="D33" s="77">
        <v>-0.85999999999999976</v>
      </c>
      <c r="E33" s="77">
        <v>1.1400000000000001</v>
      </c>
      <c r="F33" s="77">
        <v>1556.2100000000003</v>
      </c>
      <c r="G33" s="80">
        <v>1556.33</v>
      </c>
    </row>
    <row r="34" spans="2:7" x14ac:dyDescent="0.35">
      <c r="B34" s="186"/>
      <c r="C34" s="79" t="s">
        <v>365</v>
      </c>
      <c r="D34" s="95">
        <v>-0.75709677419354837</v>
      </c>
      <c r="E34" s="95">
        <v>1.2429032258064514</v>
      </c>
      <c r="F34" s="95">
        <v>1556.1070967741939</v>
      </c>
      <c r="G34" s="96">
        <v>1556.25</v>
      </c>
    </row>
    <row r="35" spans="2:7" ht="15" thickBot="1" x14ac:dyDescent="0.4">
      <c r="B35" s="187"/>
      <c r="C35" s="81" t="s">
        <v>366</v>
      </c>
      <c r="D35" s="92">
        <v>-0.75709677419354837</v>
      </c>
      <c r="E35" s="92">
        <v>1.2429032258064514</v>
      </c>
      <c r="F35" s="92">
        <v>1556.1070967741939</v>
      </c>
      <c r="G35" s="93">
        <v>1556.25</v>
      </c>
    </row>
  </sheetData>
  <mergeCells count="4">
    <mergeCell ref="B4:B11"/>
    <mergeCell ref="B12:B23"/>
    <mergeCell ref="B24:B35"/>
    <mergeCell ref="B2:G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5"/>
  <sheetViews>
    <sheetView workbookViewId="0">
      <selection activeCell="G135" sqref="G135"/>
    </sheetView>
  </sheetViews>
  <sheetFormatPr defaultColWidth="10.90625" defaultRowHeight="13" x14ac:dyDescent="0.3"/>
  <cols>
    <col min="1" max="1" width="20.6328125" style="25" customWidth="1"/>
    <col min="2" max="2" width="9.453125" style="27" customWidth="1"/>
    <col min="3" max="3" width="10.1796875" style="27" customWidth="1"/>
    <col min="4" max="5" width="9.6328125" style="27" customWidth="1"/>
    <col min="6" max="6" width="9.453125" style="27" customWidth="1"/>
    <col min="7" max="7" width="10" style="27" customWidth="1"/>
    <col min="8" max="8" width="10.1796875" style="27" customWidth="1"/>
    <col min="9" max="10" width="9.453125" style="27" customWidth="1"/>
    <col min="11" max="11" width="9.81640625" style="27" customWidth="1"/>
    <col min="12" max="13" width="10.1796875" style="27" customWidth="1"/>
    <col min="14" max="14" width="9.453125" style="27" customWidth="1"/>
    <col min="15" max="256" width="11.453125" style="27"/>
    <col min="257" max="257" width="20.6328125" style="27" customWidth="1"/>
    <col min="258" max="258" width="9.453125" style="27" customWidth="1"/>
    <col min="259" max="259" width="10.1796875" style="27" customWidth="1"/>
    <col min="260" max="261" width="9.6328125" style="27" customWidth="1"/>
    <col min="262" max="262" width="9.453125" style="27" customWidth="1"/>
    <col min="263" max="263" width="10" style="27" customWidth="1"/>
    <col min="264" max="264" width="10.1796875" style="27" customWidth="1"/>
    <col min="265" max="266" width="9.453125" style="27" customWidth="1"/>
    <col min="267" max="267" width="9.81640625" style="27" customWidth="1"/>
    <col min="268" max="269" width="10.1796875" style="27" customWidth="1"/>
    <col min="270" max="270" width="9.453125" style="27" customWidth="1"/>
    <col min="271" max="512" width="11.453125" style="27"/>
    <col min="513" max="513" width="20.6328125" style="27" customWidth="1"/>
    <col min="514" max="514" width="9.453125" style="27" customWidth="1"/>
    <col min="515" max="515" width="10.1796875" style="27" customWidth="1"/>
    <col min="516" max="517" width="9.6328125" style="27" customWidth="1"/>
    <col min="518" max="518" width="9.453125" style="27" customWidth="1"/>
    <col min="519" max="519" width="10" style="27" customWidth="1"/>
    <col min="520" max="520" width="10.1796875" style="27" customWidth="1"/>
    <col min="521" max="522" width="9.453125" style="27" customWidth="1"/>
    <col min="523" max="523" width="9.81640625" style="27" customWidth="1"/>
    <col min="524" max="525" width="10.1796875" style="27" customWidth="1"/>
    <col min="526" max="526" width="9.453125" style="27" customWidth="1"/>
    <col min="527" max="768" width="11.453125" style="27"/>
    <col min="769" max="769" width="20.6328125" style="27" customWidth="1"/>
    <col min="770" max="770" width="9.453125" style="27" customWidth="1"/>
    <col min="771" max="771" width="10.1796875" style="27" customWidth="1"/>
    <col min="772" max="773" width="9.6328125" style="27" customWidth="1"/>
    <col min="774" max="774" width="9.453125" style="27" customWidth="1"/>
    <col min="775" max="775" width="10" style="27" customWidth="1"/>
    <col min="776" max="776" width="10.1796875" style="27" customWidth="1"/>
    <col min="777" max="778" width="9.453125" style="27" customWidth="1"/>
    <col min="779" max="779" width="9.81640625" style="27" customWidth="1"/>
    <col min="780" max="781" width="10.1796875" style="27" customWidth="1"/>
    <col min="782" max="782" width="9.453125" style="27" customWidth="1"/>
    <col min="783" max="1024" width="11.453125" style="27"/>
    <col min="1025" max="1025" width="20.6328125" style="27" customWidth="1"/>
    <col min="1026" max="1026" width="9.453125" style="27" customWidth="1"/>
    <col min="1027" max="1027" width="10.1796875" style="27" customWidth="1"/>
    <col min="1028" max="1029" width="9.6328125" style="27" customWidth="1"/>
    <col min="1030" max="1030" width="9.453125" style="27" customWidth="1"/>
    <col min="1031" max="1031" width="10" style="27" customWidth="1"/>
    <col min="1032" max="1032" width="10.1796875" style="27" customWidth="1"/>
    <col min="1033" max="1034" width="9.453125" style="27" customWidth="1"/>
    <col min="1035" max="1035" width="9.81640625" style="27" customWidth="1"/>
    <col min="1036" max="1037" width="10.1796875" style="27" customWidth="1"/>
    <col min="1038" max="1038" width="9.453125" style="27" customWidth="1"/>
    <col min="1039" max="1280" width="11.453125" style="27"/>
    <col min="1281" max="1281" width="20.6328125" style="27" customWidth="1"/>
    <col min="1282" max="1282" width="9.453125" style="27" customWidth="1"/>
    <col min="1283" max="1283" width="10.1796875" style="27" customWidth="1"/>
    <col min="1284" max="1285" width="9.6328125" style="27" customWidth="1"/>
    <col min="1286" max="1286" width="9.453125" style="27" customWidth="1"/>
    <col min="1287" max="1287" width="10" style="27" customWidth="1"/>
    <col min="1288" max="1288" width="10.1796875" style="27" customWidth="1"/>
    <col min="1289" max="1290" width="9.453125" style="27" customWidth="1"/>
    <col min="1291" max="1291" width="9.81640625" style="27" customWidth="1"/>
    <col min="1292" max="1293" width="10.1796875" style="27" customWidth="1"/>
    <col min="1294" max="1294" width="9.453125" style="27" customWidth="1"/>
    <col min="1295" max="1536" width="11.453125" style="27"/>
    <col min="1537" max="1537" width="20.6328125" style="27" customWidth="1"/>
    <col min="1538" max="1538" width="9.453125" style="27" customWidth="1"/>
    <col min="1539" max="1539" width="10.1796875" style="27" customWidth="1"/>
    <col min="1540" max="1541" width="9.6328125" style="27" customWidth="1"/>
    <col min="1542" max="1542" width="9.453125" style="27" customWidth="1"/>
    <col min="1543" max="1543" width="10" style="27" customWidth="1"/>
    <col min="1544" max="1544" width="10.1796875" style="27" customWidth="1"/>
    <col min="1545" max="1546" width="9.453125" style="27" customWidth="1"/>
    <col min="1547" max="1547" width="9.81640625" style="27" customWidth="1"/>
    <col min="1548" max="1549" width="10.1796875" style="27" customWidth="1"/>
    <col min="1550" max="1550" width="9.453125" style="27" customWidth="1"/>
    <col min="1551" max="1792" width="11.453125" style="27"/>
    <col min="1793" max="1793" width="20.6328125" style="27" customWidth="1"/>
    <col min="1794" max="1794" width="9.453125" style="27" customWidth="1"/>
    <col min="1795" max="1795" width="10.1796875" style="27" customWidth="1"/>
    <col min="1796" max="1797" width="9.6328125" style="27" customWidth="1"/>
    <col min="1798" max="1798" width="9.453125" style="27" customWidth="1"/>
    <col min="1799" max="1799" width="10" style="27" customWidth="1"/>
    <col min="1800" max="1800" width="10.1796875" style="27" customWidth="1"/>
    <col min="1801" max="1802" width="9.453125" style="27" customWidth="1"/>
    <col min="1803" max="1803" width="9.81640625" style="27" customWidth="1"/>
    <col min="1804" max="1805" width="10.1796875" style="27" customWidth="1"/>
    <col min="1806" max="1806" width="9.453125" style="27" customWidth="1"/>
    <col min="1807" max="2048" width="11.453125" style="27"/>
    <col min="2049" max="2049" width="20.6328125" style="27" customWidth="1"/>
    <col min="2050" max="2050" width="9.453125" style="27" customWidth="1"/>
    <col min="2051" max="2051" width="10.1796875" style="27" customWidth="1"/>
    <col min="2052" max="2053" width="9.6328125" style="27" customWidth="1"/>
    <col min="2054" max="2054" width="9.453125" style="27" customWidth="1"/>
    <col min="2055" max="2055" width="10" style="27" customWidth="1"/>
    <col min="2056" max="2056" width="10.1796875" style="27" customWidth="1"/>
    <col min="2057" max="2058" width="9.453125" style="27" customWidth="1"/>
    <col min="2059" max="2059" width="9.81640625" style="27" customWidth="1"/>
    <col min="2060" max="2061" width="10.1796875" style="27" customWidth="1"/>
    <col min="2062" max="2062" width="9.453125" style="27" customWidth="1"/>
    <col min="2063" max="2304" width="11.453125" style="27"/>
    <col min="2305" max="2305" width="20.6328125" style="27" customWidth="1"/>
    <col min="2306" max="2306" width="9.453125" style="27" customWidth="1"/>
    <col min="2307" max="2307" width="10.1796875" style="27" customWidth="1"/>
    <col min="2308" max="2309" width="9.6328125" style="27" customWidth="1"/>
    <col min="2310" max="2310" width="9.453125" style="27" customWidth="1"/>
    <col min="2311" max="2311" width="10" style="27" customWidth="1"/>
    <col min="2312" max="2312" width="10.1796875" style="27" customWidth="1"/>
    <col min="2313" max="2314" width="9.453125" style="27" customWidth="1"/>
    <col min="2315" max="2315" width="9.81640625" style="27" customWidth="1"/>
    <col min="2316" max="2317" width="10.1796875" style="27" customWidth="1"/>
    <col min="2318" max="2318" width="9.453125" style="27" customWidth="1"/>
    <col min="2319" max="2560" width="11.453125" style="27"/>
    <col min="2561" max="2561" width="20.6328125" style="27" customWidth="1"/>
    <col min="2562" max="2562" width="9.453125" style="27" customWidth="1"/>
    <col min="2563" max="2563" width="10.1796875" style="27" customWidth="1"/>
    <col min="2564" max="2565" width="9.6328125" style="27" customWidth="1"/>
    <col min="2566" max="2566" width="9.453125" style="27" customWidth="1"/>
    <col min="2567" max="2567" width="10" style="27" customWidth="1"/>
    <col min="2568" max="2568" width="10.1796875" style="27" customWidth="1"/>
    <col min="2569" max="2570" width="9.453125" style="27" customWidth="1"/>
    <col min="2571" max="2571" width="9.81640625" style="27" customWidth="1"/>
    <col min="2572" max="2573" width="10.1796875" style="27" customWidth="1"/>
    <col min="2574" max="2574" width="9.453125" style="27" customWidth="1"/>
    <col min="2575" max="2816" width="11.453125" style="27"/>
    <col min="2817" max="2817" width="20.6328125" style="27" customWidth="1"/>
    <col min="2818" max="2818" width="9.453125" style="27" customWidth="1"/>
    <col min="2819" max="2819" width="10.1796875" style="27" customWidth="1"/>
    <col min="2820" max="2821" width="9.6328125" style="27" customWidth="1"/>
    <col min="2822" max="2822" width="9.453125" style="27" customWidth="1"/>
    <col min="2823" max="2823" width="10" style="27" customWidth="1"/>
    <col min="2824" max="2824" width="10.1796875" style="27" customWidth="1"/>
    <col min="2825" max="2826" width="9.453125" style="27" customWidth="1"/>
    <col min="2827" max="2827" width="9.81640625" style="27" customWidth="1"/>
    <col min="2828" max="2829" width="10.1796875" style="27" customWidth="1"/>
    <col min="2830" max="2830" width="9.453125" style="27" customWidth="1"/>
    <col min="2831" max="3072" width="11.453125" style="27"/>
    <col min="3073" max="3073" width="20.6328125" style="27" customWidth="1"/>
    <col min="3074" max="3074" width="9.453125" style="27" customWidth="1"/>
    <col min="3075" max="3075" width="10.1796875" style="27" customWidth="1"/>
    <col min="3076" max="3077" width="9.6328125" style="27" customWidth="1"/>
    <col min="3078" max="3078" width="9.453125" style="27" customWidth="1"/>
    <col min="3079" max="3079" width="10" style="27" customWidth="1"/>
    <col min="3080" max="3080" width="10.1796875" style="27" customWidth="1"/>
    <col min="3081" max="3082" width="9.453125" style="27" customWidth="1"/>
    <col min="3083" max="3083" width="9.81640625" style="27" customWidth="1"/>
    <col min="3084" max="3085" width="10.1796875" style="27" customWidth="1"/>
    <col min="3086" max="3086" width="9.453125" style="27" customWidth="1"/>
    <col min="3087" max="3328" width="11.453125" style="27"/>
    <col min="3329" max="3329" width="20.6328125" style="27" customWidth="1"/>
    <col min="3330" max="3330" width="9.453125" style="27" customWidth="1"/>
    <col min="3331" max="3331" width="10.1796875" style="27" customWidth="1"/>
    <col min="3332" max="3333" width="9.6328125" style="27" customWidth="1"/>
    <col min="3334" max="3334" width="9.453125" style="27" customWidth="1"/>
    <col min="3335" max="3335" width="10" style="27" customWidth="1"/>
    <col min="3336" max="3336" width="10.1796875" style="27" customWidth="1"/>
    <col min="3337" max="3338" width="9.453125" style="27" customWidth="1"/>
    <col min="3339" max="3339" width="9.81640625" style="27" customWidth="1"/>
    <col min="3340" max="3341" width="10.1796875" style="27" customWidth="1"/>
    <col min="3342" max="3342" width="9.453125" style="27" customWidth="1"/>
    <col min="3343" max="3584" width="11.453125" style="27"/>
    <col min="3585" max="3585" width="20.6328125" style="27" customWidth="1"/>
    <col min="3586" max="3586" width="9.453125" style="27" customWidth="1"/>
    <col min="3587" max="3587" width="10.1796875" style="27" customWidth="1"/>
    <col min="3588" max="3589" width="9.6328125" style="27" customWidth="1"/>
    <col min="3590" max="3590" width="9.453125" style="27" customWidth="1"/>
    <col min="3591" max="3591" width="10" style="27" customWidth="1"/>
    <col min="3592" max="3592" width="10.1796875" style="27" customWidth="1"/>
    <col min="3593" max="3594" width="9.453125" style="27" customWidth="1"/>
    <col min="3595" max="3595" width="9.81640625" style="27" customWidth="1"/>
    <col min="3596" max="3597" width="10.1796875" style="27" customWidth="1"/>
    <col min="3598" max="3598" width="9.453125" style="27" customWidth="1"/>
    <col min="3599" max="3840" width="11.453125" style="27"/>
    <col min="3841" max="3841" width="20.6328125" style="27" customWidth="1"/>
    <col min="3842" max="3842" width="9.453125" style="27" customWidth="1"/>
    <col min="3843" max="3843" width="10.1796875" style="27" customWidth="1"/>
    <col min="3844" max="3845" width="9.6328125" style="27" customWidth="1"/>
    <col min="3846" max="3846" width="9.453125" style="27" customWidth="1"/>
    <col min="3847" max="3847" width="10" style="27" customWidth="1"/>
    <col min="3848" max="3848" width="10.1796875" style="27" customWidth="1"/>
    <col min="3849" max="3850" width="9.453125" style="27" customWidth="1"/>
    <col min="3851" max="3851" width="9.81640625" style="27" customWidth="1"/>
    <col min="3852" max="3853" width="10.1796875" style="27" customWidth="1"/>
    <col min="3854" max="3854" width="9.453125" style="27" customWidth="1"/>
    <col min="3855" max="4096" width="11.453125" style="27"/>
    <col min="4097" max="4097" width="20.6328125" style="27" customWidth="1"/>
    <col min="4098" max="4098" width="9.453125" style="27" customWidth="1"/>
    <col min="4099" max="4099" width="10.1796875" style="27" customWidth="1"/>
    <col min="4100" max="4101" width="9.6328125" style="27" customWidth="1"/>
    <col min="4102" max="4102" width="9.453125" style="27" customWidth="1"/>
    <col min="4103" max="4103" width="10" style="27" customWidth="1"/>
    <col min="4104" max="4104" width="10.1796875" style="27" customWidth="1"/>
    <col min="4105" max="4106" width="9.453125" style="27" customWidth="1"/>
    <col min="4107" max="4107" width="9.81640625" style="27" customWidth="1"/>
    <col min="4108" max="4109" width="10.1796875" style="27" customWidth="1"/>
    <col min="4110" max="4110" width="9.453125" style="27" customWidth="1"/>
    <col min="4111" max="4352" width="11.453125" style="27"/>
    <col min="4353" max="4353" width="20.6328125" style="27" customWidth="1"/>
    <col min="4354" max="4354" width="9.453125" style="27" customWidth="1"/>
    <col min="4355" max="4355" width="10.1796875" style="27" customWidth="1"/>
    <col min="4356" max="4357" width="9.6328125" style="27" customWidth="1"/>
    <col min="4358" max="4358" width="9.453125" style="27" customWidth="1"/>
    <col min="4359" max="4359" width="10" style="27" customWidth="1"/>
    <col min="4360" max="4360" width="10.1796875" style="27" customWidth="1"/>
    <col min="4361" max="4362" width="9.453125" style="27" customWidth="1"/>
    <col min="4363" max="4363" width="9.81640625" style="27" customWidth="1"/>
    <col min="4364" max="4365" width="10.1796875" style="27" customWidth="1"/>
    <col min="4366" max="4366" width="9.453125" style="27" customWidth="1"/>
    <col min="4367" max="4608" width="11.453125" style="27"/>
    <col min="4609" max="4609" width="20.6328125" style="27" customWidth="1"/>
    <col min="4610" max="4610" width="9.453125" style="27" customWidth="1"/>
    <col min="4611" max="4611" width="10.1796875" style="27" customWidth="1"/>
    <col min="4612" max="4613" width="9.6328125" style="27" customWidth="1"/>
    <col min="4614" max="4614" width="9.453125" style="27" customWidth="1"/>
    <col min="4615" max="4615" width="10" style="27" customWidth="1"/>
    <col min="4616" max="4616" width="10.1796875" style="27" customWidth="1"/>
    <col min="4617" max="4618" width="9.453125" style="27" customWidth="1"/>
    <col min="4619" max="4619" width="9.81640625" style="27" customWidth="1"/>
    <col min="4620" max="4621" width="10.1796875" style="27" customWidth="1"/>
    <col min="4622" max="4622" width="9.453125" style="27" customWidth="1"/>
    <col min="4623" max="4864" width="11.453125" style="27"/>
    <col min="4865" max="4865" width="20.6328125" style="27" customWidth="1"/>
    <col min="4866" max="4866" width="9.453125" style="27" customWidth="1"/>
    <col min="4867" max="4867" width="10.1796875" style="27" customWidth="1"/>
    <col min="4868" max="4869" width="9.6328125" style="27" customWidth="1"/>
    <col min="4870" max="4870" width="9.453125" style="27" customWidth="1"/>
    <col min="4871" max="4871" width="10" style="27" customWidth="1"/>
    <col min="4872" max="4872" width="10.1796875" style="27" customWidth="1"/>
    <col min="4873" max="4874" width="9.453125" style="27" customWidth="1"/>
    <col min="4875" max="4875" width="9.81640625" style="27" customWidth="1"/>
    <col min="4876" max="4877" width="10.1796875" style="27" customWidth="1"/>
    <col min="4878" max="4878" width="9.453125" style="27" customWidth="1"/>
    <col min="4879" max="5120" width="11.453125" style="27"/>
    <col min="5121" max="5121" width="20.6328125" style="27" customWidth="1"/>
    <col min="5122" max="5122" width="9.453125" style="27" customWidth="1"/>
    <col min="5123" max="5123" width="10.1796875" style="27" customWidth="1"/>
    <col min="5124" max="5125" width="9.6328125" style="27" customWidth="1"/>
    <col min="5126" max="5126" width="9.453125" style="27" customWidth="1"/>
    <col min="5127" max="5127" width="10" style="27" customWidth="1"/>
    <col min="5128" max="5128" width="10.1796875" style="27" customWidth="1"/>
    <col min="5129" max="5130" width="9.453125" style="27" customWidth="1"/>
    <col min="5131" max="5131" width="9.81640625" style="27" customWidth="1"/>
    <col min="5132" max="5133" width="10.1796875" style="27" customWidth="1"/>
    <col min="5134" max="5134" width="9.453125" style="27" customWidth="1"/>
    <col min="5135" max="5376" width="11.453125" style="27"/>
    <col min="5377" max="5377" width="20.6328125" style="27" customWidth="1"/>
    <col min="5378" max="5378" width="9.453125" style="27" customWidth="1"/>
    <col min="5379" max="5379" width="10.1796875" style="27" customWidth="1"/>
    <col min="5380" max="5381" width="9.6328125" style="27" customWidth="1"/>
    <col min="5382" max="5382" width="9.453125" style="27" customWidth="1"/>
    <col min="5383" max="5383" width="10" style="27" customWidth="1"/>
    <col min="5384" max="5384" width="10.1796875" style="27" customWidth="1"/>
    <col min="5385" max="5386" width="9.453125" style="27" customWidth="1"/>
    <col min="5387" max="5387" width="9.81640625" style="27" customWidth="1"/>
    <col min="5388" max="5389" width="10.1796875" style="27" customWidth="1"/>
    <col min="5390" max="5390" width="9.453125" style="27" customWidth="1"/>
    <col min="5391" max="5632" width="11.453125" style="27"/>
    <col min="5633" max="5633" width="20.6328125" style="27" customWidth="1"/>
    <col min="5634" max="5634" width="9.453125" style="27" customWidth="1"/>
    <col min="5635" max="5635" width="10.1796875" style="27" customWidth="1"/>
    <col min="5636" max="5637" width="9.6328125" style="27" customWidth="1"/>
    <col min="5638" max="5638" width="9.453125" style="27" customWidth="1"/>
    <col min="5639" max="5639" width="10" style="27" customWidth="1"/>
    <col min="5640" max="5640" width="10.1796875" style="27" customWidth="1"/>
    <col min="5641" max="5642" width="9.453125" style="27" customWidth="1"/>
    <col min="5643" max="5643" width="9.81640625" style="27" customWidth="1"/>
    <col min="5644" max="5645" width="10.1796875" style="27" customWidth="1"/>
    <col min="5646" max="5646" width="9.453125" style="27" customWidth="1"/>
    <col min="5647" max="5888" width="11.453125" style="27"/>
    <col min="5889" max="5889" width="20.6328125" style="27" customWidth="1"/>
    <col min="5890" max="5890" width="9.453125" style="27" customWidth="1"/>
    <col min="5891" max="5891" width="10.1796875" style="27" customWidth="1"/>
    <col min="5892" max="5893" width="9.6328125" style="27" customWidth="1"/>
    <col min="5894" max="5894" width="9.453125" style="27" customWidth="1"/>
    <col min="5895" max="5895" width="10" style="27" customWidth="1"/>
    <col min="5896" max="5896" width="10.1796875" style="27" customWidth="1"/>
    <col min="5897" max="5898" width="9.453125" style="27" customWidth="1"/>
    <col min="5899" max="5899" width="9.81640625" style="27" customWidth="1"/>
    <col min="5900" max="5901" width="10.1796875" style="27" customWidth="1"/>
    <col min="5902" max="5902" width="9.453125" style="27" customWidth="1"/>
    <col min="5903" max="6144" width="11.453125" style="27"/>
    <col min="6145" max="6145" width="20.6328125" style="27" customWidth="1"/>
    <col min="6146" max="6146" width="9.453125" style="27" customWidth="1"/>
    <col min="6147" max="6147" width="10.1796875" style="27" customWidth="1"/>
    <col min="6148" max="6149" width="9.6328125" style="27" customWidth="1"/>
    <col min="6150" max="6150" width="9.453125" style="27" customWidth="1"/>
    <col min="6151" max="6151" width="10" style="27" customWidth="1"/>
    <col min="6152" max="6152" width="10.1796875" style="27" customWidth="1"/>
    <col min="6153" max="6154" width="9.453125" style="27" customWidth="1"/>
    <col min="6155" max="6155" width="9.81640625" style="27" customWidth="1"/>
    <col min="6156" max="6157" width="10.1796875" style="27" customWidth="1"/>
    <col min="6158" max="6158" width="9.453125" style="27" customWidth="1"/>
    <col min="6159" max="6400" width="11.453125" style="27"/>
    <col min="6401" max="6401" width="20.6328125" style="27" customWidth="1"/>
    <col min="6402" max="6402" width="9.453125" style="27" customWidth="1"/>
    <col min="6403" max="6403" width="10.1796875" style="27" customWidth="1"/>
    <col min="6404" max="6405" width="9.6328125" style="27" customWidth="1"/>
    <col min="6406" max="6406" width="9.453125" style="27" customWidth="1"/>
    <col min="6407" max="6407" width="10" style="27" customWidth="1"/>
    <col min="6408" max="6408" width="10.1796875" style="27" customWidth="1"/>
    <col min="6409" max="6410" width="9.453125" style="27" customWidth="1"/>
    <col min="6411" max="6411" width="9.81640625" style="27" customWidth="1"/>
    <col min="6412" max="6413" width="10.1796875" style="27" customWidth="1"/>
    <col min="6414" max="6414" width="9.453125" style="27" customWidth="1"/>
    <col min="6415" max="6656" width="11.453125" style="27"/>
    <col min="6657" max="6657" width="20.6328125" style="27" customWidth="1"/>
    <col min="6658" max="6658" width="9.453125" style="27" customWidth="1"/>
    <col min="6659" max="6659" width="10.1796875" style="27" customWidth="1"/>
    <col min="6660" max="6661" width="9.6328125" style="27" customWidth="1"/>
    <col min="6662" max="6662" width="9.453125" style="27" customWidth="1"/>
    <col min="6663" max="6663" width="10" style="27" customWidth="1"/>
    <col min="6664" max="6664" width="10.1796875" style="27" customWidth="1"/>
    <col min="6665" max="6666" width="9.453125" style="27" customWidth="1"/>
    <col min="6667" max="6667" width="9.81640625" style="27" customWidth="1"/>
    <col min="6668" max="6669" width="10.1796875" style="27" customWidth="1"/>
    <col min="6670" max="6670" width="9.453125" style="27" customWidth="1"/>
    <col min="6671" max="6912" width="11.453125" style="27"/>
    <col min="6913" max="6913" width="20.6328125" style="27" customWidth="1"/>
    <col min="6914" max="6914" width="9.453125" style="27" customWidth="1"/>
    <col min="6915" max="6915" width="10.1796875" style="27" customWidth="1"/>
    <col min="6916" max="6917" width="9.6328125" style="27" customWidth="1"/>
    <col min="6918" max="6918" width="9.453125" style="27" customWidth="1"/>
    <col min="6919" max="6919" width="10" style="27" customWidth="1"/>
    <col min="6920" max="6920" width="10.1796875" style="27" customWidth="1"/>
    <col min="6921" max="6922" width="9.453125" style="27" customWidth="1"/>
    <col min="6923" max="6923" width="9.81640625" style="27" customWidth="1"/>
    <col min="6924" max="6925" width="10.1796875" style="27" customWidth="1"/>
    <col min="6926" max="6926" width="9.453125" style="27" customWidth="1"/>
    <col min="6927" max="7168" width="11.453125" style="27"/>
    <col min="7169" max="7169" width="20.6328125" style="27" customWidth="1"/>
    <col min="7170" max="7170" width="9.453125" style="27" customWidth="1"/>
    <col min="7171" max="7171" width="10.1796875" style="27" customWidth="1"/>
    <col min="7172" max="7173" width="9.6328125" style="27" customWidth="1"/>
    <col min="7174" max="7174" width="9.453125" style="27" customWidth="1"/>
    <col min="7175" max="7175" width="10" style="27" customWidth="1"/>
    <col min="7176" max="7176" width="10.1796875" style="27" customWidth="1"/>
    <col min="7177" max="7178" width="9.453125" style="27" customWidth="1"/>
    <col min="7179" max="7179" width="9.81640625" style="27" customWidth="1"/>
    <col min="7180" max="7181" width="10.1796875" style="27" customWidth="1"/>
    <col min="7182" max="7182" width="9.453125" style="27" customWidth="1"/>
    <col min="7183" max="7424" width="11.453125" style="27"/>
    <col min="7425" max="7425" width="20.6328125" style="27" customWidth="1"/>
    <col min="7426" max="7426" width="9.453125" style="27" customWidth="1"/>
    <col min="7427" max="7427" width="10.1796875" style="27" customWidth="1"/>
    <col min="7428" max="7429" width="9.6328125" style="27" customWidth="1"/>
    <col min="7430" max="7430" width="9.453125" style="27" customWidth="1"/>
    <col min="7431" max="7431" width="10" style="27" customWidth="1"/>
    <col min="7432" max="7432" width="10.1796875" style="27" customWidth="1"/>
    <col min="7433" max="7434" width="9.453125" style="27" customWidth="1"/>
    <col min="7435" max="7435" width="9.81640625" style="27" customWidth="1"/>
    <col min="7436" max="7437" width="10.1796875" style="27" customWidth="1"/>
    <col min="7438" max="7438" width="9.453125" style="27" customWidth="1"/>
    <col min="7439" max="7680" width="11.453125" style="27"/>
    <col min="7681" max="7681" width="20.6328125" style="27" customWidth="1"/>
    <col min="7682" max="7682" width="9.453125" style="27" customWidth="1"/>
    <col min="7683" max="7683" width="10.1796875" style="27" customWidth="1"/>
    <col min="7684" max="7685" width="9.6328125" style="27" customWidth="1"/>
    <col min="7686" max="7686" width="9.453125" style="27" customWidth="1"/>
    <col min="7687" max="7687" width="10" style="27" customWidth="1"/>
    <col min="7688" max="7688" width="10.1796875" style="27" customWidth="1"/>
    <col min="7689" max="7690" width="9.453125" style="27" customWidth="1"/>
    <col min="7691" max="7691" width="9.81640625" style="27" customWidth="1"/>
    <col min="7692" max="7693" width="10.1796875" style="27" customWidth="1"/>
    <col min="7694" max="7694" width="9.453125" style="27" customWidth="1"/>
    <col min="7695" max="7936" width="11.453125" style="27"/>
    <col min="7937" max="7937" width="20.6328125" style="27" customWidth="1"/>
    <col min="7938" max="7938" width="9.453125" style="27" customWidth="1"/>
    <col min="7939" max="7939" width="10.1796875" style="27" customWidth="1"/>
    <col min="7940" max="7941" width="9.6328125" style="27" customWidth="1"/>
    <col min="7942" max="7942" width="9.453125" style="27" customWidth="1"/>
    <col min="7943" max="7943" width="10" style="27" customWidth="1"/>
    <col min="7944" max="7944" width="10.1796875" style="27" customWidth="1"/>
    <col min="7945" max="7946" width="9.453125" style="27" customWidth="1"/>
    <col min="7947" max="7947" width="9.81640625" style="27" customWidth="1"/>
    <col min="7948" max="7949" width="10.1796875" style="27" customWidth="1"/>
    <col min="7950" max="7950" width="9.453125" style="27" customWidth="1"/>
    <col min="7951" max="8192" width="11.453125" style="27"/>
    <col min="8193" max="8193" width="20.6328125" style="27" customWidth="1"/>
    <col min="8194" max="8194" width="9.453125" style="27" customWidth="1"/>
    <col min="8195" max="8195" width="10.1796875" style="27" customWidth="1"/>
    <col min="8196" max="8197" width="9.6328125" style="27" customWidth="1"/>
    <col min="8198" max="8198" width="9.453125" style="27" customWidth="1"/>
    <col min="8199" max="8199" width="10" style="27" customWidth="1"/>
    <col min="8200" max="8200" width="10.1796875" style="27" customWidth="1"/>
    <col min="8201" max="8202" width="9.453125" style="27" customWidth="1"/>
    <col min="8203" max="8203" width="9.81640625" style="27" customWidth="1"/>
    <col min="8204" max="8205" width="10.1796875" style="27" customWidth="1"/>
    <col min="8206" max="8206" width="9.453125" style="27" customWidth="1"/>
    <col min="8207" max="8448" width="11.453125" style="27"/>
    <col min="8449" max="8449" width="20.6328125" style="27" customWidth="1"/>
    <col min="8450" max="8450" width="9.453125" style="27" customWidth="1"/>
    <col min="8451" max="8451" width="10.1796875" style="27" customWidth="1"/>
    <col min="8452" max="8453" width="9.6328125" style="27" customWidth="1"/>
    <col min="8454" max="8454" width="9.453125" style="27" customWidth="1"/>
    <col min="8455" max="8455" width="10" style="27" customWidth="1"/>
    <col min="8456" max="8456" width="10.1796875" style="27" customWidth="1"/>
    <col min="8457" max="8458" width="9.453125" style="27" customWidth="1"/>
    <col min="8459" max="8459" width="9.81640625" style="27" customWidth="1"/>
    <col min="8460" max="8461" width="10.1796875" style="27" customWidth="1"/>
    <col min="8462" max="8462" width="9.453125" style="27" customWidth="1"/>
    <col min="8463" max="8704" width="11.453125" style="27"/>
    <col min="8705" max="8705" width="20.6328125" style="27" customWidth="1"/>
    <col min="8706" max="8706" width="9.453125" style="27" customWidth="1"/>
    <col min="8707" max="8707" width="10.1796875" style="27" customWidth="1"/>
    <col min="8708" max="8709" width="9.6328125" style="27" customWidth="1"/>
    <col min="8710" max="8710" width="9.453125" style="27" customWidth="1"/>
    <col min="8711" max="8711" width="10" style="27" customWidth="1"/>
    <col min="8712" max="8712" width="10.1796875" style="27" customWidth="1"/>
    <col min="8713" max="8714" width="9.453125" style="27" customWidth="1"/>
    <col min="8715" max="8715" width="9.81640625" style="27" customWidth="1"/>
    <col min="8716" max="8717" width="10.1796875" style="27" customWidth="1"/>
    <col min="8718" max="8718" width="9.453125" style="27" customWidth="1"/>
    <col min="8719" max="8960" width="11.453125" style="27"/>
    <col min="8961" max="8961" width="20.6328125" style="27" customWidth="1"/>
    <col min="8962" max="8962" width="9.453125" style="27" customWidth="1"/>
    <col min="8963" max="8963" width="10.1796875" style="27" customWidth="1"/>
    <col min="8964" max="8965" width="9.6328125" style="27" customWidth="1"/>
    <col min="8966" max="8966" width="9.453125" style="27" customWidth="1"/>
    <col min="8967" max="8967" width="10" style="27" customWidth="1"/>
    <col min="8968" max="8968" width="10.1796875" style="27" customWidth="1"/>
    <col min="8969" max="8970" width="9.453125" style="27" customWidth="1"/>
    <col min="8971" max="8971" width="9.81640625" style="27" customWidth="1"/>
    <col min="8972" max="8973" width="10.1796875" style="27" customWidth="1"/>
    <col min="8974" max="8974" width="9.453125" style="27" customWidth="1"/>
    <col min="8975" max="9216" width="11.453125" style="27"/>
    <col min="9217" max="9217" width="20.6328125" style="27" customWidth="1"/>
    <col min="9218" max="9218" width="9.453125" style="27" customWidth="1"/>
    <col min="9219" max="9219" width="10.1796875" style="27" customWidth="1"/>
    <col min="9220" max="9221" width="9.6328125" style="27" customWidth="1"/>
    <col min="9222" max="9222" width="9.453125" style="27" customWidth="1"/>
    <col min="9223" max="9223" width="10" style="27" customWidth="1"/>
    <col min="9224" max="9224" width="10.1796875" style="27" customWidth="1"/>
    <col min="9225" max="9226" width="9.453125" style="27" customWidth="1"/>
    <col min="9227" max="9227" width="9.81640625" style="27" customWidth="1"/>
    <col min="9228" max="9229" width="10.1796875" style="27" customWidth="1"/>
    <col min="9230" max="9230" width="9.453125" style="27" customWidth="1"/>
    <col min="9231" max="9472" width="11.453125" style="27"/>
    <col min="9473" max="9473" width="20.6328125" style="27" customWidth="1"/>
    <col min="9474" max="9474" width="9.453125" style="27" customWidth="1"/>
    <col min="9475" max="9475" width="10.1796875" style="27" customWidth="1"/>
    <col min="9476" max="9477" width="9.6328125" style="27" customWidth="1"/>
    <col min="9478" max="9478" width="9.453125" style="27" customWidth="1"/>
    <col min="9479" max="9479" width="10" style="27" customWidth="1"/>
    <col min="9480" max="9480" width="10.1796875" style="27" customWidth="1"/>
    <col min="9481" max="9482" width="9.453125" style="27" customWidth="1"/>
    <col min="9483" max="9483" width="9.81640625" style="27" customWidth="1"/>
    <col min="9484" max="9485" width="10.1796875" style="27" customWidth="1"/>
    <col min="9486" max="9486" width="9.453125" style="27" customWidth="1"/>
    <col min="9487" max="9728" width="11.453125" style="27"/>
    <col min="9729" max="9729" width="20.6328125" style="27" customWidth="1"/>
    <col min="9730" max="9730" width="9.453125" style="27" customWidth="1"/>
    <col min="9731" max="9731" width="10.1796875" style="27" customWidth="1"/>
    <col min="9732" max="9733" width="9.6328125" style="27" customWidth="1"/>
    <col min="9734" max="9734" width="9.453125" style="27" customWidth="1"/>
    <col min="9735" max="9735" width="10" style="27" customWidth="1"/>
    <col min="9736" max="9736" width="10.1796875" style="27" customWidth="1"/>
    <col min="9737" max="9738" width="9.453125" style="27" customWidth="1"/>
    <col min="9739" max="9739" width="9.81640625" style="27" customWidth="1"/>
    <col min="9740" max="9741" width="10.1796875" style="27" customWidth="1"/>
    <col min="9742" max="9742" width="9.453125" style="27" customWidth="1"/>
    <col min="9743" max="9984" width="11.453125" style="27"/>
    <col min="9985" max="9985" width="20.6328125" style="27" customWidth="1"/>
    <col min="9986" max="9986" width="9.453125" style="27" customWidth="1"/>
    <col min="9987" max="9987" width="10.1796875" style="27" customWidth="1"/>
    <col min="9988" max="9989" width="9.6328125" style="27" customWidth="1"/>
    <col min="9990" max="9990" width="9.453125" style="27" customWidth="1"/>
    <col min="9991" max="9991" width="10" style="27" customWidth="1"/>
    <col min="9992" max="9992" width="10.1796875" style="27" customWidth="1"/>
    <col min="9993" max="9994" width="9.453125" style="27" customWidth="1"/>
    <col min="9995" max="9995" width="9.81640625" style="27" customWidth="1"/>
    <col min="9996" max="9997" width="10.1796875" style="27" customWidth="1"/>
    <col min="9998" max="9998" width="9.453125" style="27" customWidth="1"/>
    <col min="9999" max="10240" width="11.453125" style="27"/>
    <col min="10241" max="10241" width="20.6328125" style="27" customWidth="1"/>
    <col min="10242" max="10242" width="9.453125" style="27" customWidth="1"/>
    <col min="10243" max="10243" width="10.1796875" style="27" customWidth="1"/>
    <col min="10244" max="10245" width="9.6328125" style="27" customWidth="1"/>
    <col min="10246" max="10246" width="9.453125" style="27" customWidth="1"/>
    <col min="10247" max="10247" width="10" style="27" customWidth="1"/>
    <col min="10248" max="10248" width="10.1796875" style="27" customWidth="1"/>
    <col min="10249" max="10250" width="9.453125" style="27" customWidth="1"/>
    <col min="10251" max="10251" width="9.81640625" style="27" customWidth="1"/>
    <col min="10252" max="10253" width="10.1796875" style="27" customWidth="1"/>
    <col min="10254" max="10254" width="9.453125" style="27" customWidth="1"/>
    <col min="10255" max="10496" width="11.453125" style="27"/>
    <col min="10497" max="10497" width="20.6328125" style="27" customWidth="1"/>
    <col min="10498" max="10498" width="9.453125" style="27" customWidth="1"/>
    <col min="10499" max="10499" width="10.1796875" style="27" customWidth="1"/>
    <col min="10500" max="10501" width="9.6328125" style="27" customWidth="1"/>
    <col min="10502" max="10502" width="9.453125" style="27" customWidth="1"/>
    <col min="10503" max="10503" width="10" style="27" customWidth="1"/>
    <col min="10504" max="10504" width="10.1796875" style="27" customWidth="1"/>
    <col min="10505" max="10506" width="9.453125" style="27" customWidth="1"/>
    <col min="10507" max="10507" width="9.81640625" style="27" customWidth="1"/>
    <col min="10508" max="10509" width="10.1796875" style="27" customWidth="1"/>
    <col min="10510" max="10510" width="9.453125" style="27" customWidth="1"/>
    <col min="10511" max="10752" width="11.453125" style="27"/>
    <col min="10753" max="10753" width="20.6328125" style="27" customWidth="1"/>
    <col min="10754" max="10754" width="9.453125" style="27" customWidth="1"/>
    <col min="10755" max="10755" width="10.1796875" style="27" customWidth="1"/>
    <col min="10756" max="10757" width="9.6328125" style="27" customWidth="1"/>
    <col min="10758" max="10758" width="9.453125" style="27" customWidth="1"/>
    <col min="10759" max="10759" width="10" style="27" customWidth="1"/>
    <col min="10760" max="10760" width="10.1796875" style="27" customWidth="1"/>
    <col min="10761" max="10762" width="9.453125" style="27" customWidth="1"/>
    <col min="10763" max="10763" width="9.81640625" style="27" customWidth="1"/>
    <col min="10764" max="10765" width="10.1796875" style="27" customWidth="1"/>
    <col min="10766" max="10766" width="9.453125" style="27" customWidth="1"/>
    <col min="10767" max="11008" width="11.453125" style="27"/>
    <col min="11009" max="11009" width="20.6328125" style="27" customWidth="1"/>
    <col min="11010" max="11010" width="9.453125" style="27" customWidth="1"/>
    <col min="11011" max="11011" width="10.1796875" style="27" customWidth="1"/>
    <col min="11012" max="11013" width="9.6328125" style="27" customWidth="1"/>
    <col min="11014" max="11014" width="9.453125" style="27" customWidth="1"/>
    <col min="11015" max="11015" width="10" style="27" customWidth="1"/>
    <col min="11016" max="11016" width="10.1796875" style="27" customWidth="1"/>
    <col min="11017" max="11018" width="9.453125" style="27" customWidth="1"/>
    <col min="11019" max="11019" width="9.81640625" style="27" customWidth="1"/>
    <col min="11020" max="11021" width="10.1796875" style="27" customWidth="1"/>
    <col min="11022" max="11022" width="9.453125" style="27" customWidth="1"/>
    <col min="11023" max="11264" width="11.453125" style="27"/>
    <col min="11265" max="11265" width="20.6328125" style="27" customWidth="1"/>
    <col min="11266" max="11266" width="9.453125" style="27" customWidth="1"/>
    <col min="11267" max="11267" width="10.1796875" style="27" customWidth="1"/>
    <col min="11268" max="11269" width="9.6328125" style="27" customWidth="1"/>
    <col min="11270" max="11270" width="9.453125" style="27" customWidth="1"/>
    <col min="11271" max="11271" width="10" style="27" customWidth="1"/>
    <col min="11272" max="11272" width="10.1796875" style="27" customWidth="1"/>
    <col min="11273" max="11274" width="9.453125" style="27" customWidth="1"/>
    <col min="11275" max="11275" width="9.81640625" style="27" customWidth="1"/>
    <col min="11276" max="11277" width="10.1796875" style="27" customWidth="1"/>
    <col min="11278" max="11278" width="9.453125" style="27" customWidth="1"/>
    <col min="11279" max="11520" width="11.453125" style="27"/>
    <col min="11521" max="11521" width="20.6328125" style="27" customWidth="1"/>
    <col min="11522" max="11522" width="9.453125" style="27" customWidth="1"/>
    <col min="11523" max="11523" width="10.1796875" style="27" customWidth="1"/>
    <col min="11524" max="11525" width="9.6328125" style="27" customWidth="1"/>
    <col min="11526" max="11526" width="9.453125" style="27" customWidth="1"/>
    <col min="11527" max="11527" width="10" style="27" customWidth="1"/>
    <col min="11528" max="11528" width="10.1796875" style="27" customWidth="1"/>
    <col min="11529" max="11530" width="9.453125" style="27" customWidth="1"/>
    <col min="11531" max="11531" width="9.81640625" style="27" customWidth="1"/>
    <col min="11532" max="11533" width="10.1796875" style="27" customWidth="1"/>
    <col min="11534" max="11534" width="9.453125" style="27" customWidth="1"/>
    <col min="11535" max="11776" width="11.453125" style="27"/>
    <col min="11777" max="11777" width="20.6328125" style="27" customWidth="1"/>
    <col min="11778" max="11778" width="9.453125" style="27" customWidth="1"/>
    <col min="11779" max="11779" width="10.1796875" style="27" customWidth="1"/>
    <col min="11780" max="11781" width="9.6328125" style="27" customWidth="1"/>
    <col min="11782" max="11782" width="9.453125" style="27" customWidth="1"/>
    <col min="11783" max="11783" width="10" style="27" customWidth="1"/>
    <col min="11784" max="11784" width="10.1796875" style="27" customWidth="1"/>
    <col min="11785" max="11786" width="9.453125" style="27" customWidth="1"/>
    <col min="11787" max="11787" width="9.81640625" style="27" customWidth="1"/>
    <col min="11788" max="11789" width="10.1796875" style="27" customWidth="1"/>
    <col min="11790" max="11790" width="9.453125" style="27" customWidth="1"/>
    <col min="11791" max="12032" width="11.453125" style="27"/>
    <col min="12033" max="12033" width="20.6328125" style="27" customWidth="1"/>
    <col min="12034" max="12034" width="9.453125" style="27" customWidth="1"/>
    <col min="12035" max="12035" width="10.1796875" style="27" customWidth="1"/>
    <col min="12036" max="12037" width="9.6328125" style="27" customWidth="1"/>
    <col min="12038" max="12038" width="9.453125" style="27" customWidth="1"/>
    <col min="12039" max="12039" width="10" style="27" customWidth="1"/>
    <col min="12040" max="12040" width="10.1796875" style="27" customWidth="1"/>
    <col min="12041" max="12042" width="9.453125" style="27" customWidth="1"/>
    <col min="12043" max="12043" width="9.81640625" style="27" customWidth="1"/>
    <col min="12044" max="12045" width="10.1796875" style="27" customWidth="1"/>
    <col min="12046" max="12046" width="9.453125" style="27" customWidth="1"/>
    <col min="12047" max="12288" width="11.453125" style="27"/>
    <col min="12289" max="12289" width="20.6328125" style="27" customWidth="1"/>
    <col min="12290" max="12290" width="9.453125" style="27" customWidth="1"/>
    <col min="12291" max="12291" width="10.1796875" style="27" customWidth="1"/>
    <col min="12292" max="12293" width="9.6328125" style="27" customWidth="1"/>
    <col min="12294" max="12294" width="9.453125" style="27" customWidth="1"/>
    <col min="12295" max="12295" width="10" style="27" customWidth="1"/>
    <col min="12296" max="12296" width="10.1796875" style="27" customWidth="1"/>
    <col min="12297" max="12298" width="9.453125" style="27" customWidth="1"/>
    <col min="12299" max="12299" width="9.81640625" style="27" customWidth="1"/>
    <col min="12300" max="12301" width="10.1796875" style="27" customWidth="1"/>
    <col min="12302" max="12302" width="9.453125" style="27" customWidth="1"/>
    <col min="12303" max="12544" width="11.453125" style="27"/>
    <col min="12545" max="12545" width="20.6328125" style="27" customWidth="1"/>
    <col min="12546" max="12546" width="9.453125" style="27" customWidth="1"/>
    <col min="12547" max="12547" width="10.1796875" style="27" customWidth="1"/>
    <col min="12548" max="12549" width="9.6328125" style="27" customWidth="1"/>
    <col min="12550" max="12550" width="9.453125" style="27" customWidth="1"/>
    <col min="12551" max="12551" width="10" style="27" customWidth="1"/>
    <col min="12552" max="12552" width="10.1796875" style="27" customWidth="1"/>
    <col min="12553" max="12554" width="9.453125" style="27" customWidth="1"/>
    <col min="12555" max="12555" width="9.81640625" style="27" customWidth="1"/>
    <col min="12556" max="12557" width="10.1796875" style="27" customWidth="1"/>
    <col min="12558" max="12558" width="9.453125" style="27" customWidth="1"/>
    <col min="12559" max="12800" width="11.453125" style="27"/>
    <col min="12801" max="12801" width="20.6328125" style="27" customWidth="1"/>
    <col min="12802" max="12802" width="9.453125" style="27" customWidth="1"/>
    <col min="12803" max="12803" width="10.1796875" style="27" customWidth="1"/>
    <col min="12804" max="12805" width="9.6328125" style="27" customWidth="1"/>
    <col min="12806" max="12806" width="9.453125" style="27" customWidth="1"/>
    <col min="12807" max="12807" width="10" style="27" customWidth="1"/>
    <col min="12808" max="12808" width="10.1796875" style="27" customWidth="1"/>
    <col min="12809" max="12810" width="9.453125" style="27" customWidth="1"/>
    <col min="12811" max="12811" width="9.81640625" style="27" customWidth="1"/>
    <col min="12812" max="12813" width="10.1796875" style="27" customWidth="1"/>
    <col min="12814" max="12814" width="9.453125" style="27" customWidth="1"/>
    <col min="12815" max="13056" width="11.453125" style="27"/>
    <col min="13057" max="13057" width="20.6328125" style="27" customWidth="1"/>
    <col min="13058" max="13058" width="9.453125" style="27" customWidth="1"/>
    <col min="13059" max="13059" width="10.1796875" style="27" customWidth="1"/>
    <col min="13060" max="13061" width="9.6328125" style="27" customWidth="1"/>
    <col min="13062" max="13062" width="9.453125" style="27" customWidth="1"/>
    <col min="13063" max="13063" width="10" style="27" customWidth="1"/>
    <col min="13064" max="13064" width="10.1796875" style="27" customWidth="1"/>
    <col min="13065" max="13066" width="9.453125" style="27" customWidth="1"/>
    <col min="13067" max="13067" width="9.81640625" style="27" customWidth="1"/>
    <col min="13068" max="13069" width="10.1796875" style="27" customWidth="1"/>
    <col min="13070" max="13070" width="9.453125" style="27" customWidth="1"/>
    <col min="13071" max="13312" width="11.453125" style="27"/>
    <col min="13313" max="13313" width="20.6328125" style="27" customWidth="1"/>
    <col min="13314" max="13314" width="9.453125" style="27" customWidth="1"/>
    <col min="13315" max="13315" width="10.1796875" style="27" customWidth="1"/>
    <col min="13316" max="13317" width="9.6328125" style="27" customWidth="1"/>
    <col min="13318" max="13318" width="9.453125" style="27" customWidth="1"/>
    <col min="13319" max="13319" width="10" style="27" customWidth="1"/>
    <col min="13320" max="13320" width="10.1796875" style="27" customWidth="1"/>
    <col min="13321" max="13322" width="9.453125" style="27" customWidth="1"/>
    <col min="13323" max="13323" width="9.81640625" style="27" customWidth="1"/>
    <col min="13324" max="13325" width="10.1796875" style="27" customWidth="1"/>
    <col min="13326" max="13326" width="9.453125" style="27" customWidth="1"/>
    <col min="13327" max="13568" width="11.453125" style="27"/>
    <col min="13569" max="13569" width="20.6328125" style="27" customWidth="1"/>
    <col min="13570" max="13570" width="9.453125" style="27" customWidth="1"/>
    <col min="13571" max="13571" width="10.1796875" style="27" customWidth="1"/>
    <col min="13572" max="13573" width="9.6328125" style="27" customWidth="1"/>
    <col min="13574" max="13574" width="9.453125" style="27" customWidth="1"/>
    <col min="13575" max="13575" width="10" style="27" customWidth="1"/>
    <col min="13576" max="13576" width="10.1796875" style="27" customWidth="1"/>
    <col min="13577" max="13578" width="9.453125" style="27" customWidth="1"/>
    <col min="13579" max="13579" width="9.81640625" style="27" customWidth="1"/>
    <col min="13580" max="13581" width="10.1796875" style="27" customWidth="1"/>
    <col min="13582" max="13582" width="9.453125" style="27" customWidth="1"/>
    <col min="13583" max="13824" width="11.453125" style="27"/>
    <col min="13825" max="13825" width="20.6328125" style="27" customWidth="1"/>
    <col min="13826" max="13826" width="9.453125" style="27" customWidth="1"/>
    <col min="13827" max="13827" width="10.1796875" style="27" customWidth="1"/>
    <col min="13828" max="13829" width="9.6328125" style="27" customWidth="1"/>
    <col min="13830" max="13830" width="9.453125" style="27" customWidth="1"/>
    <col min="13831" max="13831" width="10" style="27" customWidth="1"/>
    <col min="13832" max="13832" width="10.1796875" style="27" customWidth="1"/>
    <col min="13833" max="13834" width="9.453125" style="27" customWidth="1"/>
    <col min="13835" max="13835" width="9.81640625" style="27" customWidth="1"/>
    <col min="13836" max="13837" width="10.1796875" style="27" customWidth="1"/>
    <col min="13838" max="13838" width="9.453125" style="27" customWidth="1"/>
    <col min="13839" max="14080" width="11.453125" style="27"/>
    <col min="14081" max="14081" width="20.6328125" style="27" customWidth="1"/>
    <col min="14082" max="14082" width="9.453125" style="27" customWidth="1"/>
    <col min="14083" max="14083" width="10.1796875" style="27" customWidth="1"/>
    <col min="14084" max="14085" width="9.6328125" style="27" customWidth="1"/>
    <col min="14086" max="14086" width="9.453125" style="27" customWidth="1"/>
    <col min="14087" max="14087" width="10" style="27" customWidth="1"/>
    <col min="14088" max="14088" width="10.1796875" style="27" customWidth="1"/>
    <col min="14089" max="14090" width="9.453125" style="27" customWidth="1"/>
    <col min="14091" max="14091" width="9.81640625" style="27" customWidth="1"/>
    <col min="14092" max="14093" width="10.1796875" style="27" customWidth="1"/>
    <col min="14094" max="14094" width="9.453125" style="27" customWidth="1"/>
    <col min="14095" max="14336" width="11.453125" style="27"/>
    <col min="14337" max="14337" width="20.6328125" style="27" customWidth="1"/>
    <col min="14338" max="14338" width="9.453125" style="27" customWidth="1"/>
    <col min="14339" max="14339" width="10.1796875" style="27" customWidth="1"/>
    <col min="14340" max="14341" width="9.6328125" style="27" customWidth="1"/>
    <col min="14342" max="14342" width="9.453125" style="27" customWidth="1"/>
    <col min="14343" max="14343" width="10" style="27" customWidth="1"/>
    <col min="14344" max="14344" width="10.1796875" style="27" customWidth="1"/>
    <col min="14345" max="14346" width="9.453125" style="27" customWidth="1"/>
    <col min="14347" max="14347" width="9.81640625" style="27" customWidth="1"/>
    <col min="14348" max="14349" width="10.1796875" style="27" customWidth="1"/>
    <col min="14350" max="14350" width="9.453125" style="27" customWidth="1"/>
    <col min="14351" max="14592" width="11.453125" style="27"/>
    <col min="14593" max="14593" width="20.6328125" style="27" customWidth="1"/>
    <col min="14594" max="14594" width="9.453125" style="27" customWidth="1"/>
    <col min="14595" max="14595" width="10.1796875" style="27" customWidth="1"/>
    <col min="14596" max="14597" width="9.6328125" style="27" customWidth="1"/>
    <col min="14598" max="14598" width="9.453125" style="27" customWidth="1"/>
    <col min="14599" max="14599" width="10" style="27" customWidth="1"/>
    <col min="14600" max="14600" width="10.1796875" style="27" customWidth="1"/>
    <col min="14601" max="14602" width="9.453125" style="27" customWidth="1"/>
    <col min="14603" max="14603" width="9.81640625" style="27" customWidth="1"/>
    <col min="14604" max="14605" width="10.1796875" style="27" customWidth="1"/>
    <col min="14606" max="14606" width="9.453125" style="27" customWidth="1"/>
    <col min="14607" max="14848" width="11.453125" style="27"/>
    <col min="14849" max="14849" width="20.6328125" style="27" customWidth="1"/>
    <col min="14850" max="14850" width="9.453125" style="27" customWidth="1"/>
    <col min="14851" max="14851" width="10.1796875" style="27" customWidth="1"/>
    <col min="14852" max="14853" width="9.6328125" style="27" customWidth="1"/>
    <col min="14854" max="14854" width="9.453125" style="27" customWidth="1"/>
    <col min="14855" max="14855" width="10" style="27" customWidth="1"/>
    <col min="14856" max="14856" width="10.1796875" style="27" customWidth="1"/>
    <col min="14857" max="14858" width="9.453125" style="27" customWidth="1"/>
    <col min="14859" max="14859" width="9.81640625" style="27" customWidth="1"/>
    <col min="14860" max="14861" width="10.1796875" style="27" customWidth="1"/>
    <col min="14862" max="14862" width="9.453125" style="27" customWidth="1"/>
    <col min="14863" max="15104" width="11.453125" style="27"/>
    <col min="15105" max="15105" width="20.6328125" style="27" customWidth="1"/>
    <col min="15106" max="15106" width="9.453125" style="27" customWidth="1"/>
    <col min="15107" max="15107" width="10.1796875" style="27" customWidth="1"/>
    <col min="15108" max="15109" width="9.6328125" style="27" customWidth="1"/>
    <col min="15110" max="15110" width="9.453125" style="27" customWidth="1"/>
    <col min="15111" max="15111" width="10" style="27" customWidth="1"/>
    <col min="15112" max="15112" width="10.1796875" style="27" customWidth="1"/>
    <col min="15113" max="15114" width="9.453125" style="27" customWidth="1"/>
    <col min="15115" max="15115" width="9.81640625" style="27" customWidth="1"/>
    <col min="15116" max="15117" width="10.1796875" style="27" customWidth="1"/>
    <col min="15118" max="15118" width="9.453125" style="27" customWidth="1"/>
    <col min="15119" max="15360" width="11.453125" style="27"/>
    <col min="15361" max="15361" width="20.6328125" style="27" customWidth="1"/>
    <col min="15362" max="15362" width="9.453125" style="27" customWidth="1"/>
    <col min="15363" max="15363" width="10.1796875" style="27" customWidth="1"/>
    <col min="15364" max="15365" width="9.6328125" style="27" customWidth="1"/>
    <col min="15366" max="15366" width="9.453125" style="27" customWidth="1"/>
    <col min="15367" max="15367" width="10" style="27" customWidth="1"/>
    <col min="15368" max="15368" width="10.1796875" style="27" customWidth="1"/>
    <col min="15369" max="15370" width="9.453125" style="27" customWidth="1"/>
    <col min="15371" max="15371" width="9.81640625" style="27" customWidth="1"/>
    <col min="15372" max="15373" width="10.1796875" style="27" customWidth="1"/>
    <col min="15374" max="15374" width="9.453125" style="27" customWidth="1"/>
    <col min="15375" max="15616" width="11.453125" style="27"/>
    <col min="15617" max="15617" width="20.6328125" style="27" customWidth="1"/>
    <col min="15618" max="15618" width="9.453125" style="27" customWidth="1"/>
    <col min="15619" max="15619" width="10.1796875" style="27" customWidth="1"/>
    <col min="15620" max="15621" width="9.6328125" style="27" customWidth="1"/>
    <col min="15622" max="15622" width="9.453125" style="27" customWidth="1"/>
    <col min="15623" max="15623" width="10" style="27" customWidth="1"/>
    <col min="15624" max="15624" width="10.1796875" style="27" customWidth="1"/>
    <col min="15625" max="15626" width="9.453125" style="27" customWidth="1"/>
    <col min="15627" max="15627" width="9.81640625" style="27" customWidth="1"/>
    <col min="15628" max="15629" width="10.1796875" style="27" customWidth="1"/>
    <col min="15630" max="15630" width="9.453125" style="27" customWidth="1"/>
    <col min="15631" max="15872" width="11.453125" style="27"/>
    <col min="15873" max="15873" width="20.6328125" style="27" customWidth="1"/>
    <col min="15874" max="15874" width="9.453125" style="27" customWidth="1"/>
    <col min="15875" max="15875" width="10.1796875" style="27" customWidth="1"/>
    <col min="15876" max="15877" width="9.6328125" style="27" customWidth="1"/>
    <col min="15878" max="15878" width="9.453125" style="27" customWidth="1"/>
    <col min="15879" max="15879" width="10" style="27" customWidth="1"/>
    <col min="15880" max="15880" width="10.1796875" style="27" customWidth="1"/>
    <col min="15881" max="15882" width="9.453125" style="27" customWidth="1"/>
    <col min="15883" max="15883" width="9.81640625" style="27" customWidth="1"/>
    <col min="15884" max="15885" width="10.1796875" style="27" customWidth="1"/>
    <col min="15886" max="15886" width="9.453125" style="27" customWidth="1"/>
    <col min="15887" max="16128" width="11.453125" style="27"/>
    <col min="16129" max="16129" width="20.6328125" style="27" customWidth="1"/>
    <col min="16130" max="16130" width="9.453125" style="27" customWidth="1"/>
    <col min="16131" max="16131" width="10.1796875" style="27" customWidth="1"/>
    <col min="16132" max="16133" width="9.6328125" style="27" customWidth="1"/>
    <col min="16134" max="16134" width="9.453125" style="27" customWidth="1"/>
    <col min="16135" max="16135" width="10" style="27" customWidth="1"/>
    <col min="16136" max="16136" width="10.1796875" style="27" customWidth="1"/>
    <col min="16137" max="16138" width="9.453125" style="27" customWidth="1"/>
    <col min="16139" max="16139" width="9.81640625" style="27" customWidth="1"/>
    <col min="16140" max="16141" width="10.1796875" style="27" customWidth="1"/>
    <col min="16142" max="16142" width="9.453125" style="27" customWidth="1"/>
    <col min="16143" max="16384" width="11.453125" style="27"/>
  </cols>
  <sheetData>
    <row r="1" spans="1:14" x14ac:dyDescent="0.3">
      <c r="B1" s="26"/>
      <c r="C1" s="26"/>
      <c r="D1" s="26"/>
      <c r="E1" s="26"/>
    </row>
    <row r="2" spans="1:14" x14ac:dyDescent="0.3">
      <c r="B2" s="26"/>
      <c r="C2" s="26"/>
      <c r="D2" s="26"/>
      <c r="E2" s="26"/>
    </row>
    <row r="3" spans="1:14" ht="15.5" x14ac:dyDescent="0.35">
      <c r="B3" s="28" t="s">
        <v>19</v>
      </c>
      <c r="C3" s="26"/>
      <c r="D3" s="26"/>
      <c r="E3" s="26"/>
    </row>
    <row r="4" spans="1:14" x14ac:dyDescent="0.3">
      <c r="B4" s="26"/>
      <c r="C4" s="26"/>
      <c r="D4" s="26"/>
      <c r="E4" s="26"/>
    </row>
    <row r="5" spans="1:14" ht="14" x14ac:dyDescent="0.3">
      <c r="A5" s="29"/>
    </row>
    <row r="6" spans="1:14" ht="15.5" x14ac:dyDescent="0.35">
      <c r="A6" s="30" t="s">
        <v>20</v>
      </c>
    </row>
    <row r="7" spans="1:14" ht="16" thickBot="1" x14ac:dyDescent="0.4">
      <c r="A7" s="30" t="s">
        <v>21</v>
      </c>
    </row>
    <row r="8" spans="1:14" ht="24" customHeight="1" thickBot="1" x14ac:dyDescent="0.35">
      <c r="A8" s="191" t="s">
        <v>22</v>
      </c>
      <c r="B8" s="194" t="s">
        <v>23</v>
      </c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6"/>
    </row>
    <row r="9" spans="1:14" x14ac:dyDescent="0.3">
      <c r="A9" s="192"/>
      <c r="B9" s="197">
        <v>2008</v>
      </c>
      <c r="C9" s="197">
        <v>2009</v>
      </c>
      <c r="D9" s="197">
        <v>2010</v>
      </c>
      <c r="E9" s="197">
        <v>2011</v>
      </c>
      <c r="F9" s="197">
        <v>2012</v>
      </c>
      <c r="G9" s="197">
        <v>2013</v>
      </c>
      <c r="H9" s="197">
        <v>2014</v>
      </c>
      <c r="I9" s="197">
        <v>2015</v>
      </c>
      <c r="J9" s="197">
        <v>2016</v>
      </c>
      <c r="K9" s="197">
        <v>2017</v>
      </c>
      <c r="L9" s="197">
        <v>2018</v>
      </c>
      <c r="M9" s="197">
        <v>2019</v>
      </c>
      <c r="N9" s="197">
        <v>2020</v>
      </c>
    </row>
    <row r="10" spans="1:14" ht="13.5" thickBot="1" x14ac:dyDescent="0.35">
      <c r="A10" s="193"/>
      <c r="B10" s="198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</row>
    <row r="11" spans="1:14" x14ac:dyDescent="0.3">
      <c r="A11" s="31"/>
      <c r="B11" s="32"/>
      <c r="C11" s="32"/>
      <c r="D11" s="32"/>
      <c r="I11" s="33"/>
      <c r="J11" s="33"/>
      <c r="K11" s="33"/>
      <c r="L11" s="33"/>
      <c r="M11" s="33"/>
      <c r="N11" s="33"/>
    </row>
    <row r="12" spans="1:14" x14ac:dyDescent="0.3">
      <c r="A12" s="34" t="s">
        <v>24</v>
      </c>
      <c r="B12" s="35">
        <v>13677815.346365806</v>
      </c>
      <c r="C12" s="35">
        <v>14017057.22848141</v>
      </c>
      <c r="D12" s="35">
        <v>14361665.743836161</v>
      </c>
      <c r="E12" s="35">
        <v>14713763.416000003</v>
      </c>
      <c r="F12" s="35">
        <v>15073374.567999998</v>
      </c>
      <c r="G12" s="35">
        <v>15438383.711999997</v>
      </c>
      <c r="H12" s="35">
        <v>15806675.104000002</v>
      </c>
      <c r="I12" s="35">
        <v>16176133</v>
      </c>
      <c r="J12" s="35">
        <v>16548167.896</v>
      </c>
      <c r="K12" s="35">
        <v>16924190.288000003</v>
      </c>
      <c r="L12" s="35">
        <v>17302084.431999996</v>
      </c>
      <c r="M12" s="35">
        <v>17679734.584000003</v>
      </c>
      <c r="N12" s="35">
        <v>18055024.999999996</v>
      </c>
    </row>
    <row r="13" spans="1:14" x14ac:dyDescent="0.3">
      <c r="A13" s="34"/>
      <c r="B13" s="36"/>
      <c r="C13" s="36"/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</row>
    <row r="14" spans="1:14" x14ac:dyDescent="0.3">
      <c r="A14" s="38" t="s">
        <v>25</v>
      </c>
      <c r="B14" s="36">
        <v>2994047</v>
      </c>
      <c r="C14" s="36">
        <v>3049601</v>
      </c>
      <c r="D14" s="36">
        <v>3103685</v>
      </c>
      <c r="E14" s="39">
        <v>3156284.1692382139</v>
      </c>
      <c r="F14" s="39">
        <v>3207586.767950132</v>
      </c>
      <c r="G14" s="39">
        <v>3257616.4651898518</v>
      </c>
      <c r="H14" s="39">
        <v>3306396.7918545716</v>
      </c>
      <c r="I14" s="39">
        <v>3353951.2788414927</v>
      </c>
      <c r="J14" s="39">
        <v>3400264.2388858157</v>
      </c>
      <c r="K14" s="39">
        <v>3445319.9847227405</v>
      </c>
      <c r="L14" s="39">
        <v>3489142.0472494652</v>
      </c>
      <c r="M14" s="39">
        <v>3531753.9573631925</v>
      </c>
      <c r="N14" s="39">
        <v>3573179.2459611199</v>
      </c>
    </row>
    <row r="15" spans="1:14" x14ac:dyDescent="0.3">
      <c r="A15" s="40" t="s">
        <v>25</v>
      </c>
      <c r="B15" s="41">
        <v>980160.03831178206</v>
      </c>
      <c r="C15" s="42">
        <v>984655.23078900063</v>
      </c>
      <c r="D15" s="41">
        <v>988149.54703566129</v>
      </c>
      <c r="E15" s="43">
        <v>990749.91927565727</v>
      </c>
      <c r="F15" s="43">
        <v>992540.57655563473</v>
      </c>
      <c r="G15" s="43">
        <v>993552.18884771492</v>
      </c>
      <c r="H15" s="43">
        <v>993814.95543927327</v>
      </c>
      <c r="I15" s="43">
        <v>994077.79152519978</v>
      </c>
      <c r="J15" s="43">
        <v>994340.69712387375</v>
      </c>
      <c r="K15" s="43">
        <v>994603.67225367937</v>
      </c>
      <c r="L15" s="43">
        <v>994866.71693300572</v>
      </c>
      <c r="M15" s="43">
        <v>995129.83118024666</v>
      </c>
      <c r="N15" s="43">
        <v>995393.01501380093</v>
      </c>
    </row>
    <row r="16" spans="1:14" x14ac:dyDescent="0.3">
      <c r="A16" s="40" t="s">
        <v>26</v>
      </c>
      <c r="B16" s="41">
        <v>80780.994447572899</v>
      </c>
      <c r="C16" s="42">
        <v>82975.792933078163</v>
      </c>
      <c r="D16" s="41">
        <v>85290.219842464285</v>
      </c>
      <c r="E16" s="43">
        <v>87589.075528917718</v>
      </c>
      <c r="F16" s="43">
        <v>89875.952557506724</v>
      </c>
      <c r="G16" s="43">
        <v>92149.982983322276</v>
      </c>
      <c r="H16" s="43">
        <v>94410.313948870302</v>
      </c>
      <c r="I16" s="43">
        <v>96656.112678971447</v>
      </c>
      <c r="J16" s="43">
        <v>98885.427118544118</v>
      </c>
      <c r="K16" s="43">
        <v>101096.28659401282</v>
      </c>
      <c r="L16" s="43">
        <v>103287.86458496659</v>
      </c>
      <c r="M16" s="43">
        <v>105459.36002605375</v>
      </c>
      <c r="N16" s="43">
        <v>107609.99839708967</v>
      </c>
    </row>
    <row r="17" spans="1:14" x14ac:dyDescent="0.3">
      <c r="A17" s="40" t="s">
        <v>27</v>
      </c>
      <c r="B17" s="41">
        <v>63447.524763943169</v>
      </c>
      <c r="C17" s="42">
        <v>65530.825108097459</v>
      </c>
      <c r="D17" s="41">
        <v>67730.174580022343</v>
      </c>
      <c r="E17" s="43">
        <v>69939.357766448404</v>
      </c>
      <c r="F17" s="43">
        <v>72161.232125117298</v>
      </c>
      <c r="G17" s="43">
        <v>74395.116687060377</v>
      </c>
      <c r="H17" s="43">
        <v>76640.326811185805</v>
      </c>
      <c r="I17" s="43">
        <v>78896.178378698547</v>
      </c>
      <c r="J17" s="43">
        <v>81161.052884796387</v>
      </c>
      <c r="K17" s="43">
        <v>83433.28024783521</v>
      </c>
      <c r="L17" s="43">
        <v>85712.102798251261</v>
      </c>
      <c r="M17" s="43">
        <v>87996.767496009998</v>
      </c>
      <c r="N17" s="43">
        <v>90286.527205635168</v>
      </c>
    </row>
    <row r="18" spans="1:14" x14ac:dyDescent="0.3">
      <c r="A18" s="40" t="s">
        <v>28</v>
      </c>
      <c r="B18" s="41">
        <v>5596.1499821729976</v>
      </c>
      <c r="C18" s="42">
        <v>5656.2474807871295</v>
      </c>
      <c r="D18" s="41">
        <v>5721.0147463798585</v>
      </c>
      <c r="E18" s="43">
        <v>5781.234922478</v>
      </c>
      <c r="F18" s="43">
        <v>5837.2866788055098</v>
      </c>
      <c r="G18" s="43">
        <v>5889.2449381393781</v>
      </c>
      <c r="H18" s="43">
        <v>5937.1858172384418</v>
      </c>
      <c r="I18" s="43">
        <v>5981.1867936377703</v>
      </c>
      <c r="J18" s="43">
        <v>6021.2571680042383</v>
      </c>
      <c r="K18" s="43">
        <v>6057.4094085852412</v>
      </c>
      <c r="L18" s="43">
        <v>6089.7275690749257</v>
      </c>
      <c r="M18" s="43">
        <v>6118.2967695111429</v>
      </c>
      <c r="N18" s="43">
        <v>6143.2030991361189</v>
      </c>
    </row>
    <row r="19" spans="1:14" x14ac:dyDescent="0.3">
      <c r="A19" s="40" t="s">
        <v>29</v>
      </c>
      <c r="B19" s="41">
        <v>55858.473366128739</v>
      </c>
      <c r="C19" s="42">
        <v>56921.775261725343</v>
      </c>
      <c r="D19" s="41">
        <v>58046.149618661992</v>
      </c>
      <c r="E19" s="43">
        <v>59138.63330291742</v>
      </c>
      <c r="F19" s="43">
        <v>60202.150570760998</v>
      </c>
      <c r="G19" s="43">
        <v>61236.578442281971</v>
      </c>
      <c r="H19" s="43">
        <v>62241.816280210696</v>
      </c>
      <c r="I19" s="43">
        <v>63217.788369852307</v>
      </c>
      <c r="J19" s="43">
        <v>64163.703820094895</v>
      </c>
      <c r="K19" s="43">
        <v>65078.79358048104</v>
      </c>
      <c r="L19" s="43">
        <v>65963.052780567479</v>
      </c>
      <c r="M19" s="43">
        <v>66816.502302754481</v>
      </c>
      <c r="N19" s="43">
        <v>67639.188583371113</v>
      </c>
    </row>
    <row r="20" spans="1:14" x14ac:dyDescent="0.3">
      <c r="A20" s="40" t="s">
        <v>30</v>
      </c>
      <c r="B20" s="41">
        <v>115843.15758062493</v>
      </c>
      <c r="C20" s="42">
        <v>118501.5663934671</v>
      </c>
      <c r="D20" s="41">
        <v>121306.31267686682</v>
      </c>
      <c r="E20" s="43">
        <v>124063.94839220097</v>
      </c>
      <c r="F20" s="43">
        <v>126779.97174413687</v>
      </c>
      <c r="G20" s="43">
        <v>129453.52833028795</v>
      </c>
      <c r="H20" s="43">
        <v>132083.80231832946</v>
      </c>
      <c r="I20" s="43">
        <v>134670.02278189713</v>
      </c>
      <c r="J20" s="43">
        <v>137209.88200281846</v>
      </c>
      <c r="K20" s="43">
        <v>139701.08816828244</v>
      </c>
      <c r="L20" s="43">
        <v>142142.96564661717</v>
      </c>
      <c r="M20" s="43">
        <v>144534.88898651354</v>
      </c>
      <c r="N20" s="43">
        <v>146876.28351787225</v>
      </c>
    </row>
    <row r="21" spans="1:14" x14ac:dyDescent="0.3">
      <c r="A21" s="40" t="s">
        <v>31</v>
      </c>
      <c r="B21" s="41">
        <v>62962.511531177734</v>
      </c>
      <c r="C21" s="42">
        <v>65278.911446010818</v>
      </c>
      <c r="D21" s="41">
        <v>67728.174574867167</v>
      </c>
      <c r="E21" s="43">
        <v>70205.109899388903</v>
      </c>
      <c r="F21" s="43">
        <v>72712.810537909507</v>
      </c>
      <c r="G21" s="43">
        <v>75250.83596222839</v>
      </c>
      <c r="H21" s="43">
        <v>77818.733002642737</v>
      </c>
      <c r="I21" s="43">
        <v>80416.03996039179</v>
      </c>
      <c r="J21" s="43">
        <v>83041.329957652546</v>
      </c>
      <c r="K21" s="43">
        <v>85693.099259454961</v>
      </c>
      <c r="L21" s="43">
        <v>88370.759915528324</v>
      </c>
      <c r="M21" s="43">
        <v>91073.718003646674</v>
      </c>
      <c r="N21" s="43">
        <v>93801.374938281457</v>
      </c>
    </row>
    <row r="22" spans="1:14" x14ac:dyDescent="0.3">
      <c r="A22" s="40" t="s">
        <v>32</v>
      </c>
      <c r="B22" s="41">
        <v>462752.80188356759</v>
      </c>
      <c r="C22" s="42">
        <v>469223.98203927831</v>
      </c>
      <c r="D22" s="41">
        <v>474421.22285920859</v>
      </c>
      <c r="E22" s="43">
        <v>479237.61987971247</v>
      </c>
      <c r="F22" s="43">
        <v>483704.9721275834</v>
      </c>
      <c r="G22" s="43">
        <v>487829.87128530868</v>
      </c>
      <c r="H22" s="43">
        <v>491618.99842898059</v>
      </c>
      <c r="I22" s="43">
        <v>495079.13766005385</v>
      </c>
      <c r="J22" s="43">
        <v>498211.42221546569</v>
      </c>
      <c r="K22" s="43">
        <v>501017.24591939629</v>
      </c>
      <c r="L22" s="43">
        <v>503503.9195477817</v>
      </c>
      <c r="M22" s="43">
        <v>505678.83145530301</v>
      </c>
      <c r="N22" s="43">
        <v>507549.43939636456</v>
      </c>
    </row>
    <row r="23" spans="1:14" x14ac:dyDescent="0.3">
      <c r="A23" s="40" t="s">
        <v>33</v>
      </c>
      <c r="B23" s="41">
        <v>38260.757443817027</v>
      </c>
      <c r="C23" s="42">
        <v>39135.833715376248</v>
      </c>
      <c r="D23" s="41">
        <v>40059.10325559006</v>
      </c>
      <c r="E23" s="43">
        <v>40966.677441344669</v>
      </c>
      <c r="F23" s="43">
        <v>41860.375204046592</v>
      </c>
      <c r="G23" s="43">
        <v>42739.917574002378</v>
      </c>
      <c r="H23" s="43">
        <v>43605.038399143996</v>
      </c>
      <c r="I23" s="43">
        <v>44455.486431745754</v>
      </c>
      <c r="J23" s="43">
        <v>45290.503232973693</v>
      </c>
      <c r="K23" s="43">
        <v>46109.335842428787</v>
      </c>
      <c r="L23" s="43">
        <v>46911.764918768626</v>
      </c>
      <c r="M23" s="43">
        <v>47697.587747105026</v>
      </c>
      <c r="N23" s="43">
        <v>48466.618431030729</v>
      </c>
    </row>
    <row r="24" spans="1:14" x14ac:dyDescent="0.3">
      <c r="A24" s="40" t="s">
        <v>34</v>
      </c>
      <c r="B24" s="41">
        <v>196422.21674853342</v>
      </c>
      <c r="C24" s="42">
        <v>202073.89857356329</v>
      </c>
      <c r="D24" s="41">
        <v>208034.53622590238</v>
      </c>
      <c r="E24" s="43">
        <v>213975.25072564589</v>
      </c>
      <c r="F24" s="43">
        <v>219904.69610734525</v>
      </c>
      <c r="G24" s="43">
        <v>225820.6499972122</v>
      </c>
      <c r="H24" s="43">
        <v>231720.91342963101</v>
      </c>
      <c r="I24" s="43">
        <v>237245</v>
      </c>
      <c r="J24" s="43">
        <v>242394</v>
      </c>
      <c r="K24" s="43">
        <v>247173</v>
      </c>
      <c r="L24" s="43">
        <v>251596</v>
      </c>
      <c r="M24" s="43">
        <v>255674</v>
      </c>
      <c r="N24" s="43">
        <v>259420</v>
      </c>
    </row>
    <row r="25" spans="1:14" x14ac:dyDescent="0.3">
      <c r="A25" s="40" t="s">
        <v>35</v>
      </c>
      <c r="B25" s="41">
        <v>27465.280193003993</v>
      </c>
      <c r="C25" s="42">
        <v>28093.381118647401</v>
      </c>
      <c r="D25" s="41">
        <v>28756.074121115053</v>
      </c>
      <c r="E25" s="43">
        <v>29407.497175549019</v>
      </c>
      <c r="F25" s="43">
        <v>30048.956061214783</v>
      </c>
      <c r="G25" s="43">
        <v>30680.250595863643</v>
      </c>
      <c r="H25" s="43">
        <v>31301.189800112992</v>
      </c>
      <c r="I25" s="43">
        <v>31911.593395248299</v>
      </c>
      <c r="J25" s="43">
        <v>32510.917026912059</v>
      </c>
      <c r="K25" s="43">
        <v>33098.620278589253</v>
      </c>
      <c r="L25" s="43">
        <v>33674.545785319046</v>
      </c>
      <c r="M25" s="43">
        <v>34238.548118556297</v>
      </c>
      <c r="N25" s="43">
        <v>34790.493923868729</v>
      </c>
    </row>
    <row r="26" spans="1:14" x14ac:dyDescent="0.3">
      <c r="A26" s="40" t="s">
        <v>36</v>
      </c>
      <c r="B26" s="41">
        <v>11963.541083009002</v>
      </c>
      <c r="C26" s="42">
        <v>12205.947639421636</v>
      </c>
      <c r="D26" s="41">
        <v>12462.032121899283</v>
      </c>
      <c r="E26" s="43">
        <v>12711.860441011719</v>
      </c>
      <c r="F26" s="43">
        <v>12956.03824223198</v>
      </c>
      <c r="G26" s="43">
        <v>13194.51756126802</v>
      </c>
      <c r="H26" s="43">
        <v>13427.255073659579</v>
      </c>
      <c r="I26" s="43">
        <v>13654.212680525148</v>
      </c>
      <c r="J26" s="43">
        <v>13875.197496473807</v>
      </c>
      <c r="K26" s="43">
        <v>14090.020488008438</v>
      </c>
      <c r="L26" s="43">
        <v>14298.657414571551</v>
      </c>
      <c r="M26" s="43">
        <v>14501.089563075406</v>
      </c>
      <c r="N26" s="43">
        <v>14697.303738184386</v>
      </c>
    </row>
    <row r="27" spans="1:14" x14ac:dyDescent="0.3">
      <c r="A27" s="40" t="s">
        <v>37</v>
      </c>
      <c r="B27" s="41">
        <v>40114.096668885104</v>
      </c>
      <c r="C27" s="42">
        <v>41327.272416060143</v>
      </c>
      <c r="D27" s="41">
        <v>42607.109823283798</v>
      </c>
      <c r="E27" s="43">
        <v>43886.434084104287</v>
      </c>
      <c r="F27" s="43">
        <v>45167.012763364866</v>
      </c>
      <c r="G27" s="43">
        <v>46448.386413050372</v>
      </c>
      <c r="H27" s="43">
        <v>47730.097780174743</v>
      </c>
      <c r="I27" s="43">
        <v>49011.694413364152</v>
      </c>
      <c r="J27" s="43">
        <v>50292.149306993568</v>
      </c>
      <c r="K27" s="43">
        <v>51570.413806104247</v>
      </c>
      <c r="L27" s="43">
        <v>52846.012292274143</v>
      </c>
      <c r="M27" s="43">
        <v>54118.476768376771</v>
      </c>
      <c r="N27" s="43">
        <v>55387.347575174826</v>
      </c>
    </row>
    <row r="28" spans="1:14" x14ac:dyDescent="0.3">
      <c r="A28" s="40" t="s">
        <v>38</v>
      </c>
      <c r="B28" s="41">
        <v>100933.41036123454</v>
      </c>
      <c r="C28" s="42">
        <v>103271.5691861282</v>
      </c>
      <c r="D28" s="41">
        <v>105738.2725489798</v>
      </c>
      <c r="E28" s="43">
        <v>108164.94459893049</v>
      </c>
      <c r="F28" s="43">
        <v>110556.35414385116</v>
      </c>
      <c r="G28" s="43">
        <v>112911.733189291</v>
      </c>
      <c r="H28" s="43">
        <v>115230.34674735458</v>
      </c>
      <c r="I28" s="43">
        <v>117511.49840068675</v>
      </c>
      <c r="J28" s="43">
        <v>119753.14987980478</v>
      </c>
      <c r="K28" s="43">
        <v>121953.2750805074</v>
      </c>
      <c r="L28" s="43">
        <v>124111.25734865824</v>
      </c>
      <c r="M28" s="43">
        <v>126226.52334210677</v>
      </c>
      <c r="N28" s="43">
        <v>128298.54360175283</v>
      </c>
    </row>
    <row r="29" spans="1:14" x14ac:dyDescent="0.3">
      <c r="A29" s="40" t="s">
        <v>39</v>
      </c>
      <c r="B29" s="41">
        <v>474368.48029272369</v>
      </c>
      <c r="C29" s="42">
        <v>488334.78956250194</v>
      </c>
      <c r="D29" s="41">
        <v>501395.29238706216</v>
      </c>
      <c r="E29" s="43">
        <v>514334.5814076509</v>
      </c>
      <c r="F29" s="43">
        <v>527174.08561255608</v>
      </c>
      <c r="G29" s="43">
        <v>539909.00486974139</v>
      </c>
      <c r="H29" s="43">
        <v>552534.64946040465</v>
      </c>
      <c r="I29" s="43">
        <v>564686</v>
      </c>
      <c r="J29" s="43">
        <v>576363</v>
      </c>
      <c r="K29" s="43">
        <v>587563</v>
      </c>
      <c r="L29" s="43">
        <v>598295</v>
      </c>
      <c r="M29" s="43">
        <v>608570</v>
      </c>
      <c r="N29" s="43">
        <v>618397</v>
      </c>
    </row>
    <row r="30" spans="1:14" x14ac:dyDescent="0.3">
      <c r="A30" s="40" t="s">
        <v>40</v>
      </c>
      <c r="B30" s="41">
        <v>131984.34422096808</v>
      </c>
      <c r="C30" s="42">
        <v>135617.79160999646</v>
      </c>
      <c r="D30" s="41">
        <v>139449.35944204245</v>
      </c>
      <c r="E30" s="43">
        <v>143258.12590889516</v>
      </c>
      <c r="F30" s="43">
        <v>147049.94360838126</v>
      </c>
      <c r="G30" s="43">
        <v>150823.37276336848</v>
      </c>
      <c r="H30" s="43">
        <v>154576.99629586717</v>
      </c>
      <c r="I30" s="43">
        <v>158309.42804948564</v>
      </c>
      <c r="J30" s="43">
        <v>162017.4460731908</v>
      </c>
      <c r="K30" s="43">
        <v>165697.79340387616</v>
      </c>
      <c r="L30" s="43">
        <v>169349.08447030024</v>
      </c>
      <c r="M30" s="43">
        <v>172969.97353199657</v>
      </c>
      <c r="N30" s="43">
        <v>176559.15653926414</v>
      </c>
    </row>
    <row r="31" spans="1:14" x14ac:dyDescent="0.3">
      <c r="A31" s="40" t="s">
        <v>41</v>
      </c>
      <c r="B31" s="41">
        <v>145133.22112085467</v>
      </c>
      <c r="C31" s="42">
        <v>150796.18472686005</v>
      </c>
      <c r="D31" s="41">
        <v>156790.40413999266</v>
      </c>
      <c r="E31" s="43">
        <v>162873.89848736039</v>
      </c>
      <c r="F31" s="43">
        <v>169054.35330968426</v>
      </c>
      <c r="G31" s="43">
        <v>175331.2847497102</v>
      </c>
      <c r="H31" s="43">
        <v>181704.17282149219</v>
      </c>
      <c r="I31" s="43">
        <v>188172.47067645815</v>
      </c>
      <c r="J31" s="43">
        <v>194733.36098675005</v>
      </c>
      <c r="K31" s="43">
        <v>201383.81918230082</v>
      </c>
      <c r="L31" s="43">
        <v>208122.94914390653</v>
      </c>
      <c r="M31" s="43">
        <v>214949.83072443272</v>
      </c>
      <c r="N31" s="43">
        <v>221863.52263544648</v>
      </c>
    </row>
    <row r="32" spans="1:14" x14ac:dyDescent="0.3">
      <c r="A32" s="40"/>
      <c r="B32" s="41"/>
      <c r="C32" s="42"/>
      <c r="D32" s="41"/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 spans="1:14" x14ac:dyDescent="0.3">
      <c r="A33" s="38" t="s">
        <v>42</v>
      </c>
      <c r="B33" s="36">
        <v>151058</v>
      </c>
      <c r="C33" s="36">
        <v>153261</v>
      </c>
      <c r="D33" s="36">
        <v>155596</v>
      </c>
      <c r="E33" s="44">
        <v>158092.49116481171</v>
      </c>
      <c r="F33" s="44">
        <v>160754.20816672704</v>
      </c>
      <c r="G33" s="44">
        <v>163537.19132416148</v>
      </c>
      <c r="H33" s="44">
        <v>166397.2497013445</v>
      </c>
      <c r="I33" s="44">
        <v>169290.19236250571</v>
      </c>
      <c r="J33" s="44">
        <v>172245.47993149215</v>
      </c>
      <c r="K33" s="44">
        <v>175292.57303215071</v>
      </c>
      <c r="L33" s="44">
        <v>178387.28072871084</v>
      </c>
      <c r="M33" s="44">
        <v>181485.41208540249</v>
      </c>
      <c r="N33" s="44">
        <v>184542.77616645492</v>
      </c>
    </row>
    <row r="34" spans="1:14" x14ac:dyDescent="0.3">
      <c r="A34" s="40" t="s">
        <v>43</v>
      </c>
      <c r="B34" s="41">
        <v>20895.028150080965</v>
      </c>
      <c r="C34" s="42">
        <v>21298.976711697145</v>
      </c>
      <c r="D34" s="41">
        <v>21724.418862031071</v>
      </c>
      <c r="E34" s="43">
        <v>22175.757491751163</v>
      </c>
      <c r="F34" s="43">
        <v>22653.843738003397</v>
      </c>
      <c r="G34" s="43">
        <v>23152.787456207567</v>
      </c>
      <c r="H34" s="43">
        <v>23666.551907472021</v>
      </c>
      <c r="I34" s="43">
        <v>24188.985447079514</v>
      </c>
      <c r="J34" s="43">
        <v>24724.392989879907</v>
      </c>
      <c r="K34" s="43">
        <v>25277.15726405022</v>
      </c>
      <c r="L34" s="43">
        <v>25841.070087968732</v>
      </c>
      <c r="M34" s="43">
        <v>26409.807178684801</v>
      </c>
      <c r="N34" s="43">
        <v>26976.927557625946</v>
      </c>
    </row>
    <row r="35" spans="1:14" x14ac:dyDescent="0.3">
      <c r="A35" s="40" t="s">
        <v>44</v>
      </c>
      <c r="B35" s="41">
        <v>11480.796434534355</v>
      </c>
      <c r="C35" s="42">
        <v>11611.56567157117</v>
      </c>
      <c r="D35" s="41">
        <v>11751.226571889481</v>
      </c>
      <c r="E35" s="43">
        <v>11901.905120883861</v>
      </c>
      <c r="F35" s="43">
        <v>12063.766115981993</v>
      </c>
      <c r="G35" s="43">
        <v>12233.402959599875</v>
      </c>
      <c r="H35" s="43">
        <v>12407.433967776371</v>
      </c>
      <c r="I35" s="43">
        <v>12582.519895190382</v>
      </c>
      <c r="J35" s="43">
        <v>12760.820467919799</v>
      </c>
      <c r="K35" s="43">
        <v>12944.467192641001</v>
      </c>
      <c r="L35" s="43">
        <v>13130.142236526042</v>
      </c>
      <c r="M35" s="43">
        <v>13314.570305230091</v>
      </c>
      <c r="N35" s="43">
        <v>13494.518673626812</v>
      </c>
    </row>
    <row r="36" spans="1:14" x14ac:dyDescent="0.3">
      <c r="A36" s="40" t="s">
        <v>45</v>
      </c>
      <c r="B36" s="41">
        <v>37543.627596520688</v>
      </c>
      <c r="C36" s="42">
        <v>38132.365359064606</v>
      </c>
      <c r="D36" s="41">
        <v>38754.747218705212</v>
      </c>
      <c r="E36" s="43">
        <v>39418.213591500658</v>
      </c>
      <c r="F36" s="43">
        <v>40123.804836094292</v>
      </c>
      <c r="G36" s="43">
        <v>40860.645933038504</v>
      </c>
      <c r="H36" s="43">
        <v>41617.75650580111</v>
      </c>
      <c r="I36" s="43">
        <v>42384.109607409926</v>
      </c>
      <c r="J36" s="43">
        <v>43167.091000094719</v>
      </c>
      <c r="K36" s="43">
        <v>43974.115147279976</v>
      </c>
      <c r="L36" s="43">
        <v>44794.130079248382</v>
      </c>
      <c r="M36" s="43">
        <v>45616.039625610261</v>
      </c>
      <c r="N36" s="43">
        <v>46428.704590066387</v>
      </c>
    </row>
    <row r="37" spans="1:14" x14ac:dyDescent="0.3">
      <c r="A37" s="40" t="s">
        <v>46</v>
      </c>
      <c r="B37" s="41">
        <v>6614.8562794832615</v>
      </c>
      <c r="C37" s="42">
        <v>6708.1913613350862</v>
      </c>
      <c r="D37" s="41">
        <v>6807.1312462642927</v>
      </c>
      <c r="E37" s="43">
        <v>6912.9540834937025</v>
      </c>
      <c r="F37" s="43">
        <v>7025.8093588825304</v>
      </c>
      <c r="G37" s="43">
        <v>7143.7623393200211</v>
      </c>
      <c r="H37" s="43">
        <v>7264.8717718012058</v>
      </c>
      <c r="I37" s="43">
        <v>7387.2002259464762</v>
      </c>
      <c r="J37" s="43">
        <v>7512.0264327215509</v>
      </c>
      <c r="K37" s="43">
        <v>7640.6261766021826</v>
      </c>
      <c r="L37" s="43">
        <v>7771.0636783114805</v>
      </c>
      <c r="M37" s="43">
        <v>7901.4074267603619</v>
      </c>
      <c r="N37" s="43">
        <v>8029.7303953988658</v>
      </c>
    </row>
    <row r="38" spans="1:14" x14ac:dyDescent="0.3">
      <c r="A38" s="40" t="s">
        <v>47</v>
      </c>
      <c r="B38" s="41">
        <v>10699.749777371779</v>
      </c>
      <c r="C38" s="42">
        <v>10752.941264515892</v>
      </c>
      <c r="D38" s="41">
        <v>10813.208486242955</v>
      </c>
      <c r="E38" s="43">
        <v>10882.351424122564</v>
      </c>
      <c r="F38" s="43">
        <v>10960.340776371646</v>
      </c>
      <c r="G38" s="43">
        <v>11043.921620677584</v>
      </c>
      <c r="H38" s="43">
        <v>11129.941788788094</v>
      </c>
      <c r="I38" s="43">
        <v>11215.365514416661</v>
      </c>
      <c r="J38" s="43">
        <v>11302.103778901826</v>
      </c>
      <c r="K38" s="43">
        <v>11391.994253310946</v>
      </c>
      <c r="L38" s="43">
        <v>11482.062188320206</v>
      </c>
      <c r="M38" s="43">
        <v>11569.444448072742</v>
      </c>
      <c r="N38" s="43">
        <v>11651.38718420208</v>
      </c>
    </row>
    <row r="39" spans="1:14" x14ac:dyDescent="0.3">
      <c r="A39" s="40" t="s">
        <v>48</v>
      </c>
      <c r="B39" s="41">
        <v>11237.801966795721</v>
      </c>
      <c r="C39" s="42">
        <v>11355.776071792139</v>
      </c>
      <c r="D39" s="41">
        <v>11482.221385280829</v>
      </c>
      <c r="E39" s="43">
        <v>11619.190688520013</v>
      </c>
      <c r="F39" s="43">
        <v>11766.816565353938</v>
      </c>
      <c r="G39" s="43">
        <v>11921.750670371594</v>
      </c>
      <c r="H39" s="43">
        <v>12080.680681699434</v>
      </c>
      <c r="I39" s="43">
        <v>12240.347216519373</v>
      </c>
      <c r="J39" s="43">
        <v>12402.847086449576</v>
      </c>
      <c r="K39" s="43">
        <v>12570.2422960857</v>
      </c>
      <c r="L39" s="43">
        <v>12739.30042929975</v>
      </c>
      <c r="M39" s="43">
        <v>12906.841689549088</v>
      </c>
      <c r="N39" s="43">
        <v>13069.73872265422</v>
      </c>
    </row>
    <row r="40" spans="1:14" x14ac:dyDescent="0.3">
      <c r="A40" s="40" t="s">
        <v>49</v>
      </c>
      <c r="B40" s="41">
        <v>35983.669767022016</v>
      </c>
      <c r="C40" s="42">
        <v>36533.305561032263</v>
      </c>
      <c r="D40" s="41">
        <v>37114.715597745395</v>
      </c>
      <c r="E40" s="43">
        <v>37734.984124695176</v>
      </c>
      <c r="F40" s="43">
        <v>38395.059698857483</v>
      </c>
      <c r="G40" s="43">
        <v>39084.49188625181</v>
      </c>
      <c r="H40" s="43">
        <v>39792.746221471774</v>
      </c>
      <c r="I40" s="43">
        <v>40509.260578958587</v>
      </c>
      <c r="J40" s="43">
        <v>41241.080916987979</v>
      </c>
      <c r="K40" s="43">
        <v>41995.269306053837</v>
      </c>
      <c r="L40" s="43">
        <v>42761.248111488916</v>
      </c>
      <c r="M40" s="43">
        <v>43528.414446938266</v>
      </c>
      <c r="N40" s="43">
        <v>44286.14136244078</v>
      </c>
    </row>
    <row r="41" spans="1:14" x14ac:dyDescent="0.3">
      <c r="A41" s="40" t="s">
        <v>50</v>
      </c>
      <c r="B41" s="41">
        <v>16602.470028191219</v>
      </c>
      <c r="C41" s="42">
        <v>16867.877998991706</v>
      </c>
      <c r="D41" s="41">
        <v>17148.330631840763</v>
      </c>
      <c r="E41" s="43">
        <v>17447.134639844553</v>
      </c>
      <c r="F41" s="43">
        <v>17764.767077181743</v>
      </c>
      <c r="G41" s="43">
        <v>18096.428458694529</v>
      </c>
      <c r="H41" s="43">
        <v>18437.266856534494</v>
      </c>
      <c r="I41" s="43">
        <v>18782.40387698479</v>
      </c>
      <c r="J41" s="43">
        <v>19135.117258536804</v>
      </c>
      <c r="K41" s="43">
        <v>19498.701396126868</v>
      </c>
      <c r="L41" s="43">
        <v>19868.263917547309</v>
      </c>
      <c r="M41" s="43">
        <v>20238.886964556903</v>
      </c>
      <c r="N41" s="43">
        <v>20605.627680439826</v>
      </c>
    </row>
    <row r="42" spans="1:14" x14ac:dyDescent="0.3">
      <c r="A42" s="40"/>
      <c r="B42" s="41"/>
      <c r="C42" s="42"/>
      <c r="D42" s="41"/>
      <c r="E42" s="43"/>
      <c r="F42" s="43"/>
      <c r="G42" s="43"/>
      <c r="H42" s="43"/>
      <c r="I42" s="43"/>
      <c r="J42" s="43"/>
      <c r="K42" s="43"/>
      <c r="L42" s="43"/>
      <c r="M42" s="43"/>
      <c r="N42" s="43"/>
    </row>
    <row r="43" spans="1:14" x14ac:dyDescent="0.3">
      <c r="A43" s="38" t="s">
        <v>51</v>
      </c>
      <c r="B43" s="36">
        <v>296890</v>
      </c>
      <c r="C43" s="36">
        <v>303459</v>
      </c>
      <c r="D43" s="36">
        <v>310037</v>
      </c>
      <c r="E43" s="44">
        <v>316638.08062203851</v>
      </c>
      <c r="F43" s="44">
        <v>323283.02005255455</v>
      </c>
      <c r="G43" s="44">
        <v>329947.16828024638</v>
      </c>
      <c r="H43" s="44">
        <v>336606.35345546057</v>
      </c>
      <c r="I43" s="44">
        <v>343236.40372854332</v>
      </c>
      <c r="J43" s="44">
        <v>349853.43366593053</v>
      </c>
      <c r="K43" s="44">
        <v>356473.55783405778</v>
      </c>
      <c r="L43" s="44">
        <v>363072.60438327159</v>
      </c>
      <c r="M43" s="44">
        <v>369626.40146391839</v>
      </c>
      <c r="N43" s="44">
        <v>376110.77722634468</v>
      </c>
    </row>
    <row r="44" spans="1:14" x14ac:dyDescent="0.3">
      <c r="A44" s="40" t="s">
        <v>52</v>
      </c>
      <c r="B44" s="41">
        <v>44101.426661615835</v>
      </c>
      <c r="C44" s="42">
        <v>44454.714610612071</v>
      </c>
      <c r="D44" s="41">
        <v>44786.155633827802</v>
      </c>
      <c r="E44" s="43">
        <v>45098.005154269486</v>
      </c>
      <c r="F44" s="43">
        <v>45393.350475043575</v>
      </c>
      <c r="G44" s="43">
        <v>45668.830604514187</v>
      </c>
      <c r="H44" s="43">
        <v>45921.353198049619</v>
      </c>
      <c r="I44" s="43">
        <v>46148.022231826893</v>
      </c>
      <c r="J44" s="43">
        <v>46351.472133311443</v>
      </c>
      <c r="K44" s="43">
        <v>46534.21298418595</v>
      </c>
      <c r="L44" s="43">
        <v>46693.451452581736</v>
      </c>
      <c r="M44" s="43">
        <v>46826.583379028001</v>
      </c>
      <c r="N44" s="43">
        <v>46931.190223479527</v>
      </c>
    </row>
    <row r="45" spans="1:14" x14ac:dyDescent="0.3">
      <c r="A45" s="40" t="s">
        <v>53</v>
      </c>
      <c r="B45" s="41">
        <v>20020.654783088805</v>
      </c>
      <c r="C45" s="42">
        <v>20193.452513082637</v>
      </c>
      <c r="D45" s="41">
        <v>20356.525266991153</v>
      </c>
      <c r="E45" s="43">
        <v>20510.880685476477</v>
      </c>
      <c r="F45" s="43">
        <v>20657.907488737124</v>
      </c>
      <c r="G45" s="43">
        <v>20796.061496250502</v>
      </c>
      <c r="H45" s="43">
        <v>20923.917152263999</v>
      </c>
      <c r="I45" s="43">
        <v>21040.134921061552</v>
      </c>
      <c r="J45" s="43">
        <v>21145.895027952149</v>
      </c>
      <c r="K45" s="43">
        <v>21242.323866878953</v>
      </c>
      <c r="L45" s="43">
        <v>21328.128191939712</v>
      </c>
      <c r="M45" s="43">
        <v>21402.098057176307</v>
      </c>
      <c r="N45" s="43">
        <v>21463.105452809319</v>
      </c>
    </row>
    <row r="46" spans="1:14" x14ac:dyDescent="0.3">
      <c r="A46" s="40" t="s">
        <v>54</v>
      </c>
      <c r="B46" s="41">
        <v>13903.944414079218</v>
      </c>
      <c r="C46" s="42">
        <v>14193.630854205423</v>
      </c>
      <c r="D46" s="41">
        <v>14481.373668269742</v>
      </c>
      <c r="E46" s="43">
        <v>14767.725202844988</v>
      </c>
      <c r="F46" s="43">
        <v>15053.545693761176</v>
      </c>
      <c r="G46" s="43">
        <v>15337.576884732345</v>
      </c>
      <c r="H46" s="43">
        <v>15618.59035475056</v>
      </c>
      <c r="I46" s="43">
        <v>15895.366496570527</v>
      </c>
      <c r="J46" s="43">
        <v>16168.557674914122</v>
      </c>
      <c r="K46" s="43">
        <v>16438.811553282827</v>
      </c>
      <c r="L46" s="43">
        <v>16704.9167714988</v>
      </c>
      <c r="M46" s="43">
        <v>16965.67355006815</v>
      </c>
      <c r="N46" s="43">
        <v>17219.894992832946</v>
      </c>
    </row>
    <row r="47" spans="1:14" x14ac:dyDescent="0.3">
      <c r="A47" s="40" t="s">
        <v>55</v>
      </c>
      <c r="B47" s="41">
        <v>34268.46801844654</v>
      </c>
      <c r="C47" s="42">
        <v>35102.938435860291</v>
      </c>
      <c r="D47" s="41">
        <v>35937.92731970235</v>
      </c>
      <c r="E47" s="43">
        <v>36774.787188739319</v>
      </c>
      <c r="F47" s="43">
        <v>37615.658641578957</v>
      </c>
      <c r="G47" s="43">
        <v>38457.39986567451</v>
      </c>
      <c r="H47" s="43">
        <v>39296.900674989083</v>
      </c>
      <c r="I47" s="43">
        <v>40131.030355446244</v>
      </c>
      <c r="J47" s="43">
        <v>40961.357797528202</v>
      </c>
      <c r="K47" s="43">
        <v>41789.462070118228</v>
      </c>
      <c r="L47" s="43">
        <v>42612.202256800614</v>
      </c>
      <c r="M47" s="43">
        <v>43426.424098253483</v>
      </c>
      <c r="N47" s="43">
        <v>44228.963479450118</v>
      </c>
    </row>
    <row r="48" spans="1:14" x14ac:dyDescent="0.3">
      <c r="A48" s="40" t="s">
        <v>56</v>
      </c>
      <c r="B48" s="41">
        <v>9506.098404953329</v>
      </c>
      <c r="C48" s="42">
        <v>9711.1962317909583</v>
      </c>
      <c r="D48" s="41">
        <v>9915.2558470336644</v>
      </c>
      <c r="E48" s="43">
        <v>10118.653131695042</v>
      </c>
      <c r="F48" s="43">
        <v>10321.976175855109</v>
      </c>
      <c r="G48" s="43">
        <v>10524.361108452336</v>
      </c>
      <c r="H48" s="43">
        <v>10724.962039481883</v>
      </c>
      <c r="I48" s="43">
        <v>10922.936684251948</v>
      </c>
      <c r="J48" s="43">
        <v>11118.727629924526</v>
      </c>
      <c r="K48" s="43">
        <v>11312.775521281119</v>
      </c>
      <c r="L48" s="43">
        <v>11504.242027653318</v>
      </c>
      <c r="M48" s="43">
        <v>11692.294372634307</v>
      </c>
      <c r="N48" s="43">
        <v>11876.106257034871</v>
      </c>
    </row>
    <row r="49" spans="1:14" x14ac:dyDescent="0.3">
      <c r="A49" s="40" t="s">
        <v>57</v>
      </c>
      <c r="B49" s="41">
        <v>26881.03547473648</v>
      </c>
      <c r="C49" s="42">
        <v>27523.952662785567</v>
      </c>
      <c r="D49" s="41">
        <v>28166.726796525487</v>
      </c>
      <c r="E49" s="43">
        <v>28810.417311498673</v>
      </c>
      <c r="F49" s="43">
        <v>29456.698991136625</v>
      </c>
      <c r="G49" s="43">
        <v>30103.108893540641</v>
      </c>
      <c r="H49" s="43">
        <v>30747.212991961445</v>
      </c>
      <c r="I49" s="43">
        <v>31386.5653277979</v>
      </c>
      <c r="J49" s="43">
        <v>32022.398102603092</v>
      </c>
      <c r="K49" s="43">
        <v>32655.949389171208</v>
      </c>
      <c r="L49" s="43">
        <v>33284.768344164753</v>
      </c>
      <c r="M49" s="43">
        <v>33906.397860655939</v>
      </c>
      <c r="N49" s="43">
        <v>34518.377307365656</v>
      </c>
    </row>
    <row r="50" spans="1:14" x14ac:dyDescent="0.3">
      <c r="A50" s="40" t="s">
        <v>58</v>
      </c>
      <c r="B50" s="41">
        <v>7380.1266293818353</v>
      </c>
      <c r="C50" s="42">
        <v>7684.109009408442</v>
      </c>
      <c r="D50" s="41">
        <v>7996.2063290853439</v>
      </c>
      <c r="E50" s="43">
        <v>8316.9110162183697</v>
      </c>
      <c r="F50" s="43">
        <v>8646.9207428164827</v>
      </c>
      <c r="G50" s="43">
        <v>8985.7358256446078</v>
      </c>
      <c r="H50" s="43">
        <v>9332.8212655213829</v>
      </c>
      <c r="I50" s="43">
        <v>9687.5929106479434</v>
      </c>
      <c r="J50" s="43">
        <v>10050.573308653273</v>
      </c>
      <c r="K50" s="43">
        <v>10422.3149535759</v>
      </c>
      <c r="L50" s="43">
        <v>10802.202463150557</v>
      </c>
      <c r="M50" s="43">
        <v>11189.56809176579</v>
      </c>
      <c r="N50" s="43">
        <v>11583.690271101372</v>
      </c>
    </row>
    <row r="51" spans="1:14" x14ac:dyDescent="0.3">
      <c r="A51" s="40" t="s">
        <v>59</v>
      </c>
      <c r="B51" s="41">
        <v>22808.014212523118</v>
      </c>
      <c r="C51" s="42">
        <v>23401.213660399295</v>
      </c>
      <c r="D51" s="41">
        <v>23996.619193688333</v>
      </c>
      <c r="E51" s="43">
        <v>24595.141529040549</v>
      </c>
      <c r="F51" s="43">
        <v>25198.225176682441</v>
      </c>
      <c r="G51" s="43">
        <v>25803.779614839546</v>
      </c>
      <c r="H51" s="43">
        <v>26409.721984929885</v>
      </c>
      <c r="I51" s="43">
        <v>27013.942100965633</v>
      </c>
      <c r="J51" s="43">
        <v>27617.484750588217</v>
      </c>
      <c r="K51" s="43">
        <v>28221.408394195529</v>
      </c>
      <c r="L51" s="43">
        <v>28823.585688558363</v>
      </c>
      <c r="M51" s="43">
        <v>29421.86648630739</v>
      </c>
      <c r="N51" s="43">
        <v>30014.080073574227</v>
      </c>
    </row>
    <row r="52" spans="1:14" x14ac:dyDescent="0.3">
      <c r="A52" s="40" t="s">
        <v>60</v>
      </c>
      <c r="B52" s="41">
        <v>13257.576871247986</v>
      </c>
      <c r="C52" s="42">
        <v>13694.660914653097</v>
      </c>
      <c r="D52" s="41">
        <v>14138.364817484815</v>
      </c>
      <c r="E52" s="43">
        <v>14589.307315711681</v>
      </c>
      <c r="F52" s="43">
        <v>15048.44140760851</v>
      </c>
      <c r="G52" s="43">
        <v>15514.619026421929</v>
      </c>
      <c r="H52" s="43">
        <v>15986.663862430021</v>
      </c>
      <c r="I52" s="43">
        <v>16463.349629675326</v>
      </c>
      <c r="J52" s="43">
        <v>16945.351504470542</v>
      </c>
      <c r="K52" s="43">
        <v>17433.370705505436</v>
      </c>
      <c r="L52" s="43">
        <v>17926.145237751189</v>
      </c>
      <c r="M52" s="43">
        <v>18422.363488476443</v>
      </c>
      <c r="N52" s="43">
        <v>18920.664549544384</v>
      </c>
    </row>
    <row r="53" spans="1:14" x14ac:dyDescent="0.3">
      <c r="A53" s="40" t="s">
        <v>61</v>
      </c>
      <c r="B53" s="41">
        <v>9999.4741923097517</v>
      </c>
      <c r="C53" s="42">
        <v>10218.351430958512</v>
      </c>
      <c r="D53" s="41">
        <v>10436.2692909373</v>
      </c>
      <c r="E53" s="43">
        <v>10653.622581223248</v>
      </c>
      <c r="F53" s="43">
        <v>10871.030093008958</v>
      </c>
      <c r="G53" s="43">
        <v>11087.581713216818</v>
      </c>
      <c r="H53" s="43">
        <v>11302.385160798876</v>
      </c>
      <c r="I53" s="43">
        <v>11514.550860582814</v>
      </c>
      <c r="J53" s="43">
        <v>11724.54302593934</v>
      </c>
      <c r="K53" s="43">
        <v>11932.824392705306</v>
      </c>
      <c r="L53" s="43">
        <v>12138.508776370809</v>
      </c>
      <c r="M53" s="43">
        <v>12340.714767965463</v>
      </c>
      <c r="N53" s="43">
        <v>12538.566716658834</v>
      </c>
    </row>
    <row r="54" spans="1:14" x14ac:dyDescent="0.3">
      <c r="A54" s="40" t="s">
        <v>62</v>
      </c>
      <c r="B54" s="41">
        <v>15951.839832972424</v>
      </c>
      <c r="C54" s="42">
        <v>16133.587892117237</v>
      </c>
      <c r="D54" s="41">
        <v>16308.420812246595</v>
      </c>
      <c r="E54" s="43">
        <v>16477.087482409916</v>
      </c>
      <c r="F54" s="43">
        <v>16640.652294247884</v>
      </c>
      <c r="G54" s="43">
        <v>16797.822568709853</v>
      </c>
      <c r="H54" s="43">
        <v>16947.387787546708</v>
      </c>
      <c r="I54" s="43">
        <v>17088.194333727573</v>
      </c>
      <c r="J54" s="43">
        <v>17221.128388609432</v>
      </c>
      <c r="K54" s="43">
        <v>17347.042287790762</v>
      </c>
      <c r="L54" s="43">
        <v>17464.816716070953</v>
      </c>
      <c r="M54" s="43">
        <v>17573.388819339969</v>
      </c>
      <c r="N54" s="43">
        <v>17671.751937423229</v>
      </c>
    </row>
    <row r="55" spans="1:14" x14ac:dyDescent="0.3">
      <c r="A55" s="40" t="s">
        <v>63</v>
      </c>
      <c r="B55" s="41">
        <v>32337.031882577256</v>
      </c>
      <c r="C55" s="42">
        <v>33238.79057536443</v>
      </c>
      <c r="D55" s="41">
        <v>34146.881104670851</v>
      </c>
      <c r="E55" s="43">
        <v>35062.627683314357</v>
      </c>
      <c r="F55" s="43">
        <v>35988.126477775579</v>
      </c>
      <c r="G55" s="43">
        <v>36920.430892528471</v>
      </c>
      <c r="H55" s="43">
        <v>37856.58357047633</v>
      </c>
      <c r="I55" s="43">
        <v>38793.566145223333</v>
      </c>
      <c r="J55" s="43">
        <v>39732.877112806193</v>
      </c>
      <c r="K55" s="43">
        <v>40676.045652560504</v>
      </c>
      <c r="L55" s="43">
        <v>41620.011952102388</v>
      </c>
      <c r="M55" s="43">
        <v>42561.660754472396</v>
      </c>
      <c r="N55" s="43">
        <v>43497.824196322224</v>
      </c>
    </row>
    <row r="56" spans="1:14" x14ac:dyDescent="0.3">
      <c r="A56" s="40" t="s">
        <v>64</v>
      </c>
      <c r="B56" s="41">
        <v>10509.757329416259</v>
      </c>
      <c r="C56" s="42">
        <v>10708.641924371139</v>
      </c>
      <c r="D56" s="41">
        <v>10905.281393030975</v>
      </c>
      <c r="E56" s="43">
        <v>11100.101353409602</v>
      </c>
      <c r="F56" s="43">
        <v>11293.755268776178</v>
      </c>
      <c r="G56" s="43">
        <v>11485.305342359399</v>
      </c>
      <c r="H56" s="43">
        <v>11673.843118855615</v>
      </c>
      <c r="I56" s="43">
        <v>11858.473559965945</v>
      </c>
      <c r="J56" s="43">
        <v>12039.702326853994</v>
      </c>
      <c r="K56" s="43">
        <v>12218.027877153349</v>
      </c>
      <c r="L56" s="43">
        <v>12392.56588320632</v>
      </c>
      <c r="M56" s="43">
        <v>12562.447270517234</v>
      </c>
      <c r="N56" s="43">
        <v>12726.819068910238</v>
      </c>
    </row>
    <row r="57" spans="1:14" x14ac:dyDescent="0.3">
      <c r="A57" s="40" t="s">
        <v>65</v>
      </c>
      <c r="B57" s="41">
        <v>22954.420727414014</v>
      </c>
      <c r="C57" s="42">
        <v>24013.040246411085</v>
      </c>
      <c r="D57" s="41">
        <v>25106.647836170163</v>
      </c>
      <c r="E57" s="43">
        <v>26237.225114666577</v>
      </c>
      <c r="F57" s="43">
        <v>27407.437502839046</v>
      </c>
      <c r="G57" s="43">
        <v>28616.183249784099</v>
      </c>
      <c r="H57" s="43">
        <v>29862.221878963668</v>
      </c>
      <c r="I57" s="43">
        <v>31144.126707961605</v>
      </c>
      <c r="J57" s="43">
        <v>32464.014235270064</v>
      </c>
      <c r="K57" s="43">
        <v>33824.13391600176</v>
      </c>
      <c r="L57" s="43">
        <v>35222.965104341623</v>
      </c>
      <c r="M57" s="43">
        <v>36658.781943502705</v>
      </c>
      <c r="N57" s="43">
        <v>38129.644084861531</v>
      </c>
    </row>
    <row r="58" spans="1:14" x14ac:dyDescent="0.3">
      <c r="A58" s="40" t="s">
        <v>66</v>
      </c>
      <c r="B58" s="41">
        <v>9702.8471597531752</v>
      </c>
      <c r="C58" s="42">
        <v>9835.8855007156235</v>
      </c>
      <c r="D58" s="41">
        <v>9965.2571372355487</v>
      </c>
      <c r="E58" s="43">
        <v>10091.393539301878</v>
      </c>
      <c r="F58" s="43">
        <v>10214.923926031128</v>
      </c>
      <c r="G58" s="43">
        <v>10335.033180138518</v>
      </c>
      <c r="H58" s="43">
        <v>10450.949466644148</v>
      </c>
      <c r="I58" s="43">
        <v>10561.929158750236</v>
      </c>
      <c r="J58" s="43">
        <v>10668.485605558051</v>
      </c>
      <c r="K58" s="43">
        <v>10771.116007104891</v>
      </c>
      <c r="L58" s="43">
        <v>10869.09522360038</v>
      </c>
      <c r="M58" s="43">
        <v>10961.726815497206</v>
      </c>
      <c r="N58" s="43">
        <v>11048.343242909194</v>
      </c>
    </row>
    <row r="59" spans="1:14" x14ac:dyDescent="0.3">
      <c r="A59" s="40" t="s">
        <v>67</v>
      </c>
      <c r="B59" s="41">
        <v>3307.2834054839627</v>
      </c>
      <c r="C59" s="42">
        <v>3350.8335372641859</v>
      </c>
      <c r="D59" s="41">
        <v>3393.087553099871</v>
      </c>
      <c r="E59" s="43">
        <v>3434.1943322184143</v>
      </c>
      <c r="F59" s="43">
        <v>3474.3696966557582</v>
      </c>
      <c r="G59" s="43">
        <v>3513.3380134386325</v>
      </c>
      <c r="H59" s="43">
        <v>3550.8389477973433</v>
      </c>
      <c r="I59" s="43">
        <v>3586.6223040878626</v>
      </c>
      <c r="J59" s="43">
        <v>3620.8650409478555</v>
      </c>
      <c r="K59" s="43">
        <v>3653.738262546065</v>
      </c>
      <c r="L59" s="43">
        <v>3684.9982934801087</v>
      </c>
      <c r="M59" s="43">
        <v>3714.4117082575935</v>
      </c>
      <c r="N59" s="43">
        <v>3741.755372067008</v>
      </c>
    </row>
    <row r="60" spans="1:14" x14ac:dyDescent="0.3">
      <c r="A60" s="40"/>
      <c r="B60" s="41"/>
      <c r="C60" s="42"/>
      <c r="D60" s="41"/>
      <c r="E60" s="43"/>
      <c r="F60" s="43"/>
      <c r="G60" s="43"/>
      <c r="H60" s="43"/>
      <c r="I60" s="43"/>
      <c r="J60" s="43"/>
      <c r="K60" s="43"/>
      <c r="L60" s="43"/>
      <c r="M60" s="43"/>
      <c r="N60" s="43"/>
    </row>
    <row r="61" spans="1:14" x14ac:dyDescent="0.3">
      <c r="A61" s="38" t="s">
        <v>68</v>
      </c>
      <c r="B61" s="36">
        <v>562555</v>
      </c>
      <c r="C61" s="36">
        <v>578976</v>
      </c>
      <c r="D61" s="36">
        <v>595769</v>
      </c>
      <c r="E61" s="44">
        <v>612973.18097093352</v>
      </c>
      <c r="F61" s="44">
        <v>630608.89768745168</v>
      </c>
      <c r="G61" s="44">
        <v>648617.04187510756</v>
      </c>
      <c r="H61" s="44">
        <v>666938.14034505084</v>
      </c>
      <c r="I61" s="44">
        <v>685512.71990843094</v>
      </c>
      <c r="J61" s="44">
        <v>704380.42935781507</v>
      </c>
      <c r="K61" s="44">
        <v>723580.91748576995</v>
      </c>
      <c r="L61" s="44">
        <v>743054.71110344515</v>
      </c>
      <c r="M61" s="44">
        <v>762742.33702199068</v>
      </c>
      <c r="N61" s="44">
        <v>782584.32205255621</v>
      </c>
    </row>
    <row r="62" spans="1:14" x14ac:dyDescent="0.3">
      <c r="A62" s="40" t="s">
        <v>68</v>
      </c>
      <c r="B62" s="41">
        <v>105056.0203182955</v>
      </c>
      <c r="C62" s="42">
        <v>109662.77394241258</v>
      </c>
      <c r="D62" s="41">
        <v>114439.53669676263</v>
      </c>
      <c r="E62" s="43">
        <v>119397.67553175832</v>
      </c>
      <c r="F62" s="43">
        <v>124545.27733005618</v>
      </c>
      <c r="G62" s="43">
        <v>129874.75502044451</v>
      </c>
      <c r="H62" s="43">
        <v>135377.81166371479</v>
      </c>
      <c r="I62" s="43">
        <v>141045.49807907065</v>
      </c>
      <c r="J62" s="43">
        <v>146888.87131559523</v>
      </c>
      <c r="K62" s="43">
        <v>152919.42295482935</v>
      </c>
      <c r="L62" s="43">
        <v>159127.8563609538</v>
      </c>
      <c r="M62" s="43">
        <v>165504.19537381458</v>
      </c>
      <c r="N62" s="43">
        <v>172037.77329108346</v>
      </c>
    </row>
    <row r="63" spans="1:14" x14ac:dyDescent="0.3">
      <c r="A63" s="40" t="s">
        <v>69</v>
      </c>
      <c r="B63" s="41">
        <v>22881.045529550669</v>
      </c>
      <c r="C63" s="42">
        <v>23260.342653098567</v>
      </c>
      <c r="D63" s="41">
        <v>23639.317429304705</v>
      </c>
      <c r="E63" s="43">
        <v>24019.096888267217</v>
      </c>
      <c r="F63" s="43">
        <v>24400.011260874191</v>
      </c>
      <c r="G63" s="43">
        <v>24779.324594469319</v>
      </c>
      <c r="H63" s="43">
        <v>25154.412213535066</v>
      </c>
      <c r="I63" s="43">
        <v>25522.773912412933</v>
      </c>
      <c r="J63" s="43">
        <v>25885.675282882985</v>
      </c>
      <c r="K63" s="43">
        <v>26244.313463733277</v>
      </c>
      <c r="L63" s="43">
        <v>26596.270345161378</v>
      </c>
      <c r="M63" s="43">
        <v>26939.249606416768</v>
      </c>
      <c r="N63" s="43">
        <v>27271.075170420641</v>
      </c>
    </row>
    <row r="64" spans="1:14" x14ac:dyDescent="0.3">
      <c r="A64" s="40" t="s">
        <v>70</v>
      </c>
      <c r="B64" s="41">
        <v>69927.290052925615</v>
      </c>
      <c r="C64" s="42">
        <v>71448.296577456</v>
      </c>
      <c r="D64" s="41">
        <v>72981.980003726319</v>
      </c>
      <c r="E64" s="43">
        <v>74531.922115690468</v>
      </c>
      <c r="F64" s="43">
        <v>76099.29133216574</v>
      </c>
      <c r="G64" s="43">
        <v>77675.66653912075</v>
      </c>
      <c r="H64" s="43">
        <v>79252.8038248706</v>
      </c>
      <c r="I64" s="43">
        <v>80822.68496684097</v>
      </c>
      <c r="J64" s="43">
        <v>82389.114961824525</v>
      </c>
      <c r="K64" s="43">
        <v>83955.759201930705</v>
      </c>
      <c r="L64" s="43">
        <v>85514.734943147254</v>
      </c>
      <c r="M64" s="43">
        <v>87058.39326885395</v>
      </c>
      <c r="N64" s="43">
        <v>88579.322058679958</v>
      </c>
    </row>
    <row r="65" spans="1:14" x14ac:dyDescent="0.3">
      <c r="A65" s="40" t="s">
        <v>71</v>
      </c>
      <c r="B65" s="41">
        <v>40815.073239593075</v>
      </c>
      <c r="C65" s="42">
        <v>41520.133798152798</v>
      </c>
      <c r="D65" s="41">
        <v>42225.567005896657</v>
      </c>
      <c r="E65" s="43">
        <v>42933.387178283985</v>
      </c>
      <c r="F65" s="43">
        <v>43644.188928623567</v>
      </c>
      <c r="G65" s="43">
        <v>44353.08026442799</v>
      </c>
      <c r="H65" s="43">
        <v>45055.355071846257</v>
      </c>
      <c r="I65" s="43">
        <v>45746.517422853678</v>
      </c>
      <c r="J65" s="43">
        <v>46428.813441180224</v>
      </c>
      <c r="K65" s="43">
        <v>47104.372585989157</v>
      </c>
      <c r="L65" s="43">
        <v>47768.836937979249</v>
      </c>
      <c r="M65" s="43">
        <v>48418.055527815064</v>
      </c>
      <c r="N65" s="43">
        <v>49048.082287270889</v>
      </c>
    </row>
    <row r="66" spans="1:14" x14ac:dyDescent="0.3">
      <c r="A66" s="40" t="s">
        <v>72</v>
      </c>
      <c r="B66" s="41">
        <v>14731.773483388753</v>
      </c>
      <c r="C66" s="42">
        <v>15126.376917727226</v>
      </c>
      <c r="D66" s="41">
        <v>15527.20849971717</v>
      </c>
      <c r="E66" s="43">
        <v>15935.099109476369</v>
      </c>
      <c r="F66" s="43">
        <v>16350.376750894973</v>
      </c>
      <c r="G66" s="43">
        <v>16771.304527878507</v>
      </c>
      <c r="H66" s="43">
        <v>17196.148869538549</v>
      </c>
      <c r="I66" s="43">
        <v>17623.190613930656</v>
      </c>
      <c r="J66" s="43">
        <v>18053.267063479532</v>
      </c>
      <c r="K66" s="43">
        <v>18487.20115575341</v>
      </c>
      <c r="L66" s="43">
        <v>18923.276351030949</v>
      </c>
      <c r="M66" s="43">
        <v>19359.79390832426</v>
      </c>
      <c r="N66" s="43">
        <v>19795.074407517292</v>
      </c>
    </row>
    <row r="67" spans="1:14" x14ac:dyDescent="0.3">
      <c r="A67" s="40" t="s">
        <v>73</v>
      </c>
      <c r="B67" s="41">
        <v>76419.76828732359</v>
      </c>
      <c r="C67" s="42">
        <v>78731.791488117553</v>
      </c>
      <c r="D67" s="41">
        <v>81091.088893029257</v>
      </c>
      <c r="E67" s="43">
        <v>83502.417310029792</v>
      </c>
      <c r="F67" s="43">
        <v>85967.950877921365</v>
      </c>
      <c r="G67" s="43">
        <v>88478.996279427316</v>
      </c>
      <c r="H67" s="43">
        <v>91026.756988622641</v>
      </c>
      <c r="I67" s="43">
        <v>93602.391408345662</v>
      </c>
      <c r="J67" s="43">
        <v>96210.560403835421</v>
      </c>
      <c r="K67" s="43">
        <v>98855.909476446177</v>
      </c>
      <c r="L67" s="43">
        <v>101529.51993363746</v>
      </c>
      <c r="M67" s="43">
        <v>104222.44624010005</v>
      </c>
      <c r="N67" s="43">
        <v>106925.7248167432</v>
      </c>
    </row>
    <row r="68" spans="1:14" x14ac:dyDescent="0.3">
      <c r="A68" s="40" t="s">
        <v>74</v>
      </c>
      <c r="B68" s="41">
        <v>49501.880789514667</v>
      </c>
      <c r="C68" s="42">
        <v>50451.857090434285</v>
      </c>
      <c r="D68" s="41">
        <v>51405.690276805632</v>
      </c>
      <c r="E68" s="43">
        <v>52365.849222950761</v>
      </c>
      <c r="F68" s="43">
        <v>53333.086475621698</v>
      </c>
      <c r="G68" s="43">
        <v>54301.44289456831</v>
      </c>
      <c r="H68" s="43">
        <v>55265.142313687509</v>
      </c>
      <c r="I68" s="43">
        <v>56218.623347673412</v>
      </c>
      <c r="J68" s="43">
        <v>57164.583854183133</v>
      </c>
      <c r="K68" s="43">
        <v>58105.598349281165</v>
      </c>
      <c r="L68" s="43">
        <v>59036.243352336009</v>
      </c>
      <c r="M68" s="43">
        <v>59951.310894431692</v>
      </c>
      <c r="N68" s="43">
        <v>60845.80819848954</v>
      </c>
    </row>
    <row r="69" spans="1:14" x14ac:dyDescent="0.3">
      <c r="A69" s="40" t="s">
        <v>75</v>
      </c>
      <c r="B69" s="41">
        <v>10899.572753767619</v>
      </c>
      <c r="C69" s="42">
        <v>11035.574551741989</v>
      </c>
      <c r="D69" s="41">
        <v>11170.14999303412</v>
      </c>
      <c r="E69" s="43">
        <v>11303.839385241139</v>
      </c>
      <c r="F69" s="43">
        <v>11436.800945057585</v>
      </c>
      <c r="G69" s="43">
        <v>11567.758995675062</v>
      </c>
      <c r="H69" s="43">
        <v>11695.510207344001</v>
      </c>
      <c r="I69" s="43">
        <v>11818.928455644946</v>
      </c>
      <c r="J69" s="43">
        <v>11938.642865791506</v>
      </c>
      <c r="K69" s="43">
        <v>12055.241358075589</v>
      </c>
      <c r="L69" s="43">
        <v>12167.648739338856</v>
      </c>
      <c r="M69" s="43">
        <v>12274.862921269874</v>
      </c>
      <c r="N69" s="43">
        <v>12375.952921866097</v>
      </c>
    </row>
    <row r="70" spans="1:14" x14ac:dyDescent="0.3">
      <c r="A70" s="40" t="s">
        <v>76</v>
      </c>
      <c r="B70" s="41">
        <v>30236.902361438555</v>
      </c>
      <c r="C70" s="42">
        <v>31198.379861105917</v>
      </c>
      <c r="D70" s="41">
        <v>32181.432133019785</v>
      </c>
      <c r="E70" s="43">
        <v>33188.040387954643</v>
      </c>
      <c r="F70" s="43">
        <v>34219.169414383199</v>
      </c>
      <c r="G70" s="43">
        <v>35271.457253564527</v>
      </c>
      <c r="H70" s="43">
        <v>36341.480272460933</v>
      </c>
      <c r="I70" s="43">
        <v>37425.776023460661</v>
      </c>
      <c r="J70" s="43">
        <v>38526.267964816187</v>
      </c>
      <c r="K70" s="43">
        <v>39644.884744838433</v>
      </c>
      <c r="L70" s="43">
        <v>40778.118472369693</v>
      </c>
      <c r="M70" s="43">
        <v>41922.429202360305</v>
      </c>
      <c r="N70" s="43">
        <v>43074.24831966187</v>
      </c>
    </row>
    <row r="71" spans="1:14" x14ac:dyDescent="0.3">
      <c r="A71" s="40" t="s">
        <v>77</v>
      </c>
      <c r="B71" s="41">
        <v>7483.3588839529111</v>
      </c>
      <c r="C71" s="42">
        <v>7611.7127790203294</v>
      </c>
      <c r="D71" s="41">
        <v>7740.1039342958002</v>
      </c>
      <c r="E71" s="43">
        <v>7868.9015177380143</v>
      </c>
      <c r="F71" s="43">
        <v>7998.2143453537974</v>
      </c>
      <c r="G71" s="43">
        <v>8127.1458289372276</v>
      </c>
      <c r="H71" s="43">
        <v>8254.8338682973899</v>
      </c>
      <c r="I71" s="43">
        <v>8380.4552835199156</v>
      </c>
      <c r="J71" s="43">
        <v>8504.4222414668657</v>
      </c>
      <c r="K71" s="43">
        <v>8627.125343462827</v>
      </c>
      <c r="L71" s="43">
        <v>8747.7669880818648</v>
      </c>
      <c r="M71" s="43">
        <v>8865.5878520957503</v>
      </c>
      <c r="N71" s="43">
        <v>8979.8664924123332</v>
      </c>
    </row>
    <row r="72" spans="1:14" x14ac:dyDescent="0.3">
      <c r="A72" s="40" t="s">
        <v>78</v>
      </c>
      <c r="B72" s="41">
        <v>21091.73644237595</v>
      </c>
      <c r="C72" s="42">
        <v>21452.971088738606</v>
      </c>
      <c r="D72" s="41">
        <v>21814.292922833152</v>
      </c>
      <c r="E72" s="43">
        <v>22176.742355034818</v>
      </c>
      <c r="F72" s="43">
        <v>22540.625967349297</v>
      </c>
      <c r="G72" s="43">
        <v>22903.416943918706</v>
      </c>
      <c r="H72" s="43">
        <v>23262.685907645311</v>
      </c>
      <c r="I72" s="43">
        <v>23616.113398303649</v>
      </c>
      <c r="J72" s="43">
        <v>23964.861304392412</v>
      </c>
      <c r="K72" s="43">
        <v>24310.030631188234</v>
      </c>
      <c r="L72" s="43">
        <v>24649.37416906064</v>
      </c>
      <c r="M72" s="43">
        <v>24980.752787281519</v>
      </c>
      <c r="N72" s="43">
        <v>25302.1342991171</v>
      </c>
    </row>
    <row r="73" spans="1:14" x14ac:dyDescent="0.3">
      <c r="A73" s="40" t="s">
        <v>79</v>
      </c>
      <c r="B73" s="41">
        <v>29006.623940838326</v>
      </c>
      <c r="C73" s="42">
        <v>29758.538398469074</v>
      </c>
      <c r="D73" s="41">
        <v>30521.409842201821</v>
      </c>
      <c r="E73" s="43">
        <v>31296.840872831457</v>
      </c>
      <c r="F73" s="43">
        <v>32085.441822736891</v>
      </c>
      <c r="G73" s="43">
        <v>32883.772232236559</v>
      </c>
      <c r="H73" s="43">
        <v>33688.409674344584</v>
      </c>
      <c r="I73" s="43">
        <v>34495.971398712114</v>
      </c>
      <c r="J73" s="43">
        <v>35308.08587137016</v>
      </c>
      <c r="K73" s="43">
        <v>36126.347993916737</v>
      </c>
      <c r="L73" s="43">
        <v>36947.388992227949</v>
      </c>
      <c r="M73" s="43">
        <v>37767.886121600801</v>
      </c>
      <c r="N73" s="43">
        <v>38584.565463909079</v>
      </c>
    </row>
    <row r="74" spans="1:14" x14ac:dyDescent="0.3">
      <c r="A74" s="40" t="s">
        <v>80</v>
      </c>
      <c r="B74" s="41">
        <v>28335.858294377798</v>
      </c>
      <c r="C74" s="42">
        <v>29368.569103118414</v>
      </c>
      <c r="D74" s="41">
        <v>30430.408620235296</v>
      </c>
      <c r="E74" s="43">
        <v>31523.592022061293</v>
      </c>
      <c r="F74" s="43">
        <v>32649.40141899405</v>
      </c>
      <c r="G74" s="43">
        <v>33804.991724882442</v>
      </c>
      <c r="H74" s="43">
        <v>34987.403636052171</v>
      </c>
      <c r="I74" s="43">
        <v>36193.583770995763</v>
      </c>
      <c r="J74" s="43">
        <v>37425.652924517606</v>
      </c>
      <c r="K74" s="43">
        <v>38685.772689425423</v>
      </c>
      <c r="L74" s="43">
        <v>39970.81196776357</v>
      </c>
      <c r="M74" s="43">
        <v>41277.548712055912</v>
      </c>
      <c r="N74" s="43">
        <v>42602.671882206239</v>
      </c>
    </row>
    <row r="75" spans="1:14" x14ac:dyDescent="0.3">
      <c r="A75" s="40" t="s">
        <v>81</v>
      </c>
      <c r="B75" s="41">
        <v>13406.675573615566</v>
      </c>
      <c r="C75" s="42">
        <v>13979.246290268939</v>
      </c>
      <c r="D75" s="41">
        <v>14572.195675782739</v>
      </c>
      <c r="E75" s="43">
        <v>15186.900567061695</v>
      </c>
      <c r="F75" s="43">
        <v>15824.314868647245</v>
      </c>
      <c r="G75" s="43">
        <v>16483.398847693359</v>
      </c>
      <c r="H75" s="43">
        <v>17163.027160937505</v>
      </c>
      <c r="I75" s="43">
        <v>17861.996633194318</v>
      </c>
      <c r="J75" s="43">
        <v>18581.640020970706</v>
      </c>
      <c r="K75" s="43">
        <v>19323.33901174679</v>
      </c>
      <c r="L75" s="43">
        <v>20085.845107506299</v>
      </c>
      <c r="M75" s="43">
        <v>20867.82943537465</v>
      </c>
      <c r="N75" s="43">
        <v>21667.881814482582</v>
      </c>
    </row>
    <row r="76" spans="1:14" x14ac:dyDescent="0.3">
      <c r="A76" s="40" t="s">
        <v>82</v>
      </c>
      <c r="B76" s="41">
        <v>22635.599397916438</v>
      </c>
      <c r="C76" s="42">
        <v>23291.798892209452</v>
      </c>
      <c r="D76" s="41">
        <v>23960.321739758056</v>
      </c>
      <c r="E76" s="43">
        <v>24642.52334427345</v>
      </c>
      <c r="F76" s="43">
        <v>25338.991098739767</v>
      </c>
      <c r="G76" s="43">
        <v>26047.110140430632</v>
      </c>
      <c r="H76" s="43">
        <v>26764.24796455439</v>
      </c>
      <c r="I76" s="43">
        <v>27487.771644585242</v>
      </c>
      <c r="J76" s="43">
        <v>28219.021431249093</v>
      </c>
      <c r="K76" s="43">
        <v>28959.326431267415</v>
      </c>
      <c r="L76" s="43">
        <v>29706.040467549119</v>
      </c>
      <c r="M76" s="43">
        <v>30456.522423296239</v>
      </c>
      <c r="N76" s="43">
        <v>31208.138818776366</v>
      </c>
    </row>
    <row r="77" spans="1:14" x14ac:dyDescent="0.3">
      <c r="A77" s="40" t="s">
        <v>83</v>
      </c>
      <c r="B77" s="41">
        <v>20125.820651124825</v>
      </c>
      <c r="C77" s="42">
        <v>21077.63656792833</v>
      </c>
      <c r="D77" s="41">
        <v>22068.29633359686</v>
      </c>
      <c r="E77" s="43">
        <v>23100.35316228024</v>
      </c>
      <c r="F77" s="43">
        <v>24175.754850032205</v>
      </c>
      <c r="G77" s="43">
        <v>25293.41978743238</v>
      </c>
      <c r="H77" s="43">
        <v>26452.110707599022</v>
      </c>
      <c r="I77" s="43">
        <v>27650.443548886418</v>
      </c>
      <c r="J77" s="43">
        <v>28890.948410259472</v>
      </c>
      <c r="K77" s="43">
        <v>30176.272093885163</v>
      </c>
      <c r="L77" s="43">
        <v>31504.977975300983</v>
      </c>
      <c r="M77" s="43">
        <v>32875.472746899315</v>
      </c>
      <c r="N77" s="43">
        <v>34286.001809919668</v>
      </c>
    </row>
    <row r="78" spans="1:14" x14ac:dyDescent="0.3">
      <c r="A78" s="45"/>
      <c r="B78" s="45"/>
      <c r="C78" s="45"/>
      <c r="D78" s="45"/>
      <c r="E78" s="43"/>
      <c r="F78" s="43"/>
      <c r="G78" s="43"/>
      <c r="H78" s="43"/>
      <c r="I78" s="43"/>
      <c r="J78" s="43"/>
      <c r="K78" s="43"/>
      <c r="L78" s="43"/>
      <c r="M78" s="43"/>
      <c r="N78" s="43"/>
    </row>
    <row r="79" spans="1:14" x14ac:dyDescent="0.3">
      <c r="A79" s="38" t="s">
        <v>84</v>
      </c>
      <c r="B79" s="36">
        <v>655189.22695964028</v>
      </c>
      <c r="C79" s="36">
        <v>670570.22816407622</v>
      </c>
      <c r="D79" s="36">
        <v>685830.10350744356</v>
      </c>
      <c r="E79" s="44">
        <v>701015.74471330002</v>
      </c>
      <c r="F79" s="44">
        <v>716204.37998312886</v>
      </c>
      <c r="G79" s="44">
        <v>731325.67173159472</v>
      </c>
      <c r="H79" s="44">
        <v>746309.28237335978</v>
      </c>
      <c r="I79" s="44">
        <v>761084.87432308798</v>
      </c>
      <c r="J79" s="44">
        <v>775699.33930433751</v>
      </c>
      <c r="K79" s="44">
        <v>790199.56904066575</v>
      </c>
      <c r="L79" s="44">
        <v>804515.22594673547</v>
      </c>
      <c r="M79" s="44">
        <v>818575.97243721131</v>
      </c>
      <c r="N79" s="44">
        <v>832311.47092675604</v>
      </c>
    </row>
    <row r="80" spans="1:14" x14ac:dyDescent="0.3">
      <c r="A80" s="40" t="s">
        <v>84</v>
      </c>
      <c r="B80" s="41">
        <v>141918.28246143108</v>
      </c>
      <c r="C80" s="42">
        <v>144796.6041315968</v>
      </c>
      <c r="D80" s="41">
        <v>147617.31371219843</v>
      </c>
      <c r="E80" s="43">
        <v>150390.13886542793</v>
      </c>
      <c r="F80" s="43">
        <v>153131.18325641655</v>
      </c>
      <c r="G80" s="43">
        <v>155824.90160594007</v>
      </c>
      <c r="H80" s="43">
        <v>158455.97444716407</v>
      </c>
      <c r="I80" s="43">
        <v>161009.31862693216</v>
      </c>
      <c r="J80" s="43">
        <v>163494.8060274017</v>
      </c>
      <c r="K80" s="43">
        <v>165922.19177512167</v>
      </c>
      <c r="L80" s="43">
        <v>168276.58705825574</v>
      </c>
      <c r="M80" s="43">
        <v>170543.35895028294</v>
      </c>
      <c r="N80" s="43">
        <v>172708.13985407868</v>
      </c>
    </row>
    <row r="81" spans="1:14" x14ac:dyDescent="0.3">
      <c r="A81" s="40" t="s">
        <v>85</v>
      </c>
      <c r="B81" s="41">
        <v>114109.91680519338</v>
      </c>
      <c r="C81" s="42">
        <v>117866.45938590445</v>
      </c>
      <c r="D81" s="41">
        <v>121651.08262714704</v>
      </c>
      <c r="E81" s="43">
        <v>125471.43349103969</v>
      </c>
      <c r="F81" s="43">
        <v>129340.92330866263</v>
      </c>
      <c r="G81" s="43">
        <v>133246.55790324483</v>
      </c>
      <c r="H81" s="43">
        <v>137174.87565720358</v>
      </c>
      <c r="I81" s="43">
        <v>141111.948223026</v>
      </c>
      <c r="J81" s="43">
        <v>145065.30491216326</v>
      </c>
      <c r="K81" s="43">
        <v>149042.76190984002</v>
      </c>
      <c r="L81" s="43">
        <v>153030.12330044791</v>
      </c>
      <c r="M81" s="43">
        <v>157012.72988613581</v>
      </c>
      <c r="N81" s="43">
        <v>160975.46111238204</v>
      </c>
    </row>
    <row r="82" spans="1:14" x14ac:dyDescent="0.3">
      <c r="A82" s="40" t="s">
        <v>86</v>
      </c>
      <c r="B82" s="41">
        <v>23002.272276047326</v>
      </c>
      <c r="C82" s="42">
        <v>23615.58526893708</v>
      </c>
      <c r="D82" s="41">
        <v>24226.215599878866</v>
      </c>
      <c r="E82" s="43">
        <v>24835.653018036181</v>
      </c>
      <c r="F82" s="43">
        <v>25446.485268111817</v>
      </c>
      <c r="G82" s="43">
        <v>26056.073538967528</v>
      </c>
      <c r="H82" s="43">
        <v>26661.751226194338</v>
      </c>
      <c r="I82" s="43">
        <v>27260.825872242076</v>
      </c>
      <c r="J82" s="43">
        <v>27854.790749557153</v>
      </c>
      <c r="K82" s="43">
        <v>28445.158577460552</v>
      </c>
      <c r="L82" s="43">
        <v>29029.230365139603</v>
      </c>
      <c r="M82" s="43">
        <v>29604.285398345208</v>
      </c>
      <c r="N82" s="43">
        <v>30167.583252461933</v>
      </c>
    </row>
    <row r="83" spans="1:14" x14ac:dyDescent="0.3">
      <c r="A83" s="40" t="s">
        <v>87</v>
      </c>
      <c r="B83" s="41">
        <v>20128.138038837136</v>
      </c>
      <c r="C83" s="42">
        <v>20843.428512237213</v>
      </c>
      <c r="D83" s="41">
        <v>21567.191936043404</v>
      </c>
      <c r="E83" s="43">
        <v>22300.83839954036</v>
      </c>
      <c r="F83" s="43">
        <v>23046.819132229706</v>
      </c>
      <c r="G83" s="43">
        <v>23802.892839866978</v>
      </c>
      <c r="H83" s="43">
        <v>24566.711376586562</v>
      </c>
      <c r="I83" s="43">
        <v>25335.818664891933</v>
      </c>
      <c r="J83" s="43">
        <v>26111.59584678676</v>
      </c>
      <c r="K83" s="43">
        <v>26895.489671205978</v>
      </c>
      <c r="L83" s="43">
        <v>27684.979085899115</v>
      </c>
      <c r="M83" s="43">
        <v>28477.43320595592</v>
      </c>
      <c r="N83" s="43">
        <v>29270.110435789</v>
      </c>
    </row>
    <row r="84" spans="1:14" x14ac:dyDescent="0.3">
      <c r="A84" s="40" t="s">
        <v>88</v>
      </c>
      <c r="B84" s="41">
        <v>40551.202476378814</v>
      </c>
      <c r="C84" s="42">
        <v>41650.192796703821</v>
      </c>
      <c r="D84" s="41">
        <v>42745.380410171805</v>
      </c>
      <c r="E84" s="43">
        <v>43839.389525665945</v>
      </c>
      <c r="F84" s="43">
        <v>44936.787822893886</v>
      </c>
      <c r="G84" s="43">
        <v>46032.917094248834</v>
      </c>
      <c r="H84" s="43">
        <v>47123.062053811322</v>
      </c>
      <c r="I84" s="43">
        <v>48202.453654565543</v>
      </c>
      <c r="J84" s="43">
        <v>49273.719060288044</v>
      </c>
      <c r="K84" s="43">
        <v>50339.524346877108</v>
      </c>
      <c r="L84" s="43">
        <v>51395.083487478762</v>
      </c>
      <c r="M84" s="43">
        <v>52435.563814462592</v>
      </c>
      <c r="N84" s="43">
        <v>53456.089495711472</v>
      </c>
    </row>
    <row r="85" spans="1:14" x14ac:dyDescent="0.3">
      <c r="A85" s="40" t="s">
        <v>89</v>
      </c>
      <c r="B85" s="41">
        <v>53312.505188387637</v>
      </c>
      <c r="C85" s="42">
        <v>54401.666090258681</v>
      </c>
      <c r="D85" s="41">
        <v>55469.493647720665</v>
      </c>
      <c r="E85" s="43">
        <v>56519.634346351719</v>
      </c>
      <c r="F85" s="43">
        <v>57558.133371175383</v>
      </c>
      <c r="G85" s="43">
        <v>58579.141657306427</v>
      </c>
      <c r="H85" s="43">
        <v>59576.891644698117</v>
      </c>
      <c r="I85" s="43">
        <v>60545.701287460244</v>
      </c>
      <c r="J85" s="43">
        <v>61489.270658167479</v>
      </c>
      <c r="K85" s="43">
        <v>62411.258065554801</v>
      </c>
      <c r="L85" s="43">
        <v>63306.052838825912</v>
      </c>
      <c r="M85" s="43">
        <v>64168.13732862386</v>
      </c>
      <c r="N85" s="43">
        <v>64992.090529692301</v>
      </c>
    </row>
    <row r="86" spans="1:14" x14ac:dyDescent="0.3">
      <c r="A86" s="40" t="s">
        <v>90</v>
      </c>
      <c r="B86" s="41">
        <v>56162.14053632829</v>
      </c>
      <c r="C86" s="42">
        <v>57230.069707577364</v>
      </c>
      <c r="D86" s="41">
        <v>58272.518593087654</v>
      </c>
      <c r="E86" s="43">
        <v>59293.412298967356</v>
      </c>
      <c r="F86" s="43">
        <v>60299.167378087412</v>
      </c>
      <c r="G86" s="43">
        <v>61283.721635526104</v>
      </c>
      <c r="H86" s="43">
        <v>62241.131805966812</v>
      </c>
      <c r="I86" s="43">
        <v>63165.577029025284</v>
      </c>
      <c r="J86" s="43">
        <v>64061.043547944886</v>
      </c>
      <c r="K86" s="43">
        <v>64931.452420625283</v>
      </c>
      <c r="L86" s="43">
        <v>65771.073389313708</v>
      </c>
      <c r="M86" s="43">
        <v>66574.304760742671</v>
      </c>
      <c r="N86" s="43">
        <v>67335.676379047087</v>
      </c>
    </row>
    <row r="87" spans="1:14" x14ac:dyDescent="0.3">
      <c r="A87" s="40" t="s">
        <v>91</v>
      </c>
      <c r="B87" s="41">
        <v>15786.129369689614</v>
      </c>
      <c r="C87" s="42">
        <v>16189.990627103522</v>
      </c>
      <c r="D87" s="41">
        <v>16591.147652009837</v>
      </c>
      <c r="E87" s="43">
        <v>16990.62678945142</v>
      </c>
      <c r="F87" s="43">
        <v>17390.200455723971</v>
      </c>
      <c r="G87" s="43">
        <v>17788.065533172521</v>
      </c>
      <c r="H87" s="43">
        <v>18182.407533684724</v>
      </c>
      <c r="I87" s="43">
        <v>18571.402000143335</v>
      </c>
      <c r="J87" s="43">
        <v>18956.080696681202</v>
      </c>
      <c r="K87" s="43">
        <v>19337.484300513141</v>
      </c>
      <c r="L87" s="43">
        <v>19713.788959354151</v>
      </c>
      <c r="M87" s="43">
        <v>20083.163777297683</v>
      </c>
      <c r="N87" s="43">
        <v>20443.77223627545</v>
      </c>
    </row>
    <row r="88" spans="1:14" x14ac:dyDescent="0.3">
      <c r="A88" s="40" t="s">
        <v>92</v>
      </c>
      <c r="B88" s="41">
        <v>48525.268387687633</v>
      </c>
      <c r="C88" s="42">
        <v>49399.720641296793</v>
      </c>
      <c r="D88" s="41">
        <v>50250.447201102666</v>
      </c>
      <c r="E88" s="43">
        <v>51080.896445439459</v>
      </c>
      <c r="F88" s="43">
        <v>51896.647693162238</v>
      </c>
      <c r="G88" s="43">
        <v>52692.52920700168</v>
      </c>
      <c r="H88" s="43">
        <v>53463.491678308288</v>
      </c>
      <c r="I88" s="43">
        <v>54204.610661302104</v>
      </c>
      <c r="J88" s="43">
        <v>54919.3886824531</v>
      </c>
      <c r="K88" s="43">
        <v>55611.258933387508</v>
      </c>
      <c r="L88" s="43">
        <v>56275.383442125967</v>
      </c>
      <c r="M88" s="43">
        <v>56907.053147891536</v>
      </c>
      <c r="N88" s="43">
        <v>57501.689857060665</v>
      </c>
    </row>
    <row r="89" spans="1:14" x14ac:dyDescent="0.3">
      <c r="A89" s="40" t="s">
        <v>93</v>
      </c>
      <c r="B89" s="41">
        <v>11561.859444351176</v>
      </c>
      <c r="C89" s="42">
        <v>11632.858425305038</v>
      </c>
      <c r="D89" s="41">
        <v>11695.104079938223</v>
      </c>
      <c r="E89" s="43">
        <v>11749.648667593181</v>
      </c>
      <c r="F89" s="43">
        <v>11797.98625644699</v>
      </c>
      <c r="G89" s="43">
        <v>11839.131272826397</v>
      </c>
      <c r="H89" s="43">
        <v>11872.175842124039</v>
      </c>
      <c r="I89" s="43">
        <v>11896.287222676185</v>
      </c>
      <c r="J89" s="43">
        <v>11912.505567161612</v>
      </c>
      <c r="K89" s="43">
        <v>11921.81448163956</v>
      </c>
      <c r="L89" s="43">
        <v>11923.405273802142</v>
      </c>
      <c r="M89" s="43">
        <v>11916.539315572529</v>
      </c>
      <c r="N89" s="43">
        <v>11900.545566815314</v>
      </c>
    </row>
    <row r="90" spans="1:14" x14ac:dyDescent="0.3">
      <c r="A90" s="40" t="s">
        <v>94</v>
      </c>
      <c r="B90" s="41">
        <v>52287.330356087201</v>
      </c>
      <c r="C90" s="42">
        <v>54383.119238420419</v>
      </c>
      <c r="D90" s="41">
        <v>56518.502983321792</v>
      </c>
      <c r="E90" s="43">
        <v>58697.597731509246</v>
      </c>
      <c r="F90" s="43">
        <v>60927.340397783119</v>
      </c>
      <c r="G90" s="43">
        <v>63202.325576402392</v>
      </c>
      <c r="H90" s="43">
        <v>65516.762856844558</v>
      </c>
      <c r="I90" s="43">
        <v>67864.46656162529</v>
      </c>
      <c r="J90" s="43">
        <v>70249.462078339682</v>
      </c>
      <c r="K90" s="43">
        <v>72676.019664191306</v>
      </c>
      <c r="L90" s="43">
        <v>75137.712299898252</v>
      </c>
      <c r="M90" s="43">
        <v>77627.696705118287</v>
      </c>
      <c r="N90" s="43">
        <v>80138.703068062765</v>
      </c>
    </row>
    <row r="91" spans="1:14" x14ac:dyDescent="0.3">
      <c r="A91" s="40" t="s">
        <v>95</v>
      </c>
      <c r="B91" s="41">
        <v>15559.099376307131</v>
      </c>
      <c r="C91" s="42">
        <v>15938.408119144979</v>
      </c>
      <c r="D91" s="41">
        <v>16314.14518684157</v>
      </c>
      <c r="E91" s="43">
        <v>16687.329594527575</v>
      </c>
      <c r="F91" s="43">
        <v>17059.707488889253</v>
      </c>
      <c r="G91" s="43">
        <v>17429.51336842815</v>
      </c>
      <c r="H91" s="43">
        <v>17794.978903199994</v>
      </c>
      <c r="I91" s="43">
        <v>18154.334345777053</v>
      </c>
      <c r="J91" s="43">
        <v>18508.607095529904</v>
      </c>
      <c r="K91" s="43">
        <v>18858.828465062925</v>
      </c>
      <c r="L91" s="43">
        <v>19203.234617950828</v>
      </c>
      <c r="M91" s="43">
        <v>19540.063183515598</v>
      </c>
      <c r="N91" s="43">
        <v>19867.554654013304</v>
      </c>
    </row>
    <row r="92" spans="1:14" x14ac:dyDescent="0.3">
      <c r="A92" s="40" t="s">
        <v>96</v>
      </c>
      <c r="B92" s="41">
        <v>62285.082242913908</v>
      </c>
      <c r="C92" s="42">
        <v>62622.125219590103</v>
      </c>
      <c r="D92" s="41">
        <v>62911.55987798149</v>
      </c>
      <c r="E92" s="43">
        <v>63159.145539750039</v>
      </c>
      <c r="F92" s="43">
        <v>63372.998153545792</v>
      </c>
      <c r="G92" s="43">
        <v>63547.90049866277</v>
      </c>
      <c r="H92" s="43">
        <v>63679.067347573437</v>
      </c>
      <c r="I92" s="43">
        <v>63762.130173420686</v>
      </c>
      <c r="J92" s="43">
        <v>63802.764381862602</v>
      </c>
      <c r="K92" s="43">
        <v>63806.326429185836</v>
      </c>
      <c r="L92" s="43">
        <v>63768.57182824357</v>
      </c>
      <c r="M92" s="43">
        <v>63685.642963266735</v>
      </c>
      <c r="N92" s="43">
        <v>63554.054485365938</v>
      </c>
    </row>
    <row r="93" spans="1:14" x14ac:dyDescent="0.3">
      <c r="A93" s="40"/>
      <c r="B93" s="41"/>
      <c r="C93" s="42"/>
      <c r="D93" s="41"/>
      <c r="E93" s="43"/>
      <c r="F93" s="43"/>
      <c r="G93" s="43"/>
      <c r="H93" s="43"/>
      <c r="I93" s="43"/>
      <c r="J93" s="43"/>
      <c r="K93" s="43"/>
      <c r="L93" s="43"/>
      <c r="M93" s="43"/>
      <c r="N93" s="43"/>
    </row>
    <row r="94" spans="1:14" x14ac:dyDescent="0.3">
      <c r="A94" s="46" t="s">
        <v>97</v>
      </c>
      <c r="B94" s="36">
        <v>329433.14065949805</v>
      </c>
      <c r="C94" s="36">
        <v>334719.75229603663</v>
      </c>
      <c r="D94" s="36">
        <v>340380.5805197538</v>
      </c>
      <c r="E94" s="44">
        <v>346590.42807421507</v>
      </c>
      <c r="F94" s="44">
        <v>353260.71489637945</v>
      </c>
      <c r="G94" s="44">
        <v>360288.15991133964</v>
      </c>
      <c r="H94" s="44">
        <v>367569.48204418865</v>
      </c>
      <c r="I94" s="44">
        <v>375001.4002200191</v>
      </c>
      <c r="J94" s="44">
        <v>382652.76848876919</v>
      </c>
      <c r="K94" s="44">
        <v>390592.440900377</v>
      </c>
      <c r="L94" s="44">
        <v>398717.13637993543</v>
      </c>
      <c r="M94" s="44">
        <v>406923.57385253732</v>
      </c>
      <c r="N94" s="44">
        <v>415108.47224327544</v>
      </c>
    </row>
    <row r="95" spans="1:14" x14ac:dyDescent="0.3">
      <c r="A95" s="40" t="s">
        <v>98</v>
      </c>
      <c r="B95" s="41">
        <v>36925.419874944608</v>
      </c>
      <c r="C95" s="42">
        <v>37921.867580462444</v>
      </c>
      <c r="D95" s="41">
        <v>38978.753569599801</v>
      </c>
      <c r="E95" s="43">
        <v>40115.587701143311</v>
      </c>
      <c r="F95" s="43">
        <v>41324.15234354516</v>
      </c>
      <c r="G95" s="43">
        <v>42594.073868636704</v>
      </c>
      <c r="H95" s="43">
        <v>43914.480290754102</v>
      </c>
      <c r="I95" s="43">
        <v>45273.993462175233</v>
      </c>
      <c r="J95" s="43">
        <v>46681.720996784774</v>
      </c>
      <c r="K95" s="43">
        <v>48147.124830562469</v>
      </c>
      <c r="L95" s="43">
        <v>49658.587197292087</v>
      </c>
      <c r="M95" s="43">
        <v>51203.968500744464</v>
      </c>
      <c r="N95" s="43">
        <v>52770.599879824331</v>
      </c>
    </row>
    <row r="96" spans="1:14" x14ac:dyDescent="0.3">
      <c r="A96" s="40" t="s">
        <v>99</v>
      </c>
      <c r="B96" s="41">
        <v>42609.637457392091</v>
      </c>
      <c r="C96" s="42">
        <v>43303.637376271356</v>
      </c>
      <c r="D96" s="41">
        <v>44046.851550274332</v>
      </c>
      <c r="E96" s="43">
        <v>44859.284824750495</v>
      </c>
      <c r="F96" s="43">
        <v>45729.38951174439</v>
      </c>
      <c r="G96" s="43">
        <v>46643.6891742972</v>
      </c>
      <c r="H96" s="43">
        <v>47588.687113013279</v>
      </c>
      <c r="I96" s="43">
        <v>48550.872970409902</v>
      </c>
      <c r="J96" s="43">
        <v>49539.01432823325</v>
      </c>
      <c r="K96" s="43">
        <v>50561.869523618523</v>
      </c>
      <c r="L96" s="43">
        <v>51605.903820874737</v>
      </c>
      <c r="M96" s="43">
        <v>52657.58216025414</v>
      </c>
      <c r="N96" s="43">
        <v>53703.375838863816</v>
      </c>
    </row>
    <row r="97" spans="1:14" x14ac:dyDescent="0.3">
      <c r="A97" s="40" t="s">
        <v>100</v>
      </c>
      <c r="B97" s="41">
        <v>16605.033028786926</v>
      </c>
      <c r="C97" s="42">
        <v>16922.225895186242</v>
      </c>
      <c r="D97" s="41">
        <v>17260.333691089651</v>
      </c>
      <c r="E97" s="43">
        <v>17627.384126112844</v>
      </c>
      <c r="F97" s="43">
        <v>18019.060053166791</v>
      </c>
      <c r="G97" s="43">
        <v>18430.233088832727</v>
      </c>
      <c r="H97" s="43">
        <v>18855.708901488946</v>
      </c>
      <c r="I97" s="43">
        <v>19290.229320604096</v>
      </c>
      <c r="J97" s="43">
        <v>19737.353282002779</v>
      </c>
      <c r="K97" s="43">
        <v>20200.675075689767</v>
      </c>
      <c r="L97" s="43">
        <v>20674.896983889968</v>
      </c>
      <c r="M97" s="43">
        <v>21154.661757437123</v>
      </c>
      <c r="N97" s="43">
        <v>21634.554892490909</v>
      </c>
    </row>
    <row r="98" spans="1:14" x14ac:dyDescent="0.3">
      <c r="A98" s="40" t="s">
        <v>101</v>
      </c>
      <c r="B98" s="41">
        <v>22336.326574072176</v>
      </c>
      <c r="C98" s="42">
        <v>22699.989578112523</v>
      </c>
      <c r="D98" s="41">
        <v>23089.446384331924</v>
      </c>
      <c r="E98" s="43">
        <v>23515.183039695268</v>
      </c>
      <c r="F98" s="43">
        <v>23971.145637317961</v>
      </c>
      <c r="G98" s="43">
        <v>24450.269381366252</v>
      </c>
      <c r="H98" s="43">
        <v>24945.479025856741</v>
      </c>
      <c r="I98" s="43">
        <v>25449.692336883843</v>
      </c>
      <c r="J98" s="43">
        <v>25967.504967308851</v>
      </c>
      <c r="K98" s="43">
        <v>26503.507612781814</v>
      </c>
      <c r="L98" s="43">
        <v>27050.605351381502</v>
      </c>
      <c r="M98" s="43">
        <v>27601.703263259729</v>
      </c>
      <c r="N98" s="43">
        <v>28149.709932578793</v>
      </c>
    </row>
    <row r="99" spans="1:14" x14ac:dyDescent="0.3">
      <c r="A99" s="40" t="s">
        <v>102</v>
      </c>
      <c r="B99" s="41">
        <v>11362.444322415646</v>
      </c>
      <c r="C99" s="42">
        <v>11738.396650594879</v>
      </c>
      <c r="D99" s="41">
        <v>12137.234647088941</v>
      </c>
      <c r="E99" s="43">
        <v>12565.439897044596</v>
      </c>
      <c r="F99" s="43">
        <v>13020.906773234963</v>
      </c>
      <c r="G99" s="43">
        <v>13500.790332126977</v>
      </c>
      <c r="H99" s="43">
        <v>14002.013686827797</v>
      </c>
      <c r="I99" s="43">
        <v>14521.259672262635</v>
      </c>
      <c r="J99" s="43">
        <v>15061.737832197296</v>
      </c>
      <c r="K99" s="43">
        <v>15626.845575446556</v>
      </c>
      <c r="L99" s="43">
        <v>16213.174602570683</v>
      </c>
      <c r="M99" s="43">
        <v>16817.059444594648</v>
      </c>
      <c r="N99" s="43">
        <v>17434.568618339494</v>
      </c>
    </row>
    <row r="100" spans="1:14" x14ac:dyDescent="0.3">
      <c r="A100" s="40" t="s">
        <v>103</v>
      </c>
      <c r="B100" s="41">
        <v>22127.266412733276</v>
      </c>
      <c r="C100" s="42">
        <v>22578.335411921013</v>
      </c>
      <c r="D100" s="41">
        <v>23058.445785002623</v>
      </c>
      <c r="E100" s="43">
        <v>23578.443005233974</v>
      </c>
      <c r="F100" s="43">
        <v>24132.693582322856</v>
      </c>
      <c r="G100" s="43">
        <v>24714.447435181195</v>
      </c>
      <c r="H100" s="43">
        <v>25316.831622907113</v>
      </c>
      <c r="I100" s="43">
        <v>25932.852514707825</v>
      </c>
      <c r="J100" s="43">
        <v>26567.349284246189</v>
      </c>
      <c r="K100" s="43">
        <v>27225.232997562594</v>
      </c>
      <c r="L100" s="43">
        <v>27899.440089974349</v>
      </c>
      <c r="M100" s="43">
        <v>28582.790773781529</v>
      </c>
      <c r="N100" s="43">
        <v>29267.991499108706</v>
      </c>
    </row>
    <row r="101" spans="1:14" x14ac:dyDescent="0.3">
      <c r="A101" s="40" t="s">
        <v>104</v>
      </c>
      <c r="B101" s="41">
        <v>8968.5619920505487</v>
      </c>
      <c r="C101" s="42">
        <v>9155.3997292601125</v>
      </c>
      <c r="D101" s="41">
        <v>9354.180842784046</v>
      </c>
      <c r="E101" s="43">
        <v>9569.3225731660859</v>
      </c>
      <c r="F101" s="43">
        <v>9798.5589656078337</v>
      </c>
      <c r="G101" s="43">
        <v>10039.166506876516</v>
      </c>
      <c r="H101" s="43">
        <v>10288.366963599698</v>
      </c>
      <c r="I101" s="43">
        <v>10543.328149781657</v>
      </c>
      <c r="J101" s="43">
        <v>10806.025788147528</v>
      </c>
      <c r="K101" s="43">
        <v>11078.468313649431</v>
      </c>
      <c r="L101" s="43">
        <v>11357.792831712699</v>
      </c>
      <c r="M101" s="43">
        <v>11641.084081727262</v>
      </c>
      <c r="N101" s="43">
        <v>11925.375330459619</v>
      </c>
    </row>
    <row r="102" spans="1:14" x14ac:dyDescent="0.3">
      <c r="A102" s="40" t="s">
        <v>105</v>
      </c>
      <c r="B102" s="41">
        <v>45647.770010048676</v>
      </c>
      <c r="C102" s="42">
        <v>46138.116587892626</v>
      </c>
      <c r="D102" s="41">
        <v>46673.902338599495</v>
      </c>
      <c r="E102" s="43">
        <v>47275.414533093426</v>
      </c>
      <c r="F102" s="43">
        <v>47929.418653231471</v>
      </c>
      <c r="G102" s="43">
        <v>48620.946399878412</v>
      </c>
      <c r="H102" s="43">
        <v>49335.325359741139</v>
      </c>
      <c r="I102" s="43">
        <v>50058.182110658614</v>
      </c>
      <c r="J102" s="43">
        <v>50798.296618733402</v>
      </c>
      <c r="K102" s="43">
        <v>51564.245766726744</v>
      </c>
      <c r="L102" s="43">
        <v>52341.804667524775</v>
      </c>
      <c r="M102" s="43">
        <v>53117.053442308817</v>
      </c>
      <c r="N102" s="43">
        <v>53876.379791339066</v>
      </c>
    </row>
    <row r="103" spans="1:14" x14ac:dyDescent="0.3">
      <c r="A103" s="47" t="s">
        <v>106</v>
      </c>
      <c r="B103" s="41">
        <v>22825.852121755797</v>
      </c>
      <c r="C103" s="41">
        <v>22887.065806325481</v>
      </c>
      <c r="D103" s="41">
        <v>22948.443658350254</v>
      </c>
      <c r="E103" s="43">
        <v>23038.984788487975</v>
      </c>
      <c r="F103" s="43">
        <v>23151.493995774421</v>
      </c>
      <c r="G103" s="43">
        <v>23278.18614059583</v>
      </c>
      <c r="H103" s="43">
        <v>23411.68075183795</v>
      </c>
      <c r="I103" s="43">
        <v>23544.991537266407</v>
      </c>
      <c r="J103" s="43">
        <v>23682.169355359165</v>
      </c>
      <c r="K103" s="43">
        <v>23827.027750393816</v>
      </c>
      <c r="L103" s="43">
        <v>23972.799958800144</v>
      </c>
      <c r="M103" s="43">
        <v>24113.092524325417</v>
      </c>
      <c r="N103" s="43">
        <v>24241.875192045907</v>
      </c>
    </row>
    <row r="104" spans="1:14" x14ac:dyDescent="0.3">
      <c r="A104" s="40" t="s">
        <v>107</v>
      </c>
      <c r="B104" s="41">
        <v>20151.080311147241</v>
      </c>
      <c r="C104" s="42">
        <v>20339.515239745055</v>
      </c>
      <c r="D104" s="41">
        <v>20547.397239329031</v>
      </c>
      <c r="E104" s="43">
        <v>20783.563743810777</v>
      </c>
      <c r="F104" s="43">
        <v>21042.086505371888</v>
      </c>
      <c r="G104" s="43">
        <v>21316.3094621735</v>
      </c>
      <c r="H104" s="43">
        <v>21599.742475953844</v>
      </c>
      <c r="I104" s="43">
        <v>21886.061673536708</v>
      </c>
      <c r="J104" s="43">
        <v>22179.086902854586</v>
      </c>
      <c r="K104" s="43">
        <v>22482.528404107885</v>
      </c>
      <c r="L104" s="43">
        <v>22790.147796255817</v>
      </c>
      <c r="M104" s="43">
        <v>23095.873535545757</v>
      </c>
      <c r="N104" s="43">
        <v>23393.801001731121</v>
      </c>
    </row>
    <row r="105" spans="1:14" x14ac:dyDescent="0.3">
      <c r="A105" s="40" t="s">
        <v>108</v>
      </c>
      <c r="B105" s="41">
        <v>14483.651121955923</v>
      </c>
      <c r="C105" s="42">
        <v>14621.950033145524</v>
      </c>
      <c r="D105" s="41">
        <v>14774.285628746149</v>
      </c>
      <c r="E105" s="43">
        <v>14947.021795778071</v>
      </c>
      <c r="F105" s="43">
        <v>15135.906210478899</v>
      </c>
      <c r="G105" s="43">
        <v>15336.15958535055</v>
      </c>
      <c r="H105" s="43">
        <v>15543.118286438197</v>
      </c>
      <c r="I105" s="43">
        <v>15752.234694116129</v>
      </c>
      <c r="J105" s="43">
        <v>15966.259879890349</v>
      </c>
      <c r="K105" s="43">
        <v>16187.868148392701</v>
      </c>
      <c r="L105" s="43">
        <v>16412.571289282259</v>
      </c>
      <c r="M105" s="43">
        <v>16635.997750582395</v>
      </c>
      <c r="N105" s="43">
        <v>16853.892816655993</v>
      </c>
    </row>
    <row r="106" spans="1:14" x14ac:dyDescent="0.3">
      <c r="A106" s="40" t="s">
        <v>109</v>
      </c>
      <c r="B106" s="41">
        <v>12468.957804926302</v>
      </c>
      <c r="C106" s="42">
        <v>12692.043755832809</v>
      </c>
      <c r="D106" s="41">
        <v>12930.249978319191</v>
      </c>
      <c r="E106" s="43">
        <v>13189.528268500546</v>
      </c>
      <c r="F106" s="43">
        <v>13466.5760547309</v>
      </c>
      <c r="G106" s="43">
        <v>13757.500723301891</v>
      </c>
      <c r="H106" s="43">
        <v>14058.37883970355</v>
      </c>
      <c r="I106" s="43">
        <v>14365.257957160085</v>
      </c>
      <c r="J106" s="43">
        <v>14680.762544861413</v>
      </c>
      <c r="K106" s="43">
        <v>15007.530810861974</v>
      </c>
      <c r="L106" s="43">
        <v>15341.590128135374</v>
      </c>
      <c r="M106" s="43">
        <v>15678.942531168661</v>
      </c>
      <c r="N106" s="43">
        <v>16015.566607795879</v>
      </c>
    </row>
    <row r="107" spans="1:14" x14ac:dyDescent="0.3">
      <c r="A107" s="40" t="s">
        <v>110</v>
      </c>
      <c r="B107" s="41">
        <v>22633.332299600177</v>
      </c>
      <c r="C107" s="42">
        <v>23071.032135347948</v>
      </c>
      <c r="D107" s="41">
        <v>23537.455045607021</v>
      </c>
      <c r="E107" s="43">
        <v>24043.570671570847</v>
      </c>
      <c r="F107" s="43">
        <v>24583.516663137805</v>
      </c>
      <c r="G107" s="43">
        <v>25150.31818355514</v>
      </c>
      <c r="H107" s="43">
        <v>25736.903894926581</v>
      </c>
      <c r="I107" s="43">
        <v>26336.108729718821</v>
      </c>
      <c r="J107" s="43">
        <v>26952.801366963155</v>
      </c>
      <c r="K107" s="43">
        <v>27591.903291289596</v>
      </c>
      <c r="L107" s="43">
        <v>28246.192225780851</v>
      </c>
      <c r="M107" s="43">
        <v>28908.357830593264</v>
      </c>
      <c r="N107" s="43">
        <v>29571.004716571995</v>
      </c>
    </row>
    <row r="108" spans="1:14" x14ac:dyDescent="0.3">
      <c r="A108" s="40" t="s">
        <v>111</v>
      </c>
      <c r="B108" s="41">
        <v>30287.807327668623</v>
      </c>
      <c r="C108" s="42">
        <v>30650.176515938598</v>
      </c>
      <c r="D108" s="41">
        <v>31043.600160631293</v>
      </c>
      <c r="E108" s="43">
        <v>31481.699105826869</v>
      </c>
      <c r="F108" s="43">
        <v>31955.809946714107</v>
      </c>
      <c r="G108" s="43">
        <v>32456.06962916669</v>
      </c>
      <c r="H108" s="43">
        <v>32972.76483113975</v>
      </c>
      <c r="I108" s="43">
        <v>33496.335090737106</v>
      </c>
      <c r="J108" s="43">
        <v>34032.685341186421</v>
      </c>
      <c r="K108" s="43">
        <v>34587.612799293056</v>
      </c>
      <c r="L108" s="43">
        <v>35151.629436460251</v>
      </c>
      <c r="M108" s="43">
        <v>35715.406256214112</v>
      </c>
      <c r="N108" s="43">
        <v>36269.776125469893</v>
      </c>
    </row>
    <row r="109" spans="1:14" x14ac:dyDescent="0.3">
      <c r="A109" s="40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14" x14ac:dyDescent="0.3">
      <c r="A110" s="38" t="s">
        <v>112</v>
      </c>
      <c r="B110" s="36">
        <v>398519.11444370693</v>
      </c>
      <c r="C110" s="36">
        <v>411202.12109975255</v>
      </c>
      <c r="D110" s="36">
        <v>424068.02207279758</v>
      </c>
      <c r="E110" s="49">
        <v>437144.71000057139</v>
      </c>
      <c r="F110" s="49">
        <v>450471.04227364925</v>
      </c>
      <c r="G110" s="49">
        <v>464005.17993543867</v>
      </c>
      <c r="H110" s="49">
        <v>477705.28402934666</v>
      </c>
      <c r="I110" s="49">
        <v>491529.51559878013</v>
      </c>
      <c r="J110" s="49">
        <v>505505.76728146797</v>
      </c>
      <c r="K110" s="49">
        <v>519661.93171513866</v>
      </c>
      <c r="L110" s="49">
        <v>533956.16994319903</v>
      </c>
      <c r="M110" s="49">
        <v>548346.6430090568</v>
      </c>
      <c r="N110" s="49">
        <v>562791.51195611828</v>
      </c>
    </row>
    <row r="111" spans="1:14" x14ac:dyDescent="0.3">
      <c r="A111" s="40" t="s">
        <v>112</v>
      </c>
      <c r="B111" s="41">
        <v>97363.287625336845</v>
      </c>
      <c r="C111" s="42">
        <v>102411.44697333727</v>
      </c>
      <c r="D111" s="41">
        <v>107646.03633449091</v>
      </c>
      <c r="E111" s="43">
        <v>113078.18946319367</v>
      </c>
      <c r="F111" s="43">
        <v>118722.43975419576</v>
      </c>
      <c r="G111" s="43">
        <v>124572.38818338072</v>
      </c>
      <c r="H111" s="43">
        <v>130620.77685134024</v>
      </c>
      <c r="I111" s="43">
        <v>136859.46584965932</v>
      </c>
      <c r="J111" s="43">
        <v>143299.17856417998</v>
      </c>
      <c r="K111" s="43">
        <v>149951.13010327087</v>
      </c>
      <c r="L111" s="43">
        <v>156806.55484076336</v>
      </c>
      <c r="M111" s="43">
        <v>163855.75320139935</v>
      </c>
      <c r="N111" s="43">
        <v>171088.07285844011</v>
      </c>
    </row>
    <row r="112" spans="1:14" x14ac:dyDescent="0.3">
      <c r="A112" s="40" t="s">
        <v>18</v>
      </c>
      <c r="B112" s="41">
        <v>3762.6826326648111</v>
      </c>
      <c r="C112" s="42">
        <v>3963.4822518738733</v>
      </c>
      <c r="D112" s="41">
        <v>4172.0789230007813</v>
      </c>
      <c r="E112" s="43">
        <v>4388.9372852276674</v>
      </c>
      <c r="F112" s="43">
        <v>4614.6567055119058</v>
      </c>
      <c r="G112" s="43">
        <v>4849.0251067508534</v>
      </c>
      <c r="H112" s="43">
        <v>5091.7955997666759</v>
      </c>
      <c r="I112" s="43">
        <v>5342.6853337955554</v>
      </c>
      <c r="J112" s="43">
        <v>5602.1471666284651</v>
      </c>
      <c r="K112" s="43">
        <v>5870.655721883556</v>
      </c>
      <c r="L112" s="43">
        <v>6147.90487446117</v>
      </c>
      <c r="M112" s="43">
        <v>6433.5499528357386</v>
      </c>
      <c r="N112" s="43">
        <v>6727.2067283466822</v>
      </c>
    </row>
    <row r="113" spans="1:14" x14ac:dyDescent="0.3">
      <c r="A113" s="40" t="s">
        <v>113</v>
      </c>
      <c r="B113" s="41">
        <v>2360.8003678742002</v>
      </c>
      <c r="C113" s="42">
        <v>2418.582609224783</v>
      </c>
      <c r="D113" s="41">
        <v>2476.0468392497446</v>
      </c>
      <c r="E113" s="43">
        <v>2533.3083136172077</v>
      </c>
      <c r="F113" s="43">
        <v>2590.5406070678346</v>
      </c>
      <c r="G113" s="43">
        <v>2647.4500276094964</v>
      </c>
      <c r="H113" s="43">
        <v>2703.7506232134406</v>
      </c>
      <c r="I113" s="43">
        <v>2759.1645415684011</v>
      </c>
      <c r="J113" s="43">
        <v>2813.8105252407531</v>
      </c>
      <c r="K113" s="43">
        <v>2867.8027801585217</v>
      </c>
      <c r="L113" s="43">
        <v>2920.8694124487947</v>
      </c>
      <c r="M113" s="43">
        <v>2972.7474253748251</v>
      </c>
      <c r="N113" s="43">
        <v>3023.1830277305339</v>
      </c>
    </row>
    <row r="114" spans="1:14" x14ac:dyDescent="0.3">
      <c r="A114" s="40" t="s">
        <v>13</v>
      </c>
      <c r="B114" s="41">
        <v>22176.909536414281</v>
      </c>
      <c r="C114" s="42">
        <v>22720.157683368874</v>
      </c>
      <c r="D114" s="41">
        <v>23260.440016538392</v>
      </c>
      <c r="E114" s="43">
        <v>23798.839112514604</v>
      </c>
      <c r="F114" s="43">
        <v>24336.985516136181</v>
      </c>
      <c r="G114" s="43">
        <v>24872.120050042649</v>
      </c>
      <c r="H114" s="43">
        <v>25401.55603336931</v>
      </c>
      <c r="I114" s="43">
        <v>25922.682668914949</v>
      </c>
      <c r="J114" s="43">
        <v>26436.615082198787</v>
      </c>
      <c r="K114" s="43">
        <v>26944.425863688262</v>
      </c>
      <c r="L114" s="43">
        <v>27443.560018436663</v>
      </c>
      <c r="M114" s="43">
        <v>27931.545944173013</v>
      </c>
      <c r="N114" s="43">
        <v>28405.998337313755</v>
      </c>
    </row>
    <row r="115" spans="1:14" x14ac:dyDescent="0.3">
      <c r="A115" s="40" t="s">
        <v>114</v>
      </c>
      <c r="B115" s="41">
        <v>61583.431735802384</v>
      </c>
      <c r="C115" s="42">
        <v>62802.149833320866</v>
      </c>
      <c r="D115" s="41">
        <v>64000.21068866898</v>
      </c>
      <c r="E115" s="43">
        <v>65180.780848208058</v>
      </c>
      <c r="F115" s="43">
        <v>66348.464679787052</v>
      </c>
      <c r="G115" s="43">
        <v>67495.871206254829</v>
      </c>
      <c r="H115" s="43">
        <v>68615.942239905897</v>
      </c>
      <c r="I115" s="43">
        <v>69701.955415568707</v>
      </c>
      <c r="J115" s="43">
        <v>70757.28726975419</v>
      </c>
      <c r="K115" s="43">
        <v>71785.142819900546</v>
      </c>
      <c r="L115" s="43">
        <v>72779.051434181078</v>
      </c>
      <c r="M115" s="43">
        <v>73732.884558284102</v>
      </c>
      <c r="N115" s="43">
        <v>74640.856883756293</v>
      </c>
    </row>
    <row r="116" spans="1:14" x14ac:dyDescent="0.3">
      <c r="A116" s="40" t="s">
        <v>115</v>
      </c>
      <c r="B116" s="41">
        <v>47344.545828452967</v>
      </c>
      <c r="C116" s="42">
        <v>48097.330366314083</v>
      </c>
      <c r="D116" s="41">
        <v>48827.923675301805</v>
      </c>
      <c r="E116" s="43">
        <v>49538.950844946659</v>
      </c>
      <c r="F116" s="43">
        <v>50234.08728583013</v>
      </c>
      <c r="G116" s="43">
        <v>50907.906533414687</v>
      </c>
      <c r="H116" s="43">
        <v>51555.31617512471</v>
      </c>
      <c r="I116" s="43">
        <v>52171.554547497683</v>
      </c>
      <c r="J116" s="43">
        <v>52759.464923010732</v>
      </c>
      <c r="K116" s="43">
        <v>53321.722358688989</v>
      </c>
      <c r="L116" s="43">
        <v>53853.803802501599</v>
      </c>
      <c r="M116" s="43">
        <v>54351.509464649782</v>
      </c>
      <c r="N116" s="43">
        <v>54810.958182302886</v>
      </c>
    </row>
    <row r="117" spans="1:14" x14ac:dyDescent="0.3">
      <c r="A117" s="40" t="s">
        <v>116</v>
      </c>
      <c r="B117" s="41">
        <v>8822.5390684691592</v>
      </c>
      <c r="C117" s="42">
        <v>9081.8160281920173</v>
      </c>
      <c r="D117" s="41">
        <v>9342.1767254729857</v>
      </c>
      <c r="E117" s="43">
        <v>9604.0567859344665</v>
      </c>
      <c r="F117" s="43">
        <v>9868.1223049378896</v>
      </c>
      <c r="G117" s="43">
        <v>10133.263564220695</v>
      </c>
      <c r="H117" s="43">
        <v>10398.379137554988</v>
      </c>
      <c r="I117" s="43">
        <v>10662.377736646637</v>
      </c>
      <c r="J117" s="43">
        <v>10925.687187829393</v>
      </c>
      <c r="K117" s="43">
        <v>11188.726089033971</v>
      </c>
      <c r="L117" s="43">
        <v>11450.407682344909</v>
      </c>
      <c r="M117" s="43">
        <v>11709.659559641825</v>
      </c>
      <c r="N117" s="43">
        <v>11965.425476120796</v>
      </c>
    </row>
    <row r="118" spans="1:14" x14ac:dyDescent="0.3">
      <c r="A118" s="40" t="s">
        <v>117</v>
      </c>
      <c r="B118" s="41">
        <v>5824.3932590338754</v>
      </c>
      <c r="C118" s="42">
        <v>6032.7144067853696</v>
      </c>
      <c r="D118" s="41">
        <v>6244.1181196588868</v>
      </c>
      <c r="E118" s="43">
        <v>6458.9320585554178</v>
      </c>
      <c r="F118" s="43">
        <v>6677.6474420468312</v>
      </c>
      <c r="G118" s="43">
        <v>6899.5579516417201</v>
      </c>
      <c r="H118" s="43">
        <v>7123.944738199556</v>
      </c>
      <c r="I118" s="43">
        <v>7350.0775851339022</v>
      </c>
      <c r="J118" s="43">
        <v>7578.2614928249341</v>
      </c>
      <c r="K118" s="43">
        <v>7808.80238230128</v>
      </c>
      <c r="L118" s="43">
        <v>8040.9563657852614</v>
      </c>
      <c r="M118" s="43">
        <v>8273.9709191416005</v>
      </c>
      <c r="N118" s="43">
        <v>8507.0861933047399</v>
      </c>
    </row>
    <row r="119" spans="1:14" x14ac:dyDescent="0.3">
      <c r="A119" s="40" t="s">
        <v>118</v>
      </c>
      <c r="B119" s="41">
        <v>11808.832584289619</v>
      </c>
      <c r="C119" s="42">
        <v>12126.124053145182</v>
      </c>
      <c r="D119" s="41">
        <v>12443.235388039004</v>
      </c>
      <c r="E119" s="43">
        <v>12760.740846298208</v>
      </c>
      <c r="F119" s="43">
        <v>13079.514523314374</v>
      </c>
      <c r="G119" s="43">
        <v>13398.073966770296</v>
      </c>
      <c r="H119" s="43">
        <v>13714.962107411566</v>
      </c>
      <c r="I119" s="43">
        <v>14028.749465695682</v>
      </c>
      <c r="J119" s="43">
        <v>14340.014440261826</v>
      </c>
      <c r="K119" s="43">
        <v>14649.317777805018</v>
      </c>
      <c r="L119" s="43">
        <v>14955.248679592181</v>
      </c>
      <c r="M119" s="43">
        <v>15256.428904381211</v>
      </c>
      <c r="N119" s="43">
        <v>15551.514811817658</v>
      </c>
    </row>
    <row r="120" spans="1:14" x14ac:dyDescent="0.3">
      <c r="A120" s="40" t="s">
        <v>5</v>
      </c>
      <c r="B120" s="41">
        <v>15091.523012095431</v>
      </c>
      <c r="C120" s="42">
        <v>15644.4545510606</v>
      </c>
      <c r="D120" s="41">
        <v>16206.306573861615</v>
      </c>
      <c r="E120" s="43">
        <v>16777.951576842592</v>
      </c>
      <c r="F120" s="43">
        <v>17360.690177114891</v>
      </c>
      <c r="G120" s="43">
        <v>17952.711326978169</v>
      </c>
      <c r="H120" s="43">
        <v>18552.165205092086</v>
      </c>
      <c r="I120" s="43">
        <v>19157.166097995505</v>
      </c>
      <c r="J120" s="43">
        <v>19768.522364318665</v>
      </c>
      <c r="K120" s="43">
        <v>20387.04746490487</v>
      </c>
      <c r="L120" s="43">
        <v>21010.814449246453</v>
      </c>
      <c r="M120" s="43">
        <v>21637.867266584348</v>
      </c>
      <c r="N120" s="43">
        <v>22266.224089657066</v>
      </c>
    </row>
    <row r="121" spans="1:14" x14ac:dyDescent="0.3">
      <c r="A121" s="40" t="s">
        <v>119</v>
      </c>
      <c r="B121" s="41">
        <v>4555.7326533934729</v>
      </c>
      <c r="C121" s="42">
        <v>4817.6654371361556</v>
      </c>
      <c r="D121" s="41">
        <v>5091.0963080050278</v>
      </c>
      <c r="E121" s="43">
        <v>5376.7178927009763</v>
      </c>
      <c r="F121" s="43">
        <v>5675.3983768968865</v>
      </c>
      <c r="G121" s="43">
        <v>5987.016622519488</v>
      </c>
      <c r="H121" s="43">
        <v>6311.4053053069938</v>
      </c>
      <c r="I121" s="43">
        <v>6648.348605290098</v>
      </c>
      <c r="J121" s="43">
        <v>6998.5453070437543</v>
      </c>
      <c r="K121" s="43">
        <v>7362.7313689593821</v>
      </c>
      <c r="L121" s="43">
        <v>7740.6701260671662</v>
      </c>
      <c r="M121" s="43">
        <v>8132.071272536652</v>
      </c>
      <c r="N121" s="43">
        <v>8536.5885721638188</v>
      </c>
    </row>
    <row r="122" spans="1:14" x14ac:dyDescent="0.3">
      <c r="A122" s="40" t="s">
        <v>120</v>
      </c>
      <c r="B122" s="41">
        <v>12370.881972724563</v>
      </c>
      <c r="C122" s="42">
        <v>12602.875134163141</v>
      </c>
      <c r="D122" s="41">
        <v>12830.24270903644</v>
      </c>
      <c r="E122" s="43">
        <v>13053.632228357934</v>
      </c>
      <c r="F122" s="43">
        <v>13273.976275256857</v>
      </c>
      <c r="G122" s="43">
        <v>13489.806260805793</v>
      </c>
      <c r="H122" s="43">
        <v>13699.726028970386</v>
      </c>
      <c r="I122" s="43">
        <v>13902.412108662724</v>
      </c>
      <c r="J122" s="43">
        <v>14098.55867568063</v>
      </c>
      <c r="K122" s="43">
        <v>14288.822986593204</v>
      </c>
      <c r="L122" s="43">
        <v>14471.935686319357</v>
      </c>
      <c r="M122" s="43">
        <v>14646.700568379361</v>
      </c>
      <c r="N122" s="43">
        <v>14811.994448167665</v>
      </c>
    </row>
    <row r="123" spans="1:14" x14ac:dyDescent="0.3">
      <c r="A123" s="40" t="s">
        <v>17</v>
      </c>
      <c r="B123" s="41">
        <v>27144.549977189981</v>
      </c>
      <c r="C123" s="42">
        <v>27902.49031504069</v>
      </c>
      <c r="D123" s="41">
        <v>28661.542188908294</v>
      </c>
      <c r="E123" s="43">
        <v>29423.03074772039</v>
      </c>
      <c r="F123" s="43">
        <v>30188.978633801737</v>
      </c>
      <c r="G123" s="43">
        <v>30955.972022185491</v>
      </c>
      <c r="H123" s="43">
        <v>31720.641762353054</v>
      </c>
      <c r="I123" s="43">
        <v>32479.668752223541</v>
      </c>
      <c r="J123" s="43">
        <v>33234.373740836687</v>
      </c>
      <c r="K123" s="43">
        <v>33986.041983461946</v>
      </c>
      <c r="L123" s="43">
        <v>34731.385412737101</v>
      </c>
      <c r="M123" s="43">
        <v>35467.178179449678</v>
      </c>
      <c r="N123" s="43">
        <v>36190.261761455062</v>
      </c>
    </row>
    <row r="124" spans="1:14" x14ac:dyDescent="0.3">
      <c r="A124" s="40" t="s">
        <v>121</v>
      </c>
      <c r="B124" s="41">
        <v>6133.4411388772496</v>
      </c>
      <c r="C124" s="42">
        <v>6418.9855495406764</v>
      </c>
      <c r="D124" s="41">
        <v>6713.1269918754188</v>
      </c>
      <c r="E124" s="43">
        <v>7016.4040375135064</v>
      </c>
      <c r="F124" s="43">
        <v>7329.552844099394</v>
      </c>
      <c r="G124" s="43">
        <v>7652.0074095986611</v>
      </c>
      <c r="H124" s="43">
        <v>7983.1589745562605</v>
      </c>
      <c r="I124" s="43">
        <v>8322.3558209828716</v>
      </c>
      <c r="J124" s="43">
        <v>8670.0991541530821</v>
      </c>
      <c r="K124" s="43">
        <v>9026.9082951913315</v>
      </c>
      <c r="L124" s="43">
        <v>9392.0938675727521</v>
      </c>
      <c r="M124" s="43">
        <v>9764.9231532020585</v>
      </c>
      <c r="N124" s="43">
        <v>10144.620229989854</v>
      </c>
    </row>
    <row r="125" spans="1:14" x14ac:dyDescent="0.3">
      <c r="A125" s="40" t="s">
        <v>122</v>
      </c>
      <c r="B125" s="41">
        <v>6861.1953142102648</v>
      </c>
      <c r="C125" s="42">
        <v>7013.9709375139691</v>
      </c>
      <c r="D125" s="41">
        <v>7165.1355424977464</v>
      </c>
      <c r="E125" s="43">
        <v>7315.0301562605646</v>
      </c>
      <c r="F125" s="43">
        <v>7464.1609386863847</v>
      </c>
      <c r="G125" s="43">
        <v>7611.6862740776432</v>
      </c>
      <c r="H125" s="43">
        <v>7756.7940261878102</v>
      </c>
      <c r="I125" s="43">
        <v>7898.7022894539014</v>
      </c>
      <c r="J125" s="43">
        <v>8037.7688538369557</v>
      </c>
      <c r="K125" s="43">
        <v>8174.3355754020367</v>
      </c>
      <c r="L125" s="43">
        <v>8307.6432759200234</v>
      </c>
      <c r="M125" s="43">
        <v>8436.9646402219823</v>
      </c>
      <c r="N125" s="43">
        <v>8561.604781569511</v>
      </c>
    </row>
    <row r="126" spans="1:14" x14ac:dyDescent="0.3">
      <c r="A126" s="40" t="s">
        <v>123</v>
      </c>
      <c r="B126" s="41">
        <v>3496.3264705476809</v>
      </c>
      <c r="C126" s="42">
        <v>3689.7129289090558</v>
      </c>
      <c r="D126" s="41">
        <v>3891.0736072377854</v>
      </c>
      <c r="E126" s="43">
        <v>4100.8848711758928</v>
      </c>
      <c r="F126" s="43">
        <v>4319.7525647132716</v>
      </c>
      <c r="G126" s="43">
        <v>4547.5258485331833</v>
      </c>
      <c r="H126" s="43">
        <v>4784.0198811856862</v>
      </c>
      <c r="I126" s="43">
        <v>5029.0144288090642</v>
      </c>
      <c r="J126" s="43">
        <v>5282.9812516825841</v>
      </c>
      <c r="K126" s="43">
        <v>5546.4159905364504</v>
      </c>
      <c r="L126" s="43">
        <v>5819.0787801355327</v>
      </c>
      <c r="M126" s="43">
        <v>6100.6912439071593</v>
      </c>
      <c r="N126" s="43">
        <v>6390.9351869219217</v>
      </c>
    </row>
    <row r="127" spans="1:14" x14ac:dyDescent="0.3">
      <c r="A127" s="40" t="s">
        <v>16</v>
      </c>
      <c r="B127" s="41">
        <v>10055.159049361964</v>
      </c>
      <c r="C127" s="42">
        <v>10304.284405959103</v>
      </c>
      <c r="D127" s="41">
        <v>10552.199615413288</v>
      </c>
      <c r="E127" s="43">
        <v>10799.394880515854</v>
      </c>
      <c r="F127" s="43">
        <v>11046.609664015999</v>
      </c>
      <c r="G127" s="43">
        <v>11292.591188337226</v>
      </c>
      <c r="H127" s="43">
        <v>11536.118231822362</v>
      </c>
      <c r="I127" s="43">
        <v>11776.00271145495</v>
      </c>
      <c r="J127" s="43">
        <v>12012.748299915556</v>
      </c>
      <c r="K127" s="43">
        <v>12246.839888558676</v>
      </c>
      <c r="L127" s="43">
        <v>12477.113631431104</v>
      </c>
      <c r="M127" s="43">
        <v>12702.442337070715</v>
      </c>
      <c r="N127" s="43">
        <v>12921.736841349008</v>
      </c>
    </row>
    <row r="128" spans="1:14" x14ac:dyDescent="0.3">
      <c r="A128" s="40" t="s">
        <v>124</v>
      </c>
      <c r="B128" s="41">
        <v>10596.733429435519</v>
      </c>
      <c r="C128" s="42">
        <v>10792.504547401501</v>
      </c>
      <c r="D128" s="41">
        <v>10984.207787689498</v>
      </c>
      <c r="E128" s="43">
        <v>11172.400654011079</v>
      </c>
      <c r="F128" s="43">
        <v>11357.8839472403</v>
      </c>
      <c r="G128" s="43">
        <v>11539.40359182431</v>
      </c>
      <c r="H128" s="43">
        <v>11715.768828071077</v>
      </c>
      <c r="I128" s="43">
        <v>11885.852342036775</v>
      </c>
      <c r="J128" s="43">
        <v>12050.252568252241</v>
      </c>
      <c r="K128" s="43">
        <v>12209.535742875567</v>
      </c>
      <c r="L128" s="43">
        <v>12362.621681341543</v>
      </c>
      <c r="M128" s="43">
        <v>12508.493852485699</v>
      </c>
      <c r="N128" s="43">
        <v>12646.199184150861</v>
      </c>
    </row>
    <row r="129" spans="1:14" x14ac:dyDescent="0.3">
      <c r="A129" s="40" t="s">
        <v>125</v>
      </c>
      <c r="B129" s="41">
        <v>41166.148787532649</v>
      </c>
      <c r="C129" s="42">
        <v>42361.373087465217</v>
      </c>
      <c r="D129" s="41">
        <v>43560.824037850914</v>
      </c>
      <c r="E129" s="43">
        <v>44766.527396976562</v>
      </c>
      <c r="F129" s="43">
        <v>45981.580032995567</v>
      </c>
      <c r="G129" s="43">
        <v>47200.802800492711</v>
      </c>
      <c r="H129" s="43">
        <v>48419.062279914513</v>
      </c>
      <c r="I129" s="43">
        <v>49631.279297389796</v>
      </c>
      <c r="J129" s="43">
        <v>50839.450413818806</v>
      </c>
      <c r="K129" s="43">
        <v>52045.526521924199</v>
      </c>
      <c r="L129" s="43">
        <v>53244.455921913031</v>
      </c>
      <c r="M129" s="43">
        <v>54431.260565337696</v>
      </c>
      <c r="N129" s="43">
        <v>55601.044361560154</v>
      </c>
    </row>
    <row r="130" spans="1:14" x14ac:dyDescent="0.3">
      <c r="A130" s="40"/>
      <c r="B130" s="41"/>
      <c r="C130" s="42"/>
      <c r="D130" s="41"/>
      <c r="E130" s="43"/>
      <c r="F130" s="43"/>
      <c r="G130" s="43"/>
      <c r="H130" s="43"/>
      <c r="I130" s="43"/>
      <c r="J130" s="43"/>
      <c r="K130" s="43"/>
      <c r="L130" s="43"/>
      <c r="M130" s="43"/>
      <c r="N130" s="43"/>
    </row>
    <row r="131" spans="1:14" x14ac:dyDescent="0.3">
      <c r="A131" s="38" t="s">
        <v>126</v>
      </c>
      <c r="B131" s="36">
        <v>433748.54367471574</v>
      </c>
      <c r="C131" s="36">
        <v>447651.21436075098</v>
      </c>
      <c r="D131" s="36">
        <v>461838.12649459211</v>
      </c>
      <c r="E131" s="44">
        <v>476368.89178027248</v>
      </c>
      <c r="F131" s="44">
        <v>491298.23472581373</v>
      </c>
      <c r="G131" s="44">
        <v>506536.73777516594</v>
      </c>
      <c r="H131" s="44">
        <v>521994.9833722784</v>
      </c>
      <c r="I131" s="44">
        <v>537583.55396110087</v>
      </c>
      <c r="J131" s="44">
        <v>553362.06124566717</v>
      </c>
      <c r="K131" s="44">
        <v>569390.11693001038</v>
      </c>
      <c r="L131" s="44">
        <v>585578.30345808028</v>
      </c>
      <c r="M131" s="44">
        <v>601837.20327382698</v>
      </c>
      <c r="N131" s="44">
        <v>618077.39882119955</v>
      </c>
    </row>
    <row r="132" spans="1:14" x14ac:dyDescent="0.3">
      <c r="A132" s="40" t="s">
        <v>126</v>
      </c>
      <c r="B132" s="41">
        <v>120250.32078213862</v>
      </c>
      <c r="C132" s="42">
        <v>123696.85061460112</v>
      </c>
      <c r="D132" s="41">
        <v>127189.86103418033</v>
      </c>
      <c r="E132" s="43">
        <v>130744.26601716889</v>
      </c>
      <c r="F132" s="43">
        <v>134373.38307462877</v>
      </c>
      <c r="G132" s="43">
        <v>138050.99547616768</v>
      </c>
      <c r="H132" s="43">
        <v>141751.19447051134</v>
      </c>
      <c r="I132" s="43">
        <v>145448.39181648765</v>
      </c>
      <c r="J132" s="43">
        <v>149157.5030705544</v>
      </c>
      <c r="K132" s="43">
        <v>152893.17803354209</v>
      </c>
      <c r="L132" s="43">
        <v>156629.92935185376</v>
      </c>
      <c r="M132" s="43">
        <v>160342.61556175415</v>
      </c>
      <c r="N132" s="43">
        <v>164006.45452279467</v>
      </c>
    </row>
    <row r="133" spans="1:14" x14ac:dyDescent="0.3">
      <c r="A133" s="40" t="s">
        <v>127</v>
      </c>
      <c r="B133" s="41">
        <v>35325.720396544908</v>
      </c>
      <c r="C133" s="42">
        <v>36001.559940926505</v>
      </c>
      <c r="D133" s="41">
        <v>36675.248279556916</v>
      </c>
      <c r="E133" s="43">
        <v>37350.903714723376</v>
      </c>
      <c r="F133" s="43">
        <v>38032.038785280703</v>
      </c>
      <c r="G133" s="43">
        <v>38710.946631307903</v>
      </c>
      <c r="H133" s="43">
        <v>39380.286301744462</v>
      </c>
      <c r="I133" s="43">
        <v>40033.075797665348</v>
      </c>
      <c r="J133" s="43">
        <v>40673.639284056801</v>
      </c>
      <c r="K133" s="43">
        <v>41306.074998849253</v>
      </c>
      <c r="L133" s="43">
        <v>41923.590126602321</v>
      </c>
      <c r="M133" s="43">
        <v>42519.737146121581</v>
      </c>
      <c r="N133" s="43">
        <v>43088.40723366481</v>
      </c>
    </row>
    <row r="134" spans="1:14" x14ac:dyDescent="0.3">
      <c r="A134" s="40" t="s">
        <v>128</v>
      </c>
      <c r="B134" s="41">
        <v>57925.728982327193</v>
      </c>
      <c r="C134" s="42">
        <v>59774.254896913662</v>
      </c>
      <c r="D134" s="41">
        <v>61656.417393983938</v>
      </c>
      <c r="E134" s="43">
        <v>63579.734338610317</v>
      </c>
      <c r="F134" s="43">
        <v>65551.038038229875</v>
      </c>
      <c r="G134" s="43">
        <v>67557.898091922674</v>
      </c>
      <c r="H134" s="43">
        <v>69587.875524980758</v>
      </c>
      <c r="I134" s="43">
        <v>71628.530080091252</v>
      </c>
      <c r="J134" s="43">
        <v>73687.272927435333</v>
      </c>
      <c r="K134" s="43">
        <v>75771.476823738296</v>
      </c>
      <c r="L134" s="43">
        <v>77868.652680459069</v>
      </c>
      <c r="M134" s="43">
        <v>79966.324770219784</v>
      </c>
      <c r="N134" s="43">
        <v>82052.038912878153</v>
      </c>
    </row>
    <row r="135" spans="1:14" x14ac:dyDescent="0.3">
      <c r="A135" s="40" t="s">
        <v>129</v>
      </c>
      <c r="B135" s="41">
        <v>30271.601398416955</v>
      </c>
      <c r="C135" s="42">
        <v>31451.146225243687</v>
      </c>
      <c r="D135" s="41">
        <v>32663.221119431964</v>
      </c>
      <c r="E135" s="43">
        <v>33912.347376068719</v>
      </c>
      <c r="F135" s="43">
        <v>35202.794064907146</v>
      </c>
      <c r="G135" s="43">
        <v>36528.522732742116</v>
      </c>
      <c r="H135" s="43">
        <v>37883.315102317698</v>
      </c>
      <c r="I135" s="43">
        <v>39260.773863046379</v>
      </c>
      <c r="J135" s="43">
        <v>40665.275531718449</v>
      </c>
      <c r="K135" s="43">
        <v>42101.290236775974</v>
      </c>
      <c r="L135" s="43">
        <v>43562.293049320499</v>
      </c>
      <c r="M135" s="43">
        <v>45041.581042272985</v>
      </c>
      <c r="N135" s="43">
        <v>46532.274983823634</v>
      </c>
    </row>
    <row r="136" spans="1:14" x14ac:dyDescent="0.3">
      <c r="A136" s="40" t="s">
        <v>130</v>
      </c>
      <c r="B136" s="41">
        <v>113119.78440447294</v>
      </c>
      <c r="C136" s="42">
        <v>116892.70610637494</v>
      </c>
      <c r="D136" s="41">
        <v>120741.81738301244</v>
      </c>
      <c r="E136" s="43">
        <v>124682.1585207657</v>
      </c>
      <c r="F136" s="43">
        <v>128727.50670441266</v>
      </c>
      <c r="G136" s="43">
        <v>132853.83459976799</v>
      </c>
      <c r="H136" s="43">
        <v>137036.96256046204</v>
      </c>
      <c r="I136" s="43">
        <v>141252.57241409484</v>
      </c>
      <c r="J136" s="43">
        <v>145515.41150378017</v>
      </c>
      <c r="K136" s="43">
        <v>149840.23326766261</v>
      </c>
      <c r="L136" s="43">
        <v>154202.54084402093</v>
      </c>
      <c r="M136" s="43">
        <v>158577.72632274678</v>
      </c>
      <c r="N136" s="43">
        <v>162941.08670544898</v>
      </c>
    </row>
    <row r="137" spans="1:14" x14ac:dyDescent="0.3">
      <c r="A137" s="40" t="s">
        <v>131</v>
      </c>
      <c r="B137" s="41">
        <v>43561.582296154571</v>
      </c>
      <c r="C137" s="42">
        <v>44775.005158441039</v>
      </c>
      <c r="D137" s="41">
        <v>46003.311427524379</v>
      </c>
      <c r="E137" s="43">
        <v>47251.853875635519</v>
      </c>
      <c r="F137" s="43">
        <v>48525.391921164584</v>
      </c>
      <c r="G137" s="43">
        <v>49814.404430160743</v>
      </c>
      <c r="H137" s="43">
        <v>51109.511057506403</v>
      </c>
      <c r="I137" s="43">
        <v>52401.476268310216</v>
      </c>
      <c r="J137" s="43">
        <v>53695.6745350731</v>
      </c>
      <c r="K137" s="43">
        <v>54997.367900642414</v>
      </c>
      <c r="L137" s="43">
        <v>56297.375439366187</v>
      </c>
      <c r="M137" s="43">
        <v>57586.669193809488</v>
      </c>
      <c r="N137" s="43">
        <v>58856.378452628327</v>
      </c>
    </row>
    <row r="138" spans="1:14" x14ac:dyDescent="0.3">
      <c r="A138" s="40" t="s">
        <v>132</v>
      </c>
      <c r="B138" s="41">
        <v>18861.588478005648</v>
      </c>
      <c r="C138" s="42">
        <v>19676.95863108206</v>
      </c>
      <c r="D138" s="41">
        <v>20519.13890792715</v>
      </c>
      <c r="E138" s="43">
        <v>21391.271436957872</v>
      </c>
      <c r="F138" s="43">
        <v>22296.387684782967</v>
      </c>
      <c r="G138" s="43">
        <v>23231.010815332662</v>
      </c>
      <c r="H138" s="43">
        <v>24191.488989555062</v>
      </c>
      <c r="I138" s="43">
        <v>25173.992888641802</v>
      </c>
      <c r="J138" s="43">
        <v>26181.564497572912</v>
      </c>
      <c r="K138" s="43">
        <v>27217.354287237362</v>
      </c>
      <c r="L138" s="43">
        <v>28277.424996673322</v>
      </c>
      <c r="M138" s="43">
        <v>29357.656135990663</v>
      </c>
      <c r="N138" s="43">
        <v>30453.742016163564</v>
      </c>
    </row>
    <row r="139" spans="1:14" x14ac:dyDescent="0.3">
      <c r="A139" s="40" t="s">
        <v>133</v>
      </c>
      <c r="B139" s="41">
        <v>14432.216936654899</v>
      </c>
      <c r="C139" s="42">
        <v>15382.732787168019</v>
      </c>
      <c r="D139" s="41">
        <v>16389.110948975002</v>
      </c>
      <c r="E139" s="43">
        <v>17456.356500342106</v>
      </c>
      <c r="F139" s="43">
        <v>18589.694452406999</v>
      </c>
      <c r="G139" s="43">
        <v>19789.124997764276</v>
      </c>
      <c r="H139" s="43">
        <v>21054.349365200698</v>
      </c>
      <c r="I139" s="43">
        <v>22384.74083276344</v>
      </c>
      <c r="J139" s="43">
        <v>23785.719895475911</v>
      </c>
      <c r="K139" s="43">
        <v>25263.141381562469</v>
      </c>
      <c r="L139" s="43">
        <v>26816.496969784323</v>
      </c>
      <c r="M139" s="43">
        <v>28444.893100911504</v>
      </c>
      <c r="N139" s="43">
        <v>30147.015993797315</v>
      </c>
    </row>
    <row r="140" spans="1:14" x14ac:dyDescent="0.3">
      <c r="A140" s="40"/>
      <c r="B140" s="41"/>
      <c r="C140" s="42"/>
      <c r="D140" s="41"/>
      <c r="E140" s="43"/>
      <c r="F140" s="43"/>
      <c r="G140" s="43"/>
      <c r="H140" s="43"/>
      <c r="I140" s="43"/>
      <c r="J140" s="43"/>
      <c r="K140" s="43"/>
      <c r="L140" s="43"/>
      <c r="M140" s="43"/>
      <c r="N140" s="43"/>
    </row>
    <row r="141" spans="1:14" x14ac:dyDescent="0.3">
      <c r="A141" s="38" t="s">
        <v>134</v>
      </c>
      <c r="B141" s="36">
        <v>737593.44046534982</v>
      </c>
      <c r="C141" s="36">
        <v>754457.04771201487</v>
      </c>
      <c r="D141" s="36">
        <v>771674.42153623211</v>
      </c>
      <c r="E141" s="44">
        <v>789358.41698844242</v>
      </c>
      <c r="F141" s="44">
        <v>807571.15169176098</v>
      </c>
      <c r="G141" s="44">
        <v>826143.343070528</v>
      </c>
      <c r="H141" s="44">
        <v>844905.70854908251</v>
      </c>
      <c r="I141" s="44">
        <v>863688.96555176505</v>
      </c>
      <c r="J141" s="44">
        <v>882605.96912901476</v>
      </c>
      <c r="K141" s="44">
        <v>901769.57433127251</v>
      </c>
      <c r="L141" s="44">
        <v>921010.49858287815</v>
      </c>
      <c r="M141" s="44">
        <v>940159.45930817118</v>
      </c>
      <c r="N141" s="44">
        <v>959047.17393149098</v>
      </c>
    </row>
    <row r="142" spans="1:14" x14ac:dyDescent="0.3">
      <c r="A142" s="40" t="s">
        <v>134</v>
      </c>
      <c r="B142" s="41">
        <v>143321.21286528755</v>
      </c>
      <c r="C142" s="42">
        <v>145637.04367722527</v>
      </c>
      <c r="D142" s="41">
        <v>147967.9983218475</v>
      </c>
      <c r="E142" s="43">
        <v>150333.66994895105</v>
      </c>
      <c r="F142" s="43">
        <v>152743.44879630112</v>
      </c>
      <c r="G142" s="43">
        <v>155162.91355294111</v>
      </c>
      <c r="H142" s="43">
        <v>157558.52151681381</v>
      </c>
      <c r="I142" s="43">
        <v>159897.62978528312</v>
      </c>
      <c r="J142" s="43">
        <v>162200.365603652</v>
      </c>
      <c r="K142" s="43">
        <v>164486.25015376185</v>
      </c>
      <c r="L142" s="43">
        <v>166723.11294041763</v>
      </c>
      <c r="M142" s="43">
        <v>168879.72500170753</v>
      </c>
      <c r="N142" s="43">
        <v>170925.81838577316</v>
      </c>
    </row>
    <row r="143" spans="1:14" x14ac:dyDescent="0.3">
      <c r="A143" s="40" t="s">
        <v>135</v>
      </c>
      <c r="B143" s="41">
        <v>17191.207782078054</v>
      </c>
      <c r="C143" s="42">
        <v>17535.131751710836</v>
      </c>
      <c r="D143" s="41">
        <v>17883.241514872327</v>
      </c>
      <c r="E143" s="43">
        <v>18237.947730569773</v>
      </c>
      <c r="F143" s="43">
        <v>18600.45481115799</v>
      </c>
      <c r="G143" s="43">
        <v>18966.629527869798</v>
      </c>
      <c r="H143" s="43">
        <v>19332.383260741404</v>
      </c>
      <c r="I143" s="43">
        <v>19693.676049465681</v>
      </c>
      <c r="J143" s="43">
        <v>20052.930865432048</v>
      </c>
      <c r="K143" s="43">
        <v>20412.532623951</v>
      </c>
      <c r="L143" s="43">
        <v>20768.463450693995</v>
      </c>
      <c r="M143" s="43">
        <v>21116.762393482866</v>
      </c>
      <c r="N143" s="43">
        <v>21453.529520352502</v>
      </c>
    </row>
    <row r="144" spans="1:14" x14ac:dyDescent="0.3">
      <c r="A144" s="40" t="s">
        <v>136</v>
      </c>
      <c r="B144" s="41">
        <v>29484.607436449016</v>
      </c>
      <c r="C144" s="42">
        <v>30522.142247302865</v>
      </c>
      <c r="D144" s="41">
        <v>31591.426645212308</v>
      </c>
      <c r="E144" s="43">
        <v>32697.607928595524</v>
      </c>
      <c r="F144" s="43">
        <v>33843.915115323878</v>
      </c>
      <c r="G144" s="43">
        <v>35023.876524543623</v>
      </c>
      <c r="H144" s="43">
        <v>36230.678438611169</v>
      </c>
      <c r="I144" s="43">
        <v>37457.162765640292</v>
      </c>
      <c r="J144" s="43">
        <v>38708.198836535659</v>
      </c>
      <c r="K144" s="43">
        <v>39988.8593923109</v>
      </c>
      <c r="L144" s="43">
        <v>41291.77097630121</v>
      </c>
      <c r="M144" s="43">
        <v>42609.211241995188</v>
      </c>
      <c r="N144" s="43">
        <v>43933.108413454014</v>
      </c>
    </row>
    <row r="145" spans="1:14" x14ac:dyDescent="0.3">
      <c r="A145" s="40" t="s">
        <v>137</v>
      </c>
      <c r="B145" s="41">
        <v>32918.937419354588</v>
      </c>
      <c r="C145" s="42">
        <v>33578.669246522302</v>
      </c>
      <c r="D145" s="41">
        <v>34246.462501723297</v>
      </c>
      <c r="E145" s="43">
        <v>34926.934598647727</v>
      </c>
      <c r="F145" s="43">
        <v>35622.393464145804</v>
      </c>
      <c r="G145" s="43">
        <v>36324.924684084224</v>
      </c>
      <c r="H145" s="43">
        <v>37026.698186531532</v>
      </c>
      <c r="I145" s="43">
        <v>37719.976015184911</v>
      </c>
      <c r="J145" s="43">
        <v>38409.398246695018</v>
      </c>
      <c r="K145" s="43">
        <v>39099.532704888639</v>
      </c>
      <c r="L145" s="43">
        <v>39782.68308920526</v>
      </c>
      <c r="M145" s="43">
        <v>40451.261073806112</v>
      </c>
      <c r="N145" s="43">
        <v>41097.794176867435</v>
      </c>
    </row>
    <row r="146" spans="1:14" x14ac:dyDescent="0.3">
      <c r="A146" s="40" t="s">
        <v>138</v>
      </c>
      <c r="B146" s="41">
        <v>7921.515979988133</v>
      </c>
      <c r="C146" s="42">
        <v>7954.3455692315601</v>
      </c>
      <c r="D146" s="41">
        <v>7986.1078531437915</v>
      </c>
      <c r="E146" s="43">
        <v>8017.8588057889001</v>
      </c>
      <c r="F146" s="43">
        <v>8050.0672596372533</v>
      </c>
      <c r="G146" s="43">
        <v>8080.897810179551</v>
      </c>
      <c r="H146" s="43">
        <v>8108.6463197428757</v>
      </c>
      <c r="I146" s="43">
        <v>8131.7357884120038</v>
      </c>
      <c r="J146" s="43">
        <v>8151.3179628965818</v>
      </c>
      <c r="K146" s="43">
        <v>8168.4635905979694</v>
      </c>
      <c r="L146" s="43">
        <v>8181.6587290507441</v>
      </c>
      <c r="M146" s="43">
        <v>8189.5084458129832</v>
      </c>
      <c r="N146" s="43">
        <v>8190.7328692431774</v>
      </c>
    </row>
    <row r="147" spans="1:14" x14ac:dyDescent="0.3">
      <c r="A147" s="40" t="s">
        <v>139</v>
      </c>
      <c r="B147" s="41">
        <v>23292.281784196257</v>
      </c>
      <c r="C147" s="42">
        <v>23877.790965169894</v>
      </c>
      <c r="D147" s="41">
        <v>24474.330528154413</v>
      </c>
      <c r="E147" s="43">
        <v>25085.341196699203</v>
      </c>
      <c r="F147" s="43">
        <v>25712.664067862221</v>
      </c>
      <c r="G147" s="43">
        <v>26350.759676598165</v>
      </c>
      <c r="H147" s="43">
        <v>26994.037187277328</v>
      </c>
      <c r="I147" s="43">
        <v>27636.860207161793</v>
      </c>
      <c r="J147" s="43">
        <v>28282.59373741435</v>
      </c>
      <c r="K147" s="43">
        <v>28934.616932344888</v>
      </c>
      <c r="L147" s="43">
        <v>29587.255247819263</v>
      </c>
      <c r="M147" s="43">
        <v>30234.800801376416</v>
      </c>
      <c r="N147" s="43">
        <v>30871.518873013916</v>
      </c>
    </row>
    <row r="148" spans="1:14" x14ac:dyDescent="0.3">
      <c r="A148" s="40" t="s">
        <v>140</v>
      </c>
      <c r="B148" s="41">
        <v>10031.159879255247</v>
      </c>
      <c r="C148" s="42">
        <v>10073.321640467095</v>
      </c>
      <c r="D148" s="41">
        <v>10114.136592373692</v>
      </c>
      <c r="E148" s="43">
        <v>10154.941932050724</v>
      </c>
      <c r="F148" s="43">
        <v>10196.331487375088</v>
      </c>
      <c r="G148" s="43">
        <v>10235.980474606617</v>
      </c>
      <c r="H148" s="43">
        <v>10271.729850096748</v>
      </c>
      <c r="I148" s="43">
        <v>10301.581127962225</v>
      </c>
      <c r="J148" s="43">
        <v>10326.992433372641</v>
      </c>
      <c r="K148" s="43">
        <v>10349.319607807702</v>
      </c>
      <c r="L148" s="43">
        <v>10366.643855588605</v>
      </c>
      <c r="M148" s="43">
        <v>10377.19673378701</v>
      </c>
      <c r="N148" s="43">
        <v>10379.355191770195</v>
      </c>
    </row>
    <row r="149" spans="1:14" x14ac:dyDescent="0.3">
      <c r="A149" s="40" t="s">
        <v>141</v>
      </c>
      <c r="B149" s="41">
        <v>8528.2745462593684</v>
      </c>
      <c r="C149" s="42">
        <v>8831.0144760249004</v>
      </c>
      <c r="D149" s="41">
        <v>9143.1234787495214</v>
      </c>
      <c r="E149" s="43">
        <v>9466.1000382150614</v>
      </c>
      <c r="F149" s="43">
        <v>9800.8889078586162</v>
      </c>
      <c r="G149" s="43">
        <v>10145.625891320806</v>
      </c>
      <c r="H149" s="43">
        <v>10498.345447683083</v>
      </c>
      <c r="I149" s="43">
        <v>10856.979864198705</v>
      </c>
      <c r="J149" s="43">
        <v>11222.94614937655</v>
      </c>
      <c r="K149" s="43">
        <v>11597.721996160441</v>
      </c>
      <c r="L149" s="43">
        <v>11979.176087369937</v>
      </c>
      <c r="M149" s="43">
        <v>12365.073306669819</v>
      </c>
      <c r="N149" s="43">
        <v>12753.074428751666</v>
      </c>
    </row>
    <row r="150" spans="1:14" x14ac:dyDescent="0.3">
      <c r="A150" s="40" t="s">
        <v>142</v>
      </c>
      <c r="B150" s="41">
        <v>48297.164816782999</v>
      </c>
      <c r="C150" s="42">
        <v>49337.514447803645</v>
      </c>
      <c r="D150" s="41">
        <v>50392.680557929118</v>
      </c>
      <c r="E150" s="43">
        <v>51469.52627683305</v>
      </c>
      <c r="F150" s="43">
        <v>52571.546569292259</v>
      </c>
      <c r="G150" s="43">
        <v>53687.148369831208</v>
      </c>
      <c r="H150" s="43">
        <v>54804.794969889677</v>
      </c>
      <c r="I150" s="43">
        <v>55913.018206048582</v>
      </c>
      <c r="J150" s="43">
        <v>57018.657627738845</v>
      </c>
      <c r="K150" s="43">
        <v>58128.485721079</v>
      </c>
      <c r="L150" s="43">
        <v>59231.055213671425</v>
      </c>
      <c r="M150" s="43">
        <v>60315.012477401593</v>
      </c>
      <c r="N150" s="43">
        <v>61369.110215008921</v>
      </c>
    </row>
    <row r="151" spans="1:14" x14ac:dyDescent="0.3">
      <c r="A151" s="40" t="s">
        <v>143</v>
      </c>
      <c r="B151" s="41">
        <v>8086.0706895695321</v>
      </c>
      <c r="C151" s="42">
        <v>8599.9568475784781</v>
      </c>
      <c r="D151" s="41">
        <v>9145.1235057600752</v>
      </c>
      <c r="E151" s="43">
        <v>9724.6816825833012</v>
      </c>
      <c r="F151" s="43">
        <v>10341.394026552349</v>
      </c>
      <c r="G151" s="43">
        <v>10995.165686460234</v>
      </c>
      <c r="H151" s="43">
        <v>11685.656276170752</v>
      </c>
      <c r="I151" s="43">
        <v>12412.252325345697</v>
      </c>
      <c r="J151" s="43">
        <v>13178.250451032121</v>
      </c>
      <c r="K151" s="43">
        <v>13987.267699813719</v>
      </c>
      <c r="L151" s="43">
        <v>14838.72055095066</v>
      </c>
      <c r="M151" s="43">
        <v>15731.694979379587</v>
      </c>
      <c r="N151" s="43">
        <v>16664.912235866119</v>
      </c>
    </row>
    <row r="152" spans="1:14" x14ac:dyDescent="0.3">
      <c r="A152" s="40" t="s">
        <v>144</v>
      </c>
      <c r="B152" s="41">
        <v>17341.427110332872</v>
      </c>
      <c r="C152" s="42">
        <v>17557.822557605647</v>
      </c>
      <c r="D152" s="41">
        <v>17774.240042797115</v>
      </c>
      <c r="E152" s="43">
        <v>17993.01503889346</v>
      </c>
      <c r="F152" s="43">
        <v>18215.232407602765</v>
      </c>
      <c r="G152" s="43">
        <v>18436.755294297876</v>
      </c>
      <c r="H152" s="43">
        <v>18653.610471755812</v>
      </c>
      <c r="I152" s="43">
        <v>18861.988417806504</v>
      </c>
      <c r="J152" s="43">
        <v>19064.337491379039</v>
      </c>
      <c r="K152" s="43">
        <v>19263.000233069284</v>
      </c>
      <c r="L152" s="43">
        <v>19454.253987728775</v>
      </c>
      <c r="M152" s="43">
        <v>19634.539737678286</v>
      </c>
      <c r="N152" s="43">
        <v>19800.461885797104</v>
      </c>
    </row>
    <row r="153" spans="1:14" x14ac:dyDescent="0.3">
      <c r="A153" s="40" t="s">
        <v>145</v>
      </c>
      <c r="B153" s="41">
        <v>24193.28032915029</v>
      </c>
      <c r="C153" s="42">
        <v>24699.905465190164</v>
      </c>
      <c r="D153" s="41">
        <v>25213.340508554269</v>
      </c>
      <c r="E153" s="43">
        <v>25737.004797538495</v>
      </c>
      <c r="F153" s="43">
        <v>26272.626384326053</v>
      </c>
      <c r="G153" s="43">
        <v>26814.393426337643</v>
      </c>
      <c r="H153" s="43">
        <v>27356.535838163243</v>
      </c>
      <c r="I153" s="43">
        <v>27893.331269317969</v>
      </c>
      <c r="J153" s="43">
        <v>28428.198615844165</v>
      </c>
      <c r="K153" s="43">
        <v>28964.515337394612</v>
      </c>
      <c r="L153" s="43">
        <v>29496.577674405638</v>
      </c>
      <c r="M153" s="43">
        <v>30018.74186774499</v>
      </c>
      <c r="N153" s="43">
        <v>30525.430312602497</v>
      </c>
    </row>
    <row r="154" spans="1:14" x14ac:dyDescent="0.3">
      <c r="A154" s="40" t="s">
        <v>146</v>
      </c>
      <c r="B154" s="41">
        <v>16435.867252245971</v>
      </c>
      <c r="C154" s="42">
        <v>16808.128766477046</v>
      </c>
      <c r="D154" s="41">
        <v>17186.232101694117</v>
      </c>
      <c r="E154" s="43">
        <v>17572.538169553227</v>
      </c>
      <c r="F154" s="43">
        <v>17968.266897413563</v>
      </c>
      <c r="G154" s="43">
        <v>18369.480964358925</v>
      </c>
      <c r="H154" s="43">
        <v>18772.245195004023</v>
      </c>
      <c r="I154" s="43">
        <v>19172.630796993002</v>
      </c>
      <c r="J154" s="43">
        <v>19572.976459334903</v>
      </c>
      <c r="K154" s="43">
        <v>19975.60799718172</v>
      </c>
      <c r="L154" s="43">
        <v>20376.59338692571</v>
      </c>
      <c r="M154" s="43">
        <v>20772.015770463149</v>
      </c>
      <c r="N154" s="43">
        <v>21157.977957738487</v>
      </c>
    </row>
    <row r="155" spans="1:14" x14ac:dyDescent="0.3">
      <c r="A155" s="40" t="s">
        <v>147</v>
      </c>
      <c r="B155" s="41">
        <v>38121.927886722435</v>
      </c>
      <c r="C155" s="42">
        <v>39182.516276562914</v>
      </c>
      <c r="D155" s="41">
        <v>40266.543803492103</v>
      </c>
      <c r="E155" s="43">
        <v>41379.849107260154</v>
      </c>
      <c r="F155" s="43">
        <v>42525.685481211462</v>
      </c>
      <c r="G155" s="43">
        <v>43695.100631220586</v>
      </c>
      <c r="H155" s="43">
        <v>44878.961860664924</v>
      </c>
      <c r="I155" s="43">
        <v>46067.964018759201</v>
      </c>
      <c r="J155" s="43">
        <v>47267.747738130754</v>
      </c>
      <c r="K155" s="43">
        <v>48484.036299916515</v>
      </c>
      <c r="L155" s="43">
        <v>49707.402089714924</v>
      </c>
      <c r="M155" s="43">
        <v>50928.26202880768</v>
      </c>
      <c r="N155" s="43">
        <v>52136.887166820976</v>
      </c>
    </row>
    <row r="156" spans="1:14" x14ac:dyDescent="0.3">
      <c r="A156" s="40" t="s">
        <v>148</v>
      </c>
      <c r="B156" s="41">
        <v>12734.130104769481</v>
      </c>
      <c r="C156" s="42">
        <v>13176.98371038537</v>
      </c>
      <c r="D156" s="41">
        <v>13633.184117444191</v>
      </c>
      <c r="E156" s="43">
        <v>14104.935590312736</v>
      </c>
      <c r="F156" s="43">
        <v>14593.611701181149</v>
      </c>
      <c r="G156" s="43">
        <v>15096.40251087718</v>
      </c>
      <c r="H156" s="43">
        <v>15610.355168769389</v>
      </c>
      <c r="I156" s="43">
        <v>16132.37319497554</v>
      </c>
      <c r="J156" s="43">
        <v>16664.543041612884</v>
      </c>
      <c r="K156" s="43">
        <v>17209.035367037504</v>
      </c>
      <c r="L156" s="43">
        <v>17762.663327310805</v>
      </c>
      <c r="M156" s="43">
        <v>18322.095117895409</v>
      </c>
      <c r="N156" s="43">
        <v>18883.854035328091</v>
      </c>
    </row>
    <row r="157" spans="1:14" x14ac:dyDescent="0.3">
      <c r="A157" s="40" t="s">
        <v>149</v>
      </c>
      <c r="B157" s="41">
        <v>12212.340648070907</v>
      </c>
      <c r="C157" s="42">
        <v>12355.853186035501</v>
      </c>
      <c r="D157" s="41">
        <v>12499.168802459837</v>
      </c>
      <c r="E157" s="43">
        <v>12643.928862696508</v>
      </c>
      <c r="F157" s="43">
        <v>12790.891827712338</v>
      </c>
      <c r="G157" s="43">
        <v>12937.149874460609</v>
      </c>
      <c r="H157" s="43">
        <v>13079.918261220499</v>
      </c>
      <c r="I157" s="43">
        <v>13216.534955051609</v>
      </c>
      <c r="J157" s="43">
        <v>13348.727308685628</v>
      </c>
      <c r="K157" s="43">
        <v>13478.143691714682</v>
      </c>
      <c r="L157" s="43">
        <v>13602.187038263924</v>
      </c>
      <c r="M157" s="43">
        <v>13718.382082202897</v>
      </c>
      <c r="N157" s="43">
        <v>13824.374781765682</v>
      </c>
    </row>
    <row r="158" spans="1:14" x14ac:dyDescent="0.3">
      <c r="A158" s="40" t="s">
        <v>150</v>
      </c>
      <c r="B158" s="41">
        <v>39821.866474623057</v>
      </c>
      <c r="C158" s="42">
        <v>40040.13959047274</v>
      </c>
      <c r="D158" s="41">
        <v>40253.5436279235</v>
      </c>
      <c r="E158" s="43">
        <v>40467.387738986734</v>
      </c>
      <c r="F158" s="43">
        <v>40684.042062241693</v>
      </c>
      <c r="G158" s="43">
        <v>40894.228523308695</v>
      </c>
      <c r="H158" s="43">
        <v>41089.284783831587</v>
      </c>
      <c r="I158" s="43">
        <v>41261.147553527779</v>
      </c>
      <c r="J158" s="43">
        <v>41415.575100174116</v>
      </c>
      <c r="K158" s="43">
        <v>41557.944512543108</v>
      </c>
      <c r="L158" s="43">
        <v>41680.494304432985</v>
      </c>
      <c r="M158" s="43">
        <v>41776.028875476804</v>
      </c>
      <c r="N158" s="43">
        <v>41837.902242970573</v>
      </c>
    </row>
    <row r="159" spans="1:14" x14ac:dyDescent="0.3">
      <c r="A159" s="40" t="s">
        <v>151</v>
      </c>
      <c r="B159" s="41">
        <v>7531.9458570504894</v>
      </c>
      <c r="C159" s="42">
        <v>7564.5260551286474</v>
      </c>
      <c r="D159" s="41">
        <v>7596.1025860856798</v>
      </c>
      <c r="E159" s="43">
        <v>7627.679489678927</v>
      </c>
      <c r="F159" s="43">
        <v>7659.7028608833689</v>
      </c>
      <c r="G159" s="43">
        <v>7690.4262212440381</v>
      </c>
      <c r="H159" s="43">
        <v>7718.22677781312</v>
      </c>
      <c r="I159" s="43">
        <v>7741.6016043642148</v>
      </c>
      <c r="J159" s="43">
        <v>7761.6449893035206</v>
      </c>
      <c r="K159" s="43">
        <v>7779.3748708999537</v>
      </c>
      <c r="L159" s="43">
        <v>7793.3479054650252</v>
      </c>
      <c r="M159" s="43">
        <v>7802.2330898211167</v>
      </c>
      <c r="N159" s="43">
        <v>7804.8081000105049</v>
      </c>
    </row>
    <row r="160" spans="1:14" x14ac:dyDescent="0.3">
      <c r="A160" s="40" t="s">
        <v>152</v>
      </c>
      <c r="B160" s="41">
        <v>26659.670045959803</v>
      </c>
      <c r="C160" s="42">
        <v>27204.545507628674</v>
      </c>
      <c r="D160" s="41">
        <v>27756.374852474215</v>
      </c>
      <c r="E160" s="43">
        <v>28318.909774523068</v>
      </c>
      <c r="F160" s="43">
        <v>28894.034532676444</v>
      </c>
      <c r="G160" s="43">
        <v>29475.341537651486</v>
      </c>
      <c r="H160" s="43">
        <v>30056.481676198931</v>
      </c>
      <c r="I160" s="43">
        <v>30631.170747188873</v>
      </c>
      <c r="J160" s="43">
        <v>31203.170477009964</v>
      </c>
      <c r="K160" s="43">
        <v>31776.189735750981</v>
      </c>
      <c r="L160" s="43">
        <v>32343.97223756215</v>
      </c>
      <c r="M160" s="43">
        <v>32900.339773223197</v>
      </c>
      <c r="N160" s="43">
        <v>33439.19877444247</v>
      </c>
    </row>
    <row r="161" spans="1:14" x14ac:dyDescent="0.3">
      <c r="A161" s="40" t="s">
        <v>153</v>
      </c>
      <c r="B161" s="41">
        <v>117450.57687939491</v>
      </c>
      <c r="C161" s="42">
        <v>120871.18797927821</v>
      </c>
      <c r="D161" s="41">
        <v>124372.67966483175</v>
      </c>
      <c r="E161" s="43">
        <v>127973.40013268648</v>
      </c>
      <c r="F161" s="43">
        <v>131683.78415364446</v>
      </c>
      <c r="G161" s="43">
        <v>135476.4751066599</v>
      </c>
      <c r="H161" s="43">
        <v>139323.41658567413</v>
      </c>
      <c r="I161" s="43">
        <v>143195.87311239023</v>
      </c>
      <c r="J161" s="43">
        <v>147111.47879711576</v>
      </c>
      <c r="K161" s="43">
        <v>151088.21450128246</v>
      </c>
      <c r="L161" s="43">
        <v>155096.87809654928</v>
      </c>
      <c r="M161" s="43">
        <v>159107.63313447507</v>
      </c>
      <c r="N161" s="43">
        <v>163090.03530350231</v>
      </c>
    </row>
    <row r="162" spans="1:14" x14ac:dyDescent="0.3">
      <c r="A162" s="40" t="s">
        <v>154</v>
      </c>
      <c r="B162" s="41">
        <v>36968.361777724662</v>
      </c>
      <c r="C162" s="42">
        <v>37908.419356232982</v>
      </c>
      <c r="D162" s="41">
        <v>38866.524896104005</v>
      </c>
      <c r="E162" s="43">
        <v>39848.159154531364</v>
      </c>
      <c r="F162" s="43">
        <v>40856.267373540381</v>
      </c>
      <c r="G162" s="43">
        <v>41882.067417661274</v>
      </c>
      <c r="H162" s="43">
        <v>42916.685487170464</v>
      </c>
      <c r="I162" s="43">
        <v>43951.165240208051</v>
      </c>
      <c r="J162" s="43">
        <v>44990.859223410494</v>
      </c>
      <c r="K162" s="43">
        <v>46041.148586625277</v>
      </c>
      <c r="L162" s="43">
        <v>47093.01013368983</v>
      </c>
      <c r="M162" s="43">
        <v>48137.357331350322</v>
      </c>
      <c r="N162" s="43">
        <v>49165.050579534967</v>
      </c>
    </row>
    <row r="163" spans="1:14" x14ac:dyDescent="0.3">
      <c r="A163" s="40" t="s">
        <v>155</v>
      </c>
      <c r="B163" s="41">
        <v>24541.844861680202</v>
      </c>
      <c r="C163" s="42">
        <v>25300.342128667839</v>
      </c>
      <c r="D163" s="41">
        <v>26078.352190619054</v>
      </c>
      <c r="E163" s="43">
        <v>26879.823634766628</v>
      </c>
      <c r="F163" s="43">
        <v>27707.067035861837</v>
      </c>
      <c r="G163" s="43">
        <v>28554.443259819211</v>
      </c>
      <c r="H163" s="43">
        <v>29416.125907488549</v>
      </c>
      <c r="I163" s="43">
        <v>30286.104244177775</v>
      </c>
      <c r="J163" s="43">
        <v>31168.149864002844</v>
      </c>
      <c r="K163" s="43">
        <v>32066.133951711312</v>
      </c>
      <c r="L163" s="43">
        <v>32973.923109320865</v>
      </c>
      <c r="M163" s="43">
        <v>33885.206086264865</v>
      </c>
      <c r="N163" s="43">
        <v>34793.49806827469</v>
      </c>
    </row>
    <row r="164" spans="1:14" x14ac:dyDescent="0.3">
      <c r="A164" s="40" t="s">
        <v>156</v>
      </c>
      <c r="B164" s="41">
        <v>22035.383598668599</v>
      </c>
      <c r="C164" s="42">
        <v>23242.633382417014</v>
      </c>
      <c r="D164" s="41">
        <v>24512.331041354948</v>
      </c>
      <c r="E164" s="43">
        <v>25850.944241221627</v>
      </c>
      <c r="F164" s="43">
        <v>27263.780750147595</v>
      </c>
      <c r="G164" s="43">
        <v>28748.47097634981</v>
      </c>
      <c r="H164" s="43">
        <v>30302.053388808195</v>
      </c>
      <c r="I164" s="43">
        <v>31920.929222224277</v>
      </c>
      <c r="J164" s="43">
        <v>33611.559627435912</v>
      </c>
      <c r="K164" s="43">
        <v>35380.973070628417</v>
      </c>
      <c r="L164" s="43">
        <v>37225.39549348101</v>
      </c>
      <c r="M164" s="43">
        <v>39140.318921234611</v>
      </c>
      <c r="N164" s="43">
        <v>41120.449350297255</v>
      </c>
    </row>
    <row r="165" spans="1:14" x14ac:dyDescent="0.3">
      <c r="A165" s="40" t="s">
        <v>157</v>
      </c>
      <c r="B165" s="41">
        <v>12472.384439735437</v>
      </c>
      <c r="C165" s="42">
        <v>12597.112880895122</v>
      </c>
      <c r="D165" s="41">
        <v>12721.171800631377</v>
      </c>
      <c r="E165" s="43">
        <v>12846.231116858578</v>
      </c>
      <c r="F165" s="43">
        <v>12973.053717811179</v>
      </c>
      <c r="G165" s="43">
        <v>13098.685127845336</v>
      </c>
      <c r="H165" s="43">
        <v>13220.315692961156</v>
      </c>
      <c r="I165" s="43">
        <v>13335.279040076954</v>
      </c>
      <c r="J165" s="43">
        <v>13445.348481428968</v>
      </c>
      <c r="K165" s="43">
        <v>13552.205752800506</v>
      </c>
      <c r="L165" s="43">
        <v>13653.259656958577</v>
      </c>
      <c r="M165" s="43">
        <v>13746.059036113684</v>
      </c>
      <c r="N165" s="43">
        <v>13828.291062304161</v>
      </c>
    </row>
    <row r="166" spans="1:14" x14ac:dyDescent="0.3">
      <c r="A166" s="40"/>
      <c r="B166" s="41"/>
      <c r="C166" s="42"/>
      <c r="D166" s="41"/>
      <c r="E166" s="43"/>
      <c r="F166" s="43"/>
      <c r="G166" s="43"/>
      <c r="H166" s="43"/>
      <c r="I166" s="43"/>
      <c r="J166" s="43"/>
      <c r="K166" s="43"/>
      <c r="L166" s="43"/>
      <c r="M166" s="43"/>
      <c r="N166" s="43"/>
    </row>
    <row r="167" spans="1:14" x14ac:dyDescent="0.3">
      <c r="A167" s="38" t="s">
        <v>158</v>
      </c>
      <c r="B167" s="36">
        <v>481047.06773867353</v>
      </c>
      <c r="C167" s="36">
        <v>492481.27667433262</v>
      </c>
      <c r="D167" s="36">
        <v>504266.96791395935</v>
      </c>
      <c r="E167" s="44">
        <v>516467.30606399087</v>
      </c>
      <c r="F167" s="44">
        <v>529096.28466318338</v>
      </c>
      <c r="G167" s="44">
        <v>542059.15680187906</v>
      </c>
      <c r="H167" s="44">
        <v>555261.17557042069</v>
      </c>
      <c r="I167" s="44">
        <v>568607.59405914997</v>
      </c>
      <c r="J167" s="44">
        <v>582161.57687450573</v>
      </c>
      <c r="K167" s="44">
        <v>595986.28862292634</v>
      </c>
      <c r="L167" s="44">
        <v>609986.98239475396</v>
      </c>
      <c r="M167" s="44">
        <v>624068.91128033143</v>
      </c>
      <c r="N167" s="44">
        <v>638137.32837000035</v>
      </c>
    </row>
    <row r="168" spans="1:14" x14ac:dyDescent="0.3">
      <c r="A168" s="40" t="s">
        <v>159</v>
      </c>
      <c r="B168" s="41">
        <v>83013.290903754518</v>
      </c>
      <c r="C168" s="42">
        <v>85627.874755476601</v>
      </c>
      <c r="D168" s="41">
        <v>88332.746085444407</v>
      </c>
      <c r="E168" s="43">
        <v>91140.199014804923</v>
      </c>
      <c r="F168" s="43">
        <v>94054.09271016001</v>
      </c>
      <c r="G168" s="43">
        <v>97058.86424918611</v>
      </c>
      <c r="H168" s="43">
        <v>100138.43663607685</v>
      </c>
      <c r="I168" s="43">
        <v>103276.22063027932</v>
      </c>
      <c r="J168" s="43">
        <v>106484.00096049435</v>
      </c>
      <c r="K168" s="43">
        <v>109773.86218730651</v>
      </c>
      <c r="L168" s="43">
        <v>113128.8986362764</v>
      </c>
      <c r="M168" s="43">
        <v>116531.69607371604</v>
      </c>
      <c r="N168" s="43">
        <v>119964.33547754084</v>
      </c>
    </row>
    <row r="169" spans="1:14" x14ac:dyDescent="0.3">
      <c r="A169" s="40" t="s">
        <v>160</v>
      </c>
      <c r="B169" s="41">
        <v>48653.443048749832</v>
      </c>
      <c r="C169" s="42">
        <v>49738.832259647716</v>
      </c>
      <c r="D169" s="41">
        <v>50853.005218292768</v>
      </c>
      <c r="E169" s="43">
        <v>52001.914773373683</v>
      </c>
      <c r="F169" s="43">
        <v>53186.51474332191</v>
      </c>
      <c r="G169" s="43">
        <v>54396.819822347432</v>
      </c>
      <c r="H169" s="43">
        <v>55622.89435247815</v>
      </c>
      <c r="I169" s="43">
        <v>56854.858749632389</v>
      </c>
      <c r="J169" s="43">
        <v>58098.655252130418</v>
      </c>
      <c r="K169" s="43">
        <v>59360.169914329737</v>
      </c>
      <c r="L169" s="43">
        <v>60629.532792065416</v>
      </c>
      <c r="M169" s="43">
        <v>61896.943148711354</v>
      </c>
      <c r="N169" s="43">
        <v>63152.676020668019</v>
      </c>
    </row>
    <row r="170" spans="1:14" x14ac:dyDescent="0.3">
      <c r="A170" s="40" t="s">
        <v>161</v>
      </c>
      <c r="B170" s="41">
        <v>18176.996171443861</v>
      </c>
      <c r="C170" s="42">
        <v>18492.107260405719</v>
      </c>
      <c r="D170" s="41">
        <v>18814.371906256591</v>
      </c>
      <c r="E170" s="43">
        <v>19145.852951695211</v>
      </c>
      <c r="F170" s="43">
        <v>19486.740361268792</v>
      </c>
      <c r="G170" s="43">
        <v>19833.230501257156</v>
      </c>
      <c r="H170" s="43">
        <v>20181.61026193621</v>
      </c>
      <c r="I170" s="43">
        <v>20528.258064306752</v>
      </c>
      <c r="J170" s="43">
        <v>20875.307263427349</v>
      </c>
      <c r="K170" s="43">
        <v>21224.829690014227</v>
      </c>
      <c r="L170" s="43">
        <v>21573.250322038744</v>
      </c>
      <c r="M170" s="43">
        <v>21917.087681474808</v>
      </c>
      <c r="N170" s="43">
        <v>22252.954714653348</v>
      </c>
    </row>
    <row r="171" spans="1:14" x14ac:dyDescent="0.3">
      <c r="A171" s="40" t="s">
        <v>162</v>
      </c>
      <c r="B171" s="41">
        <v>15635.071406346644</v>
      </c>
      <c r="C171" s="42">
        <v>16416.40844012313</v>
      </c>
      <c r="D171" s="41">
        <v>17238.34075263374</v>
      </c>
      <c r="E171" s="43">
        <v>18104.82984000869</v>
      </c>
      <c r="F171" s="43">
        <v>19018.353644638577</v>
      </c>
      <c r="G171" s="43">
        <v>19977.501459445659</v>
      </c>
      <c r="H171" s="43">
        <v>20980.581381471769</v>
      </c>
      <c r="I171" s="43">
        <v>22025.60233229135</v>
      </c>
      <c r="J171" s="43">
        <v>23116.525761522684</v>
      </c>
      <c r="K171" s="43">
        <v>24257.603481013335</v>
      </c>
      <c r="L171" s="43">
        <v>25446.804489528608</v>
      </c>
      <c r="M171" s="43">
        <v>26681.762069217024</v>
      </c>
      <c r="N171" s="43">
        <v>27959.753474684298</v>
      </c>
    </row>
    <row r="172" spans="1:14" x14ac:dyDescent="0.3">
      <c r="A172" s="40" t="s">
        <v>163</v>
      </c>
      <c r="B172" s="41">
        <v>8663.9689013126845</v>
      </c>
      <c r="C172" s="42">
        <v>8813.3818278657054</v>
      </c>
      <c r="D172" s="41">
        <v>8966.1772356488054</v>
      </c>
      <c r="E172" s="43">
        <v>9123.3372005498168</v>
      </c>
      <c r="F172" s="43">
        <v>9284.951069043178</v>
      </c>
      <c r="G172" s="43">
        <v>9449.2054736473237</v>
      </c>
      <c r="H172" s="43">
        <v>9614.3308158988566</v>
      </c>
      <c r="I172" s="43">
        <v>9778.601726605737</v>
      </c>
      <c r="J172" s="43">
        <v>9943.0345594510818</v>
      </c>
      <c r="K172" s="43">
        <v>10108.616005150614</v>
      </c>
      <c r="L172" s="43">
        <v>10273.643251695061</v>
      </c>
      <c r="M172" s="43">
        <v>10436.458635870124</v>
      </c>
      <c r="N172" s="43">
        <v>10595.450042503544</v>
      </c>
    </row>
    <row r="173" spans="1:14" x14ac:dyDescent="0.3">
      <c r="A173" s="40" t="s">
        <v>164</v>
      </c>
      <c r="B173" s="41">
        <v>34563.165036559709</v>
      </c>
      <c r="C173" s="42">
        <v>34929.404692870885</v>
      </c>
      <c r="D173" s="41">
        <v>35302.697833244929</v>
      </c>
      <c r="E173" s="43">
        <v>35686.691023246553</v>
      </c>
      <c r="F173" s="43">
        <v>36081.464046551686</v>
      </c>
      <c r="G173" s="43">
        <v>36479.74573091646</v>
      </c>
      <c r="H173" s="43">
        <v>36874.619626162646</v>
      </c>
      <c r="I173" s="43">
        <v>37259.517237438122</v>
      </c>
      <c r="J173" s="43">
        <v>37638.420702506162</v>
      </c>
      <c r="K173" s="43">
        <v>38015.098541679326</v>
      </c>
      <c r="L173" s="43">
        <v>38383.173582283365</v>
      </c>
      <c r="M173" s="43">
        <v>38736.603041887152</v>
      </c>
      <c r="N173" s="43">
        <v>39069.671798909534</v>
      </c>
    </row>
    <row r="174" spans="1:14" x14ac:dyDescent="0.3">
      <c r="A174" s="40" t="s">
        <v>165</v>
      </c>
      <c r="B174" s="41">
        <v>11414.625322235746</v>
      </c>
      <c r="C174" s="42">
        <v>11639.187684542692</v>
      </c>
      <c r="D174" s="41">
        <v>11869.234620780244</v>
      </c>
      <c r="E174" s="43">
        <v>12106.104873132972</v>
      </c>
      <c r="F174" s="43">
        <v>12349.962364972507</v>
      </c>
      <c r="G174" s="43">
        <v>12598.435513325234</v>
      </c>
      <c r="H174" s="43">
        <v>12849.188363193809</v>
      </c>
      <c r="I174" s="43">
        <v>13099.921765317911</v>
      </c>
      <c r="J174" s="43">
        <v>13351.996276259697</v>
      </c>
      <c r="K174" s="43">
        <v>13606.745527648836</v>
      </c>
      <c r="L174" s="43">
        <v>13861.886993524118</v>
      </c>
      <c r="M174" s="43">
        <v>14115.177341843086</v>
      </c>
      <c r="N174" s="43">
        <v>14364.41357382207</v>
      </c>
    </row>
    <row r="175" spans="1:14" x14ac:dyDescent="0.3">
      <c r="A175" s="40" t="s">
        <v>166</v>
      </c>
      <c r="B175" s="41">
        <v>20179.966529660564</v>
      </c>
      <c r="C175" s="42">
        <v>20540.037994762228</v>
      </c>
      <c r="D175" s="41">
        <v>20908.413299458534</v>
      </c>
      <c r="E175" s="43">
        <v>21287.398180547127</v>
      </c>
      <c r="F175" s="43">
        <v>21677.219555817956</v>
      </c>
      <c r="G175" s="43">
        <v>22073.660051249386</v>
      </c>
      <c r="H175" s="43">
        <v>22472.59466476844</v>
      </c>
      <c r="I175" s="43">
        <v>22869.99212863412</v>
      </c>
      <c r="J175" s="43">
        <v>23268.227748332265</v>
      </c>
      <c r="K175" s="43">
        <v>23669.612958726524</v>
      </c>
      <c r="L175" s="43">
        <v>24070.163378099009</v>
      </c>
      <c r="M175" s="43">
        <v>24465.991095701498</v>
      </c>
      <c r="N175" s="43">
        <v>24853.305905427493</v>
      </c>
    </row>
    <row r="176" spans="1:14" x14ac:dyDescent="0.3">
      <c r="A176" s="40" t="s">
        <v>167</v>
      </c>
      <c r="B176" s="41">
        <v>18560.172469851263</v>
      </c>
      <c r="C176" s="42">
        <v>18913.546575696153</v>
      </c>
      <c r="D176" s="41">
        <v>19275.381019086628</v>
      </c>
      <c r="E176" s="43">
        <v>19647.832345897114</v>
      </c>
      <c r="F176" s="43">
        <v>20031.146210686671</v>
      </c>
      <c r="G176" s="43">
        <v>20421.457698475508</v>
      </c>
      <c r="H176" s="43">
        <v>20814.96919393029</v>
      </c>
      <c r="I176" s="43">
        <v>21207.952093822394</v>
      </c>
      <c r="J176" s="43">
        <v>21602.608209420643</v>
      </c>
      <c r="K176" s="43">
        <v>22001.090342577772</v>
      </c>
      <c r="L176" s="43">
        <v>22399.702516169586</v>
      </c>
      <c r="M176" s="43">
        <v>22794.821228494937</v>
      </c>
      <c r="N176" s="43">
        <v>23182.897081085084</v>
      </c>
    </row>
    <row r="177" spans="1:14" x14ac:dyDescent="0.3">
      <c r="A177" s="40" t="s">
        <v>168</v>
      </c>
      <c r="B177" s="41">
        <v>45560.163523735959</v>
      </c>
      <c r="C177" s="42">
        <v>46686.970394171767</v>
      </c>
      <c r="D177" s="41">
        <v>47845.9457773385</v>
      </c>
      <c r="E177" s="43">
        <v>49042.914197538434</v>
      </c>
      <c r="F177" s="43">
        <v>50279.02863436511</v>
      </c>
      <c r="G177" s="43">
        <v>51545.086135842605</v>
      </c>
      <c r="H177" s="43">
        <v>52831.842374734049</v>
      </c>
      <c r="I177" s="43">
        <v>54130.017798478089</v>
      </c>
      <c r="J177" s="43">
        <v>55445.34347640413</v>
      </c>
      <c r="K177" s="43">
        <v>56783.550763682557</v>
      </c>
      <c r="L177" s="43">
        <v>58135.317038166206</v>
      </c>
      <c r="M177" s="43">
        <v>59491.297083384161</v>
      </c>
      <c r="N177" s="43">
        <v>60842.129672833078</v>
      </c>
    </row>
    <row r="178" spans="1:14" x14ac:dyDescent="0.3">
      <c r="A178" s="40" t="s">
        <v>169</v>
      </c>
      <c r="B178" s="41">
        <v>7995.4866839105689</v>
      </c>
      <c r="C178" s="42">
        <v>8118.5079411464731</v>
      </c>
      <c r="D178" s="41">
        <v>8244.162963494171</v>
      </c>
      <c r="E178" s="43">
        <v>8373.3373728900551</v>
      </c>
      <c r="F178" s="43">
        <v>8506.0924178896621</v>
      </c>
      <c r="G178" s="43">
        <v>8640.748904386428</v>
      </c>
      <c r="H178" s="43">
        <v>8775.6797890552425</v>
      </c>
      <c r="I178" s="43">
        <v>8909.3101780240231</v>
      </c>
      <c r="J178" s="43">
        <v>9042.5701068574654</v>
      </c>
      <c r="K178" s="43">
        <v>9176.3559080260275</v>
      </c>
      <c r="L178" s="43">
        <v>9309.1203624844875</v>
      </c>
      <c r="M178" s="43">
        <v>9439.3683825910557</v>
      </c>
      <c r="N178" s="43">
        <v>9565.6569478402271</v>
      </c>
    </row>
    <row r="179" spans="1:14" x14ac:dyDescent="0.3">
      <c r="A179" s="40" t="s">
        <v>170</v>
      </c>
      <c r="B179" s="41">
        <v>5170.722723963142</v>
      </c>
      <c r="C179" s="42">
        <v>5351.5068236255011</v>
      </c>
      <c r="D179" s="41">
        <v>5539.1094923331166</v>
      </c>
      <c r="E179" s="43">
        <v>5734.3670773039275</v>
      </c>
      <c r="F179" s="43">
        <v>5937.5942398293419</v>
      </c>
      <c r="G179" s="43">
        <v>6147.8791513998049</v>
      </c>
      <c r="H179" s="43">
        <v>6364.2645411420635</v>
      </c>
      <c r="I179" s="43">
        <v>6585.7471546508314</v>
      </c>
      <c r="J179" s="43">
        <v>6813.1253075296518</v>
      </c>
      <c r="K179" s="43">
        <v>7047.226983626766</v>
      </c>
      <c r="L179" s="43">
        <v>7287.0235707509164</v>
      </c>
      <c r="M179" s="43">
        <v>7531.4393370280268</v>
      </c>
      <c r="N179" s="43">
        <v>7779.351002158267</v>
      </c>
    </row>
    <row r="180" spans="1:14" x14ac:dyDescent="0.3">
      <c r="A180" s="40" t="s">
        <v>171</v>
      </c>
      <c r="B180" s="41">
        <v>48352.983310113923</v>
      </c>
      <c r="C180" s="42">
        <v>49148.201286640688</v>
      </c>
      <c r="D180" s="41">
        <v>49960.987585658513</v>
      </c>
      <c r="E180" s="43">
        <v>50796.767288314099</v>
      </c>
      <c r="F180" s="43">
        <v>51655.981740758012</v>
      </c>
      <c r="G180" s="43">
        <v>52528.49355593291</v>
      </c>
      <c r="H180" s="43">
        <v>53404.440239486685</v>
      </c>
      <c r="I180" s="43">
        <v>54274.235726901366</v>
      </c>
      <c r="J180" s="43">
        <v>55143.529511375018</v>
      </c>
      <c r="K180" s="43">
        <v>56017.78897260777</v>
      </c>
      <c r="L180" s="43">
        <v>56887.571900882067</v>
      </c>
      <c r="M180" s="43">
        <v>57743.715543367143</v>
      </c>
      <c r="N180" s="43">
        <v>58577.337771822517</v>
      </c>
    </row>
    <row r="181" spans="1:14" x14ac:dyDescent="0.3">
      <c r="A181" s="40" t="s">
        <v>172</v>
      </c>
      <c r="B181" s="41">
        <v>37127.968047290735</v>
      </c>
      <c r="C181" s="42">
        <v>38203.527063295325</v>
      </c>
      <c r="D181" s="41">
        <v>39313.777120796505</v>
      </c>
      <c r="E181" s="43">
        <v>40463.901619558332</v>
      </c>
      <c r="F181" s="43">
        <v>41655.296123292072</v>
      </c>
      <c r="G181" s="43">
        <v>42880.760307820092</v>
      </c>
      <c r="H181" s="43">
        <v>44132.936290147249</v>
      </c>
      <c r="I181" s="43">
        <v>45404.311788275219</v>
      </c>
      <c r="J181" s="43">
        <v>46699.890859383981</v>
      </c>
      <c r="K181" s="43">
        <v>48024.7589304883</v>
      </c>
      <c r="L181" s="43">
        <v>49371.298834818517</v>
      </c>
      <c r="M181" s="43">
        <v>50731.745516477829</v>
      </c>
      <c r="N181" s="43">
        <v>52098.189932186622</v>
      </c>
    </row>
    <row r="182" spans="1:14" x14ac:dyDescent="0.3">
      <c r="A182" s="40" t="s">
        <v>173</v>
      </c>
      <c r="B182" s="41">
        <v>21748.463270065138</v>
      </c>
      <c r="C182" s="42">
        <v>22242.326890606557</v>
      </c>
      <c r="D182" s="41">
        <v>22749.449691476093</v>
      </c>
      <c r="E182" s="43">
        <v>23272.51107736646</v>
      </c>
      <c r="F182" s="43">
        <v>23811.956529031057</v>
      </c>
      <c r="G182" s="43">
        <v>24363.332776840623</v>
      </c>
      <c r="H182" s="43">
        <v>24922.20182205693</v>
      </c>
      <c r="I182" s="43">
        <v>25484.143853838672</v>
      </c>
      <c r="J182" s="43">
        <v>26051.826758945001</v>
      </c>
      <c r="K182" s="43">
        <v>26627.897387532099</v>
      </c>
      <c r="L182" s="43">
        <v>27207.93610401393</v>
      </c>
      <c r="M182" s="43">
        <v>27787.547428071488</v>
      </c>
      <c r="N182" s="43">
        <v>28362.36303720087</v>
      </c>
    </row>
    <row r="183" spans="1:14" x14ac:dyDescent="0.3">
      <c r="A183" s="40" t="s">
        <v>174</v>
      </c>
      <c r="B183" s="41">
        <v>8565.9267452329659</v>
      </c>
      <c r="C183" s="42">
        <v>8943.3224391932108</v>
      </c>
      <c r="D183" s="41">
        <v>9338.184589168919</v>
      </c>
      <c r="E183" s="43">
        <v>9752.3143976991232</v>
      </c>
      <c r="F183" s="43">
        <v>10186.674243993542</v>
      </c>
      <c r="G183" s="43">
        <v>10640.129741297304</v>
      </c>
      <c r="H183" s="43">
        <v>11111.418986268953</v>
      </c>
      <c r="I183" s="43">
        <v>11599.147004474153</v>
      </c>
      <c r="J183" s="43">
        <v>12105.063593384551</v>
      </c>
      <c r="K183" s="43">
        <v>12631.026830865434</v>
      </c>
      <c r="L183" s="43">
        <v>13175.59604360587</v>
      </c>
      <c r="M183" s="43">
        <v>13737.18598921179</v>
      </c>
      <c r="N183" s="43">
        <v>14314.060949350174</v>
      </c>
    </row>
    <row r="184" spans="1:14" x14ac:dyDescent="0.3">
      <c r="A184" s="40" t="s">
        <v>175</v>
      </c>
      <c r="B184" s="41">
        <v>11156.899968130956</v>
      </c>
      <c r="C184" s="42">
        <v>11409.18851191837</v>
      </c>
      <c r="D184" s="41">
        <v>11668.230647507276</v>
      </c>
      <c r="E184" s="43">
        <v>11935.398625622096</v>
      </c>
      <c r="F184" s="43">
        <v>12210.918615689519</v>
      </c>
      <c r="G184" s="43">
        <v>12492.504826835142</v>
      </c>
      <c r="H184" s="43">
        <v>12777.880148366083</v>
      </c>
      <c r="I184" s="43">
        <v>13064.777641370094</v>
      </c>
      <c r="J184" s="43">
        <v>13354.564472876036</v>
      </c>
      <c r="K184" s="43">
        <v>13648.596518116008</v>
      </c>
      <c r="L184" s="43">
        <v>13944.607433099676</v>
      </c>
      <c r="M184" s="43">
        <v>14240.344096342962</v>
      </c>
      <c r="N184" s="43">
        <v>14533.568141489488</v>
      </c>
    </row>
    <row r="185" spans="1:14" x14ac:dyDescent="0.3">
      <c r="A185" s="40" t="s">
        <v>176</v>
      </c>
      <c r="B185" s="41">
        <v>6770.2199467637738</v>
      </c>
      <c r="C185" s="42">
        <v>6992.7012229497468</v>
      </c>
      <c r="D185" s="41">
        <v>7223.1427808489088</v>
      </c>
      <c r="E185" s="43">
        <v>7462.5817318076797</v>
      </c>
      <c r="F185" s="43">
        <v>7711.3690277439364</v>
      </c>
      <c r="G185" s="43">
        <v>7968.2628873043877</v>
      </c>
      <c r="H185" s="43">
        <v>8231.9725962430457</v>
      </c>
      <c r="I185" s="43">
        <v>8501.1583559819919</v>
      </c>
      <c r="J185" s="43">
        <v>8776.8118918779965</v>
      </c>
      <c r="K185" s="43">
        <v>9059.9548725982495</v>
      </c>
      <c r="L185" s="43">
        <v>9349.2184961915336</v>
      </c>
      <c r="M185" s="43">
        <v>9643.1845507509188</v>
      </c>
      <c r="N185" s="43">
        <v>9940.3854239246102</v>
      </c>
    </row>
    <row r="186" spans="1:14" x14ac:dyDescent="0.3">
      <c r="A186" s="40" t="s">
        <v>177</v>
      </c>
      <c r="B186" s="41">
        <v>10299.10083612394</v>
      </c>
      <c r="C186" s="42">
        <v>10521.766589455099</v>
      </c>
      <c r="D186" s="41">
        <v>10750.212500917314</v>
      </c>
      <c r="E186" s="43">
        <v>10985.684154476401</v>
      </c>
      <c r="F186" s="43">
        <v>11228.36840120443</v>
      </c>
      <c r="G186" s="43">
        <v>11476.143732869816</v>
      </c>
      <c r="H186" s="43">
        <v>11726.904804949025</v>
      </c>
      <c r="I186" s="43">
        <v>11978.563745677551</v>
      </c>
      <c r="J186" s="43">
        <v>12232.369503036882</v>
      </c>
      <c r="K186" s="43">
        <v>12489.555835665811</v>
      </c>
      <c r="L186" s="43">
        <v>12748.040295989296</v>
      </c>
      <c r="M186" s="43">
        <v>13005.760579974241</v>
      </c>
      <c r="N186" s="43">
        <v>13260.675847330403</v>
      </c>
    </row>
    <row r="187" spans="1:14" x14ac:dyDescent="0.3">
      <c r="A187" s="40" t="s">
        <v>178</v>
      </c>
      <c r="B187" s="41">
        <v>19438.4328934275</v>
      </c>
      <c r="C187" s="42">
        <v>19752.476019939131</v>
      </c>
      <c r="D187" s="41">
        <v>20073.396793573327</v>
      </c>
      <c r="E187" s="43">
        <v>20403.368318158235</v>
      </c>
      <c r="F187" s="43">
        <v>20742.559982925421</v>
      </c>
      <c r="G187" s="43">
        <v>21086.894281499688</v>
      </c>
      <c r="H187" s="43">
        <v>21432.408682054378</v>
      </c>
      <c r="I187" s="43">
        <v>21775.256083149943</v>
      </c>
      <c r="J187" s="43">
        <v>22117.704659290321</v>
      </c>
      <c r="K187" s="43">
        <v>22461.946971270416</v>
      </c>
      <c r="L187" s="43">
        <v>22804.196353071155</v>
      </c>
      <c r="M187" s="43">
        <v>23140.782456215762</v>
      </c>
      <c r="N187" s="43">
        <v>23468.151554569748</v>
      </c>
    </row>
    <row r="188" spans="1:14" x14ac:dyDescent="0.3">
      <c r="A188" s="40"/>
      <c r="B188" s="41"/>
      <c r="C188" s="42"/>
      <c r="D188" s="41"/>
      <c r="E188" s="43"/>
      <c r="F188" s="43"/>
      <c r="G188" s="43"/>
      <c r="H188" s="43"/>
      <c r="I188" s="43"/>
      <c r="J188" s="43"/>
      <c r="K188" s="43"/>
      <c r="L188" s="43"/>
      <c r="M188" s="43"/>
      <c r="N188" s="43"/>
    </row>
    <row r="189" spans="1:14" x14ac:dyDescent="0.3">
      <c r="A189" s="38" t="s">
        <v>179</v>
      </c>
      <c r="B189" s="36">
        <v>284359.08481977117</v>
      </c>
      <c r="C189" s="36">
        <v>290796.17063817283</v>
      </c>
      <c r="D189" s="36">
        <v>297384.51751839358</v>
      </c>
      <c r="E189" s="44">
        <v>304167.57422306424</v>
      </c>
      <c r="F189" s="44">
        <v>311167.35950539244</v>
      </c>
      <c r="G189" s="44">
        <v>318318.70022143278</v>
      </c>
      <c r="H189" s="44">
        <v>325556.42322723946</v>
      </c>
      <c r="I189" s="44">
        <v>332815.3553788666</v>
      </c>
      <c r="J189" s="44">
        <v>340138.94543894468</v>
      </c>
      <c r="K189" s="44">
        <v>347570.64217010431</v>
      </c>
      <c r="L189" s="44">
        <v>355045.27242839971</v>
      </c>
      <c r="M189" s="44">
        <v>362497.66306988528</v>
      </c>
      <c r="N189" s="44">
        <v>369862.64095061476</v>
      </c>
    </row>
    <row r="190" spans="1:14" x14ac:dyDescent="0.3">
      <c r="A190" s="40" t="s">
        <v>179</v>
      </c>
      <c r="B190" s="41">
        <v>80449.607799003352</v>
      </c>
      <c r="C190" s="42">
        <v>81938.289987861295</v>
      </c>
      <c r="D190" s="41">
        <v>83452.267709420499</v>
      </c>
      <c r="E190" s="43">
        <v>85003.032437825721</v>
      </c>
      <c r="F190" s="43">
        <v>86595.905098018353</v>
      </c>
      <c r="G190" s="43">
        <v>88211.934999437712</v>
      </c>
      <c r="H190" s="43">
        <v>89832.473508340743</v>
      </c>
      <c r="I190" s="43">
        <v>91439.179316332113</v>
      </c>
      <c r="J190" s="43">
        <v>93043.736673875188</v>
      </c>
      <c r="K190" s="43">
        <v>94657.623423530036</v>
      </c>
      <c r="L190" s="43">
        <v>96262.65750316871</v>
      </c>
      <c r="M190" s="43">
        <v>97840.97446023309</v>
      </c>
      <c r="N190" s="43">
        <v>99375.03219762868</v>
      </c>
    </row>
    <row r="191" spans="1:14" x14ac:dyDescent="0.3">
      <c r="A191" s="40" t="s">
        <v>180</v>
      </c>
      <c r="B191" s="41">
        <v>25890.520816073138</v>
      </c>
      <c r="C191" s="42">
        <v>26507.970091003725</v>
      </c>
      <c r="D191" s="41">
        <v>27139.412270265937</v>
      </c>
      <c r="E191" s="43">
        <v>27788.777092040942</v>
      </c>
      <c r="F191" s="43">
        <v>28458.046965352682</v>
      </c>
      <c r="G191" s="43">
        <v>29141.225047529824</v>
      </c>
      <c r="H191" s="43">
        <v>29832.286014022156</v>
      </c>
      <c r="I191" s="43">
        <v>30525.178747289985</v>
      </c>
      <c r="J191" s="43">
        <v>31223.800239824766</v>
      </c>
      <c r="K191" s="43">
        <v>31932.059716251173</v>
      </c>
      <c r="L191" s="43">
        <v>32643.889826692328</v>
      </c>
      <c r="M191" s="43">
        <v>33353.202942511663</v>
      </c>
      <c r="N191" s="43">
        <v>34053.893932342115</v>
      </c>
    </row>
    <row r="192" spans="1:14" x14ac:dyDescent="0.3">
      <c r="A192" s="40" t="s">
        <v>181</v>
      </c>
      <c r="B192" s="41">
        <v>12252.767065976555</v>
      </c>
      <c r="C192" s="42">
        <v>12489.858141111934</v>
      </c>
      <c r="D192" s="41">
        <v>12731.193397426423</v>
      </c>
      <c r="E192" s="43">
        <v>12978.537476605448</v>
      </c>
      <c r="F192" s="43">
        <v>13232.717941272385</v>
      </c>
      <c r="G192" s="43">
        <v>13490.853053876879</v>
      </c>
      <c r="H192" s="43">
        <v>13750.097714464331</v>
      </c>
      <c r="I192" s="43">
        <v>14007.644439729082</v>
      </c>
      <c r="J192" s="43">
        <v>14265.279878980062</v>
      </c>
      <c r="K192" s="43">
        <v>14524.764949289975</v>
      </c>
      <c r="L192" s="43">
        <v>14783.311464800176</v>
      </c>
      <c r="M192" s="43">
        <v>15038.170791197612</v>
      </c>
      <c r="N192" s="43">
        <v>15286.634759148832</v>
      </c>
    </row>
    <row r="193" spans="1:14" x14ac:dyDescent="0.3">
      <c r="A193" s="40" t="s">
        <v>182</v>
      </c>
      <c r="B193" s="41">
        <v>10201.756101650661</v>
      </c>
      <c r="C193" s="42">
        <v>10515.773768784436</v>
      </c>
      <c r="D193" s="41">
        <v>10839.164655934725</v>
      </c>
      <c r="E193" s="43">
        <v>11173.659253402486</v>
      </c>
      <c r="F193" s="43">
        <v>11520.244400951991</v>
      </c>
      <c r="G193" s="43">
        <v>11876.678999022766</v>
      </c>
      <c r="H193" s="43">
        <v>12240.646632181149</v>
      </c>
      <c r="I193" s="43">
        <v>12609.755191711345</v>
      </c>
      <c r="J193" s="43">
        <v>12985.683454128308</v>
      </c>
      <c r="K193" s="43">
        <v>13370.15979715301</v>
      </c>
      <c r="L193" s="43">
        <v>13760.752425636083</v>
      </c>
      <c r="M193" s="43">
        <v>14154.953166366075</v>
      </c>
      <c r="N193" s="43">
        <v>14550.177206065788</v>
      </c>
    </row>
    <row r="194" spans="1:14" x14ac:dyDescent="0.3">
      <c r="A194" s="40" t="s">
        <v>183</v>
      </c>
      <c r="B194" s="41">
        <v>22125.087745050336</v>
      </c>
      <c r="C194" s="42">
        <v>22855.485702520062</v>
      </c>
      <c r="D194" s="41">
        <v>23609.358645812616</v>
      </c>
      <c r="E194" s="43">
        <v>24390.62642049211</v>
      </c>
      <c r="F194" s="43">
        <v>25201.615379032628</v>
      </c>
      <c r="G194" s="43">
        <v>26037.594571438181</v>
      </c>
      <c r="H194" s="43">
        <v>26893.625801797225</v>
      </c>
      <c r="I194" s="43">
        <v>27764.560778681025</v>
      </c>
      <c r="J194" s="43">
        <v>28654.188908614015</v>
      </c>
      <c r="K194" s="43">
        <v>29566.441713701843</v>
      </c>
      <c r="L194" s="43">
        <v>30496.064649944037</v>
      </c>
      <c r="M194" s="43">
        <v>31437.587439349456</v>
      </c>
      <c r="N194" s="43">
        <v>32385.321400096804</v>
      </c>
    </row>
    <row r="195" spans="1:14" x14ac:dyDescent="0.3">
      <c r="A195" s="40" t="s">
        <v>184</v>
      </c>
      <c r="B195" s="41">
        <v>36375.998978024974</v>
      </c>
      <c r="C195" s="42">
        <v>36917.262613270657</v>
      </c>
      <c r="D195" s="41">
        <v>37465.569133185207</v>
      </c>
      <c r="E195" s="43">
        <v>38025.96182547183</v>
      </c>
      <c r="F195" s="43">
        <v>38600.660982652225</v>
      </c>
      <c r="G195" s="43">
        <v>39181.073548501037</v>
      </c>
      <c r="H195" s="43">
        <v>39758.861289596629</v>
      </c>
      <c r="I195" s="43">
        <v>40325.939665773687</v>
      </c>
      <c r="J195" s="43">
        <v>40887.533875218418</v>
      </c>
      <c r="K195" s="43">
        <v>41448.70505205496</v>
      </c>
      <c r="L195" s="43">
        <v>42001.501323986107</v>
      </c>
      <c r="M195" s="43">
        <v>42538.222032189093</v>
      </c>
      <c r="N195" s="43">
        <v>43051.416323948055</v>
      </c>
    </row>
    <row r="196" spans="1:14" x14ac:dyDescent="0.3">
      <c r="A196" s="40" t="s">
        <v>185</v>
      </c>
      <c r="B196" s="41">
        <v>31505.931926527301</v>
      </c>
      <c r="C196" s="42">
        <v>32434.972396197682</v>
      </c>
      <c r="D196" s="41">
        <v>33390.507229602408</v>
      </c>
      <c r="E196" s="43">
        <v>34377.756442658305</v>
      </c>
      <c r="F196" s="43">
        <v>35399.628499324695</v>
      </c>
      <c r="G196" s="43">
        <v>36449.110531351318</v>
      </c>
      <c r="H196" s="43">
        <v>37518.993670054631</v>
      </c>
      <c r="I196" s="43">
        <v>38601.873229867269</v>
      </c>
      <c r="J196" s="43">
        <v>39702.827925969155</v>
      </c>
      <c r="K196" s="43">
        <v>40827.062322569596</v>
      </c>
      <c r="L196" s="43">
        <v>41967.067139964791</v>
      </c>
      <c r="M196" s="43">
        <v>43115.137903711206</v>
      </c>
      <c r="N196" s="43">
        <v>44263.375489459271</v>
      </c>
    </row>
    <row r="197" spans="1:14" x14ac:dyDescent="0.3">
      <c r="A197" s="40" t="s">
        <v>186</v>
      </c>
      <c r="B197" s="41">
        <v>30129.20989016446</v>
      </c>
      <c r="C197" s="42">
        <v>30565.10561260784</v>
      </c>
      <c r="D197" s="41">
        <v>31006.471014107585</v>
      </c>
      <c r="E197" s="43">
        <v>31457.47133856202</v>
      </c>
      <c r="F197" s="43">
        <v>31919.930647186717</v>
      </c>
      <c r="G197" s="43">
        <v>32386.731809268204</v>
      </c>
      <c r="H197" s="43">
        <v>32850.979792536818</v>
      </c>
      <c r="I197" s="43">
        <v>33306.000291006625</v>
      </c>
      <c r="J197" s="43">
        <v>33756.118157878162</v>
      </c>
      <c r="K197" s="43">
        <v>34205.515836260063</v>
      </c>
      <c r="L197" s="43">
        <v>34647.634366353413</v>
      </c>
      <c r="M197" s="43">
        <v>35076.132588802502</v>
      </c>
      <c r="N197" s="43">
        <v>35484.885553250759</v>
      </c>
    </row>
    <row r="198" spans="1:14" x14ac:dyDescent="0.3">
      <c r="A198" s="40" t="s">
        <v>187</v>
      </c>
      <c r="B198" s="41">
        <v>35428.204497300387</v>
      </c>
      <c r="C198" s="42">
        <v>36571.452324815182</v>
      </c>
      <c r="D198" s="41">
        <v>37750.57346263824</v>
      </c>
      <c r="E198" s="43">
        <v>38971.751936005378</v>
      </c>
      <c r="F198" s="43">
        <v>40238.609591600805</v>
      </c>
      <c r="G198" s="43">
        <v>41543.497661006833</v>
      </c>
      <c r="H198" s="43">
        <v>42878.458804245762</v>
      </c>
      <c r="I198" s="43">
        <v>44235.223718475463</v>
      </c>
      <c r="J198" s="43">
        <v>45619.776324456536</v>
      </c>
      <c r="K198" s="43">
        <v>47038.309359293729</v>
      </c>
      <c r="L198" s="43">
        <v>48482.393727854098</v>
      </c>
      <c r="M198" s="43">
        <v>49943.281745524611</v>
      </c>
      <c r="N198" s="43">
        <v>51411.904088674455</v>
      </c>
    </row>
    <row r="199" spans="1:14" x14ac:dyDescent="0.3">
      <c r="A199" s="40"/>
      <c r="B199" s="41"/>
      <c r="C199" s="42"/>
      <c r="D199" s="41"/>
      <c r="E199" s="43"/>
      <c r="F199" s="43"/>
      <c r="G199" s="43"/>
      <c r="H199" s="43"/>
      <c r="I199" s="43"/>
      <c r="J199" s="43"/>
      <c r="K199" s="43"/>
      <c r="L199" s="43"/>
      <c r="M199" s="43"/>
      <c r="N199" s="43"/>
    </row>
    <row r="200" spans="1:14" x14ac:dyDescent="0.3">
      <c r="A200" s="38" t="s">
        <v>188</v>
      </c>
      <c r="B200" s="36">
        <v>950591.77770415007</v>
      </c>
      <c r="C200" s="36">
        <v>972781.2726489997</v>
      </c>
      <c r="D200" s="36">
        <v>995741.94278577599</v>
      </c>
      <c r="E200" s="44">
        <v>1019719.3609469552</v>
      </c>
      <c r="F200" s="44">
        <v>1044666.6579831358</v>
      </c>
      <c r="G200" s="44">
        <v>1070215.4746456021</v>
      </c>
      <c r="H200" s="44">
        <v>1095997.4516856386</v>
      </c>
      <c r="I200" s="44">
        <v>1121644.2298545293</v>
      </c>
      <c r="J200" s="44">
        <v>1147401.3819847512</v>
      </c>
      <c r="K200" s="44">
        <v>1173514.4809087811</v>
      </c>
      <c r="L200" s="44">
        <v>1199615.1673779043</v>
      </c>
      <c r="M200" s="44">
        <v>1225335.082143405</v>
      </c>
      <c r="N200" s="44">
        <v>1250305.8659565658</v>
      </c>
    </row>
    <row r="201" spans="1:14" x14ac:dyDescent="0.3">
      <c r="A201" s="40" t="s">
        <v>188</v>
      </c>
      <c r="B201" s="41">
        <v>46065.267855697421</v>
      </c>
      <c r="C201" s="42">
        <v>47465.761059448669</v>
      </c>
      <c r="D201" s="41">
        <v>48918.684979426696</v>
      </c>
      <c r="E201" s="43">
        <v>50436.903076946226</v>
      </c>
      <c r="F201" s="43">
        <v>52019.039404559378</v>
      </c>
      <c r="G201" s="43">
        <v>53647.534466433252</v>
      </c>
      <c r="H201" s="43">
        <v>55304.33311155015</v>
      </c>
      <c r="I201" s="43">
        <v>56970.885939330838</v>
      </c>
      <c r="J201" s="43">
        <v>58659.537513118012</v>
      </c>
      <c r="K201" s="43">
        <v>60382.954536744321</v>
      </c>
      <c r="L201" s="43">
        <v>62122.331925601218</v>
      </c>
      <c r="M201" s="43">
        <v>63858.373994464659</v>
      </c>
      <c r="N201" s="43">
        <v>65571.29671660802</v>
      </c>
    </row>
    <row r="202" spans="1:14" x14ac:dyDescent="0.3">
      <c r="A202" s="40" t="s">
        <v>33</v>
      </c>
      <c r="B202" s="41">
        <v>65068.881540505208</v>
      </c>
      <c r="C202" s="42">
        <v>66057.643380140507</v>
      </c>
      <c r="D202" s="41">
        <v>67074.939210721335</v>
      </c>
      <c r="E202" s="43">
        <v>68136.027960219362</v>
      </c>
      <c r="F202" s="43">
        <v>69236.262341090638</v>
      </c>
      <c r="G202" s="43">
        <v>70349.973884943392</v>
      </c>
      <c r="H202" s="43">
        <v>71452.301032913456</v>
      </c>
      <c r="I202" s="43">
        <v>72519.185731956517</v>
      </c>
      <c r="J202" s="43">
        <v>73566.732475805984</v>
      </c>
      <c r="K202" s="43">
        <v>74610.521923396838</v>
      </c>
      <c r="L202" s="43">
        <v>75626.90979475902</v>
      </c>
      <c r="M202" s="43">
        <v>76593.047150542508</v>
      </c>
      <c r="N202" s="43">
        <v>77486.875692121219</v>
      </c>
    </row>
    <row r="203" spans="1:14" x14ac:dyDescent="0.3">
      <c r="A203" s="40" t="s">
        <v>189</v>
      </c>
      <c r="B203" s="41">
        <v>18105.193609503254</v>
      </c>
      <c r="C203" s="42">
        <v>18595.6634010651</v>
      </c>
      <c r="D203" s="41">
        <v>19103.267491761479</v>
      </c>
      <c r="E203" s="43">
        <v>19632.832004127278</v>
      </c>
      <c r="F203" s="43">
        <v>20183.594926936057</v>
      </c>
      <c r="G203" s="43">
        <v>20748.543520442716</v>
      </c>
      <c r="H203" s="43">
        <v>21320.56274985104</v>
      </c>
      <c r="I203" s="43">
        <v>21892.438187016356</v>
      </c>
      <c r="J203" s="43">
        <v>22468.881243156404</v>
      </c>
      <c r="K203" s="43">
        <v>23054.665674066968</v>
      </c>
      <c r="L203" s="43">
        <v>23642.525952901844</v>
      </c>
      <c r="M203" s="43">
        <v>24225.10320596442</v>
      </c>
      <c r="N203" s="43">
        <v>24794.948314730012</v>
      </c>
    </row>
    <row r="204" spans="1:14" x14ac:dyDescent="0.3">
      <c r="A204" s="40" t="s">
        <v>190</v>
      </c>
      <c r="B204" s="41">
        <v>56456.415749493608</v>
      </c>
      <c r="C204" s="42">
        <v>57883.60656633661</v>
      </c>
      <c r="D204" s="41">
        <v>59358.831166621894</v>
      </c>
      <c r="E204" s="43">
        <v>60896.791510989708</v>
      </c>
      <c r="F204" s="43">
        <v>62494.782343436229</v>
      </c>
      <c r="G204" s="43">
        <v>64130.79616752021</v>
      </c>
      <c r="H204" s="43">
        <v>65782.663885015849</v>
      </c>
      <c r="I204" s="43">
        <v>67428.065837842631</v>
      </c>
      <c r="J204" s="43">
        <v>69081.505897717041</v>
      </c>
      <c r="K204" s="43">
        <v>70757.577097111949</v>
      </c>
      <c r="L204" s="43">
        <v>72433.884495549879</v>
      </c>
      <c r="M204" s="43">
        <v>74087.905115650559</v>
      </c>
      <c r="N204" s="43">
        <v>75696.99923637991</v>
      </c>
    </row>
    <row r="205" spans="1:14" x14ac:dyDescent="0.3">
      <c r="A205" s="40" t="s">
        <v>191</v>
      </c>
      <c r="B205" s="41">
        <v>34034.989278883935</v>
      </c>
      <c r="C205" s="42">
        <v>34646.692211156427</v>
      </c>
      <c r="D205" s="41">
        <v>35276.49395589059</v>
      </c>
      <c r="E205" s="43">
        <v>35932.577038353047</v>
      </c>
      <c r="F205" s="43">
        <v>36612.686190172091</v>
      </c>
      <c r="G205" s="43">
        <v>37303.393757896352</v>
      </c>
      <c r="H205" s="43">
        <v>37991.553169243925</v>
      </c>
      <c r="I205" s="43">
        <v>38664.301972569199</v>
      </c>
      <c r="J205" s="43">
        <v>39330.108765611541</v>
      </c>
      <c r="K205" s="43">
        <v>39997.254740758239</v>
      </c>
      <c r="L205" s="43">
        <v>40653.026817975137</v>
      </c>
      <c r="M205" s="43">
        <v>41285.001501435829</v>
      </c>
      <c r="N205" s="43">
        <v>41881.047251633921</v>
      </c>
    </row>
    <row r="206" spans="1:14" x14ac:dyDescent="0.3">
      <c r="A206" s="40" t="s">
        <v>192</v>
      </c>
      <c r="B206" s="41">
        <v>55357.23391032857</v>
      </c>
      <c r="C206" s="42">
        <v>56196.409762605552</v>
      </c>
      <c r="D206" s="41">
        <v>57059.798974633217</v>
      </c>
      <c r="E206" s="43">
        <v>57960.379054820776</v>
      </c>
      <c r="F206" s="43">
        <v>58894.192900846698</v>
      </c>
      <c r="G206" s="43">
        <v>59839.403445182448</v>
      </c>
      <c r="H206" s="43">
        <v>60774.863075907182</v>
      </c>
      <c r="I206" s="43">
        <v>61680.110618626735</v>
      </c>
      <c r="J206" s="43">
        <v>62568.846260290069</v>
      </c>
      <c r="K206" s="43">
        <v>63454.322718628406</v>
      </c>
      <c r="L206" s="43">
        <v>64316.432210240193</v>
      </c>
      <c r="M206" s="43">
        <v>65135.746198855079</v>
      </c>
      <c r="N206" s="43">
        <v>65893.511277319383</v>
      </c>
    </row>
    <row r="207" spans="1:14" x14ac:dyDescent="0.3">
      <c r="A207" s="40" t="s">
        <v>193</v>
      </c>
      <c r="B207" s="41">
        <v>71673.958551750256</v>
      </c>
      <c r="C207" s="42">
        <v>72938.861331844324</v>
      </c>
      <c r="D207" s="41">
        <v>74241.039553388066</v>
      </c>
      <c r="E207" s="43">
        <v>75597.672168006859</v>
      </c>
      <c r="F207" s="43">
        <v>77003.963368778554</v>
      </c>
      <c r="G207" s="43">
        <v>78431.633121912761</v>
      </c>
      <c r="H207" s="43">
        <v>79853.028245030961</v>
      </c>
      <c r="I207" s="43">
        <v>81241.127822537208</v>
      </c>
      <c r="J207" s="43">
        <v>82613.751758359358</v>
      </c>
      <c r="K207" s="43">
        <v>83988.303713308589</v>
      </c>
      <c r="L207" s="43">
        <v>85338.094354066357</v>
      </c>
      <c r="M207" s="43">
        <v>86637.076099939106</v>
      </c>
      <c r="N207" s="43">
        <v>87859.847102670741</v>
      </c>
    </row>
    <row r="208" spans="1:14" x14ac:dyDescent="0.3">
      <c r="A208" s="40" t="s">
        <v>194</v>
      </c>
      <c r="B208" s="41">
        <v>15167.703579343672</v>
      </c>
      <c r="C208" s="42">
        <v>15433.058941890238</v>
      </c>
      <c r="D208" s="41">
        <v>15706.219924912622</v>
      </c>
      <c r="E208" s="43">
        <v>15990.816766034364</v>
      </c>
      <c r="F208" s="43">
        <v>16285.829998694329</v>
      </c>
      <c r="G208" s="43">
        <v>16585.274757833136</v>
      </c>
      <c r="H208" s="43">
        <v>16883.302317049216</v>
      </c>
      <c r="I208" s="43">
        <v>17174.201132247123</v>
      </c>
      <c r="J208" s="43">
        <v>17461.740926060109</v>
      </c>
      <c r="K208" s="43">
        <v>17749.601184933901</v>
      </c>
      <c r="L208" s="43">
        <v>18032.142224887099</v>
      </c>
      <c r="M208" s="43">
        <v>18303.863342469693</v>
      </c>
      <c r="N208" s="43">
        <v>18559.403552086493</v>
      </c>
    </row>
    <row r="209" spans="1:14" x14ac:dyDescent="0.3">
      <c r="A209" s="40" t="s">
        <v>195</v>
      </c>
      <c r="B209" s="41">
        <v>50988.785790008689</v>
      </c>
      <c r="C209" s="42">
        <v>52365.759779109801</v>
      </c>
      <c r="D209" s="41">
        <v>53790.753200117782</v>
      </c>
      <c r="E209" s="43">
        <v>55277.34238165518</v>
      </c>
      <c r="F209" s="43">
        <v>56823.366769345579</v>
      </c>
      <c r="G209" s="43">
        <v>58409.070138719326</v>
      </c>
      <c r="H209" s="43">
        <v>60014.414823983883</v>
      </c>
      <c r="I209" s="43">
        <v>61619.09000245791</v>
      </c>
      <c r="J209" s="43">
        <v>63236.355589203209</v>
      </c>
      <c r="K209" s="43">
        <v>64879.642579631582</v>
      </c>
      <c r="L209" s="43">
        <v>66528.499801880767</v>
      </c>
      <c r="M209" s="43">
        <v>68162.220169137683</v>
      </c>
      <c r="N209" s="43">
        <v>69759.849513841182</v>
      </c>
    </row>
    <row r="210" spans="1:14" x14ac:dyDescent="0.3">
      <c r="A210" s="40" t="s">
        <v>196</v>
      </c>
      <c r="B210" s="41">
        <v>31139.063533921413</v>
      </c>
      <c r="C210" s="42">
        <v>31624.241989927439</v>
      </c>
      <c r="D210" s="41">
        <v>32123.44980567733</v>
      </c>
      <c r="E210" s="43">
        <v>32644.013313119649</v>
      </c>
      <c r="F210" s="43">
        <v>33183.729256714912</v>
      </c>
      <c r="G210" s="43">
        <v>33730.312107737387</v>
      </c>
      <c r="H210" s="43">
        <v>34271.844696195352</v>
      </c>
      <c r="I210" s="43">
        <v>34796.777294563544</v>
      </c>
      <c r="J210" s="43">
        <v>35312.821094489344</v>
      </c>
      <c r="K210" s="43">
        <v>35827.447470103456</v>
      </c>
      <c r="L210" s="43">
        <v>36329.296458730954</v>
      </c>
      <c r="M210" s="43">
        <v>36807.373055418437</v>
      </c>
      <c r="N210" s="43">
        <v>37251.045662633391</v>
      </c>
    </row>
    <row r="211" spans="1:14" x14ac:dyDescent="0.3">
      <c r="A211" s="40" t="s">
        <v>197</v>
      </c>
      <c r="B211" s="41">
        <v>14734.859927686659</v>
      </c>
      <c r="C211" s="42">
        <v>14967.665908522033</v>
      </c>
      <c r="D211" s="41">
        <v>15207.212937612776</v>
      </c>
      <c r="E211" s="43">
        <v>15456.974362525249</v>
      </c>
      <c r="F211" s="43">
        <v>15715.913279068036</v>
      </c>
      <c r="G211" s="43">
        <v>15978.215864518994</v>
      </c>
      <c r="H211" s="43">
        <v>16238.237817752914</v>
      </c>
      <c r="I211" s="43">
        <v>16490.504110196955</v>
      </c>
      <c r="J211" s="43">
        <v>16738.664886049992</v>
      </c>
      <c r="K211" s="43">
        <v>16986.259734522697</v>
      </c>
      <c r="L211" s="43">
        <v>17227.901189834301</v>
      </c>
      <c r="M211" s="43">
        <v>17458.370252485242</v>
      </c>
      <c r="N211" s="43">
        <v>17672.615837612753</v>
      </c>
    </row>
    <row r="212" spans="1:14" x14ac:dyDescent="0.3">
      <c r="A212" s="40" t="s">
        <v>198</v>
      </c>
      <c r="B212" s="41">
        <v>32800.602177230823</v>
      </c>
      <c r="C212" s="42">
        <v>33754.184378310303</v>
      </c>
      <c r="D212" s="41">
        <v>34742.486478499573</v>
      </c>
      <c r="E212" s="43">
        <v>35774.493117087914</v>
      </c>
      <c r="F212" s="43">
        <v>36849.055320437503</v>
      </c>
      <c r="G212" s="43">
        <v>37953.580360663444</v>
      </c>
      <c r="H212" s="43">
        <v>39075.189900939848</v>
      </c>
      <c r="I212" s="43">
        <v>40200.723039955075</v>
      </c>
      <c r="J212" s="43">
        <v>41338.858417111362</v>
      </c>
      <c r="K212" s="43">
        <v>42498.456532975593</v>
      </c>
      <c r="L212" s="43">
        <v>43666.210261381515</v>
      </c>
      <c r="M212" s="43">
        <v>44828.536569533935</v>
      </c>
      <c r="N212" s="43">
        <v>45971.580104183573</v>
      </c>
    </row>
    <row r="213" spans="1:14" x14ac:dyDescent="0.3">
      <c r="A213" s="40" t="s">
        <v>199</v>
      </c>
      <c r="B213" s="41">
        <v>39405.40374163977</v>
      </c>
      <c r="C213" s="42">
        <v>39953.099233029519</v>
      </c>
      <c r="D213" s="41">
        <v>40516.567329540288</v>
      </c>
      <c r="E213" s="43">
        <v>41104.950205621266</v>
      </c>
      <c r="F213" s="43">
        <v>41715.349531518186</v>
      </c>
      <c r="G213" s="43">
        <v>42332.2322987183</v>
      </c>
      <c r="H213" s="43">
        <v>42940.629561914982</v>
      </c>
      <c r="I213" s="43">
        <v>43526.131046866882</v>
      </c>
      <c r="J213" s="43">
        <v>44098.475013832867</v>
      </c>
      <c r="K213" s="43">
        <v>44667.03658671234</v>
      </c>
      <c r="L213" s="43">
        <v>45217.690338803543</v>
      </c>
      <c r="M213" s="43">
        <v>45736.857970953897</v>
      </c>
      <c r="N213" s="43">
        <v>46211.502245141921</v>
      </c>
    </row>
    <row r="214" spans="1:14" x14ac:dyDescent="0.3">
      <c r="A214" s="40" t="s">
        <v>200</v>
      </c>
      <c r="B214" s="41">
        <v>15939.120825202961</v>
      </c>
      <c r="C214" s="42">
        <v>16192.996790723286</v>
      </c>
      <c r="D214" s="41">
        <v>16454.230398861091</v>
      </c>
      <c r="E214" s="43">
        <v>16726.583065021405</v>
      </c>
      <c r="F214" s="43">
        <v>17008.936770664968</v>
      </c>
      <c r="G214" s="43">
        <v>17295.002341007246</v>
      </c>
      <c r="H214" s="43">
        <v>17578.670941168635</v>
      </c>
      <c r="I214" s="43">
        <v>17854.013921320322</v>
      </c>
      <c r="J214" s="43">
        <v>18124.980569626539</v>
      </c>
      <c r="K214" s="43">
        <v>18395.402442026054</v>
      </c>
      <c r="L214" s="43">
        <v>18659.444185090259</v>
      </c>
      <c r="M214" s="43">
        <v>18911.449988027449</v>
      </c>
      <c r="N214" s="43">
        <v>19145.943099256161</v>
      </c>
    </row>
    <row r="215" spans="1:14" x14ac:dyDescent="0.3">
      <c r="A215" s="40" t="s">
        <v>201</v>
      </c>
      <c r="B215" s="41">
        <v>92034.089470674022</v>
      </c>
      <c r="C215" s="42">
        <v>95115.739393405383</v>
      </c>
      <c r="D215" s="41">
        <v>98320.376722111556</v>
      </c>
      <c r="E215" s="43">
        <v>101674.95587003817</v>
      </c>
      <c r="F215" s="43">
        <v>105177.956561081</v>
      </c>
      <c r="G215" s="43">
        <v>108795.01304669832</v>
      </c>
      <c r="H215" s="43">
        <v>112490.33270743626</v>
      </c>
      <c r="I215" s="43">
        <v>116226.68069698918</v>
      </c>
      <c r="J215" s="43">
        <v>120029.58840672621</v>
      </c>
      <c r="K215" s="43">
        <v>123925.55195734966</v>
      </c>
      <c r="L215" s="43">
        <v>127876.59768504577</v>
      </c>
      <c r="M215" s="43">
        <v>131843.28018514827</v>
      </c>
      <c r="N215" s="43">
        <v>135784.6684034949</v>
      </c>
    </row>
    <row r="216" spans="1:14" x14ac:dyDescent="0.3">
      <c r="A216" s="40" t="s">
        <v>202</v>
      </c>
      <c r="B216" s="41">
        <v>30905.570548025036</v>
      </c>
      <c r="C216" s="42">
        <v>31814.840115455499</v>
      </c>
      <c r="D216" s="41">
        <v>32757.458683328841</v>
      </c>
      <c r="E216" s="43">
        <v>33741.934019283348</v>
      </c>
      <c r="F216" s="43">
        <v>34767.224300399888</v>
      </c>
      <c r="G216" s="43">
        <v>35821.485377070334</v>
      </c>
      <c r="H216" s="43">
        <v>36892.587357697557</v>
      </c>
      <c r="I216" s="43">
        <v>37968.117013437928</v>
      </c>
      <c r="J216" s="43">
        <v>39056.277915461738</v>
      </c>
      <c r="K216" s="43">
        <v>40165.456632065616</v>
      </c>
      <c r="L216" s="43">
        <v>41283.093281959722</v>
      </c>
      <c r="M216" s="43">
        <v>42396.35000375042</v>
      </c>
      <c r="N216" s="43">
        <v>43492.113892030051</v>
      </c>
    </row>
    <row r="217" spans="1:14" x14ac:dyDescent="0.3">
      <c r="A217" s="40" t="s">
        <v>203</v>
      </c>
      <c r="B217" s="41">
        <v>34055.709000837465</v>
      </c>
      <c r="C217" s="42">
        <v>34999.408307560079</v>
      </c>
      <c r="D217" s="41">
        <v>35976.503757714025</v>
      </c>
      <c r="E217" s="43">
        <v>36996.149203593101</v>
      </c>
      <c r="F217" s="43">
        <v>38056.983892119591</v>
      </c>
      <c r="G217" s="43">
        <v>39145.85056883705</v>
      </c>
      <c r="H217" s="43">
        <v>40249.366982867032</v>
      </c>
      <c r="I217" s="43">
        <v>41353.930736623523</v>
      </c>
      <c r="J217" s="43">
        <v>42468.447570214332</v>
      </c>
      <c r="K217" s="43">
        <v>43601.962650548121</v>
      </c>
      <c r="L217" s="43">
        <v>44740.760022884046</v>
      </c>
      <c r="M217" s="43">
        <v>45870.913794386179</v>
      </c>
      <c r="N217" s="43">
        <v>46978.293427426361</v>
      </c>
    </row>
    <row r="218" spans="1:14" x14ac:dyDescent="0.3">
      <c r="A218" s="40" t="s">
        <v>204</v>
      </c>
      <c r="B218" s="41">
        <v>37888.923969047908</v>
      </c>
      <c r="C218" s="42">
        <v>39141.95277401786</v>
      </c>
      <c r="D218" s="41">
        <v>40444.566321352737</v>
      </c>
      <c r="E218" s="43">
        <v>41807.788012590638</v>
      </c>
      <c r="F218" s="43">
        <v>43230.919744790575</v>
      </c>
      <c r="G218" s="43">
        <v>44699.769505309589</v>
      </c>
      <c r="H218" s="43">
        <v>46199.581878326819</v>
      </c>
      <c r="I218" s="43">
        <v>47715.032888147951</v>
      </c>
      <c r="J218" s="43">
        <v>49256.580405879904</v>
      </c>
      <c r="K218" s="43">
        <v>50835.061321895249</v>
      </c>
      <c r="L218" s="43">
        <v>52434.859830531335</v>
      </c>
      <c r="M218" s="43">
        <v>54039.78179682167</v>
      </c>
      <c r="N218" s="43">
        <v>55633.050237441144</v>
      </c>
    </row>
    <row r="219" spans="1:14" x14ac:dyDescent="0.3">
      <c r="A219" s="40" t="s">
        <v>205</v>
      </c>
      <c r="B219" s="41">
        <v>46702.856110297187</v>
      </c>
      <c r="C219" s="42">
        <v>48170.220059672705</v>
      </c>
      <c r="D219" s="41">
        <v>49693.695831445497</v>
      </c>
      <c r="E219" s="43">
        <v>51286.525443629791</v>
      </c>
      <c r="F219" s="43">
        <v>52947.509296824472</v>
      </c>
      <c r="G219" s="43">
        <v>54658.953999684825</v>
      </c>
      <c r="H219" s="43">
        <v>56402.590432694451</v>
      </c>
      <c r="I219" s="43">
        <v>58159.572515465312</v>
      </c>
      <c r="J219" s="43">
        <v>59942.54928047397</v>
      </c>
      <c r="K219" s="43">
        <v>61764.549127365761</v>
      </c>
      <c r="L219" s="43">
        <v>63606.428089020999</v>
      </c>
      <c r="M219" s="43">
        <v>65448.463596895359</v>
      </c>
      <c r="N219" s="43">
        <v>67270.354130686348</v>
      </c>
    </row>
    <row r="220" spans="1:14" x14ac:dyDescent="0.3">
      <c r="A220" s="40" t="s">
        <v>206</v>
      </c>
      <c r="B220" s="41">
        <v>21820.954038544118</v>
      </c>
      <c r="C220" s="42">
        <v>22218.240202251862</v>
      </c>
      <c r="D220" s="41">
        <v>22627.316836941165</v>
      </c>
      <c r="E220" s="43">
        <v>23053.441709514202</v>
      </c>
      <c r="F220" s="43">
        <v>23495.179249308127</v>
      </c>
      <c r="G220" s="43">
        <v>23943.921344637249</v>
      </c>
      <c r="H220" s="43">
        <v>24391.232427348812</v>
      </c>
      <c r="I220" s="43">
        <v>24828.851627407257</v>
      </c>
      <c r="J220" s="43">
        <v>25262.211678731492</v>
      </c>
      <c r="K220" s="43">
        <v>25696.629910378801</v>
      </c>
      <c r="L220" s="43">
        <v>26123.93746354344</v>
      </c>
      <c r="M220" s="43">
        <v>26536.144103976727</v>
      </c>
      <c r="N220" s="43">
        <v>26925.439956522077</v>
      </c>
    </row>
    <row r="221" spans="1:14" x14ac:dyDescent="0.3">
      <c r="A221" s="40" t="s">
        <v>207</v>
      </c>
      <c r="B221" s="41">
        <v>15139.783091968033</v>
      </c>
      <c r="C221" s="42">
        <v>15225.215549992112</v>
      </c>
      <c r="D221" s="41">
        <v>15314.214435891501</v>
      </c>
      <c r="E221" s="43">
        <v>15410.094825418339</v>
      </c>
      <c r="F221" s="43">
        <v>15511.584962689785</v>
      </c>
      <c r="G221" s="43">
        <v>15612.791650252202</v>
      </c>
      <c r="H221" s="43">
        <v>15708.217476789087</v>
      </c>
      <c r="I221" s="43">
        <v>15792.746621078368</v>
      </c>
      <c r="J221" s="43">
        <v>15870.122460049895</v>
      </c>
      <c r="K221" s="43">
        <v>15943.840882147801</v>
      </c>
      <c r="L221" s="43">
        <v>16008.966318900064</v>
      </c>
      <c r="M221" s="43">
        <v>16060.917308675804</v>
      </c>
      <c r="N221" s="43">
        <v>16095.453256565692</v>
      </c>
    </row>
    <row r="222" spans="1:14" x14ac:dyDescent="0.3">
      <c r="A222" s="40" t="s">
        <v>208</v>
      </c>
      <c r="B222" s="41">
        <v>21392.106014495646</v>
      </c>
      <c r="C222" s="42">
        <v>22086.156962916582</v>
      </c>
      <c r="D222" s="41">
        <v>22807.319357410044</v>
      </c>
      <c r="E222" s="43">
        <v>23561.755569285557</v>
      </c>
      <c r="F222" s="43">
        <v>24349.011033038569</v>
      </c>
      <c r="G222" s="43">
        <v>25161.036630497434</v>
      </c>
      <c r="H222" s="43">
        <v>25989.485765385074</v>
      </c>
      <c r="I222" s="43">
        <v>26825.712396283758</v>
      </c>
      <c r="J222" s="43">
        <v>27675.577362469983</v>
      </c>
      <c r="K222" s="43">
        <v>28545.140088798253</v>
      </c>
      <c r="L222" s="43">
        <v>29425.600434306049</v>
      </c>
      <c r="M222" s="43">
        <v>30307.855220870955</v>
      </c>
      <c r="N222" s="43">
        <v>31182.496652020469</v>
      </c>
    </row>
    <row r="223" spans="1:14" x14ac:dyDescent="0.3">
      <c r="A223" s="40" t="s">
        <v>209</v>
      </c>
      <c r="B223" s="41">
        <v>25622.926397524541</v>
      </c>
      <c r="C223" s="42">
        <v>26383.139737332065</v>
      </c>
      <c r="D223" s="41">
        <v>27171.380464777845</v>
      </c>
      <c r="E223" s="43">
        <v>27994.727387813495</v>
      </c>
      <c r="F223" s="43">
        <v>28852.341199727227</v>
      </c>
      <c r="G223" s="43">
        <v>29734.415061756044</v>
      </c>
      <c r="H223" s="43">
        <v>30630.895415200979</v>
      </c>
      <c r="I223" s="43">
        <v>31531.483686584161</v>
      </c>
      <c r="J223" s="43">
        <v>32442.997178525085</v>
      </c>
      <c r="K223" s="43">
        <v>33372.411818925408</v>
      </c>
      <c r="L223" s="43">
        <v>34309.302216223856</v>
      </c>
      <c r="M223" s="43">
        <v>35243.00183361493</v>
      </c>
      <c r="N223" s="43">
        <v>36162.605145501067</v>
      </c>
    </row>
    <row r="224" spans="1:14" x14ac:dyDescent="0.3">
      <c r="A224" s="40" t="s">
        <v>210</v>
      </c>
      <c r="B224" s="41">
        <v>18605.966814620013</v>
      </c>
      <c r="C224" s="42">
        <v>18894.941011493138</v>
      </c>
      <c r="D224" s="41">
        <v>19192.268737993316</v>
      </c>
      <c r="E224" s="43">
        <v>19502.32569269255</v>
      </c>
      <c r="F224" s="43">
        <v>19823.793788625888</v>
      </c>
      <c r="G224" s="43">
        <v>20149.332392515971</v>
      </c>
      <c r="H224" s="43">
        <v>20471.822343626878</v>
      </c>
      <c r="I224" s="43">
        <v>20784.365352392299</v>
      </c>
      <c r="J224" s="43">
        <v>21091.568603092408</v>
      </c>
      <c r="K224" s="43">
        <v>21397.895146551251</v>
      </c>
      <c r="L224" s="43">
        <v>21696.560719296143</v>
      </c>
      <c r="M224" s="43">
        <v>21981.000336588248</v>
      </c>
      <c r="N224" s="43">
        <v>22244.867313089162</v>
      </c>
    </row>
    <row r="225" spans="1:14" x14ac:dyDescent="0.3">
      <c r="A225" s="40" t="s">
        <v>211</v>
      </c>
      <c r="B225" s="41">
        <v>15665.224310515599</v>
      </c>
      <c r="C225" s="42">
        <v>15908.213569181895</v>
      </c>
      <c r="D225" s="41">
        <v>16158.226254090041</v>
      </c>
      <c r="E225" s="43">
        <v>16418.945839086875</v>
      </c>
      <c r="F225" s="43">
        <v>16689.262023476938</v>
      </c>
      <c r="G225" s="43">
        <v>16962.994429507107</v>
      </c>
      <c r="H225" s="43">
        <v>17234.149609522017</v>
      </c>
      <c r="I225" s="43">
        <v>17496.920521434047</v>
      </c>
      <c r="J225" s="43">
        <v>17755.186051466182</v>
      </c>
      <c r="K225" s="43">
        <v>18012.703450825062</v>
      </c>
      <c r="L225" s="43">
        <v>18263.761896154836</v>
      </c>
      <c r="M225" s="43">
        <v>18502.83559252325</v>
      </c>
      <c r="N225" s="43">
        <v>18724.58293097694</v>
      </c>
    </row>
    <row r="226" spans="1:14" x14ac:dyDescent="0.3">
      <c r="A226" s="40" t="s">
        <v>212</v>
      </c>
      <c r="B226" s="41">
        <v>16773.521654387492</v>
      </c>
      <c r="C226" s="42">
        <v>17157.716032346816</v>
      </c>
      <c r="D226" s="41">
        <v>17554.245801726483</v>
      </c>
      <c r="E226" s="43">
        <v>17967.356614296019</v>
      </c>
      <c r="F226" s="43">
        <v>18396.130336304857</v>
      </c>
      <c r="G226" s="43">
        <v>18833.9880874595</v>
      </c>
      <c r="H226" s="43">
        <v>19274.36406357056</v>
      </c>
      <c r="I226" s="43">
        <v>19710.708963841906</v>
      </c>
      <c r="J226" s="43">
        <v>20147.273457913045</v>
      </c>
      <c r="K226" s="43">
        <v>20588.294885033058</v>
      </c>
      <c r="L226" s="43">
        <v>21027.233854169284</v>
      </c>
      <c r="M226" s="43">
        <v>21457.574310979133</v>
      </c>
      <c r="N226" s="43">
        <v>21872.826880955927</v>
      </c>
    </row>
    <row r="227" spans="1:14" x14ac:dyDescent="0.3">
      <c r="A227" s="40" t="s">
        <v>213</v>
      </c>
      <c r="B227" s="41">
        <v>10576.051331223332</v>
      </c>
      <c r="C227" s="42">
        <v>10854.807903611143</v>
      </c>
      <c r="D227" s="41">
        <v>11143.156031026445</v>
      </c>
      <c r="E227" s="43">
        <v>11443.88788265507</v>
      </c>
      <c r="F227" s="43">
        <v>11756.532656884801</v>
      </c>
      <c r="G227" s="43">
        <v>12076.982532505983</v>
      </c>
      <c r="H227" s="43">
        <v>12401.08187281441</v>
      </c>
      <c r="I227" s="43">
        <v>12724.629103582713</v>
      </c>
      <c r="J227" s="43">
        <v>13050.361386077575</v>
      </c>
      <c r="K227" s="43">
        <v>13381.044257760093</v>
      </c>
      <c r="L227" s="43">
        <v>13712.452682065625</v>
      </c>
      <c r="M227" s="43">
        <v>14040.319560703398</v>
      </c>
      <c r="N227" s="43">
        <v>14360.337701738623</v>
      </c>
    </row>
    <row r="228" spans="1:14" x14ac:dyDescent="0.3">
      <c r="A228" s="40" t="s">
        <v>214</v>
      </c>
      <c r="B228" s="41">
        <v>5334.7240138160359</v>
      </c>
      <c r="C228" s="42">
        <v>5400.4448227191979</v>
      </c>
      <c r="D228" s="41">
        <v>5468.0765662436152</v>
      </c>
      <c r="E228" s="43">
        <v>5538.8417113675096</v>
      </c>
      <c r="F228" s="43">
        <v>5612.3351626827125</v>
      </c>
      <c r="G228" s="43">
        <v>5686.4570955468189</v>
      </c>
      <c r="H228" s="43">
        <v>5759.1963819137645</v>
      </c>
      <c r="I228" s="43">
        <v>5828.6292282223594</v>
      </c>
      <c r="J228" s="43">
        <v>5896.0725655772721</v>
      </c>
      <c r="K228" s="43">
        <v>5962.7866889327361</v>
      </c>
      <c r="L228" s="43">
        <v>6026.8917696000999</v>
      </c>
      <c r="M228" s="43">
        <v>6086.5925137246177</v>
      </c>
      <c r="N228" s="43">
        <v>6140.1767433984905</v>
      </c>
    </row>
    <row r="229" spans="1:14" x14ac:dyDescent="0.3">
      <c r="A229" s="40" t="s">
        <v>165</v>
      </c>
      <c r="B229" s="41">
        <v>11135.890866977448</v>
      </c>
      <c r="C229" s="42">
        <v>11334.591472933922</v>
      </c>
      <c r="D229" s="41">
        <v>11539.161576057988</v>
      </c>
      <c r="E229" s="43">
        <v>11752.275141162134</v>
      </c>
      <c r="F229" s="43">
        <v>11973.191372918107</v>
      </c>
      <c r="G229" s="43">
        <v>12197.516689794616</v>
      </c>
      <c r="H229" s="43">
        <v>12420.951641927726</v>
      </c>
      <c r="I229" s="43">
        <v>12639.291845551103</v>
      </c>
      <c r="J229" s="43">
        <v>12855.307251660184</v>
      </c>
      <c r="K229" s="43">
        <v>13071.705155283633</v>
      </c>
      <c r="L229" s="43">
        <v>13284.331102501337</v>
      </c>
      <c r="M229" s="43">
        <v>13489.127369867691</v>
      </c>
      <c r="N229" s="43">
        <v>13682.133678500089</v>
      </c>
    </row>
    <row r="230" spans="1:14" x14ac:dyDescent="0.3">
      <c r="A230" s="40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</row>
    <row r="231" spans="1:14" x14ac:dyDescent="0.3">
      <c r="A231" s="38" t="s">
        <v>215</v>
      </c>
      <c r="B231" s="36">
        <v>1056565.9145540271</v>
      </c>
      <c r="C231" s="36">
        <v>1085356.9816698236</v>
      </c>
      <c r="D231" s="36">
        <v>1114389.4238357439</v>
      </c>
      <c r="E231" s="44">
        <v>1143886.8676943684</v>
      </c>
      <c r="F231" s="44">
        <v>1173976.9398037216</v>
      </c>
      <c r="G231" s="44">
        <v>1204324.2001999326</v>
      </c>
      <c r="H231" s="44">
        <v>1234593.2089191291</v>
      </c>
      <c r="I231" s="44">
        <v>1264448.5259974389</v>
      </c>
      <c r="J231" s="44">
        <v>1294113.7780774441</v>
      </c>
      <c r="K231" s="44">
        <v>1323812.5918017253</v>
      </c>
      <c r="L231" s="44">
        <v>1353209.5272064102</v>
      </c>
      <c r="M231" s="44">
        <v>1381969.1443276289</v>
      </c>
      <c r="N231" s="44">
        <v>1409756.0032015068</v>
      </c>
    </row>
    <row r="232" spans="1:14" x14ac:dyDescent="0.3">
      <c r="A232" s="50" t="s">
        <v>215</v>
      </c>
      <c r="B232" s="41">
        <v>100672.7756543803</v>
      </c>
      <c r="C232" s="42">
        <v>103259.12135564658</v>
      </c>
      <c r="D232" s="41">
        <v>105848.55999269724</v>
      </c>
      <c r="E232" s="43">
        <v>108461.23720174916</v>
      </c>
      <c r="F232" s="43">
        <v>111108.04020563523</v>
      </c>
      <c r="G232" s="43">
        <v>113755.99266229568</v>
      </c>
      <c r="H232" s="43">
        <v>116372.34558063056</v>
      </c>
      <c r="I232" s="43">
        <v>118924.61307645153</v>
      </c>
      <c r="J232" s="43">
        <v>121433.06830131242</v>
      </c>
      <c r="K232" s="43">
        <v>123917.80934548339</v>
      </c>
      <c r="L232" s="43">
        <v>126346.53752735497</v>
      </c>
      <c r="M232" s="43">
        <v>128687.2909765853</v>
      </c>
      <c r="N232" s="43">
        <v>130908.48085562279</v>
      </c>
    </row>
    <row r="233" spans="1:14" x14ac:dyDescent="0.3">
      <c r="A233" s="40" t="s">
        <v>216</v>
      </c>
      <c r="B233" s="41">
        <v>82000</v>
      </c>
      <c r="C233" s="42">
        <v>84720</v>
      </c>
      <c r="D233" s="41">
        <v>87441</v>
      </c>
      <c r="E233" s="43">
        <v>90235</v>
      </c>
      <c r="F233" s="43">
        <v>93092</v>
      </c>
      <c r="G233" s="43">
        <v>95986</v>
      </c>
      <c r="H233" s="43">
        <v>98889</v>
      </c>
      <c r="I233" s="43">
        <v>101774</v>
      </c>
      <c r="J233" s="43">
        <v>104657</v>
      </c>
      <c r="K233" s="43">
        <v>107555</v>
      </c>
      <c r="L233" s="43">
        <v>110440</v>
      </c>
      <c r="M233" s="43">
        <v>113260</v>
      </c>
      <c r="N233" s="43">
        <v>115979</v>
      </c>
    </row>
    <row r="234" spans="1:14" x14ac:dyDescent="0.3">
      <c r="A234" s="40" t="s">
        <v>217</v>
      </c>
      <c r="B234" s="41">
        <v>19176.854411394474</v>
      </c>
      <c r="C234" s="42">
        <v>19660.993002602514</v>
      </c>
      <c r="D234" s="41">
        <v>20145.296900742444</v>
      </c>
      <c r="E234" s="43">
        <v>20633.598109613529</v>
      </c>
      <c r="F234" s="43">
        <v>21127.961436787384</v>
      </c>
      <c r="G234" s="43">
        <v>21622.110760702992</v>
      </c>
      <c r="H234" s="43">
        <v>22109.824030340784</v>
      </c>
      <c r="I234" s="43">
        <v>22584.939950217955</v>
      </c>
      <c r="J234" s="43">
        <v>23051.323025814378</v>
      </c>
      <c r="K234" s="43">
        <v>23512.797858665854</v>
      </c>
      <c r="L234" s="43">
        <v>23963.244707010501</v>
      </c>
      <c r="M234" s="43">
        <v>24396.618298857007</v>
      </c>
      <c r="N234" s="43">
        <v>24806.954546000066</v>
      </c>
    </row>
    <row r="235" spans="1:14" x14ac:dyDescent="0.3">
      <c r="A235" s="40" t="s">
        <v>218</v>
      </c>
      <c r="B235" s="41">
        <v>54889.308293937902</v>
      </c>
      <c r="C235" s="42">
        <v>55984.231652791059</v>
      </c>
      <c r="D235" s="41">
        <v>57066.841049281131</v>
      </c>
      <c r="E235" s="43">
        <v>58148.031153723125</v>
      </c>
      <c r="F235" s="43">
        <v>59233.518323532626</v>
      </c>
      <c r="G235" s="43">
        <v>60305.636887828288</v>
      </c>
      <c r="H235" s="43">
        <v>61347.235039065599</v>
      </c>
      <c r="I235" s="43">
        <v>62341.684715971693</v>
      </c>
      <c r="J235" s="43">
        <v>63300.23724407042</v>
      </c>
      <c r="K235" s="43">
        <v>64233.809300324159</v>
      </c>
      <c r="L235" s="43">
        <v>65126.070841818873</v>
      </c>
      <c r="M235" s="43">
        <v>65961.234152521152</v>
      </c>
      <c r="N235" s="43">
        <v>66724.062281073886</v>
      </c>
    </row>
    <row r="236" spans="1:14" x14ac:dyDescent="0.3">
      <c r="A236" s="40" t="s">
        <v>219</v>
      </c>
      <c r="B236" s="41">
        <v>38819.795977103546</v>
      </c>
      <c r="C236" s="42">
        <v>40204.462903558859</v>
      </c>
      <c r="D236" s="41">
        <v>41613.613300104014</v>
      </c>
      <c r="E236" s="43">
        <v>43055.601487515523</v>
      </c>
      <c r="F236" s="43">
        <v>44535.386691321612</v>
      </c>
      <c r="G236" s="43">
        <v>46040.354444710676</v>
      </c>
      <c r="H236" s="43">
        <v>47557.475784403185</v>
      </c>
      <c r="I236" s="43">
        <v>49073.314068798631</v>
      </c>
      <c r="J236" s="43">
        <v>50595.890423621669</v>
      </c>
      <c r="K236" s="43">
        <v>52133.470363834414</v>
      </c>
      <c r="L236" s="43">
        <v>53672.384076453724</v>
      </c>
      <c r="M236" s="43">
        <v>55198.570917390869</v>
      </c>
      <c r="N236" s="43">
        <v>56697.58910018186</v>
      </c>
    </row>
    <row r="237" spans="1:14" x14ac:dyDescent="0.3">
      <c r="A237" s="40" t="s">
        <v>220</v>
      </c>
      <c r="B237" s="41">
        <v>31111.982854448383</v>
      </c>
      <c r="C237" s="42">
        <v>31773.894333561995</v>
      </c>
      <c r="D237" s="41">
        <v>32430.477959348598</v>
      </c>
      <c r="E237" s="43">
        <v>33087.909019789135</v>
      </c>
      <c r="F237" s="43">
        <v>33749.444562971737</v>
      </c>
      <c r="G237" s="43">
        <v>34405.018887668317</v>
      </c>
      <c r="H237" s="43">
        <v>35044.807407662222</v>
      </c>
      <c r="I237" s="43">
        <v>35659.234044140518</v>
      </c>
      <c r="J237" s="43">
        <v>36254.640705580547</v>
      </c>
      <c r="K237" s="43">
        <v>36837.210658919721</v>
      </c>
      <c r="L237" s="43">
        <v>37397.513600431557</v>
      </c>
      <c r="M237" s="43">
        <v>37926.382101360301</v>
      </c>
      <c r="N237" s="43">
        <v>38414.918335635411</v>
      </c>
    </row>
    <row r="238" spans="1:14" x14ac:dyDescent="0.3">
      <c r="A238" s="40" t="s">
        <v>221</v>
      </c>
      <c r="B238" s="41">
        <v>41112.463948847966</v>
      </c>
      <c r="C238" s="42">
        <v>41986.089590619573</v>
      </c>
      <c r="D238" s="41">
        <v>42852.631560715578</v>
      </c>
      <c r="E238" s="43">
        <v>43720.250018804043</v>
      </c>
      <c r="F238" s="43">
        <v>44593.248430704334</v>
      </c>
      <c r="G238" s="43">
        <v>45458.326880908149</v>
      </c>
      <c r="H238" s="43">
        <v>46302.505351094107</v>
      </c>
      <c r="I238" s="43">
        <v>47113.133447171778</v>
      </c>
      <c r="J238" s="43">
        <v>47898.592426068128</v>
      </c>
      <c r="K238" s="43">
        <v>48667.053121122495</v>
      </c>
      <c r="L238" s="43">
        <v>49406.058377455854</v>
      </c>
      <c r="M238" s="43">
        <v>50103.499560120283</v>
      </c>
      <c r="N238" s="43">
        <v>50747.625398283919</v>
      </c>
    </row>
    <row r="239" spans="1:14" x14ac:dyDescent="0.3">
      <c r="A239" s="40" t="s">
        <v>222</v>
      </c>
      <c r="B239" s="41">
        <v>45142.125299767657</v>
      </c>
      <c r="C239" s="42">
        <v>46410.369020897924</v>
      </c>
      <c r="D239" s="41">
        <v>47685.702790365031</v>
      </c>
      <c r="E239" s="43">
        <v>48977.253196467456</v>
      </c>
      <c r="F239" s="43">
        <v>50290.041645697929</v>
      </c>
      <c r="G239" s="43">
        <v>51609.235964780004</v>
      </c>
      <c r="H239" s="43">
        <v>52919.967687895049</v>
      </c>
      <c r="I239" s="43">
        <v>54207.34874663534</v>
      </c>
      <c r="J239" s="43">
        <v>55480.456447795659</v>
      </c>
      <c r="K239" s="43">
        <v>56748.373859628788</v>
      </c>
      <c r="L239" s="43">
        <v>57996.218307317184</v>
      </c>
      <c r="M239" s="43">
        <v>59209.122799865872</v>
      </c>
      <c r="N239" s="43">
        <v>60372.253735090868</v>
      </c>
    </row>
    <row r="240" spans="1:14" x14ac:dyDescent="0.3">
      <c r="A240" s="40" t="s">
        <v>223</v>
      </c>
      <c r="B240" s="41">
        <v>38917.704537786929</v>
      </c>
      <c r="C240" s="42">
        <v>40070.42383414974</v>
      </c>
      <c r="D240" s="41">
        <v>41232.607684855422</v>
      </c>
      <c r="E240" s="43">
        <v>42412.193956894589</v>
      </c>
      <c r="F240" s="43">
        <v>43613.607319591203</v>
      </c>
      <c r="G240" s="43">
        <v>44824.055093939787</v>
      </c>
      <c r="H240" s="43">
        <v>46030.636860053812</v>
      </c>
      <c r="I240" s="43">
        <v>47220.358478977549</v>
      </c>
      <c r="J240" s="43">
        <v>48401.056135677274</v>
      </c>
      <c r="K240" s="43">
        <v>49580.617779746637</v>
      </c>
      <c r="L240" s="43">
        <v>50746.00855195013</v>
      </c>
      <c r="M240" s="43">
        <v>51884.130029756758</v>
      </c>
      <c r="N240" s="43">
        <v>52981.835580293206</v>
      </c>
    </row>
    <row r="241" spans="1:14" x14ac:dyDescent="0.3">
      <c r="A241" s="40" t="s">
        <v>173</v>
      </c>
      <c r="B241" s="41">
        <v>16664.715925977463</v>
      </c>
      <c r="C241" s="42">
        <v>16826.776550282171</v>
      </c>
      <c r="D241" s="41">
        <v>16980.250254386039</v>
      </c>
      <c r="E241" s="43">
        <v>17128.538837183551</v>
      </c>
      <c r="F241" s="43">
        <v>17273.401990405298</v>
      </c>
      <c r="G241" s="43">
        <v>17409.780978187879</v>
      </c>
      <c r="H241" s="43">
        <v>17532.968039764692</v>
      </c>
      <c r="I241" s="43">
        <v>17638.596703798699</v>
      </c>
      <c r="J241" s="43">
        <v>17730.29176006222</v>
      </c>
      <c r="K241" s="43">
        <v>17811.449788334809</v>
      </c>
      <c r="L241" s="43">
        <v>17877.859447805531</v>
      </c>
      <c r="M241" s="43">
        <v>17925.631427850847</v>
      </c>
      <c r="N241" s="43">
        <v>17951.188909892611</v>
      </c>
    </row>
    <row r="242" spans="1:14" x14ac:dyDescent="0.3">
      <c r="A242" s="40" t="s">
        <v>224</v>
      </c>
      <c r="B242" s="41">
        <v>34864.591831394187</v>
      </c>
      <c r="C242" s="42">
        <v>35697.05777090526</v>
      </c>
      <c r="D242" s="41">
        <v>36527.538341693689</v>
      </c>
      <c r="E242" s="43">
        <v>37362.975889852009</v>
      </c>
      <c r="F242" s="43">
        <v>38207.079961054071</v>
      </c>
      <c r="G242" s="43">
        <v>39048.476917576409</v>
      </c>
      <c r="H242" s="43">
        <v>39875.95128186862</v>
      </c>
      <c r="I242" s="43">
        <v>40678.456923798585</v>
      </c>
      <c r="J242" s="43">
        <v>41463.040527846424</v>
      </c>
      <c r="K242" s="43">
        <v>42236.639723241875</v>
      </c>
      <c r="L242" s="43">
        <v>42988.315844064433</v>
      </c>
      <c r="M242" s="43">
        <v>43707.322168786857</v>
      </c>
      <c r="N242" s="43">
        <v>44383.114846452721</v>
      </c>
    </row>
    <row r="243" spans="1:14" x14ac:dyDescent="0.3">
      <c r="A243" s="40" t="s">
        <v>86</v>
      </c>
      <c r="B243" s="41">
        <v>41802.601653697282</v>
      </c>
      <c r="C243" s="42">
        <v>42500.713069048637</v>
      </c>
      <c r="D243" s="41">
        <v>43184.636453793086</v>
      </c>
      <c r="E243" s="43">
        <v>43862.702912185559</v>
      </c>
      <c r="F243" s="43">
        <v>44539.244497486761</v>
      </c>
      <c r="G243" s="43">
        <v>45201.012769572764</v>
      </c>
      <c r="H243" s="43">
        <v>45835.311959152241</v>
      </c>
      <c r="I243" s="43">
        <v>46429.998872700715</v>
      </c>
      <c r="J243" s="43">
        <v>46993.78407934399</v>
      </c>
      <c r="K243" s="43">
        <v>47535.021878417996</v>
      </c>
      <c r="L243" s="43">
        <v>48041.86274340548</v>
      </c>
      <c r="M243" s="43">
        <v>48503.008150912945</v>
      </c>
      <c r="N243" s="43">
        <v>48907.709201463498</v>
      </c>
    </row>
    <row r="244" spans="1:14" x14ac:dyDescent="0.3">
      <c r="A244" s="40" t="s">
        <v>225</v>
      </c>
      <c r="B244" s="41">
        <v>24328.524061721877</v>
      </c>
      <c r="C244" s="42">
        <v>24639.422579681039</v>
      </c>
      <c r="D244" s="41">
        <v>24939.367555602676</v>
      </c>
      <c r="E244" s="43">
        <v>25233.263156090106</v>
      </c>
      <c r="F244" s="43">
        <v>25523.64709961789</v>
      </c>
      <c r="G244" s="43">
        <v>25802.982603697183</v>
      </c>
      <c r="H244" s="43">
        <v>26064.163667142733</v>
      </c>
      <c r="I244" s="43">
        <v>26300.507832095926</v>
      </c>
      <c r="J244" s="43">
        <v>26517.204439905661</v>
      </c>
      <c r="K244" s="43">
        <v>26719.164672518142</v>
      </c>
      <c r="L244" s="43">
        <v>26899.912985355542</v>
      </c>
      <c r="M244" s="43">
        <v>27053.382319332683</v>
      </c>
      <c r="N244" s="43">
        <v>27173.906429032391</v>
      </c>
    </row>
    <row r="245" spans="1:14" x14ac:dyDescent="0.3">
      <c r="A245" s="40" t="s">
        <v>226</v>
      </c>
      <c r="B245" s="41">
        <v>11638.371014929171</v>
      </c>
      <c r="C245" s="42">
        <v>11734.414815528853</v>
      </c>
      <c r="D245" s="41">
        <v>11824.174264302739</v>
      </c>
      <c r="E245" s="43">
        <v>11910.041588690035</v>
      </c>
      <c r="F245" s="43">
        <v>11993.254994588166</v>
      </c>
      <c r="G245" s="43">
        <v>12070.318252200717</v>
      </c>
      <c r="H245" s="43">
        <v>12137.998536591724</v>
      </c>
      <c r="I245" s="43">
        <v>12193.317885989707</v>
      </c>
      <c r="J245" s="43">
        <v>12238.832020324586</v>
      </c>
      <c r="K245" s="43">
        <v>12276.924610147893</v>
      </c>
      <c r="L245" s="43">
        <v>12304.729270564643</v>
      </c>
      <c r="M245" s="43">
        <v>12319.617749754849</v>
      </c>
      <c r="N245" s="43">
        <v>12319.191708213821</v>
      </c>
    </row>
    <row r="246" spans="1:14" x14ac:dyDescent="0.3">
      <c r="A246" s="40" t="s">
        <v>227</v>
      </c>
      <c r="B246" s="41">
        <v>32047.689618019096</v>
      </c>
      <c r="C246" s="42">
        <v>32834.006943329601</v>
      </c>
      <c r="D246" s="41">
        <v>33619.495483050894</v>
      </c>
      <c r="E246" s="43">
        <v>34410.546430198287</v>
      </c>
      <c r="F246" s="43">
        <v>35210.588168892849</v>
      </c>
      <c r="G246" s="43">
        <v>36009.148705497886</v>
      </c>
      <c r="H246" s="43">
        <v>36795.875018997911</v>
      </c>
      <c r="I246" s="43">
        <v>37560.543816854275</v>
      </c>
      <c r="J246" s="43">
        <v>38309.622316124893</v>
      </c>
      <c r="K246" s="43">
        <v>39049.493606758697</v>
      </c>
      <c r="L246" s="43">
        <v>39770.019248873905</v>
      </c>
      <c r="M246" s="43">
        <v>40461.212423932957</v>
      </c>
      <c r="N246" s="43">
        <v>41113.248585633693</v>
      </c>
    </row>
    <row r="247" spans="1:14" x14ac:dyDescent="0.3">
      <c r="A247" s="40" t="s">
        <v>228</v>
      </c>
      <c r="B247" s="41">
        <v>14860.450971375752</v>
      </c>
      <c r="C247" s="42">
        <v>15044.255993151486</v>
      </c>
      <c r="D247" s="41">
        <v>15221.224329918132</v>
      </c>
      <c r="E247" s="43">
        <v>15394.356145130821</v>
      </c>
      <c r="F247" s="43">
        <v>15565.203603544422</v>
      </c>
      <c r="G247" s="43">
        <v>15729.175067897464</v>
      </c>
      <c r="H247" s="43">
        <v>15881.948838835422</v>
      </c>
      <c r="I247" s="43">
        <v>16019.468206872871</v>
      </c>
      <c r="J247" s="43">
        <v>16144.911154815492</v>
      </c>
      <c r="K247" s="43">
        <v>16261.281241029568</v>
      </c>
      <c r="L247" s="43">
        <v>16364.650014541352</v>
      </c>
      <c r="M247" s="43">
        <v>16451.343804242861</v>
      </c>
      <c r="N247" s="43">
        <v>16517.93854569133</v>
      </c>
    </row>
    <row r="248" spans="1:14" x14ac:dyDescent="0.3">
      <c r="A248" s="40" t="s">
        <v>229</v>
      </c>
      <c r="B248" s="41">
        <v>40684.28792984649</v>
      </c>
      <c r="C248" s="42">
        <v>42182.94435328168</v>
      </c>
      <c r="D248" s="41">
        <v>43710.644206078548</v>
      </c>
      <c r="E248" s="43">
        <v>45276.265236990628</v>
      </c>
      <c r="F248" s="43">
        <v>46885.150774946342</v>
      </c>
      <c r="G248" s="43">
        <v>48524.146194893066</v>
      </c>
      <c r="H248" s="43">
        <v>50179.599902212838</v>
      </c>
      <c r="I248" s="43">
        <v>51837.367902264166</v>
      </c>
      <c r="J248" s="43">
        <v>53505.934245523436</v>
      </c>
      <c r="K248" s="43">
        <v>55194.07995544064</v>
      </c>
      <c r="L248" s="43">
        <v>56887.376305056598</v>
      </c>
      <c r="M248" s="43">
        <v>58570.914676748922</v>
      </c>
      <c r="N248" s="43">
        <v>60229.314333918941</v>
      </c>
    </row>
    <row r="249" spans="1:14" x14ac:dyDescent="0.3">
      <c r="A249" s="40" t="s">
        <v>230</v>
      </c>
      <c r="B249" s="41">
        <v>36374.338840207543</v>
      </c>
      <c r="C249" s="42">
        <v>37213.164068806793</v>
      </c>
      <c r="D249" s="41">
        <v>38048.56075847349</v>
      </c>
      <c r="E249" s="43">
        <v>38887.761154707921</v>
      </c>
      <c r="F249" s="43">
        <v>39734.612403935738</v>
      </c>
      <c r="G249" s="43">
        <v>40577.275659279847</v>
      </c>
      <c r="H249" s="43">
        <v>41404.114014896011</v>
      </c>
      <c r="I249" s="43">
        <v>42203.703382967084</v>
      </c>
      <c r="J249" s="43">
        <v>42983.412406504016</v>
      </c>
      <c r="K249" s="43">
        <v>43750.473370318876</v>
      </c>
      <c r="L249" s="43">
        <v>44493.593320844579</v>
      </c>
      <c r="M249" s="43">
        <v>45201.713868179992</v>
      </c>
      <c r="N249" s="43">
        <v>45864.021613720295</v>
      </c>
    </row>
    <row r="250" spans="1:14" x14ac:dyDescent="0.3">
      <c r="A250" s="40" t="s">
        <v>231</v>
      </c>
      <c r="B250" s="41">
        <v>25090.555749639036</v>
      </c>
      <c r="C250" s="42">
        <v>25501.849790751647</v>
      </c>
      <c r="D250" s="41">
        <v>25904.381777951468</v>
      </c>
      <c r="E250" s="43">
        <v>26303.155470475485</v>
      </c>
      <c r="F250" s="43">
        <v>26700.771187126629</v>
      </c>
      <c r="G250" s="43">
        <v>27089.289984418672</v>
      </c>
      <c r="H250" s="43">
        <v>27461.113652820157</v>
      </c>
      <c r="I250" s="43">
        <v>27808.984151306217</v>
      </c>
      <c r="J250" s="43">
        <v>28138.138698768165</v>
      </c>
      <c r="K250" s="43">
        <v>28453.594928375485</v>
      </c>
      <c r="L250" s="43">
        <v>28748.274427814893</v>
      </c>
      <c r="M250" s="43">
        <v>29015.43698494487</v>
      </c>
      <c r="N250" s="43">
        <v>29248.679257518324</v>
      </c>
    </row>
    <row r="251" spans="1:14" x14ac:dyDescent="0.3">
      <c r="A251" s="40" t="s">
        <v>232</v>
      </c>
      <c r="B251" s="41">
        <v>26397.335786126219</v>
      </c>
      <c r="C251" s="42">
        <v>27093.996862818993</v>
      </c>
      <c r="D251" s="41">
        <v>27792.409603645272</v>
      </c>
      <c r="E251" s="43">
        <v>28497.869838061506</v>
      </c>
      <c r="F251" s="43">
        <v>29213.253580697969</v>
      </c>
      <c r="G251" s="43">
        <v>29929.903911888217</v>
      </c>
      <c r="H251" s="43">
        <v>30639.200086696754</v>
      </c>
      <c r="I251" s="43">
        <v>31332.567119391981</v>
      </c>
      <c r="J251" s="43">
        <v>32015.316310224782</v>
      </c>
      <c r="K251" s="43">
        <v>32692.727333389445</v>
      </c>
      <c r="L251" s="43">
        <v>33356.261252088836</v>
      </c>
      <c r="M251" s="43">
        <v>33997.444792058406</v>
      </c>
      <c r="N251" s="43">
        <v>34607.880181470799</v>
      </c>
    </row>
    <row r="252" spans="1:14" x14ac:dyDescent="0.3">
      <c r="A252" s="40" t="s">
        <v>233</v>
      </c>
      <c r="B252" s="41">
        <v>7860.6885886896434</v>
      </c>
      <c r="C252" s="42">
        <v>7941.8838217024822</v>
      </c>
      <c r="D252" s="41">
        <v>8019.118185507753</v>
      </c>
      <c r="E252" s="43">
        <v>8093.991981003559</v>
      </c>
      <c r="F252" s="43">
        <v>8167.33291714794</v>
      </c>
      <c r="G252" s="43">
        <v>8236.7448225821354</v>
      </c>
      <c r="H252" s="43">
        <v>8299.9919404567117</v>
      </c>
      <c r="I252" s="43">
        <v>8354.9948293247617</v>
      </c>
      <c r="J252" s="43">
        <v>8403.4566228917647</v>
      </c>
      <c r="K252" s="43">
        <v>8446.9763239119875</v>
      </c>
      <c r="L252" s="43">
        <v>8483.5466063412005</v>
      </c>
      <c r="M252" s="43">
        <v>8511.3082516797349</v>
      </c>
      <c r="N252" s="43">
        <v>8528.5460679639727</v>
      </c>
    </row>
    <row r="253" spans="1:14" x14ac:dyDescent="0.3">
      <c r="A253" s="40" t="s">
        <v>15</v>
      </c>
      <c r="B253" s="41">
        <v>18378.213798621</v>
      </c>
      <c r="C253" s="42">
        <v>18548.058524628432</v>
      </c>
      <c r="D253" s="41">
        <v>18708.2757219702</v>
      </c>
      <c r="E253" s="43">
        <v>18862.625287626059</v>
      </c>
      <c r="F253" s="43">
        <v>19013.052447286049</v>
      </c>
      <c r="G253" s="43">
        <v>19153.997173024123</v>
      </c>
      <c r="H253" s="43">
        <v>19280.296036993732</v>
      </c>
      <c r="I253" s="43">
        <v>19387.170629478704</v>
      </c>
      <c r="J253" s="43">
        <v>19478.630965621196</v>
      </c>
      <c r="K253" s="43">
        <v>19558.428818966968</v>
      </c>
      <c r="L253" s="43">
        <v>19621.958681691271</v>
      </c>
      <c r="M253" s="43">
        <v>19664.977153845117</v>
      </c>
      <c r="N253" s="43">
        <v>19683.591628957431</v>
      </c>
    </row>
    <row r="254" spans="1:14" x14ac:dyDescent="0.3">
      <c r="A254" s="40" t="s">
        <v>234</v>
      </c>
      <c r="B254" s="41">
        <v>24463.646000985591</v>
      </c>
      <c r="C254" s="42">
        <v>25153.521236690951</v>
      </c>
      <c r="D254" s="41">
        <v>25847.380937874907</v>
      </c>
      <c r="E254" s="43">
        <v>26550.173759882855</v>
      </c>
      <c r="F254" s="43">
        <v>27264.624775726632</v>
      </c>
      <c r="G254" s="43">
        <v>27982.695501509508</v>
      </c>
      <c r="H254" s="43">
        <v>28696.324471379052</v>
      </c>
      <c r="I254" s="43">
        <v>29397.436277781857</v>
      </c>
      <c r="J254" s="43">
        <v>30090.950304106645</v>
      </c>
      <c r="K254" s="43">
        <v>30781.791080007191</v>
      </c>
      <c r="L254" s="43">
        <v>31461.884182203787</v>
      </c>
      <c r="M254" s="43">
        <v>32123.160380621914</v>
      </c>
      <c r="N254" s="43">
        <v>32757.56524851291</v>
      </c>
    </row>
    <row r="255" spans="1:14" x14ac:dyDescent="0.3">
      <c r="A255" s="40" t="s">
        <v>235</v>
      </c>
      <c r="B255" s="41">
        <v>16187.328215598052</v>
      </c>
      <c r="C255" s="42">
        <v>16666.335252996025</v>
      </c>
      <c r="D255" s="41">
        <v>17149.252745139351</v>
      </c>
      <c r="E255" s="43">
        <v>17639.381759821226</v>
      </c>
      <c r="F255" s="43">
        <v>18138.561894979161</v>
      </c>
      <c r="G255" s="43">
        <v>18641.472181174518</v>
      </c>
      <c r="H255" s="43">
        <v>19142.747419989024</v>
      </c>
      <c r="I255" s="43">
        <v>19636.984021150074</v>
      </c>
      <c r="J255" s="43">
        <v>20127.441211403475</v>
      </c>
      <c r="K255" s="43">
        <v>20617.399389547871</v>
      </c>
      <c r="L255" s="43">
        <v>21101.438380057483</v>
      </c>
      <c r="M255" s="43">
        <v>21574.112164934948</v>
      </c>
      <c r="N255" s="43">
        <v>22029.955271044724</v>
      </c>
    </row>
    <row r="256" spans="1:14" x14ac:dyDescent="0.3">
      <c r="A256" s="40" t="s">
        <v>236</v>
      </c>
      <c r="B256" s="41">
        <v>22315.591619370029</v>
      </c>
      <c r="C256" s="42">
        <v>22888.632437076245</v>
      </c>
      <c r="D256" s="41">
        <v>23462.345787303017</v>
      </c>
      <c r="E256" s="43">
        <v>24041.197069009912</v>
      </c>
      <c r="F256" s="43">
        <v>24627.599308701854</v>
      </c>
      <c r="G256" s="43">
        <v>25214.242976264228</v>
      </c>
      <c r="H256" s="43">
        <v>25793.869266552178</v>
      </c>
      <c r="I256" s="43">
        <v>26359.278021711394</v>
      </c>
      <c r="J256" s="43">
        <v>26914.963158052084</v>
      </c>
      <c r="K256" s="43">
        <v>27465.379586400271</v>
      </c>
      <c r="L256" s="43">
        <v>28003.36882651124</v>
      </c>
      <c r="M256" s="43">
        <v>28521.847373815381</v>
      </c>
      <c r="N256" s="43">
        <v>29013.814723094318</v>
      </c>
    </row>
    <row r="257" spans="1:14" x14ac:dyDescent="0.3">
      <c r="A257" s="40" t="s">
        <v>237</v>
      </c>
      <c r="B257" s="41">
        <v>115049.84611324313</v>
      </c>
      <c r="C257" s="42">
        <v>120993.39240999895</v>
      </c>
      <c r="D257" s="41">
        <v>127167.87419606918</v>
      </c>
      <c r="E257" s="43">
        <v>133606.08568010826</v>
      </c>
      <c r="F257" s="43">
        <v>140331.89915712559</v>
      </c>
      <c r="G257" s="43">
        <v>147314.13803463741</v>
      </c>
      <c r="H257" s="43">
        <v>154518.02958680718</v>
      </c>
      <c r="I257" s="43">
        <v>161905.03301370679</v>
      </c>
      <c r="J257" s="43">
        <v>169505.89249871465</v>
      </c>
      <c r="K257" s="43">
        <v>177353.9182372166</v>
      </c>
      <c r="L257" s="43">
        <v>185408.49737078382</v>
      </c>
      <c r="M257" s="43">
        <v>193624.88686362014</v>
      </c>
      <c r="N257" s="43">
        <v>201954.03305675904</v>
      </c>
    </row>
    <row r="258" spans="1:14" x14ac:dyDescent="0.3">
      <c r="A258" s="40" t="s">
        <v>238</v>
      </c>
      <c r="B258" s="41">
        <v>49630.681777978876</v>
      </c>
      <c r="C258" s="42">
        <v>50663.444053706087</v>
      </c>
      <c r="D258" s="41">
        <v>51686.761757844331</v>
      </c>
      <c r="E258" s="43">
        <v>52710.484677173765</v>
      </c>
      <c r="F258" s="43">
        <v>53739.797863750049</v>
      </c>
      <c r="G258" s="43">
        <v>54758.67255129062</v>
      </c>
      <c r="H258" s="43">
        <v>55751.492813756835</v>
      </c>
      <c r="I258" s="43">
        <v>56703.066411416112</v>
      </c>
      <c r="J258" s="43">
        <v>57623.529101970111</v>
      </c>
      <c r="K258" s="43">
        <v>58522.746156078065</v>
      </c>
      <c r="L258" s="43">
        <v>59385.771137990254</v>
      </c>
      <c r="M258" s="43">
        <v>60198.102173095001</v>
      </c>
      <c r="N258" s="43">
        <v>60945.691638029784</v>
      </c>
    </row>
    <row r="259" spans="1:14" x14ac:dyDescent="0.3">
      <c r="A259" s="40" t="s">
        <v>239</v>
      </c>
      <c r="B259" s="41">
        <v>7820.8764173204427</v>
      </c>
      <c r="C259" s="42">
        <v>8005.7641155045612</v>
      </c>
      <c r="D259" s="41">
        <v>8190.1207057374349</v>
      </c>
      <c r="E259" s="43">
        <v>8375.5027636282666</v>
      </c>
      <c r="F259" s="43">
        <v>8562.7409089262474</v>
      </c>
      <c r="G259" s="43">
        <v>8749.2854221058678</v>
      </c>
      <c r="H259" s="43">
        <v>8932.6243717020716</v>
      </c>
      <c r="I259" s="43">
        <v>9110.2860774481214</v>
      </c>
      <c r="J259" s="43">
        <v>9283.8522493167056</v>
      </c>
      <c r="K259" s="43">
        <v>9454.8787230477537</v>
      </c>
      <c r="L259" s="43">
        <v>9620.9191255396508</v>
      </c>
      <c r="M259" s="43">
        <v>9779.5722958475089</v>
      </c>
      <c r="N259" s="43">
        <v>9928.484678382616</v>
      </c>
    </row>
    <row r="260" spans="1:14" x14ac:dyDescent="0.3">
      <c r="A260" s="40" t="s">
        <v>240</v>
      </c>
      <c r="B260" s="41">
        <v>6587.1132130734632</v>
      </c>
      <c r="C260" s="42">
        <v>6684.4165840107835</v>
      </c>
      <c r="D260" s="41">
        <v>6779.0999101580055</v>
      </c>
      <c r="E260" s="43">
        <v>6872.4823364852609</v>
      </c>
      <c r="F260" s="43">
        <v>6965.2476638745011</v>
      </c>
      <c r="G260" s="43">
        <v>7055.3304286467937</v>
      </c>
      <c r="H260" s="43">
        <v>7140.7669499725607</v>
      </c>
      <c r="I260" s="43">
        <v>7219.6944241558786</v>
      </c>
      <c r="J260" s="43">
        <v>7293.5008112796195</v>
      </c>
      <c r="K260" s="43">
        <v>7363.5084904326523</v>
      </c>
      <c r="L260" s="43">
        <v>7427.9061380071234</v>
      </c>
      <c r="M260" s="43">
        <v>7484.9812834730856</v>
      </c>
      <c r="N260" s="43">
        <v>7533.1192248701427</v>
      </c>
    </row>
    <row r="261" spans="1:14" x14ac:dyDescent="0.3">
      <c r="A261" s="40" t="s">
        <v>241</v>
      </c>
      <c r="B261" s="41">
        <v>6768.6435330957065</v>
      </c>
      <c r="C261" s="42">
        <v>6890.8680224740092</v>
      </c>
      <c r="D261" s="41">
        <v>7011.1033294169911</v>
      </c>
      <c r="E261" s="43">
        <v>7130.6952254333819</v>
      </c>
      <c r="F261" s="43">
        <v>7250.3457029792526</v>
      </c>
      <c r="G261" s="43">
        <v>7367.8948401841708</v>
      </c>
      <c r="H261" s="43">
        <v>7481.2613891213314</v>
      </c>
      <c r="I261" s="43">
        <v>7588.4433239003365</v>
      </c>
      <c r="J261" s="43">
        <v>7690.8408288187202</v>
      </c>
      <c r="K261" s="43">
        <v>7789.8032484654013</v>
      </c>
      <c r="L261" s="43">
        <v>7883.3718623563991</v>
      </c>
      <c r="M261" s="43">
        <v>7969.6680652404721</v>
      </c>
      <c r="N261" s="43">
        <v>8046.8937097571361</v>
      </c>
    </row>
    <row r="262" spans="1:14" x14ac:dyDescent="0.3">
      <c r="A262" s="40" t="s">
        <v>242</v>
      </c>
      <c r="B262" s="41">
        <v>8582.6684300332981</v>
      </c>
      <c r="C262" s="42">
        <v>8737.6606787069377</v>
      </c>
      <c r="D262" s="41">
        <v>8890.1310224671306</v>
      </c>
      <c r="E262" s="43">
        <v>9041.7859021358181</v>
      </c>
      <c r="F262" s="43">
        <v>9193.5154485082676</v>
      </c>
      <c r="G262" s="43">
        <v>9342.5808544945849</v>
      </c>
      <c r="H262" s="43">
        <v>9486.3430587595121</v>
      </c>
      <c r="I262" s="43">
        <v>9622.2634413451851</v>
      </c>
      <c r="J262" s="43">
        <v>9752.1174299975191</v>
      </c>
      <c r="K262" s="43">
        <v>9877.6159957702821</v>
      </c>
      <c r="L262" s="43">
        <v>9996.2754247860667</v>
      </c>
      <c r="M262" s="43">
        <v>10105.713578435203</v>
      </c>
      <c r="N262" s="43">
        <v>10203.65032851841</v>
      </c>
    </row>
    <row r="263" spans="1:14" x14ac:dyDescent="0.3">
      <c r="A263" s="40" t="s">
        <v>243</v>
      </c>
      <c r="B263" s="41">
        <v>16324</v>
      </c>
      <c r="C263" s="42">
        <v>16845</v>
      </c>
      <c r="D263" s="41">
        <v>17408</v>
      </c>
      <c r="E263" s="43">
        <v>17964</v>
      </c>
      <c r="F263" s="43">
        <v>18533</v>
      </c>
      <c r="G263" s="43">
        <v>19109</v>
      </c>
      <c r="H263" s="43">
        <v>19687</v>
      </c>
      <c r="I263" s="43">
        <v>20262</v>
      </c>
      <c r="J263" s="43">
        <v>20836</v>
      </c>
      <c r="K263" s="43">
        <v>21414</v>
      </c>
      <c r="L263" s="43">
        <v>21988</v>
      </c>
      <c r="M263" s="43">
        <v>22577</v>
      </c>
      <c r="N263" s="43">
        <v>23182</v>
      </c>
    </row>
    <row r="264" spans="1:14" x14ac:dyDescent="0.3">
      <c r="A264" s="40"/>
      <c r="B264" s="41"/>
      <c r="C264" s="42"/>
      <c r="D264" s="41"/>
      <c r="E264" s="43"/>
      <c r="F264" s="43"/>
      <c r="G264" s="43"/>
      <c r="H264" s="43"/>
      <c r="I264" s="43"/>
      <c r="J264" s="43"/>
      <c r="K264" s="43"/>
      <c r="L264" s="43"/>
      <c r="M264" s="43"/>
      <c r="N264" s="43"/>
    </row>
    <row r="265" spans="1:14" x14ac:dyDescent="0.3">
      <c r="A265" s="46" t="s">
        <v>244</v>
      </c>
      <c r="B265" s="51">
        <v>861088.70807194372</v>
      </c>
      <c r="C265" s="51">
        <v>890764.03157805966</v>
      </c>
      <c r="D265" s="51">
        <v>921390.46894606389</v>
      </c>
      <c r="E265" s="44">
        <v>953027.49963464553</v>
      </c>
      <c r="F265" s="44">
        <v>985690.38986464613</v>
      </c>
      <c r="G265" s="44">
        <v>1019289.9204480342</v>
      </c>
      <c r="H265" s="44">
        <v>1053736.8721967784</v>
      </c>
      <c r="I265" s="44">
        <v>1088942.0259228474</v>
      </c>
      <c r="J265" s="44">
        <v>1124964.861084929</v>
      </c>
      <c r="K265" s="44">
        <v>1161864.8571417111</v>
      </c>
      <c r="L265" s="44">
        <v>1199552.7949051608</v>
      </c>
      <c r="M265" s="44">
        <v>1237939.4551872483</v>
      </c>
      <c r="N265" s="44">
        <v>1276935.6187999416</v>
      </c>
    </row>
    <row r="266" spans="1:14" x14ac:dyDescent="0.3">
      <c r="A266" s="47" t="s">
        <v>245</v>
      </c>
      <c r="B266" s="41">
        <v>87209.935741209658</v>
      </c>
      <c r="C266" s="42">
        <v>90886.115246032234</v>
      </c>
      <c r="D266" s="41">
        <v>94702.281582218377</v>
      </c>
      <c r="E266" s="43">
        <v>98666.310788380142</v>
      </c>
      <c r="F266" s="43">
        <v>102781.60425756652</v>
      </c>
      <c r="G266" s="43">
        <v>107040.59142547454</v>
      </c>
      <c r="H266" s="43">
        <v>111435.39124184239</v>
      </c>
      <c r="I266" s="43">
        <v>115957.81314844644</v>
      </c>
      <c r="J266" s="43">
        <v>120615.30140430767</v>
      </c>
      <c r="K266" s="43">
        <v>125415.4256965355</v>
      </c>
      <c r="L266" s="43">
        <v>130349.71849228498</v>
      </c>
      <c r="M266" s="43">
        <v>135409.4020560635</v>
      </c>
      <c r="N266" s="43">
        <v>140585.39055452496</v>
      </c>
    </row>
    <row r="267" spans="1:14" x14ac:dyDescent="0.3">
      <c r="A267" s="47" t="s">
        <v>246</v>
      </c>
      <c r="B267" s="41">
        <v>24739.705039488657</v>
      </c>
      <c r="C267" s="42">
        <v>25429.966374890388</v>
      </c>
      <c r="D267" s="41">
        <v>26135.353683184734</v>
      </c>
      <c r="E267" s="43">
        <v>26856.939670454463</v>
      </c>
      <c r="F267" s="43">
        <v>27594.512120792635</v>
      </c>
      <c r="G267" s="43">
        <v>28344.93870849939</v>
      </c>
      <c r="H267" s="43">
        <v>29105.151125829983</v>
      </c>
      <c r="I267" s="43">
        <v>29872.146268161701</v>
      </c>
      <c r="J267" s="43">
        <v>30647.038323316247</v>
      </c>
      <c r="K267" s="43">
        <v>31430.895583078898</v>
      </c>
      <c r="L267" s="43">
        <v>32220.745982428438</v>
      </c>
      <c r="M267" s="43">
        <v>33013.685375034904</v>
      </c>
      <c r="N267" s="43">
        <v>33806.878574642978</v>
      </c>
    </row>
    <row r="268" spans="1:14" x14ac:dyDescent="0.3">
      <c r="A268" s="47" t="s">
        <v>247</v>
      </c>
      <c r="B268" s="41">
        <v>9810.7969089388553</v>
      </c>
      <c r="C268" s="42">
        <v>10057.67707770573</v>
      </c>
      <c r="D268" s="41">
        <v>10309.139510998715</v>
      </c>
      <c r="E268" s="43">
        <v>10565.564176203496</v>
      </c>
      <c r="F268" s="43">
        <v>10826.822635405553</v>
      </c>
      <c r="G268" s="43">
        <v>11091.64492119589</v>
      </c>
      <c r="H268" s="43">
        <v>11358.799350153851</v>
      </c>
      <c r="I268" s="43">
        <v>11627.092563536598</v>
      </c>
      <c r="J268" s="43">
        <v>11896.942093233301</v>
      </c>
      <c r="K268" s="43">
        <v>12168.743186146783</v>
      </c>
      <c r="L268" s="43">
        <v>12441.326698517933</v>
      </c>
      <c r="M268" s="43">
        <v>12713.56198963773</v>
      </c>
      <c r="N268" s="43">
        <v>12984.356891681298</v>
      </c>
    </row>
    <row r="269" spans="1:14" x14ac:dyDescent="0.3">
      <c r="A269" s="47" t="s">
        <v>248</v>
      </c>
      <c r="B269" s="41">
        <v>36748.441029586982</v>
      </c>
      <c r="C269" s="42">
        <v>38978.126360115864</v>
      </c>
      <c r="D269" s="41">
        <v>41336.559397288082</v>
      </c>
      <c r="E269" s="43">
        <v>43832.196921553499</v>
      </c>
      <c r="F269" s="43">
        <v>46471.87612486427</v>
      </c>
      <c r="G269" s="43">
        <v>49257.660247865671</v>
      </c>
      <c r="H269" s="43">
        <v>52191.39272813579</v>
      </c>
      <c r="I269" s="43">
        <v>55274.678531922851</v>
      </c>
      <c r="J269" s="43">
        <v>58516.599504203085</v>
      </c>
      <c r="K269" s="43">
        <v>61926.722575326196</v>
      </c>
      <c r="L269" s="43">
        <v>65506.998692447087</v>
      </c>
      <c r="M269" s="43">
        <v>69259.107352909123</v>
      </c>
      <c r="N269" s="43">
        <v>73184.435339471165</v>
      </c>
    </row>
    <row r="270" spans="1:14" x14ac:dyDescent="0.3">
      <c r="A270" s="47" t="s">
        <v>249</v>
      </c>
      <c r="B270" s="41">
        <v>44884.983504798322</v>
      </c>
      <c r="C270" s="42">
        <v>46835.792547078679</v>
      </c>
      <c r="D270" s="41">
        <v>48863.661259669243</v>
      </c>
      <c r="E270" s="43">
        <v>50972.939823906825</v>
      </c>
      <c r="F270" s="43">
        <v>53165.684972982468</v>
      </c>
      <c r="G270" s="43">
        <v>55438.280442669653</v>
      </c>
      <c r="H270" s="43">
        <v>57786.930015288592</v>
      </c>
      <c r="I270" s="43">
        <v>60207.656955888546</v>
      </c>
      <c r="J270" s="43">
        <v>62704.591957873527</v>
      </c>
      <c r="K270" s="43">
        <v>65281.951095537166</v>
      </c>
      <c r="L270" s="43">
        <v>67935.612654307144</v>
      </c>
      <c r="M270" s="43">
        <v>70661.271592155623</v>
      </c>
      <c r="N270" s="43">
        <v>73454.439554437951</v>
      </c>
    </row>
    <row r="271" spans="1:14" x14ac:dyDescent="0.3">
      <c r="A271" s="47" t="s">
        <v>250</v>
      </c>
      <c r="B271" s="41">
        <v>133699.78048232637</v>
      </c>
      <c r="C271" s="42">
        <v>137367.20344853355</v>
      </c>
      <c r="D271" s="41">
        <v>141112.90964560478</v>
      </c>
      <c r="E271" s="43">
        <v>144942.57843997085</v>
      </c>
      <c r="F271" s="43">
        <v>148854.94735416083</v>
      </c>
      <c r="G271" s="43">
        <v>152833.01118253617</v>
      </c>
      <c r="H271" s="43">
        <v>156860.14078039952</v>
      </c>
      <c r="I271" s="43">
        <v>160920.08862303843</v>
      </c>
      <c r="J271" s="43">
        <v>165018.80641911208</v>
      </c>
      <c r="K271" s="43">
        <v>169161.98791967065</v>
      </c>
      <c r="L271" s="43">
        <v>173333.58103690017</v>
      </c>
      <c r="M271" s="43">
        <v>177517.9282316867</v>
      </c>
      <c r="N271" s="43">
        <v>181699.77124098333</v>
      </c>
    </row>
    <row r="272" spans="1:14" x14ac:dyDescent="0.3">
      <c r="A272" s="47" t="s">
        <v>251</v>
      </c>
      <c r="B272" s="41">
        <v>5528.4764337365577</v>
      </c>
      <c r="C272" s="42">
        <v>5640.1050540741644</v>
      </c>
      <c r="D272" s="41">
        <v>5753.0778549593178</v>
      </c>
      <c r="E272" s="43">
        <v>5867.5777812690103</v>
      </c>
      <c r="F272" s="43">
        <v>5983.503011612007</v>
      </c>
      <c r="G272" s="43">
        <v>6100.1256173705033</v>
      </c>
      <c r="H272" s="43">
        <v>6216.752489649718</v>
      </c>
      <c r="I272" s="43">
        <v>6332.7246862774846</v>
      </c>
      <c r="J272" s="43">
        <v>6448.2691125814017</v>
      </c>
      <c r="K272" s="43">
        <v>6563.5962871616011</v>
      </c>
      <c r="L272" s="43">
        <v>6678.0729374580033</v>
      </c>
      <c r="M272" s="43">
        <v>6791.0986189437144</v>
      </c>
      <c r="N272" s="43">
        <v>6902.105051831094</v>
      </c>
    </row>
    <row r="273" spans="1:14" x14ac:dyDescent="0.3">
      <c r="A273" s="47" t="s">
        <v>252</v>
      </c>
      <c r="B273" s="41">
        <v>19673.510995776556</v>
      </c>
      <c r="C273" s="42">
        <v>19998.810802795648</v>
      </c>
      <c r="D273" s="41">
        <v>20326.275070381209</v>
      </c>
      <c r="E273" s="43">
        <v>20656.511129273706</v>
      </c>
      <c r="F273" s="43">
        <v>20989.118460768306</v>
      </c>
      <c r="G273" s="43">
        <v>21321.513604809872</v>
      </c>
      <c r="H273" s="43">
        <v>21651.27116149689</v>
      </c>
      <c r="I273" s="43">
        <v>21976.119022869269</v>
      </c>
      <c r="J273" s="43">
        <v>22296.880886284158</v>
      </c>
      <c r="K273" s="43">
        <v>22614.312494756497</v>
      </c>
      <c r="L273" s="43">
        <v>22926.26221728895</v>
      </c>
      <c r="M273" s="43">
        <v>23230.721761946894</v>
      </c>
      <c r="N273" s="43">
        <v>23525.82162385952</v>
      </c>
    </row>
    <row r="274" spans="1:14" x14ac:dyDescent="0.3">
      <c r="A274" s="47" t="s">
        <v>253</v>
      </c>
      <c r="B274" s="41">
        <v>26433.683418651402</v>
      </c>
      <c r="C274" s="42">
        <v>27067.130470853084</v>
      </c>
      <c r="D274" s="41">
        <v>27711.37501108598</v>
      </c>
      <c r="E274" s="43">
        <v>28367.396629724968</v>
      </c>
      <c r="F274" s="43">
        <v>29034.8068208894</v>
      </c>
      <c r="G274" s="43">
        <v>29710.161088177461</v>
      </c>
      <c r="H274" s="43">
        <v>30390.133399341808</v>
      </c>
      <c r="I274" s="43">
        <v>31071.51564844562</v>
      </c>
      <c r="J274" s="43">
        <v>31755.414516687033</v>
      </c>
      <c r="K274" s="43">
        <v>32442.872071800546</v>
      </c>
      <c r="L274" s="43">
        <v>33130.759564920598</v>
      </c>
      <c r="M274" s="43">
        <v>33816.065280917108</v>
      </c>
      <c r="N274" s="43">
        <v>34495.893815843687</v>
      </c>
    </row>
    <row r="275" spans="1:14" x14ac:dyDescent="0.3">
      <c r="A275" s="47" t="s">
        <v>254</v>
      </c>
      <c r="B275" s="41">
        <v>32450.72420217903</v>
      </c>
      <c r="C275" s="42">
        <v>33408.674503599352</v>
      </c>
      <c r="D275" s="41">
        <v>34389.465384007643</v>
      </c>
      <c r="E275" s="43">
        <v>35394.61149114179</v>
      </c>
      <c r="F275" s="43">
        <v>36423.940632226091</v>
      </c>
      <c r="G275" s="43">
        <v>37473.418651645145</v>
      </c>
      <c r="H275" s="43">
        <v>38539.070398294731</v>
      </c>
      <c r="I275" s="43">
        <v>39616.98186312391</v>
      </c>
      <c r="J275" s="43">
        <v>40708.683179722953</v>
      </c>
      <c r="K275" s="43">
        <v>41815.652896874846</v>
      </c>
      <c r="L275" s="43">
        <v>42933.994934245355</v>
      </c>
      <c r="M275" s="43">
        <v>44059.879095731376</v>
      </c>
      <c r="N275" s="43">
        <v>45189.543077635994</v>
      </c>
    </row>
    <row r="276" spans="1:14" x14ac:dyDescent="0.3">
      <c r="A276" s="47" t="s">
        <v>255</v>
      </c>
      <c r="B276" s="41">
        <v>25064.553108054235</v>
      </c>
      <c r="C276" s="42">
        <v>25759.416714803974</v>
      </c>
      <c r="D276" s="41">
        <v>26469.358203184111</v>
      </c>
      <c r="E276" s="43">
        <v>27195.455904782768</v>
      </c>
      <c r="F276" s="43">
        <v>27937.486509169939</v>
      </c>
      <c r="G276" s="43">
        <v>28692.270965532723</v>
      </c>
      <c r="H276" s="43">
        <v>29456.697213322193</v>
      </c>
      <c r="I276" s="43">
        <v>30227.721324479538</v>
      </c>
      <c r="J276" s="43">
        <v>31006.467057640577</v>
      </c>
      <c r="K276" s="43">
        <v>31794.010965608562</v>
      </c>
      <c r="L276" s="43">
        <v>32587.342527519624</v>
      </c>
      <c r="M276" s="43">
        <v>33383.521985682222</v>
      </c>
      <c r="N276" s="43">
        <v>34179.681338079426</v>
      </c>
    </row>
    <row r="277" spans="1:14" x14ac:dyDescent="0.3">
      <c r="A277" s="47" t="s">
        <v>256</v>
      </c>
      <c r="B277" s="41">
        <v>69278.155619733414</v>
      </c>
      <c r="C277" s="42">
        <v>71678.363724086463</v>
      </c>
      <c r="D277" s="41">
        <v>74150.003453394485</v>
      </c>
      <c r="E277" s="43">
        <v>76697.253919896815</v>
      </c>
      <c r="F277" s="43">
        <v>79320.694537142132</v>
      </c>
      <c r="G277" s="43">
        <v>82012.454089100414</v>
      </c>
      <c r="H277" s="43">
        <v>84764.624259190357</v>
      </c>
      <c r="I277" s="43">
        <v>87569.265469119855</v>
      </c>
      <c r="J277" s="43">
        <v>90430.365947868646</v>
      </c>
      <c r="K277" s="43">
        <v>93351.871694280941</v>
      </c>
      <c r="L277" s="43">
        <v>96325.741831653679</v>
      </c>
      <c r="M277" s="43">
        <v>99343.916273365074</v>
      </c>
      <c r="N277" s="43">
        <v>102398.32185439442</v>
      </c>
    </row>
    <row r="278" spans="1:14" x14ac:dyDescent="0.3">
      <c r="A278" s="47" t="s">
        <v>257</v>
      </c>
      <c r="B278" s="41">
        <v>73215.964572388693</v>
      </c>
      <c r="C278" s="42">
        <v>76076.390317261234</v>
      </c>
      <c r="D278" s="41">
        <v>79036.069575301517</v>
      </c>
      <c r="E278" s="43">
        <v>82100.597533969325</v>
      </c>
      <c r="F278" s="43">
        <v>85271.785263304657</v>
      </c>
      <c r="G278" s="43">
        <v>88542.340728971336</v>
      </c>
      <c r="H278" s="43">
        <v>91904.796236968134</v>
      </c>
      <c r="I278" s="43">
        <v>95351.512447774046</v>
      </c>
      <c r="J278" s="43">
        <v>98887.75367083399</v>
      </c>
      <c r="K278" s="43">
        <v>102518.81962756759</v>
      </c>
      <c r="L278" s="43">
        <v>106236.87165513706</v>
      </c>
      <c r="M278" s="43">
        <v>110033.90647317712</v>
      </c>
      <c r="N278" s="43">
        <v>113901.76098638671</v>
      </c>
    </row>
    <row r="279" spans="1:14" x14ac:dyDescent="0.3">
      <c r="A279" s="47" t="s">
        <v>258</v>
      </c>
      <c r="B279" s="41">
        <v>23277.869354943105</v>
      </c>
      <c r="C279" s="42">
        <v>23858.296883539519</v>
      </c>
      <c r="D279" s="41">
        <v>24449.330866660934</v>
      </c>
      <c r="E279" s="43">
        <v>25051.865032347767</v>
      </c>
      <c r="F279" s="43">
        <v>25665.587102361238</v>
      </c>
      <c r="G279" s="43">
        <v>26287.479620648472</v>
      </c>
      <c r="H279" s="43">
        <v>26914.618542269913</v>
      </c>
      <c r="I279" s="43">
        <v>27544.173226791019</v>
      </c>
      <c r="J279" s="43">
        <v>28177.130855066811</v>
      </c>
      <c r="K279" s="43">
        <v>28814.424954894421</v>
      </c>
      <c r="L279" s="43">
        <v>29453.284718255818</v>
      </c>
      <c r="M279" s="43">
        <v>30091.032946579024</v>
      </c>
      <c r="N279" s="43">
        <v>30725.085876011064</v>
      </c>
    </row>
    <row r="280" spans="1:14" x14ac:dyDescent="0.3">
      <c r="A280" s="47" t="s">
        <v>259</v>
      </c>
      <c r="B280" s="41">
        <v>57348.176247834286</v>
      </c>
      <c r="C280" s="42">
        <v>59607.404174447111</v>
      </c>
      <c r="D280" s="41">
        <v>61945.838297489128</v>
      </c>
      <c r="E280" s="43">
        <v>64367.939338591743</v>
      </c>
      <c r="F280" s="43">
        <v>66875.205851245613</v>
      </c>
      <c r="G280" s="43">
        <v>69461.996783844588</v>
      </c>
      <c r="H280" s="43">
        <v>72122.526092717933</v>
      </c>
      <c r="I280" s="43">
        <v>74850.865670957661</v>
      </c>
      <c r="J280" s="43">
        <v>77651.212453508284</v>
      </c>
      <c r="K280" s="43">
        <v>80527.796428110596</v>
      </c>
      <c r="L280" s="43">
        <v>83474.529508194566</v>
      </c>
      <c r="M280" s="43">
        <v>86485.186520596631</v>
      </c>
      <c r="N280" s="43">
        <v>89553.408772108931</v>
      </c>
    </row>
    <row r="281" spans="1:14" x14ac:dyDescent="0.3">
      <c r="A281" s="47" t="s">
        <v>260</v>
      </c>
      <c r="B281" s="41">
        <v>43180.319656508938</v>
      </c>
      <c r="C281" s="42">
        <v>44196.094473829129</v>
      </c>
      <c r="D281" s="41">
        <v>45228.612067460461</v>
      </c>
      <c r="E281" s="43">
        <v>46279.448442300498</v>
      </c>
      <c r="F281" s="43">
        <v>47347.945881614702</v>
      </c>
      <c r="G281" s="43">
        <v>48428.466420048426</v>
      </c>
      <c r="H281" s="43">
        <v>49515.574771640859</v>
      </c>
      <c r="I281" s="43">
        <v>50604.037029180683</v>
      </c>
      <c r="J281" s="43">
        <v>51695.652445570508</v>
      </c>
      <c r="K281" s="43">
        <v>52792.112040882159</v>
      </c>
      <c r="L281" s="43">
        <v>53888.319950739642</v>
      </c>
      <c r="M281" s="43">
        <v>54979.379333777761</v>
      </c>
      <c r="N281" s="43">
        <v>56060.590779560553</v>
      </c>
    </row>
    <row r="282" spans="1:14" x14ac:dyDescent="0.3">
      <c r="A282" s="47" t="s">
        <v>261</v>
      </c>
      <c r="B282" s="41">
        <v>12722.128510454826</v>
      </c>
      <c r="C282" s="42">
        <v>13345.016988960293</v>
      </c>
      <c r="D282" s="41">
        <v>13996.189406919973</v>
      </c>
      <c r="E282" s="43">
        <v>14677.295474381668</v>
      </c>
      <c r="F282" s="43">
        <v>15389.351454996549</v>
      </c>
      <c r="G282" s="43">
        <v>16131.739656781143</v>
      </c>
      <c r="H282" s="43">
        <v>16903.771959244212</v>
      </c>
      <c r="I282" s="43">
        <v>17704.688006184962</v>
      </c>
      <c r="J282" s="43">
        <v>18536.103534696493</v>
      </c>
      <c r="K282" s="43">
        <v>19399.689338530468</v>
      </c>
      <c r="L282" s="43">
        <v>20294.656024860855</v>
      </c>
      <c r="M282" s="43">
        <v>21220.13762008059</v>
      </c>
      <c r="N282" s="43">
        <v>22175.189819676158</v>
      </c>
    </row>
    <row r="283" spans="1:14" x14ac:dyDescent="0.3">
      <c r="A283" s="47" t="s">
        <v>262</v>
      </c>
      <c r="B283" s="41">
        <v>11225.473368448649</v>
      </c>
      <c r="C283" s="42">
        <v>11521.839401337114</v>
      </c>
      <c r="D283" s="41">
        <v>11824.160013391094</v>
      </c>
      <c r="E283" s="43">
        <v>12132.891818908873</v>
      </c>
      <c r="F283" s="43">
        <v>12447.909058058089</v>
      </c>
      <c r="G283" s="43">
        <v>12767.771277066628</v>
      </c>
      <c r="H283" s="43">
        <v>13091.075139047109</v>
      </c>
      <c r="I283" s="43">
        <v>13416.454715977246</v>
      </c>
      <c r="J283" s="43">
        <v>13744.398502038002</v>
      </c>
      <c r="K283" s="43">
        <v>14075.371556751274</v>
      </c>
      <c r="L283" s="43">
        <v>14408.029477509714</v>
      </c>
      <c r="M283" s="43">
        <v>14741.065991650072</v>
      </c>
      <c r="N283" s="43">
        <v>15073.213171119507</v>
      </c>
    </row>
    <row r="284" spans="1:14" x14ac:dyDescent="0.3">
      <c r="A284" s="47" t="s">
        <v>263</v>
      </c>
      <c r="B284" s="41">
        <v>32177.828958291455</v>
      </c>
      <c r="C284" s="42">
        <v>33143.843894449717</v>
      </c>
      <c r="D284" s="41">
        <v>34133.461919576985</v>
      </c>
      <c r="E284" s="43">
        <v>35148.220912080731</v>
      </c>
      <c r="F284" s="43">
        <v>36187.985797591624</v>
      </c>
      <c r="G284" s="43">
        <v>37248.782391443769</v>
      </c>
      <c r="H284" s="43">
        <v>38326.68741761757</v>
      </c>
      <c r="I284" s="43">
        <v>39417.830768841108</v>
      </c>
      <c r="J284" s="43">
        <v>40523.754192281311</v>
      </c>
      <c r="K284" s="43">
        <v>41645.951042299384</v>
      </c>
      <c r="L284" s="43">
        <v>42780.562137672037</v>
      </c>
      <c r="M284" s="43">
        <v>43923.78644350286</v>
      </c>
      <c r="N284" s="43">
        <v>45071.883224800658</v>
      </c>
    </row>
    <row r="285" spans="1:14" x14ac:dyDescent="0.3">
      <c r="A285" s="47" t="s">
        <v>264</v>
      </c>
      <c r="B285" s="41">
        <v>84376.551255595215</v>
      </c>
      <c r="C285" s="42">
        <v>87733.813535149398</v>
      </c>
      <c r="D285" s="41">
        <v>91210.234325218917</v>
      </c>
      <c r="E285" s="43">
        <v>94812.518267338819</v>
      </c>
      <c r="F285" s="43">
        <v>98543.015208696059</v>
      </c>
      <c r="G285" s="43">
        <v>102393.55399931976</v>
      </c>
      <c r="H285" s="43">
        <v>106355.73717344498</v>
      </c>
      <c r="I285" s="43">
        <v>110420.94485291546</v>
      </c>
      <c r="J285" s="43">
        <v>114595.4862440274</v>
      </c>
      <c r="K285" s="43">
        <v>118885.72883092744</v>
      </c>
      <c r="L285" s="43">
        <v>123282.81098694493</v>
      </c>
      <c r="M285" s="43">
        <v>127777.65500759523</v>
      </c>
      <c r="N285" s="43">
        <v>132360.97198513587</v>
      </c>
    </row>
    <row r="286" spans="1:14" x14ac:dyDescent="0.3">
      <c r="A286" s="47" t="s">
        <v>265</v>
      </c>
      <c r="B286" s="41">
        <v>8041.6496629986732</v>
      </c>
      <c r="C286" s="42">
        <v>8173.9495845169949</v>
      </c>
      <c r="D286" s="41">
        <v>8307.1124180683219</v>
      </c>
      <c r="E286" s="43">
        <v>8441.3861381677889</v>
      </c>
      <c r="F286" s="43">
        <v>8576.6068091976413</v>
      </c>
      <c r="G286" s="43">
        <v>8711.7186250327031</v>
      </c>
      <c r="H286" s="43">
        <v>8845.7307008821026</v>
      </c>
      <c r="I286" s="43">
        <v>8977.7150989148577</v>
      </c>
      <c r="J286" s="43">
        <v>9108.0087840751676</v>
      </c>
      <c r="K286" s="43">
        <v>9236.9208549694431</v>
      </c>
      <c r="L286" s="43">
        <v>9363.5728758744681</v>
      </c>
      <c r="M286" s="43">
        <v>9487.1452362150776</v>
      </c>
      <c r="N286" s="43">
        <v>9606.8752677564626</v>
      </c>
    </row>
    <row r="287" spans="1:14" x14ac:dyDescent="0.3">
      <c r="A287" s="47"/>
      <c r="B287" s="41"/>
      <c r="C287" s="42"/>
      <c r="D287" s="41"/>
      <c r="E287" s="43"/>
      <c r="F287" s="43"/>
      <c r="G287" s="43"/>
      <c r="H287" s="43"/>
      <c r="I287" s="43"/>
      <c r="J287" s="43"/>
      <c r="K287" s="43"/>
      <c r="L287" s="43"/>
      <c r="M287" s="43"/>
      <c r="N287" s="43"/>
    </row>
    <row r="288" spans="1:14" x14ac:dyDescent="0.3">
      <c r="A288" s="38" t="s">
        <v>266</v>
      </c>
      <c r="B288" s="36">
        <v>252047.40762939607</v>
      </c>
      <c r="C288" s="36">
        <v>257875.62478828526</v>
      </c>
      <c r="D288" s="36">
        <v>264018.55783881294</v>
      </c>
      <c r="E288" s="44">
        <v>270520.80167644285</v>
      </c>
      <c r="F288" s="44">
        <v>277380.19083345309</v>
      </c>
      <c r="G288" s="44">
        <v>284529.83296664897</v>
      </c>
      <c r="H288" s="44">
        <v>291902.83573283517</v>
      </c>
      <c r="I288" s="44">
        <v>299432.30678881734</v>
      </c>
      <c r="J288" s="44">
        <v>307162.84103005822</v>
      </c>
      <c r="K288" s="44">
        <v>315139.03335202124</v>
      </c>
      <c r="L288" s="44">
        <v>323293.9914115115</v>
      </c>
      <c r="M288" s="44">
        <v>331560.82286533411</v>
      </c>
      <c r="N288" s="44">
        <v>339872.63537029386</v>
      </c>
    </row>
    <row r="289" spans="1:14" x14ac:dyDescent="0.3">
      <c r="A289" s="40" t="s">
        <v>267</v>
      </c>
      <c r="B289" s="41">
        <v>52605.010798949363</v>
      </c>
      <c r="C289" s="42">
        <v>53478.603265635291</v>
      </c>
      <c r="D289" s="41">
        <v>54398.527018497916</v>
      </c>
      <c r="E289" s="43">
        <v>55372.524586489191</v>
      </c>
      <c r="F289" s="43">
        <v>56398.576143347098</v>
      </c>
      <c r="G289" s="43">
        <v>57461.588620716357</v>
      </c>
      <c r="H289" s="43">
        <v>58546.827084808712</v>
      </c>
      <c r="I289" s="43">
        <v>59639.922505961571</v>
      </c>
      <c r="J289" s="43">
        <v>60748.928378496537</v>
      </c>
      <c r="K289" s="43">
        <v>61881.648857791872</v>
      </c>
      <c r="L289" s="43">
        <v>63023.901791484233</v>
      </c>
      <c r="M289" s="43">
        <v>64161.886335100971</v>
      </c>
      <c r="N289" s="43">
        <v>65282.18914051036</v>
      </c>
    </row>
    <row r="290" spans="1:14" x14ac:dyDescent="0.3">
      <c r="A290" s="40" t="s">
        <v>268</v>
      </c>
      <c r="B290" s="41">
        <v>26146.711070572881</v>
      </c>
      <c r="C290" s="42">
        <v>26622.229458692844</v>
      </c>
      <c r="D290" s="41">
        <v>27122.262763257851</v>
      </c>
      <c r="E290" s="43">
        <v>27650.788237004399</v>
      </c>
      <c r="F290" s="43">
        <v>28206.925009082162</v>
      </c>
      <c r="G290" s="43">
        <v>28783.237774660513</v>
      </c>
      <c r="H290" s="43">
        <v>29372.424288707341</v>
      </c>
      <c r="I290" s="43">
        <v>29967.320484506286</v>
      </c>
      <c r="J290" s="43">
        <v>30572.001756017693</v>
      </c>
      <c r="K290" s="43">
        <v>31190.443082141093</v>
      </c>
      <c r="L290" s="43">
        <v>31815.544954097466</v>
      </c>
      <c r="M290" s="43">
        <v>32440.356329161757</v>
      </c>
      <c r="N290" s="43">
        <v>33058.079090038831</v>
      </c>
    </row>
    <row r="291" spans="1:14" x14ac:dyDescent="0.3">
      <c r="A291" s="40" t="s">
        <v>269</v>
      </c>
      <c r="B291" s="41">
        <v>34105.958173943342</v>
      </c>
      <c r="C291" s="42">
        <v>34601.278368590043</v>
      </c>
      <c r="D291" s="41">
        <v>35124.340288203995</v>
      </c>
      <c r="E291" s="43">
        <v>35679.955808817082</v>
      </c>
      <c r="F291" s="43">
        <v>36266.619040892125</v>
      </c>
      <c r="G291" s="43">
        <v>36874.44619633734</v>
      </c>
      <c r="H291" s="43">
        <v>37493.863069092557</v>
      </c>
      <c r="I291" s="43">
        <v>38115.607240479083</v>
      </c>
      <c r="J291" s="43">
        <v>38744.792679174767</v>
      </c>
      <c r="K291" s="43">
        <v>39386.332647567811</v>
      </c>
      <c r="L291" s="43">
        <v>40031.13478921177</v>
      </c>
      <c r="M291" s="43">
        <v>40670.422657849078</v>
      </c>
      <c r="N291" s="43">
        <v>41295.736775419704</v>
      </c>
    </row>
    <row r="292" spans="1:14" x14ac:dyDescent="0.3">
      <c r="A292" s="40" t="s">
        <v>270</v>
      </c>
      <c r="B292" s="41">
        <v>54694.558025255639</v>
      </c>
      <c r="C292" s="42">
        <v>56426.598662608267</v>
      </c>
      <c r="D292" s="41">
        <v>58247.564308365159</v>
      </c>
      <c r="E292" s="43">
        <v>60168.857774452787</v>
      </c>
      <c r="F292" s="43">
        <v>62191.695266783063</v>
      </c>
      <c r="G292" s="43">
        <v>64302.624244426901</v>
      </c>
      <c r="H292" s="43">
        <v>66487.690148144131</v>
      </c>
      <c r="I292" s="43">
        <v>68732.440574016102</v>
      </c>
      <c r="J292" s="43">
        <v>71047.717330499174</v>
      </c>
      <c r="K292" s="43">
        <v>73444.655500110079</v>
      </c>
      <c r="L292" s="43">
        <v>75908.501955665997</v>
      </c>
      <c r="M292" s="43">
        <v>78424.014638895766</v>
      </c>
      <c r="N292" s="43">
        <v>80975.468546135176</v>
      </c>
    </row>
    <row r="293" spans="1:14" x14ac:dyDescent="0.3">
      <c r="A293" s="40" t="s">
        <v>271</v>
      </c>
      <c r="B293" s="41">
        <v>11200.069457256024</v>
      </c>
      <c r="C293" s="42">
        <v>11223.273594262555</v>
      </c>
      <c r="D293" s="41">
        <v>11253.109021272052</v>
      </c>
      <c r="E293" s="43">
        <v>11290.823096558719</v>
      </c>
      <c r="F293" s="43">
        <v>11335.620821633378</v>
      </c>
      <c r="G293" s="43">
        <v>11384.152143439091</v>
      </c>
      <c r="H293" s="43">
        <v>11433.318936536003</v>
      </c>
      <c r="I293" s="43">
        <v>11480.265115531765</v>
      </c>
      <c r="J293" s="43">
        <v>11526.550580996574</v>
      </c>
      <c r="K293" s="43">
        <v>11573.601063001226</v>
      </c>
      <c r="L293" s="43">
        <v>11618.707274953435</v>
      </c>
      <c r="M293" s="43">
        <v>11659.382204997821</v>
      </c>
      <c r="N293" s="43">
        <v>11693.35183404803</v>
      </c>
    </row>
    <row r="294" spans="1:14" x14ac:dyDescent="0.3">
      <c r="A294" s="40" t="s">
        <v>272</v>
      </c>
      <c r="B294" s="41">
        <v>8841.132656835498</v>
      </c>
      <c r="C294" s="42">
        <v>8919.6277350290875</v>
      </c>
      <c r="D294" s="41">
        <v>9004.0872325187556</v>
      </c>
      <c r="E294" s="43">
        <v>9095.6294390959483</v>
      </c>
      <c r="F294" s="43">
        <v>9193.7450055464797</v>
      </c>
      <c r="G294" s="43">
        <v>9295.8225190334542</v>
      </c>
      <c r="H294" s="43">
        <v>9399.3850009813268</v>
      </c>
      <c r="I294" s="43">
        <v>9502.0875136194791</v>
      </c>
      <c r="J294" s="43">
        <v>9605.2009936904251</v>
      </c>
      <c r="K294" s="43">
        <v>9709.9186923928974</v>
      </c>
      <c r="L294" s="43">
        <v>9813.9735521604889</v>
      </c>
      <c r="M294" s="43">
        <v>9915.2256081554569</v>
      </c>
      <c r="N294" s="43">
        <v>10011.65940766414</v>
      </c>
    </row>
    <row r="295" spans="1:14" x14ac:dyDescent="0.3">
      <c r="A295" s="40" t="s">
        <v>273</v>
      </c>
      <c r="B295" s="41">
        <v>20633.715095757012</v>
      </c>
      <c r="C295" s="42">
        <v>21131.133091244639</v>
      </c>
      <c r="D295" s="41">
        <v>21653.20977851273</v>
      </c>
      <c r="E295" s="43">
        <v>22203.522636866161</v>
      </c>
      <c r="F295" s="43">
        <v>22781.803973112357</v>
      </c>
      <c r="G295" s="43">
        <v>23382.449943465199</v>
      </c>
      <c r="H295" s="43">
        <v>23999.829819839069</v>
      </c>
      <c r="I295" s="43">
        <v>24628.291361535281</v>
      </c>
      <c r="J295" s="43">
        <v>25271.33864397155</v>
      </c>
      <c r="K295" s="43">
        <v>25932.471967106496</v>
      </c>
      <c r="L295" s="43">
        <v>26606.009421419425</v>
      </c>
      <c r="M295" s="43">
        <v>27286.258628154577</v>
      </c>
      <c r="N295" s="43">
        <v>27967.52216080152</v>
      </c>
    </row>
    <row r="296" spans="1:14" x14ac:dyDescent="0.3">
      <c r="A296" s="40" t="s">
        <v>274</v>
      </c>
      <c r="B296" s="41">
        <v>43820.252350826326</v>
      </c>
      <c r="C296" s="42">
        <v>45472.880612222543</v>
      </c>
      <c r="D296" s="41">
        <v>47215.457428184476</v>
      </c>
      <c r="E296" s="43">
        <v>49058.700097158573</v>
      </c>
      <c r="F296" s="43">
        <v>51005.205573056461</v>
      </c>
      <c r="G296" s="43">
        <v>53045.511524570145</v>
      </c>
      <c r="H296" s="43">
        <v>55169.497384726033</v>
      </c>
      <c r="I296" s="43">
        <v>57366.37199316777</v>
      </c>
      <c r="J296" s="43">
        <v>59646.310667211445</v>
      </c>
      <c r="K296" s="43">
        <v>62019.961541909754</v>
      </c>
      <c r="L296" s="43">
        <v>64476.217672518665</v>
      </c>
      <c r="M296" s="43">
        <v>67003.276463018643</v>
      </c>
      <c r="N296" s="43">
        <v>69588.628415676096</v>
      </c>
    </row>
    <row r="297" spans="1:14" x14ac:dyDescent="0.3">
      <c r="A297" s="40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</row>
    <row r="298" spans="1:14" x14ac:dyDescent="0.3">
      <c r="A298" s="38" t="s">
        <v>275</v>
      </c>
      <c r="B298" s="36">
        <v>1014418.7431458397</v>
      </c>
      <c r="C298" s="36">
        <v>1046185.1593717936</v>
      </c>
      <c r="D298" s="36">
        <v>1078941.6303851106</v>
      </c>
      <c r="E298" s="44">
        <v>1112780.6543829802</v>
      </c>
      <c r="F298" s="44">
        <v>1147593.3770191616</v>
      </c>
      <c r="G298" s="44">
        <v>1183241.0509978707</v>
      </c>
      <c r="H298" s="44">
        <v>1219584.9290233229</v>
      </c>
      <c r="I298" s="44">
        <v>1256486.2637997339</v>
      </c>
      <c r="J298" s="44">
        <v>1294037.5535242935</v>
      </c>
      <c r="K298" s="44">
        <v>1332331.296394191</v>
      </c>
      <c r="L298" s="44">
        <v>1371228.745113642</v>
      </c>
      <c r="M298" s="44">
        <v>1410591.1523868626</v>
      </c>
      <c r="N298" s="44">
        <v>1450279.7709180682</v>
      </c>
    </row>
    <row r="299" spans="1:14" x14ac:dyDescent="0.3">
      <c r="A299" s="40" t="s">
        <v>276</v>
      </c>
      <c r="B299" s="41">
        <v>200084.22914129461</v>
      </c>
      <c r="C299" s="42">
        <v>207797.18151398754</v>
      </c>
      <c r="D299" s="41">
        <v>215796.32612618458</v>
      </c>
      <c r="E299" s="43">
        <v>224104.24846446369</v>
      </c>
      <c r="F299" s="43">
        <v>232703.19284267002</v>
      </c>
      <c r="G299" s="43">
        <v>241568.67213820235</v>
      </c>
      <c r="H299" s="43">
        <v>250675.40342713331</v>
      </c>
      <c r="I299" s="43">
        <v>259997.30659434444</v>
      </c>
      <c r="J299" s="43">
        <v>269555.67318433011</v>
      </c>
      <c r="K299" s="43">
        <v>279372.27338372759</v>
      </c>
      <c r="L299" s="43">
        <v>289420.54524748214</v>
      </c>
      <c r="M299" s="43">
        <v>299673.12486090517</v>
      </c>
      <c r="N299" s="43">
        <v>310101.8464129442</v>
      </c>
    </row>
    <row r="300" spans="1:14" x14ac:dyDescent="0.3">
      <c r="A300" s="40" t="s">
        <v>277</v>
      </c>
      <c r="B300" s="41">
        <v>29789.323063079271</v>
      </c>
      <c r="C300" s="42">
        <v>31419.98681932317</v>
      </c>
      <c r="D300" s="41">
        <v>33138.20364313123</v>
      </c>
      <c r="E300" s="43">
        <v>34950.514678160864</v>
      </c>
      <c r="F300" s="43">
        <v>36857.374702589594</v>
      </c>
      <c r="G300" s="43">
        <v>38858.07101974039</v>
      </c>
      <c r="H300" s="43">
        <v>40951.604108349806</v>
      </c>
      <c r="I300" s="43">
        <v>43136.669843763098</v>
      </c>
      <c r="J300" s="43">
        <v>45419.757592368005</v>
      </c>
      <c r="K300" s="43">
        <v>47807.739264654294</v>
      </c>
      <c r="L300" s="43">
        <v>50299.403253946097</v>
      </c>
      <c r="M300" s="43">
        <v>52893.199930868454</v>
      </c>
      <c r="N300" s="43">
        <v>55587.221592089678</v>
      </c>
    </row>
    <row r="301" spans="1:14" x14ac:dyDescent="0.3">
      <c r="A301" s="40" t="s">
        <v>278</v>
      </c>
      <c r="B301" s="41">
        <v>54703.946329822102</v>
      </c>
      <c r="C301" s="42">
        <v>56162.687819409031</v>
      </c>
      <c r="D301" s="41">
        <v>57657.35431987499</v>
      </c>
      <c r="E301" s="43">
        <v>59192.023377625395</v>
      </c>
      <c r="F301" s="43">
        <v>60760.014744368978</v>
      </c>
      <c r="G301" s="43">
        <v>62353.175056924934</v>
      </c>
      <c r="H301" s="43">
        <v>63963.484679901165</v>
      </c>
      <c r="I301" s="43">
        <v>65583.059736242139</v>
      </c>
      <c r="J301" s="43">
        <v>67216.165658389378</v>
      </c>
      <c r="K301" s="43">
        <v>68866.972664376677</v>
      </c>
      <c r="L301" s="43">
        <v>70527.660842388766</v>
      </c>
      <c r="M301" s="43">
        <v>72190.550159383361</v>
      </c>
      <c r="N301" s="43">
        <v>73848.102295267629</v>
      </c>
    </row>
    <row r="302" spans="1:14" x14ac:dyDescent="0.3">
      <c r="A302" s="40" t="s">
        <v>279</v>
      </c>
      <c r="B302" s="41">
        <v>31436.044789652482</v>
      </c>
      <c r="C302" s="42">
        <v>32333.666910770149</v>
      </c>
      <c r="D302" s="41">
        <v>33255.204362131968</v>
      </c>
      <c r="E302" s="43">
        <v>34203.136301815779</v>
      </c>
      <c r="F302" s="43">
        <v>35173.732014399968</v>
      </c>
      <c r="G302" s="43">
        <v>36162.378483396278</v>
      </c>
      <c r="H302" s="43">
        <v>37164.506026071896</v>
      </c>
      <c r="I302" s="43">
        <v>38175.590031151056</v>
      </c>
      <c r="J302" s="43">
        <v>39198.157418867289</v>
      </c>
      <c r="K302" s="43">
        <v>40234.697910103263</v>
      </c>
      <c r="L302" s="43">
        <v>41280.701360148654</v>
      </c>
      <c r="M302" s="43">
        <v>42331.706216637074</v>
      </c>
      <c r="N302" s="43">
        <v>43383.301197116896</v>
      </c>
    </row>
    <row r="303" spans="1:14" x14ac:dyDescent="0.3">
      <c r="A303" s="40" t="s">
        <v>280</v>
      </c>
      <c r="B303" s="41">
        <v>17347.267973698854</v>
      </c>
      <c r="C303" s="42">
        <v>17987.362880453911</v>
      </c>
      <c r="D303" s="41">
        <v>18650.114609946209</v>
      </c>
      <c r="E303" s="43">
        <v>19337.359124408435</v>
      </c>
      <c r="F303" s="43">
        <v>20047.44496438358</v>
      </c>
      <c r="G303" s="43">
        <v>20778.15178767866</v>
      </c>
      <c r="H303" s="43">
        <v>21527.204661543674</v>
      </c>
      <c r="I303" s="43">
        <v>22292.274432147104</v>
      </c>
      <c r="J303" s="43">
        <v>23075.101668386844</v>
      </c>
      <c r="K303" s="43">
        <v>23877.45653432039</v>
      </c>
      <c r="L303" s="43">
        <v>24696.973365075286</v>
      </c>
      <c r="M303" s="43">
        <v>25531.232892680582</v>
      </c>
      <c r="N303" s="43">
        <v>26377.762736896184</v>
      </c>
    </row>
    <row r="304" spans="1:14" x14ac:dyDescent="0.3">
      <c r="A304" s="40" t="s">
        <v>281</v>
      </c>
      <c r="B304" s="41">
        <v>36818.396028317562</v>
      </c>
      <c r="C304" s="42">
        <v>37921.306183037661</v>
      </c>
      <c r="D304" s="41">
        <v>39055.24000490344</v>
      </c>
      <c r="E304" s="43">
        <v>40223.23377632023</v>
      </c>
      <c r="F304" s="43">
        <v>41421.027169211971</v>
      </c>
      <c r="G304" s="43">
        <v>42643.295842596395</v>
      </c>
      <c r="H304" s="43">
        <v>43884.737285194948</v>
      </c>
      <c r="I304" s="43">
        <v>45140.0731184611</v>
      </c>
      <c r="J304" s="43">
        <v>46412.345317424995</v>
      </c>
      <c r="K304" s="43">
        <v>47704.568188909201</v>
      </c>
      <c r="L304" s="43">
        <v>49011.461541343058</v>
      </c>
      <c r="M304" s="43">
        <v>50327.773965693785</v>
      </c>
      <c r="N304" s="43">
        <v>51648.285127244038</v>
      </c>
    </row>
    <row r="305" spans="1:14" x14ac:dyDescent="0.3">
      <c r="A305" s="40" t="s">
        <v>282</v>
      </c>
      <c r="B305" s="41">
        <v>54551.756394555065</v>
      </c>
      <c r="C305" s="42">
        <v>55763.56385420623</v>
      </c>
      <c r="D305" s="41">
        <v>56999.35027626402</v>
      </c>
      <c r="E305" s="43">
        <v>58262.74441719833</v>
      </c>
      <c r="F305" s="43">
        <v>59546.765983299032</v>
      </c>
      <c r="G305" s="43">
        <v>60843.114785753998</v>
      </c>
      <c r="H305" s="43">
        <v>62143.761776601801</v>
      </c>
      <c r="I305" s="43">
        <v>63440.946675628169</v>
      </c>
      <c r="J305" s="43">
        <v>64738.744401676326</v>
      </c>
      <c r="K305" s="43">
        <v>66041.067826430328</v>
      </c>
      <c r="L305" s="43">
        <v>67340.313172135793</v>
      </c>
      <c r="M305" s="43">
        <v>68629.140579846498</v>
      </c>
      <c r="N305" s="43">
        <v>69900.471546913584</v>
      </c>
    </row>
    <row r="306" spans="1:14" x14ac:dyDescent="0.3">
      <c r="A306" s="40" t="s">
        <v>283</v>
      </c>
      <c r="B306" s="41">
        <v>63099.836328458907</v>
      </c>
      <c r="C306" s="42">
        <v>64105.287217407276</v>
      </c>
      <c r="D306" s="41">
        <v>65123.400200725308</v>
      </c>
      <c r="E306" s="43">
        <v>66157.933952033767</v>
      </c>
      <c r="F306" s="43">
        <v>67200.578216007736</v>
      </c>
      <c r="G306" s="43">
        <v>68241.741791829772</v>
      </c>
      <c r="H306" s="43">
        <v>69272.368514826187</v>
      </c>
      <c r="I306" s="43">
        <v>70283.921786166175</v>
      </c>
      <c r="J306" s="43">
        <v>71281.107337888607</v>
      </c>
      <c r="K306" s="43">
        <v>72268.341208552927</v>
      </c>
      <c r="L306" s="43">
        <v>73237.407959550823</v>
      </c>
      <c r="M306" s="43">
        <v>74180.580522926961</v>
      </c>
      <c r="N306" s="43">
        <v>75090.605563646692</v>
      </c>
    </row>
    <row r="307" spans="1:14" x14ac:dyDescent="0.3">
      <c r="A307" s="40" t="s">
        <v>284</v>
      </c>
      <c r="B307" s="41">
        <v>195119.41414187904</v>
      </c>
      <c r="C307" s="42">
        <v>201343.43487945921</v>
      </c>
      <c r="D307" s="41">
        <v>207755.27671178363</v>
      </c>
      <c r="E307" s="43">
        <v>214372.11956630019</v>
      </c>
      <c r="F307" s="43">
        <v>221172.30808535611</v>
      </c>
      <c r="G307" s="43">
        <v>228128.32714627712</v>
      </c>
      <c r="H307" s="43">
        <v>235212.56724866814</v>
      </c>
      <c r="I307" s="43">
        <v>242397.33698239314</v>
      </c>
      <c r="J307" s="43">
        <v>249699.49710872036</v>
      </c>
      <c r="K307" s="43">
        <v>257135.88453086882</v>
      </c>
      <c r="L307" s="43">
        <v>264678.66776260774</v>
      </c>
      <c r="M307" s="43">
        <v>272299.95834587514</v>
      </c>
      <c r="N307" s="43">
        <v>279971.82373563695</v>
      </c>
    </row>
    <row r="308" spans="1:14" x14ac:dyDescent="0.3">
      <c r="A308" s="40" t="s">
        <v>285</v>
      </c>
      <c r="B308" s="41">
        <v>51142.684900903681</v>
      </c>
      <c r="C308" s="42">
        <v>52758.876121062582</v>
      </c>
      <c r="D308" s="41">
        <v>54423.33444595724</v>
      </c>
      <c r="E308" s="43">
        <v>56140.516948193486</v>
      </c>
      <c r="F308" s="43">
        <v>57904.708153134176</v>
      </c>
      <c r="G308" s="43">
        <v>59708.665445197934</v>
      </c>
      <c r="H308" s="43">
        <v>61545.129826382254</v>
      </c>
      <c r="I308" s="43">
        <v>63406.829207218776</v>
      </c>
      <c r="J308" s="43">
        <v>65298.150553434687</v>
      </c>
      <c r="K308" s="43">
        <v>67223.469531713345</v>
      </c>
      <c r="L308" s="43">
        <v>69175.482385164141</v>
      </c>
      <c r="M308" s="43">
        <v>71146.878860256038</v>
      </c>
      <c r="N308" s="43">
        <v>73130.345587806471</v>
      </c>
    </row>
    <row r="309" spans="1:14" x14ac:dyDescent="0.3">
      <c r="A309" s="40" t="s">
        <v>286</v>
      </c>
      <c r="B309" s="41">
        <v>21729.899686420023</v>
      </c>
      <c r="C309" s="42">
        <v>22418.700473682638</v>
      </c>
      <c r="D309" s="41">
        <v>23128.142128623909</v>
      </c>
      <c r="E309" s="43">
        <v>23860.124724707603</v>
      </c>
      <c r="F309" s="43">
        <v>24612.22523546674</v>
      </c>
      <c r="G309" s="43">
        <v>25381.370557287435</v>
      </c>
      <c r="H309" s="43">
        <v>26164.479468808095</v>
      </c>
      <c r="I309" s="43">
        <v>26958.464026589587</v>
      </c>
      <c r="J309" s="43">
        <v>27765.192633896633</v>
      </c>
      <c r="K309" s="43">
        <v>28586.529588998255</v>
      </c>
      <c r="L309" s="43">
        <v>29419.372791622238</v>
      </c>
      <c r="M309" s="43">
        <v>30260.616214583722</v>
      </c>
      <c r="N309" s="43">
        <v>31107.15134037477</v>
      </c>
    </row>
    <row r="310" spans="1:14" x14ac:dyDescent="0.3">
      <c r="A310" s="40" t="s">
        <v>287</v>
      </c>
      <c r="B310" s="41">
        <v>54024.158091438097</v>
      </c>
      <c r="C310" s="42">
        <v>55440.651116337518</v>
      </c>
      <c r="D310" s="41">
        <v>56891.349612571037</v>
      </c>
      <c r="E310" s="43">
        <v>58380.229769583559</v>
      </c>
      <c r="F310" s="43">
        <v>59900.655178898116</v>
      </c>
      <c r="G310" s="43">
        <v>61444.549284402492</v>
      </c>
      <c r="H310" s="43">
        <v>63003.9812651619</v>
      </c>
      <c r="I310" s="43">
        <v>64571.167732991307</v>
      </c>
      <c r="J310" s="43">
        <v>66150.295474938641</v>
      </c>
      <c r="K310" s="43">
        <v>67745.45032173676</v>
      </c>
      <c r="L310" s="43">
        <v>69348.921245505524</v>
      </c>
      <c r="M310" s="43">
        <v>70953.148094638847</v>
      </c>
      <c r="N310" s="43">
        <v>72550.723082254364</v>
      </c>
    </row>
    <row r="311" spans="1:14" x14ac:dyDescent="0.3">
      <c r="A311" s="40" t="s">
        <v>288</v>
      </c>
      <c r="B311" s="41">
        <v>59927</v>
      </c>
      <c r="C311" s="42">
        <v>61725</v>
      </c>
      <c r="D311" s="41">
        <v>63570</v>
      </c>
      <c r="E311" s="43">
        <v>65473</v>
      </c>
      <c r="F311" s="43">
        <v>67423</v>
      </c>
      <c r="G311" s="43">
        <v>69414</v>
      </c>
      <c r="H311" s="43">
        <v>71436</v>
      </c>
      <c r="I311" s="43">
        <v>73480</v>
      </c>
      <c r="J311" s="43">
        <v>75553</v>
      </c>
      <c r="K311" s="43">
        <v>77656</v>
      </c>
      <c r="L311" s="43">
        <v>79786</v>
      </c>
      <c r="M311" s="43">
        <v>81929</v>
      </c>
      <c r="N311" s="43">
        <v>84082</v>
      </c>
    </row>
    <row r="312" spans="1:14" x14ac:dyDescent="0.3">
      <c r="A312" s="40" t="s">
        <v>289</v>
      </c>
      <c r="B312" s="41">
        <v>22834.546017004384</v>
      </c>
      <c r="C312" s="42">
        <v>23649.92221143276</v>
      </c>
      <c r="D312" s="41">
        <v>24493.150516965819</v>
      </c>
      <c r="E312" s="43">
        <v>25366.540103536823</v>
      </c>
      <c r="F312" s="43">
        <v>26267.81979909915</v>
      </c>
      <c r="G312" s="43">
        <v>27193.984080412316</v>
      </c>
      <c r="H312" s="43">
        <v>28141.969640693278</v>
      </c>
      <c r="I312" s="43">
        <v>29108.656243104015</v>
      </c>
      <c r="J312" s="43">
        <v>30096.245838719529</v>
      </c>
      <c r="K312" s="43">
        <v>31106.968664904463</v>
      </c>
      <c r="L312" s="43">
        <v>32137.662672984075</v>
      </c>
      <c r="M312" s="43">
        <v>33185.110479122646</v>
      </c>
      <c r="N312" s="43">
        <v>34246.040360675499</v>
      </c>
    </row>
    <row r="313" spans="1:14" x14ac:dyDescent="0.3">
      <c r="A313" s="40" t="s">
        <v>290</v>
      </c>
      <c r="B313" s="41">
        <v>57375.722126957553</v>
      </c>
      <c r="C313" s="42">
        <v>59053.5821030812</v>
      </c>
      <c r="D313" s="41">
        <v>60777.373493227919</v>
      </c>
      <c r="E313" s="43">
        <v>62551.720378289116</v>
      </c>
      <c r="F313" s="43">
        <v>64369.894700461227</v>
      </c>
      <c r="G313" s="43">
        <v>66223.534485192227</v>
      </c>
      <c r="H313" s="43">
        <v>68104.334630502068</v>
      </c>
      <c r="I313" s="43">
        <v>70004.050321792049</v>
      </c>
      <c r="J313" s="43">
        <v>71927.353899418362</v>
      </c>
      <c r="K313" s="43">
        <v>73878.86187756306</v>
      </c>
      <c r="L313" s="43">
        <v>75850.341334096607</v>
      </c>
      <c r="M313" s="43">
        <v>77833.626543052436</v>
      </c>
      <c r="N313" s="43">
        <v>79820.622323470059</v>
      </c>
    </row>
    <row r="314" spans="1:14" x14ac:dyDescent="0.3">
      <c r="A314" s="40" t="s">
        <v>291</v>
      </c>
      <c r="B314" s="41">
        <v>34542.621409787447</v>
      </c>
      <c r="C314" s="42">
        <v>35518.091300204462</v>
      </c>
      <c r="D314" s="41">
        <v>36519.224420408886</v>
      </c>
      <c r="E314" s="43">
        <v>37548.718626278918</v>
      </c>
      <c r="F314" s="43">
        <v>38602.453252015832</v>
      </c>
      <c r="G314" s="43">
        <v>39675.344641170144</v>
      </c>
      <c r="H314" s="43">
        <v>40762.36286642238</v>
      </c>
      <c r="I314" s="43">
        <v>41858.533557573253</v>
      </c>
      <c r="J314" s="43">
        <v>42966.617873460869</v>
      </c>
      <c r="K314" s="43">
        <v>44089.332829395644</v>
      </c>
      <c r="L314" s="43">
        <v>45221.723977787995</v>
      </c>
      <c r="M314" s="43">
        <v>46358.896133899245</v>
      </c>
      <c r="N314" s="43">
        <v>47496.015126518163</v>
      </c>
    </row>
    <row r="315" spans="1:14" x14ac:dyDescent="0.3">
      <c r="A315" s="40" t="s">
        <v>292</v>
      </c>
      <c r="B315" s="41">
        <v>29892</v>
      </c>
      <c r="C315" s="42">
        <v>30786</v>
      </c>
      <c r="D315" s="41">
        <v>31709</v>
      </c>
      <c r="E315" s="43">
        <v>32657</v>
      </c>
      <c r="F315" s="43">
        <v>33630</v>
      </c>
      <c r="G315" s="43">
        <v>34623</v>
      </c>
      <c r="H315" s="43">
        <v>35631</v>
      </c>
      <c r="I315" s="43">
        <v>36651</v>
      </c>
      <c r="J315" s="43">
        <v>37685</v>
      </c>
      <c r="K315" s="43">
        <v>38735</v>
      </c>
      <c r="L315" s="43">
        <v>39796</v>
      </c>
      <c r="M315" s="43">
        <v>40866</v>
      </c>
      <c r="N315" s="43">
        <v>41938</v>
      </c>
    </row>
    <row r="316" spans="1:14" x14ac:dyDescent="0.3">
      <c r="A316" s="40"/>
      <c r="B316" s="41"/>
      <c r="C316" s="42"/>
      <c r="D316" s="41"/>
      <c r="E316" s="43"/>
      <c r="F316" s="43"/>
      <c r="G316" s="43"/>
      <c r="H316" s="43"/>
      <c r="I316" s="43"/>
      <c r="J316" s="43"/>
      <c r="K316" s="43"/>
      <c r="L316" s="43"/>
      <c r="M316" s="43"/>
      <c r="N316" s="43"/>
    </row>
    <row r="317" spans="1:14" x14ac:dyDescent="0.3">
      <c r="A317" s="38" t="s">
        <v>293</v>
      </c>
      <c r="B317" s="36">
        <v>563831.72190545755</v>
      </c>
      <c r="C317" s="36">
        <v>588860.05757196201</v>
      </c>
      <c r="D317" s="36">
        <v>613692.57658528897</v>
      </c>
      <c r="E317" s="44">
        <v>638295.75060892967</v>
      </c>
      <c r="F317" s="44">
        <v>662778.75719982944</v>
      </c>
      <c r="G317" s="44">
        <v>687191.88886275014</v>
      </c>
      <c r="H317" s="44">
        <v>711585.43810245511</v>
      </c>
      <c r="I317" s="44">
        <v>736009.69742370653</v>
      </c>
      <c r="J317" s="44">
        <v>760431.1384899962</v>
      </c>
      <c r="K317" s="44">
        <v>784816.23296481557</v>
      </c>
      <c r="L317" s="44">
        <v>809215.27335292741</v>
      </c>
      <c r="M317" s="44">
        <v>833678.55215909437</v>
      </c>
      <c r="N317" s="44">
        <v>858256.36188807921</v>
      </c>
    </row>
    <row r="318" spans="1:14" x14ac:dyDescent="0.3">
      <c r="A318" s="40" t="s">
        <v>294</v>
      </c>
      <c r="B318" s="41">
        <v>49197.05088884828</v>
      </c>
      <c r="C318" s="42">
        <v>51536.445967049614</v>
      </c>
      <c r="D318" s="41">
        <v>53867.401713769475</v>
      </c>
      <c r="E318" s="43">
        <v>56186.29685675411</v>
      </c>
      <c r="F318" s="43">
        <v>58502.086888293183</v>
      </c>
      <c r="G318" s="43">
        <v>60818.632899518969</v>
      </c>
      <c r="H318" s="43">
        <v>63139.851568220911</v>
      </c>
      <c r="I318" s="43">
        <v>65469.71161828249</v>
      </c>
      <c r="J318" s="43">
        <v>67804.756327863375</v>
      </c>
      <c r="K318" s="43">
        <v>70141.504657570666</v>
      </c>
      <c r="L318" s="43">
        <v>72483.961752179879</v>
      </c>
      <c r="M318" s="43">
        <v>74836.177949281977</v>
      </c>
      <c r="N318" s="43">
        <v>77202.245354018698</v>
      </c>
    </row>
    <row r="319" spans="1:14" x14ac:dyDescent="0.3">
      <c r="A319" s="40" t="s">
        <v>92</v>
      </c>
      <c r="B319" s="41">
        <v>4928.7450532200755</v>
      </c>
      <c r="C319" s="42">
        <v>5092.5038374683809</v>
      </c>
      <c r="D319" s="41">
        <v>5250.0391519351315</v>
      </c>
      <c r="E319" s="43">
        <v>5401.1537305349593</v>
      </c>
      <c r="F319" s="43">
        <v>5546.8586967340434</v>
      </c>
      <c r="G319" s="43">
        <v>5687.6388586169905</v>
      </c>
      <c r="H319" s="43">
        <v>5823.9619715159115</v>
      </c>
      <c r="I319" s="43">
        <v>5956.2787846433121</v>
      </c>
      <c r="J319" s="43">
        <v>6084.3524461273291</v>
      </c>
      <c r="K319" s="43">
        <v>6207.95981066288</v>
      </c>
      <c r="L319" s="43">
        <v>6327.54665654163</v>
      </c>
      <c r="M319" s="43">
        <v>6443.5417607651525</v>
      </c>
      <c r="N319" s="43">
        <v>6556.3570259440085</v>
      </c>
    </row>
    <row r="320" spans="1:14" x14ac:dyDescent="0.3">
      <c r="A320" s="40" t="s">
        <v>295</v>
      </c>
      <c r="B320" s="41">
        <v>49401.789800231199</v>
      </c>
      <c r="C320" s="42">
        <v>51913.228001874457</v>
      </c>
      <c r="D320" s="41">
        <v>54431.405919805933</v>
      </c>
      <c r="E320" s="43">
        <v>56952.643716156555</v>
      </c>
      <c r="F320" s="43">
        <v>59486.003582666817</v>
      </c>
      <c r="G320" s="43">
        <v>62035.465196281402</v>
      </c>
      <c r="H320" s="43">
        <v>64605.114627176823</v>
      </c>
      <c r="I320" s="43">
        <v>67199.141984163405</v>
      </c>
      <c r="J320" s="43">
        <v>69814.143561463614</v>
      </c>
      <c r="K320" s="43">
        <v>72446.646708457018</v>
      </c>
      <c r="L320" s="43">
        <v>75100.890747180383</v>
      </c>
      <c r="M320" s="43">
        <v>77781.214437722767</v>
      </c>
      <c r="N320" s="43">
        <v>80492.05355350225</v>
      </c>
    </row>
    <row r="321" spans="1:14" x14ac:dyDescent="0.3">
      <c r="A321" s="40" t="s">
        <v>296</v>
      </c>
      <c r="B321" s="41">
        <v>35106.459708902701</v>
      </c>
      <c r="C321" s="42">
        <v>37036.149044097794</v>
      </c>
      <c r="D321" s="41">
        <v>38985.290731084024</v>
      </c>
      <c r="E321" s="43">
        <v>40951.380872012225</v>
      </c>
      <c r="F321" s="43">
        <v>42941.072935237338</v>
      </c>
      <c r="G321" s="43">
        <v>44957.440549465071</v>
      </c>
      <c r="H321" s="43">
        <v>47003.681348615733</v>
      </c>
      <c r="I321" s="43">
        <v>49083.117226000613</v>
      </c>
      <c r="J321" s="43">
        <v>51193.551588132337</v>
      </c>
      <c r="K321" s="43">
        <v>53332.699966100605</v>
      </c>
      <c r="L321" s="43">
        <v>55503.939197754218</v>
      </c>
      <c r="M321" s="43">
        <v>57710.770824081803</v>
      </c>
      <c r="N321" s="43">
        <v>59956.82122691581</v>
      </c>
    </row>
    <row r="322" spans="1:14" x14ac:dyDescent="0.3">
      <c r="A322" s="40" t="s">
        <v>224</v>
      </c>
      <c r="B322" s="41">
        <v>101377.89212438469</v>
      </c>
      <c r="C322" s="42">
        <v>105673.92570934421</v>
      </c>
      <c r="D322" s="41">
        <v>109907.81963271134</v>
      </c>
      <c r="E322" s="43">
        <v>114072.81595079733</v>
      </c>
      <c r="F322" s="43">
        <v>118187.70519283996</v>
      </c>
      <c r="G322" s="43">
        <v>122260.67353615005</v>
      </c>
      <c r="H322" s="43">
        <v>126299.86184742897</v>
      </c>
      <c r="I322" s="43">
        <v>130313.35780452835</v>
      </c>
      <c r="J322" s="43">
        <v>134294.38530968811</v>
      </c>
      <c r="K322" s="43">
        <v>138236.25598169331</v>
      </c>
      <c r="L322" s="43">
        <v>142147.0973821017</v>
      </c>
      <c r="M322" s="43">
        <v>146034.96839123682</v>
      </c>
      <c r="N322" s="43">
        <v>149907.85230505839</v>
      </c>
    </row>
    <row r="323" spans="1:14" x14ac:dyDescent="0.3">
      <c r="A323" s="40" t="s">
        <v>297</v>
      </c>
      <c r="B323" s="41">
        <v>14347.260323890425</v>
      </c>
      <c r="C323" s="42">
        <v>15043.28889335987</v>
      </c>
      <c r="D323" s="41">
        <v>15738.117366315257</v>
      </c>
      <c r="E323" s="43">
        <v>16430.681713858692</v>
      </c>
      <c r="F323" s="43">
        <v>17123.595235339031</v>
      </c>
      <c r="G323" s="43">
        <v>17817.988335038248</v>
      </c>
      <c r="H323" s="43">
        <v>18515.011867764584</v>
      </c>
      <c r="I323" s="43">
        <v>19215.836183998897</v>
      </c>
      <c r="J323" s="43">
        <v>19919.454497143626</v>
      </c>
      <c r="K323" s="43">
        <v>20624.849156849839</v>
      </c>
      <c r="L323" s="43">
        <v>21333.202069777981</v>
      </c>
      <c r="M323" s="43">
        <v>22045.712788069799</v>
      </c>
      <c r="N323" s="43">
        <v>22763.597570418086</v>
      </c>
    </row>
    <row r="324" spans="1:14" x14ac:dyDescent="0.3">
      <c r="A324" s="40" t="s">
        <v>298</v>
      </c>
      <c r="B324" s="41">
        <v>26197.3175988066</v>
      </c>
      <c r="C324" s="42">
        <v>27719.078782329176</v>
      </c>
      <c r="D324" s="41">
        <v>29264.218236615183</v>
      </c>
      <c r="E324" s="43">
        <v>30831.019090373178</v>
      </c>
      <c r="F324" s="43">
        <v>32424.657775027601</v>
      </c>
      <c r="G324" s="43">
        <v>34047.65988702741</v>
      </c>
      <c r="H324" s="43">
        <v>35702.673856881527</v>
      </c>
      <c r="I324" s="43">
        <v>37392.472745351464</v>
      </c>
      <c r="J324" s="43">
        <v>39115.644388731445</v>
      </c>
      <c r="K324" s="43">
        <v>40870.690908480457</v>
      </c>
      <c r="L324" s="43">
        <v>42660.446408825672</v>
      </c>
      <c r="M324" s="43">
        <v>44487.873170357503</v>
      </c>
      <c r="N324" s="43">
        <v>46356.063412326868</v>
      </c>
    </row>
    <row r="325" spans="1:14" x14ac:dyDescent="0.3">
      <c r="A325" s="40" t="s">
        <v>299</v>
      </c>
      <c r="B325" s="41">
        <v>44357.776346801162</v>
      </c>
      <c r="C325" s="42">
        <v>45809.739317598986</v>
      </c>
      <c r="D325" s="41">
        <v>47204.352024370659</v>
      </c>
      <c r="E325" s="43">
        <v>48539.922621272905</v>
      </c>
      <c r="F325" s="43">
        <v>49825.617132097017</v>
      </c>
      <c r="G325" s="43">
        <v>51065.858726312559</v>
      </c>
      <c r="H325" s="43">
        <v>52264.909178159287</v>
      </c>
      <c r="I325" s="43">
        <v>53426.869659412689</v>
      </c>
      <c r="J325" s="43">
        <v>54549.668848319117</v>
      </c>
      <c r="K325" s="43">
        <v>55631.362249012011</v>
      </c>
      <c r="L325" s="43">
        <v>56676.000690192152</v>
      </c>
      <c r="M325" s="43">
        <v>57687.475127971389</v>
      </c>
      <c r="N325" s="43">
        <v>58669.518153112913</v>
      </c>
    </row>
    <row r="326" spans="1:14" x14ac:dyDescent="0.3">
      <c r="A326" s="40" t="s">
        <v>300</v>
      </c>
      <c r="B326" s="41">
        <v>68121.065960947497</v>
      </c>
      <c r="C326" s="42">
        <v>70495.776178640488</v>
      </c>
      <c r="D326" s="41">
        <v>72791.542839716232</v>
      </c>
      <c r="E326" s="43">
        <v>75005.234221887105</v>
      </c>
      <c r="F326" s="43">
        <v>77150.507331336921</v>
      </c>
      <c r="G326" s="43">
        <v>79233.774849533322</v>
      </c>
      <c r="H326" s="43">
        <v>81261.253172464072</v>
      </c>
      <c r="I326" s="43">
        <v>83238.961346060867</v>
      </c>
      <c r="J326" s="43">
        <v>85163.332957119535</v>
      </c>
      <c r="K326" s="43">
        <v>87030.971954735869</v>
      </c>
      <c r="L326" s="43">
        <v>88847.854274729092</v>
      </c>
      <c r="M326" s="43">
        <v>90619.755458280459</v>
      </c>
      <c r="N326" s="43">
        <v>92352.250702048579</v>
      </c>
    </row>
    <row r="327" spans="1:14" x14ac:dyDescent="0.3">
      <c r="A327" s="40" t="s">
        <v>301</v>
      </c>
      <c r="B327" s="41">
        <v>94406.702520189647</v>
      </c>
      <c r="C327" s="42">
        <v>99445.864737668453</v>
      </c>
      <c r="D327" s="41">
        <v>104521.77946655464</v>
      </c>
      <c r="E327" s="43">
        <v>109627.54294761748</v>
      </c>
      <c r="F327" s="43">
        <v>114780.76994843666</v>
      </c>
      <c r="G327" s="43">
        <v>119989.41415918552</v>
      </c>
      <c r="H327" s="43">
        <v>125261.71108033664</v>
      </c>
      <c r="I327" s="43">
        <v>130606.17639350766</v>
      </c>
      <c r="J327" s="43">
        <v>136016.61139805167</v>
      </c>
      <c r="K327" s="43">
        <v>141486.62057299603</v>
      </c>
      <c r="L327" s="43">
        <v>147024.84225410977</v>
      </c>
      <c r="M327" s="43">
        <v>152640.19165540623</v>
      </c>
      <c r="N327" s="43">
        <v>158341.85894850452</v>
      </c>
    </row>
    <row r="328" spans="1:14" x14ac:dyDescent="0.3">
      <c r="A328" s="40" t="s">
        <v>302</v>
      </c>
      <c r="B328" s="41">
        <v>21183.733023120098</v>
      </c>
      <c r="C328" s="42">
        <v>21408.73409276046</v>
      </c>
      <c r="D328" s="41">
        <v>21588.160992757264</v>
      </c>
      <c r="E328" s="43">
        <v>21723.666526513312</v>
      </c>
      <c r="F328" s="43">
        <v>21821.6293264009</v>
      </c>
      <c r="G328" s="43">
        <v>21885.958296124969</v>
      </c>
      <c r="H328" s="43">
        <v>21920.253284243197</v>
      </c>
      <c r="I328" s="43">
        <v>21927.824021194385</v>
      </c>
      <c r="J328" s="43">
        <v>21909.293163642185</v>
      </c>
      <c r="K328" s="43">
        <v>21865.347449579094</v>
      </c>
      <c r="L328" s="43">
        <v>21798.987641627697</v>
      </c>
      <c r="M328" s="43">
        <v>21712.963357238044</v>
      </c>
      <c r="N328" s="43">
        <v>21609.789169087915</v>
      </c>
    </row>
    <row r="329" spans="1:14" x14ac:dyDescent="0.3">
      <c r="A329" s="40" t="s">
        <v>303</v>
      </c>
      <c r="B329" s="41">
        <v>55205.928556115294</v>
      </c>
      <c r="C329" s="42">
        <v>57685.323009770109</v>
      </c>
      <c r="D329" s="41">
        <v>60142.448509653848</v>
      </c>
      <c r="E329" s="43">
        <v>62573.392361151753</v>
      </c>
      <c r="F329" s="43">
        <v>64988.253155419974</v>
      </c>
      <c r="G329" s="43">
        <v>67391.383569495592</v>
      </c>
      <c r="H329" s="43">
        <v>69787.154299647504</v>
      </c>
      <c r="I329" s="43">
        <v>72179.949656562487</v>
      </c>
      <c r="J329" s="43">
        <v>74565.944003713827</v>
      </c>
      <c r="K329" s="43">
        <v>76941.323548677872</v>
      </c>
      <c r="L329" s="43">
        <v>79310.504277907283</v>
      </c>
      <c r="M329" s="43">
        <v>81677.907238682426</v>
      </c>
      <c r="N329" s="43">
        <v>84047.954467141142</v>
      </c>
    </row>
    <row r="330" spans="1:14" x14ac:dyDescent="0.3">
      <c r="A330" s="40"/>
      <c r="B330" s="41"/>
      <c r="C330" s="42"/>
      <c r="D330" s="41"/>
      <c r="E330" s="43"/>
      <c r="F330" s="43"/>
      <c r="G330" s="43"/>
      <c r="H330" s="43"/>
      <c r="I330" s="43"/>
      <c r="J330" s="43"/>
      <c r="K330" s="43"/>
      <c r="L330" s="43"/>
      <c r="M330" s="43"/>
      <c r="N330" s="43"/>
    </row>
    <row r="331" spans="1:14" x14ac:dyDescent="0.3">
      <c r="A331" s="38" t="s">
        <v>304</v>
      </c>
      <c r="B331" s="36">
        <v>383636.10200625489</v>
      </c>
      <c r="C331" s="36">
        <v>393344.96887050226</v>
      </c>
      <c r="D331" s="36">
        <v>403255.82355378009</v>
      </c>
      <c r="E331" s="44">
        <v>413398.64569358842</v>
      </c>
      <c r="F331" s="44">
        <v>423787.6929190557</v>
      </c>
      <c r="G331" s="44">
        <v>434377.99577393237</v>
      </c>
      <c r="H331" s="44">
        <v>445124.58480196784</v>
      </c>
      <c r="I331" s="44">
        <v>455982.49054691207</v>
      </c>
      <c r="J331" s="44">
        <v>466981.69264626544</v>
      </c>
      <c r="K331" s="44">
        <v>478152.17073752778</v>
      </c>
      <c r="L331" s="44">
        <v>489448.95536444895</v>
      </c>
      <c r="M331" s="44">
        <v>500827.07707077905</v>
      </c>
      <c r="N331" s="44">
        <v>512241.56640026765</v>
      </c>
    </row>
    <row r="332" spans="1:14" x14ac:dyDescent="0.3">
      <c r="A332" s="40" t="s">
        <v>305</v>
      </c>
      <c r="B332" s="41">
        <v>96259.473445448384</v>
      </c>
      <c r="C332" s="42">
        <v>98304.625843729678</v>
      </c>
      <c r="D332" s="41">
        <v>100370.45388289493</v>
      </c>
      <c r="E332" s="43">
        <v>102463.02549831236</v>
      </c>
      <c r="F332" s="43">
        <v>104584.37597484775</v>
      </c>
      <c r="G332" s="43">
        <v>106721.89860414855</v>
      </c>
      <c r="H332" s="43">
        <v>108863.15905709374</v>
      </c>
      <c r="I332" s="43">
        <v>110995.90773984</v>
      </c>
      <c r="J332" s="43">
        <v>113126.24853124721</v>
      </c>
      <c r="K332" s="43">
        <v>115260.13592077413</v>
      </c>
      <c r="L332" s="43">
        <v>117385.39338135083</v>
      </c>
      <c r="M332" s="43">
        <v>119490.05583673042</v>
      </c>
      <c r="N332" s="43">
        <v>121562.38190751015</v>
      </c>
    </row>
    <row r="333" spans="1:14" x14ac:dyDescent="0.3">
      <c r="A333" s="40" t="s">
        <v>306</v>
      </c>
      <c r="B333" s="41">
        <v>58788.150132318282</v>
      </c>
      <c r="C333" s="42">
        <v>60174.846517385849</v>
      </c>
      <c r="D333" s="41">
        <v>61580.278470744946</v>
      </c>
      <c r="E333" s="43">
        <v>63008.285108989214</v>
      </c>
      <c r="F333" s="43">
        <v>64460.25472472261</v>
      </c>
      <c r="G333" s="43">
        <v>65928.542457422911</v>
      </c>
      <c r="H333" s="43">
        <v>67405.539370419545</v>
      </c>
      <c r="I333" s="43">
        <v>68883.680935564131</v>
      </c>
      <c r="J333" s="43">
        <v>70366.74925589851</v>
      </c>
      <c r="K333" s="43">
        <v>71858.468021916138</v>
      </c>
      <c r="L333" s="43">
        <v>73351.265363296596</v>
      </c>
      <c r="M333" s="43">
        <v>74837.632188822463</v>
      </c>
      <c r="N333" s="43">
        <v>76310.130992516031</v>
      </c>
    </row>
    <row r="334" spans="1:14" x14ac:dyDescent="0.3">
      <c r="A334" s="40" t="s">
        <v>307</v>
      </c>
      <c r="B334" s="41">
        <v>62969.906209184868</v>
      </c>
      <c r="C334" s="42">
        <v>65995.278676681526</v>
      </c>
      <c r="D334" s="41">
        <v>69150.312703020667</v>
      </c>
      <c r="E334" s="43">
        <v>72444.393939491056</v>
      </c>
      <c r="F334" s="43">
        <v>75884.620277971539</v>
      </c>
      <c r="G334" s="43">
        <v>79467.554137620347</v>
      </c>
      <c r="H334" s="43">
        <v>83189.130336700502</v>
      </c>
      <c r="I334" s="43">
        <v>87044.626567047642</v>
      </c>
      <c r="J334" s="43">
        <v>91043.245777777265</v>
      </c>
      <c r="K334" s="43">
        <v>95194.711522165948</v>
      </c>
      <c r="L334" s="43">
        <v>99494.048307348043</v>
      </c>
      <c r="M334" s="43">
        <v>103935.55856406075</v>
      </c>
      <c r="N334" s="43">
        <v>108512.79232022823</v>
      </c>
    </row>
    <row r="335" spans="1:14" x14ac:dyDescent="0.3">
      <c r="A335" s="40" t="s">
        <v>308</v>
      </c>
      <c r="B335" s="41">
        <v>104580.35190663784</v>
      </c>
      <c r="C335" s="42">
        <v>107193.73446717289</v>
      </c>
      <c r="D335" s="41">
        <v>109847.49673881</v>
      </c>
      <c r="E335" s="43">
        <v>112548.64775505768</v>
      </c>
      <c r="F335" s="43">
        <v>115299.85072007346</v>
      </c>
      <c r="G335" s="43">
        <v>118087.60322450341</v>
      </c>
      <c r="H335" s="43">
        <v>120898.3928218619</v>
      </c>
      <c r="I335" s="43">
        <v>123718.71245300821</v>
      </c>
      <c r="J335" s="43">
        <v>126555.38791138146</v>
      </c>
      <c r="K335" s="43">
        <v>129415.17708799429</v>
      </c>
      <c r="L335" s="43">
        <v>132284.50387193347</v>
      </c>
      <c r="M335" s="43">
        <v>135149.83095613433</v>
      </c>
      <c r="N335" s="43">
        <v>137997.67628276418</v>
      </c>
    </row>
    <row r="336" spans="1:14" x14ac:dyDescent="0.3">
      <c r="A336" s="40" t="s">
        <v>309</v>
      </c>
      <c r="B336" s="41">
        <v>61038.220312665508</v>
      </c>
      <c r="C336" s="42">
        <v>61676.48336553228</v>
      </c>
      <c r="D336" s="41">
        <v>62307.281758309597</v>
      </c>
      <c r="E336" s="43">
        <v>62934.293391738065</v>
      </c>
      <c r="F336" s="43">
        <v>63558.591221440307</v>
      </c>
      <c r="G336" s="43">
        <v>64172.397350237174</v>
      </c>
      <c r="H336" s="43">
        <v>64768.363215892146</v>
      </c>
      <c r="I336" s="43">
        <v>65339.562851452087</v>
      </c>
      <c r="J336" s="43">
        <v>65890.061169960944</v>
      </c>
      <c r="K336" s="43">
        <v>66423.678184677279</v>
      </c>
      <c r="L336" s="43">
        <v>66933.744440520022</v>
      </c>
      <c r="M336" s="43">
        <v>67413.999525031017</v>
      </c>
      <c r="N336" s="43">
        <v>67858.584897249122</v>
      </c>
    </row>
    <row r="337" spans="1:14" x14ac:dyDescent="0.3">
      <c r="A337" s="40"/>
      <c r="B337" s="41"/>
      <c r="C337" s="42"/>
      <c r="D337" s="41"/>
      <c r="E337" s="43"/>
      <c r="F337" s="43"/>
      <c r="G337" s="43"/>
      <c r="H337" s="43"/>
      <c r="I337" s="43"/>
      <c r="J337" s="43"/>
      <c r="K337" s="43"/>
      <c r="L337" s="43"/>
      <c r="M337" s="43"/>
      <c r="N337" s="43"/>
    </row>
    <row r="338" spans="1:14" x14ac:dyDescent="0.3">
      <c r="A338" s="38" t="s">
        <v>310</v>
      </c>
      <c r="B338" s="36">
        <v>213312.87412159325</v>
      </c>
      <c r="C338" s="36">
        <v>215751.56549591251</v>
      </c>
      <c r="D338" s="36">
        <v>218510.33083035861</v>
      </c>
      <c r="E338" s="44">
        <v>221646.23177483774</v>
      </c>
      <c r="F338" s="44">
        <v>225108.06828091078</v>
      </c>
      <c r="G338" s="44">
        <v>228810.2478737183</v>
      </c>
      <c r="H338" s="44">
        <v>232667.17807840096</v>
      </c>
      <c r="I338" s="44">
        <v>236593.26642009933</v>
      </c>
      <c r="J338" s="44">
        <v>240645.57454871992</v>
      </c>
      <c r="K338" s="44">
        <v>244881.16411416861</v>
      </c>
      <c r="L338" s="44">
        <v>249214.44264158633</v>
      </c>
      <c r="M338" s="44">
        <v>253559.81765611362</v>
      </c>
      <c r="N338" s="44">
        <v>257831.69668289111</v>
      </c>
    </row>
    <row r="339" spans="1:14" x14ac:dyDescent="0.3">
      <c r="A339" s="40" t="s">
        <v>310</v>
      </c>
      <c r="B339" s="41">
        <v>65048.165848288452</v>
      </c>
      <c r="C339" s="42">
        <v>66037.021401967111</v>
      </c>
      <c r="D339" s="41">
        <v>67127.637661923771</v>
      </c>
      <c r="E339" s="43">
        <v>68338.584065543808</v>
      </c>
      <c r="F339" s="43">
        <v>69655.163625000569</v>
      </c>
      <c r="G339" s="43">
        <v>71051.751423408277</v>
      </c>
      <c r="H339" s="43">
        <v>72502.329662767603</v>
      </c>
      <c r="I339" s="43">
        <v>73980.496111666755</v>
      </c>
      <c r="J339" s="43">
        <v>75504.23147472323</v>
      </c>
      <c r="K339" s="43">
        <v>77091.752015311518</v>
      </c>
      <c r="L339" s="43">
        <v>78716.445025482361</v>
      </c>
      <c r="M339" s="43">
        <v>80351.330729751586</v>
      </c>
      <c r="N339" s="43">
        <v>81969.071355223117</v>
      </c>
    </row>
    <row r="340" spans="1:14" x14ac:dyDescent="0.3">
      <c r="A340" s="40" t="s">
        <v>311</v>
      </c>
      <c r="B340" s="41">
        <v>10880.978257033672</v>
      </c>
      <c r="C340" s="42">
        <v>11002.747103394073</v>
      </c>
      <c r="D340" s="41">
        <v>11140.271780738174</v>
      </c>
      <c r="E340" s="43">
        <v>11296.428713474321</v>
      </c>
      <c r="F340" s="43">
        <v>11468.570116294111</v>
      </c>
      <c r="G340" s="43">
        <v>11652.296115349978</v>
      </c>
      <c r="H340" s="43">
        <v>11843.210654672039</v>
      </c>
      <c r="I340" s="43">
        <v>12036.923471952119</v>
      </c>
      <c r="J340" s="43">
        <v>12236.305716152672</v>
      </c>
      <c r="K340" s="43">
        <v>12444.220874379003</v>
      </c>
      <c r="L340" s="43">
        <v>12656.278855503175</v>
      </c>
      <c r="M340" s="43">
        <v>12868.099310452946</v>
      </c>
      <c r="N340" s="43">
        <v>13075.313566330515</v>
      </c>
    </row>
    <row r="341" spans="1:14" x14ac:dyDescent="0.3">
      <c r="A341" s="40" t="s">
        <v>312</v>
      </c>
      <c r="B341" s="41">
        <v>17629.362054105415</v>
      </c>
      <c r="C341" s="42">
        <v>17685.333135466302</v>
      </c>
      <c r="D341" s="41">
        <v>17764.433385370998</v>
      </c>
      <c r="E341" s="43">
        <v>17870.64383259981</v>
      </c>
      <c r="F341" s="43">
        <v>17999.140495592801</v>
      </c>
      <c r="G341" s="43">
        <v>18142.513924299474</v>
      </c>
      <c r="H341" s="43">
        <v>18293.586831264118</v>
      </c>
      <c r="I341" s="43">
        <v>18445.412459783816</v>
      </c>
      <c r="J341" s="43">
        <v>18602.300265793961</v>
      </c>
      <c r="K341" s="43">
        <v>18768.410842127822</v>
      </c>
      <c r="L341" s="43">
        <v>18936.917423897532</v>
      </c>
      <c r="M341" s="43">
        <v>19101.22031785173</v>
      </c>
      <c r="N341" s="43">
        <v>19254.9449907239</v>
      </c>
    </row>
    <row r="342" spans="1:14" x14ac:dyDescent="0.3">
      <c r="A342" s="40" t="s">
        <v>313</v>
      </c>
      <c r="B342" s="41">
        <v>39684.892626732828</v>
      </c>
      <c r="C342" s="42">
        <v>39798.454789664509</v>
      </c>
      <c r="D342" s="41">
        <v>39963.974970703741</v>
      </c>
      <c r="E342" s="43">
        <v>40190.357630755178</v>
      </c>
      <c r="F342" s="43">
        <v>40466.700147865675</v>
      </c>
      <c r="G342" s="43">
        <v>40776.302500280974</v>
      </c>
      <c r="H342" s="43">
        <v>41103.007133299376</v>
      </c>
      <c r="I342" s="43">
        <v>41431.194463143016</v>
      </c>
      <c r="J342" s="43">
        <v>41770.539672771643</v>
      </c>
      <c r="K342" s="43">
        <v>42130.371698079653</v>
      </c>
      <c r="L342" s="43">
        <v>42495.351656942861</v>
      </c>
      <c r="M342" s="43">
        <v>42850.669216453993</v>
      </c>
      <c r="N342" s="43">
        <v>43182.037495412951</v>
      </c>
    </row>
    <row r="343" spans="1:14" x14ac:dyDescent="0.3">
      <c r="A343" s="40" t="s">
        <v>314</v>
      </c>
      <c r="B343" s="41">
        <v>16102.469224853086</v>
      </c>
      <c r="C343" s="42">
        <v>16374.863114846847</v>
      </c>
      <c r="D343" s="41">
        <v>16673.406768424378</v>
      </c>
      <c r="E343" s="43">
        <v>17002.8505442469</v>
      </c>
      <c r="F343" s="43">
        <v>17359.685680290881</v>
      </c>
      <c r="G343" s="43">
        <v>17737.651097185724</v>
      </c>
      <c r="H343" s="43">
        <v>18130.344714378833</v>
      </c>
      <c r="I343" s="43">
        <v>18531.224555487643</v>
      </c>
      <c r="J343" s="43">
        <v>18944.84037499347</v>
      </c>
      <c r="K343" s="43">
        <v>19375.831731707181</v>
      </c>
      <c r="L343" s="43">
        <v>19817.583211070545</v>
      </c>
      <c r="M343" s="43">
        <v>20263.341854271112</v>
      </c>
      <c r="N343" s="43">
        <v>20706.218477559418</v>
      </c>
    </row>
    <row r="344" spans="1:14" x14ac:dyDescent="0.3">
      <c r="A344" s="40" t="s">
        <v>315</v>
      </c>
      <c r="B344" s="41">
        <v>10298.875984079803</v>
      </c>
      <c r="C344" s="42">
        <v>10459.445054154225</v>
      </c>
      <c r="D344" s="41">
        <v>10636.259484733504</v>
      </c>
      <c r="E344" s="43">
        <v>10832.281304870328</v>
      </c>
      <c r="F344" s="43">
        <v>11045.202020845789</v>
      </c>
      <c r="G344" s="43">
        <v>11270.976080480628</v>
      </c>
      <c r="H344" s="43">
        <v>11505.489368773886</v>
      </c>
      <c r="I344" s="43">
        <v>11744.560423574416</v>
      </c>
      <c r="J344" s="43">
        <v>11991.049950720546</v>
      </c>
      <c r="K344" s="43">
        <v>12247.860461191474</v>
      </c>
      <c r="L344" s="43">
        <v>12510.77402975254</v>
      </c>
      <c r="M344" s="43">
        <v>12775.507894629885</v>
      </c>
      <c r="N344" s="43">
        <v>13037.715782142905</v>
      </c>
    </row>
    <row r="345" spans="1:14" x14ac:dyDescent="0.3">
      <c r="A345" s="40" t="s">
        <v>316</v>
      </c>
      <c r="B345" s="41">
        <v>11062.653574541486</v>
      </c>
      <c r="C345" s="42">
        <v>11082.762420277786</v>
      </c>
      <c r="D345" s="41">
        <v>11117.271219610977</v>
      </c>
      <c r="E345" s="43">
        <v>11168.609413426433</v>
      </c>
      <c r="F345" s="43">
        <v>11233.697718130379</v>
      </c>
      <c r="G345" s="43">
        <v>11307.861858096036</v>
      </c>
      <c r="H345" s="43">
        <v>11386.597207199167</v>
      </c>
      <c r="I345" s="43">
        <v>11465.566712122765</v>
      </c>
      <c r="J345" s="43">
        <v>11547.444072320708</v>
      </c>
      <c r="K345" s="43">
        <v>11634.796233010366</v>
      </c>
      <c r="L345" s="43">
        <v>11723.374216111702</v>
      </c>
      <c r="M345" s="43">
        <v>11809.092359880609</v>
      </c>
      <c r="N345" s="43">
        <v>11888.026111561452</v>
      </c>
    </row>
    <row r="346" spans="1:14" x14ac:dyDescent="0.3">
      <c r="A346" s="40" t="s">
        <v>317</v>
      </c>
      <c r="B346" s="41">
        <v>5810.2291999673835</v>
      </c>
      <c r="C346" s="42">
        <v>5828.3759247790613</v>
      </c>
      <c r="D346" s="41">
        <v>5854.1428190701326</v>
      </c>
      <c r="E346" s="43">
        <v>5888.8405581082134</v>
      </c>
      <c r="F346" s="43">
        <v>5930.8782172833444</v>
      </c>
      <c r="G346" s="43">
        <v>5977.8133082322047</v>
      </c>
      <c r="H346" s="43">
        <v>6027.2803371903083</v>
      </c>
      <c r="I346" s="43">
        <v>6076.9902476156722</v>
      </c>
      <c r="J346" s="43">
        <v>6128.3627136136738</v>
      </c>
      <c r="K346" s="43">
        <v>6182.7680778566664</v>
      </c>
      <c r="L346" s="43">
        <v>6237.9570859984451</v>
      </c>
      <c r="M346" s="43">
        <v>6291.755741973092</v>
      </c>
      <c r="N346" s="43">
        <v>6342.064659036967</v>
      </c>
    </row>
    <row r="347" spans="1:14" x14ac:dyDescent="0.3">
      <c r="A347" s="40" t="s">
        <v>318</v>
      </c>
      <c r="B347" s="41">
        <v>27425.174122257999</v>
      </c>
      <c r="C347" s="42">
        <v>28013.125966491043</v>
      </c>
      <c r="D347" s="41">
        <v>28650.698969313173</v>
      </c>
      <c r="E347" s="43">
        <v>29346.721706033699</v>
      </c>
      <c r="F347" s="43">
        <v>30095.855562512039</v>
      </c>
      <c r="G347" s="43">
        <v>30887.867430669416</v>
      </c>
      <c r="H347" s="43">
        <v>31712.089484737877</v>
      </c>
      <c r="I347" s="43">
        <v>32557.413526506713</v>
      </c>
      <c r="J347" s="43">
        <v>33432.103876752721</v>
      </c>
      <c r="K347" s="43">
        <v>34344.72881571293</v>
      </c>
      <c r="L347" s="43">
        <v>35283.967057274655</v>
      </c>
      <c r="M347" s="43">
        <v>36238.045753181221</v>
      </c>
      <c r="N347" s="43">
        <v>37194.735093160387</v>
      </c>
    </row>
    <row r="348" spans="1:14" x14ac:dyDescent="0.3">
      <c r="A348" s="40" t="s">
        <v>319</v>
      </c>
      <c r="B348" s="41">
        <v>9370.0732297331324</v>
      </c>
      <c r="C348" s="42">
        <v>9469.4365848715624</v>
      </c>
      <c r="D348" s="41">
        <v>9582.2337704697657</v>
      </c>
      <c r="E348" s="43">
        <v>9710.9140057791174</v>
      </c>
      <c r="F348" s="43">
        <v>9853.1746970952245</v>
      </c>
      <c r="G348" s="43">
        <v>10005.214135715591</v>
      </c>
      <c r="H348" s="43">
        <v>10163.242684117713</v>
      </c>
      <c r="I348" s="43">
        <v>10323.484448246407</v>
      </c>
      <c r="J348" s="43">
        <v>10488.396430877305</v>
      </c>
      <c r="K348" s="43">
        <v>10660.423364791988</v>
      </c>
      <c r="L348" s="43">
        <v>10835.794079552492</v>
      </c>
      <c r="M348" s="43">
        <v>11010.754477667453</v>
      </c>
      <c r="N348" s="43">
        <v>11181.569151739524</v>
      </c>
    </row>
    <row r="349" spans="1:14" x14ac:dyDescent="0.3">
      <c r="A349" s="40"/>
      <c r="B349" s="48"/>
      <c r="C349" s="48"/>
      <c r="D349" s="48"/>
      <c r="E349" s="43"/>
      <c r="F349" s="43"/>
      <c r="G349" s="43"/>
      <c r="H349" s="43"/>
      <c r="I349" s="43"/>
      <c r="J349" s="43"/>
      <c r="K349" s="43"/>
      <c r="L349" s="43"/>
      <c r="M349" s="43"/>
      <c r="N349" s="43"/>
    </row>
    <row r="350" spans="1:14" x14ac:dyDescent="0.3">
      <c r="A350" s="38" t="s">
        <v>320</v>
      </c>
      <c r="B350" s="36">
        <v>347960.47297602391</v>
      </c>
      <c r="C350" s="36">
        <v>355223.05489415547</v>
      </c>
      <c r="D350" s="36">
        <v>362825.72933748312</v>
      </c>
      <c r="E350" s="44">
        <v>370890.69975828973</v>
      </c>
      <c r="F350" s="44">
        <v>379359.45786058815</v>
      </c>
      <c r="G350" s="44">
        <v>388155.40295022464</v>
      </c>
      <c r="H350" s="44">
        <v>397201.93433304521</v>
      </c>
      <c r="I350" s="44">
        <v>406422.45131489588</v>
      </c>
      <c r="J350" s="44">
        <v>415868.02102521254</v>
      </c>
      <c r="K350" s="44">
        <v>425589.71059343155</v>
      </c>
      <c r="L350" s="44">
        <v>435510.91932539828</v>
      </c>
      <c r="M350" s="44">
        <v>445555.04652695946</v>
      </c>
      <c r="N350" s="44">
        <v>455645.4915039608</v>
      </c>
    </row>
    <row r="351" spans="1:14" x14ac:dyDescent="0.3">
      <c r="A351" s="40" t="s">
        <v>320</v>
      </c>
      <c r="B351" s="41">
        <v>88917.968731264598</v>
      </c>
      <c r="C351" s="42">
        <v>90400.740323834572</v>
      </c>
      <c r="D351" s="41">
        <v>91951.19855956953</v>
      </c>
      <c r="E351" s="43">
        <v>93596.495596786626</v>
      </c>
      <c r="F351" s="43">
        <v>95320.180138612603</v>
      </c>
      <c r="G351" s="43">
        <v>97101.502599464409</v>
      </c>
      <c r="H351" s="43">
        <v>98920.032082241363</v>
      </c>
      <c r="I351" s="43">
        <v>100755.66855780271</v>
      </c>
      <c r="J351" s="43">
        <v>102620.15805936359</v>
      </c>
      <c r="K351" s="43">
        <v>104525.00756375812</v>
      </c>
      <c r="L351" s="43">
        <v>106450.27342910849</v>
      </c>
      <c r="M351" s="43">
        <v>108376.36712974145</v>
      </c>
      <c r="N351" s="43">
        <v>110284.06582880134</v>
      </c>
    </row>
    <row r="352" spans="1:14" x14ac:dyDescent="0.3">
      <c r="A352" s="40" t="s">
        <v>321</v>
      </c>
      <c r="B352" s="41">
        <v>7918.0968263575623</v>
      </c>
      <c r="C352" s="42">
        <v>7997.3170044536655</v>
      </c>
      <c r="D352" s="41">
        <v>8081.1053350721204</v>
      </c>
      <c r="E352" s="43">
        <v>8171.7300328417341</v>
      </c>
      <c r="F352" s="43">
        <v>8267.6165427359974</v>
      </c>
      <c r="G352" s="43">
        <v>8366.8593923703938</v>
      </c>
      <c r="H352" s="43">
        <v>8467.6289227312609</v>
      </c>
      <c r="I352" s="43">
        <v>8568.170641245677</v>
      </c>
      <c r="J352" s="43">
        <v>8669.4659719827705</v>
      </c>
      <c r="K352" s="43">
        <v>8772.4504473534616</v>
      </c>
      <c r="L352" s="43">
        <v>8875.4124912887928</v>
      </c>
      <c r="M352" s="43">
        <v>8976.7142960630426</v>
      </c>
      <c r="N352" s="43">
        <v>9074.7910032085056</v>
      </c>
    </row>
    <row r="353" spans="1:14" x14ac:dyDescent="0.3">
      <c r="A353" s="40" t="s">
        <v>322</v>
      </c>
      <c r="B353" s="41">
        <v>12789.437466919682</v>
      </c>
      <c r="C353" s="42">
        <v>12944.798410809202</v>
      </c>
      <c r="D353" s="41">
        <v>13108.17086154255</v>
      </c>
      <c r="E353" s="43">
        <v>13283.290853733768</v>
      </c>
      <c r="F353" s="43">
        <v>13467.666173096999</v>
      </c>
      <c r="G353" s="43">
        <v>13658.242949283147</v>
      </c>
      <c r="H353" s="43">
        <v>13852.06517620424</v>
      </c>
      <c r="I353" s="43">
        <v>14046.274827845524</v>
      </c>
      <c r="J353" s="43">
        <v>14242.484199211223</v>
      </c>
      <c r="K353" s="43">
        <v>14442.243711130764</v>
      </c>
      <c r="L353" s="43">
        <v>14642.749666308093</v>
      </c>
      <c r="M353" s="43">
        <v>14841.2964494806</v>
      </c>
      <c r="N353" s="43">
        <v>15035.276337208721</v>
      </c>
    </row>
    <row r="354" spans="1:14" x14ac:dyDescent="0.3">
      <c r="A354" s="40" t="s">
        <v>323</v>
      </c>
      <c r="B354" s="41">
        <v>50803.094310420893</v>
      </c>
      <c r="C354" s="42">
        <v>52345.38309318637</v>
      </c>
      <c r="D354" s="41">
        <v>53959.703350471049</v>
      </c>
      <c r="E354" s="43">
        <v>55664.397238266007</v>
      </c>
      <c r="F354" s="43">
        <v>57452.44823930502</v>
      </c>
      <c r="G354" s="43">
        <v>59313.752356532365</v>
      </c>
      <c r="H354" s="43">
        <v>61237.783227820459</v>
      </c>
      <c r="I354" s="43">
        <v>63213.591422554811</v>
      </c>
      <c r="J354" s="43">
        <v>65249.835125491838</v>
      </c>
      <c r="K354" s="43">
        <v>67355.445109204942</v>
      </c>
      <c r="L354" s="43">
        <v>69519.245101547451</v>
      </c>
      <c r="M354" s="43">
        <v>71729.634623176273</v>
      </c>
      <c r="N354" s="43">
        <v>73974.589161332304</v>
      </c>
    </row>
    <row r="355" spans="1:14" x14ac:dyDescent="0.3">
      <c r="A355" s="40" t="s">
        <v>324</v>
      </c>
      <c r="B355" s="41">
        <v>45483.234027543578</v>
      </c>
      <c r="C355" s="42">
        <v>46927.196188911206</v>
      </c>
      <c r="D355" s="41">
        <v>48439.631397792153</v>
      </c>
      <c r="E355" s="43">
        <v>50037.296758712902</v>
      </c>
      <c r="F355" s="43">
        <v>51714.213100762892</v>
      </c>
      <c r="G355" s="43">
        <v>53461.585242900692</v>
      </c>
      <c r="H355" s="43">
        <v>55270.188524673395</v>
      </c>
      <c r="I355" s="43">
        <v>57130.365437458073</v>
      </c>
      <c r="J355" s="43">
        <v>59050.150353431061</v>
      </c>
      <c r="K355" s="43">
        <v>61037.86744316612</v>
      </c>
      <c r="L355" s="43">
        <v>63083.6394555187</v>
      </c>
      <c r="M355" s="43">
        <v>65177.149701589689</v>
      </c>
      <c r="N355" s="43">
        <v>67307.639432068652</v>
      </c>
    </row>
    <row r="356" spans="1:14" x14ac:dyDescent="0.3">
      <c r="A356" s="40" t="s">
        <v>325</v>
      </c>
      <c r="B356" s="41">
        <v>21742.446715504477</v>
      </c>
      <c r="C356" s="42">
        <v>22353.90395717365</v>
      </c>
      <c r="D356" s="41">
        <v>22993.299711584365</v>
      </c>
      <c r="E356" s="43">
        <v>23668.242278830716</v>
      </c>
      <c r="F356" s="43">
        <v>24375.514121186898</v>
      </c>
      <c r="G356" s="43">
        <v>25110.617501080338</v>
      </c>
      <c r="H356" s="43">
        <v>25868.914350936695</v>
      </c>
      <c r="I356" s="43">
        <v>26645.627707280113</v>
      </c>
      <c r="J356" s="43">
        <v>27444.268396103947</v>
      </c>
      <c r="K356" s="43">
        <v>28268.430626448044</v>
      </c>
      <c r="L356" s="43">
        <v>29113.256339989683</v>
      </c>
      <c r="M356" s="43">
        <v>29973.75161981038</v>
      </c>
      <c r="N356" s="43">
        <v>30844.788462594814</v>
      </c>
    </row>
    <row r="357" spans="1:14" x14ac:dyDescent="0.3">
      <c r="A357" s="40" t="s">
        <v>326</v>
      </c>
      <c r="B357" s="41">
        <v>50432.731644446052</v>
      </c>
      <c r="C357" s="42">
        <v>51786.125077572258</v>
      </c>
      <c r="D357" s="41">
        <v>53200.693456977693</v>
      </c>
      <c r="E357" s="43">
        <v>54693.782210092439</v>
      </c>
      <c r="F357" s="43">
        <v>56257.663738552845</v>
      </c>
      <c r="G357" s="43">
        <v>57881.697443149242</v>
      </c>
      <c r="H357" s="43">
        <v>59554.972266458943</v>
      </c>
      <c r="I357" s="43">
        <v>61266.311848596139</v>
      </c>
      <c r="J357" s="43">
        <v>63023.627585181763</v>
      </c>
      <c r="K357" s="43">
        <v>64834.982125849776</v>
      </c>
      <c r="L357" s="43">
        <v>66689.035893653039</v>
      </c>
      <c r="M357" s="43">
        <v>68574.194756064971</v>
      </c>
      <c r="N357" s="43">
        <v>70478.615844413624</v>
      </c>
    </row>
    <row r="358" spans="1:14" x14ac:dyDescent="0.3">
      <c r="A358" s="40" t="s">
        <v>327</v>
      </c>
      <c r="B358" s="41">
        <v>12604.363534467091</v>
      </c>
      <c r="C358" s="42">
        <v>12725.183915708556</v>
      </c>
      <c r="D358" s="41">
        <v>12853.167537641624</v>
      </c>
      <c r="E358" s="43">
        <v>12991.911559442602</v>
      </c>
      <c r="F358" s="43">
        <v>13138.900227297372</v>
      </c>
      <c r="G358" s="43">
        <v>13291.096278696432</v>
      </c>
      <c r="H358" s="43">
        <v>13445.587869446164</v>
      </c>
      <c r="I358" s="43">
        <v>13599.58729170984</v>
      </c>
      <c r="J358" s="43">
        <v>13754.65216859527</v>
      </c>
      <c r="K358" s="43">
        <v>13912.264757017554</v>
      </c>
      <c r="L358" s="43">
        <v>14069.708533972011</v>
      </c>
      <c r="M358" s="43">
        <v>14224.388377744741</v>
      </c>
      <c r="N358" s="43">
        <v>14373.829023192498</v>
      </c>
    </row>
    <row r="359" spans="1:14" x14ac:dyDescent="0.3">
      <c r="A359" s="40" t="s">
        <v>328</v>
      </c>
      <c r="B359" s="41">
        <v>25902.640201962131</v>
      </c>
      <c r="C359" s="42">
        <v>26135.284276917777</v>
      </c>
      <c r="D359" s="41">
        <v>26382.343886879429</v>
      </c>
      <c r="E359" s="43">
        <v>26651.17199018188</v>
      </c>
      <c r="F359" s="43">
        <v>26936.571593205663</v>
      </c>
      <c r="G359" s="43">
        <v>27232.289568971762</v>
      </c>
      <c r="H359" s="43">
        <v>27532.344539066075</v>
      </c>
      <c r="I359" s="43">
        <v>27831.023459466945</v>
      </c>
      <c r="J359" s="43">
        <v>28131.514179589794</v>
      </c>
      <c r="K359" s="43">
        <v>28436.842871893285</v>
      </c>
      <c r="L359" s="43">
        <v>28741.451238400692</v>
      </c>
      <c r="M359" s="43">
        <v>29040.042123304716</v>
      </c>
      <c r="N359" s="43">
        <v>29327.575599781987</v>
      </c>
    </row>
    <row r="360" spans="1:14" x14ac:dyDescent="0.3">
      <c r="A360" s="40" t="s">
        <v>329</v>
      </c>
      <c r="B360" s="41">
        <v>11632.804548089907</v>
      </c>
      <c r="C360" s="42">
        <v>11814.753134370234</v>
      </c>
      <c r="D360" s="41">
        <v>12005.156484041678</v>
      </c>
      <c r="E360" s="43">
        <v>12207.529584814667</v>
      </c>
      <c r="F360" s="43">
        <v>12419.691772553348</v>
      </c>
      <c r="G360" s="43">
        <v>12638.911712274055</v>
      </c>
      <c r="H360" s="43">
        <v>12862.510565554529</v>
      </c>
      <c r="I360" s="43">
        <v>13087.863333654837</v>
      </c>
      <c r="J360" s="43">
        <v>13316.488175302275</v>
      </c>
      <c r="K360" s="43">
        <v>13549.866067326633</v>
      </c>
      <c r="L360" s="43">
        <v>13785.399054813413</v>
      </c>
      <c r="M360" s="43">
        <v>14020.545669773241</v>
      </c>
      <c r="N360" s="43">
        <v>14252.822036926469</v>
      </c>
    </row>
    <row r="361" spans="1:14" x14ac:dyDescent="0.3">
      <c r="A361" s="40" t="s">
        <v>330</v>
      </c>
      <c r="B361" s="41">
        <v>19733.654969047857</v>
      </c>
      <c r="C361" s="41">
        <v>19792.36951121797</v>
      </c>
      <c r="D361" s="41">
        <v>19851.258755910982</v>
      </c>
      <c r="E361" s="43">
        <v>19924.851654586386</v>
      </c>
      <c r="F361" s="43">
        <v>20008.992213278434</v>
      </c>
      <c r="G361" s="43">
        <v>20098.847905501814</v>
      </c>
      <c r="H361" s="43">
        <v>20189.906807912055</v>
      </c>
      <c r="I361" s="43">
        <v>20277.966787281275</v>
      </c>
      <c r="J361" s="43">
        <v>20365.376810959027</v>
      </c>
      <c r="K361" s="43">
        <v>20454.309870282861</v>
      </c>
      <c r="L361" s="43">
        <v>20540.748120797853</v>
      </c>
      <c r="M361" s="43">
        <v>20620.961780210255</v>
      </c>
      <c r="N361" s="43">
        <v>20691.498774432013</v>
      </c>
    </row>
    <row r="362" spans="1:14" x14ac:dyDescent="0.3">
      <c r="A362" s="52"/>
      <c r="B362" s="41"/>
      <c r="C362" s="41"/>
      <c r="D362" s="41"/>
      <c r="E362" s="43"/>
      <c r="F362" s="43"/>
      <c r="G362" s="43"/>
      <c r="H362" s="43"/>
      <c r="I362" s="43"/>
      <c r="J362" s="43"/>
      <c r="K362" s="43"/>
      <c r="L362" s="43"/>
      <c r="M362" s="43"/>
      <c r="N362" s="43"/>
    </row>
    <row r="363" spans="1:14" x14ac:dyDescent="0.3">
      <c r="A363" s="38" t="s">
        <v>331</v>
      </c>
      <c r="B363" s="36">
        <v>293926.14728956757</v>
      </c>
      <c r="C363" s="36">
        <v>301755.4062135875</v>
      </c>
      <c r="D363" s="36">
        <v>309907.71689154481</v>
      </c>
      <c r="E363" s="44">
        <v>318419.96047075232</v>
      </c>
      <c r="F363" s="44">
        <v>327297.26938491908</v>
      </c>
      <c r="G363" s="44">
        <v>336484.32191307616</v>
      </c>
      <c r="H363" s="44">
        <v>345925.79633425525</v>
      </c>
      <c r="I363" s="44">
        <v>355566.37092748709</v>
      </c>
      <c r="J363" s="44">
        <v>365442.9268400846</v>
      </c>
      <c r="K363" s="44">
        <v>375592.34521936008</v>
      </c>
      <c r="L363" s="44">
        <v>385959.30434434483</v>
      </c>
      <c r="M363" s="44">
        <v>396488.48249407008</v>
      </c>
      <c r="N363" s="44">
        <v>407124.55794756697</v>
      </c>
    </row>
    <row r="364" spans="1:14" x14ac:dyDescent="0.3">
      <c r="A364" s="40" t="s">
        <v>331</v>
      </c>
      <c r="B364" s="41">
        <v>130909.95331116905</v>
      </c>
      <c r="C364" s="42">
        <v>134744.73832785146</v>
      </c>
      <c r="D364" s="41">
        <v>138739.66398013305</v>
      </c>
      <c r="E364" s="43">
        <v>142912.18727216622</v>
      </c>
      <c r="F364" s="43">
        <v>147265.63037595875</v>
      </c>
      <c r="G364" s="43">
        <v>151776.05185102968</v>
      </c>
      <c r="H364" s="43">
        <v>156419.24615174896</v>
      </c>
      <c r="I364" s="43">
        <v>161170.74817975299</v>
      </c>
      <c r="J364" s="43">
        <v>166047.73243115598</v>
      </c>
      <c r="K364" s="43">
        <v>171067.52379420013</v>
      </c>
      <c r="L364" s="43">
        <v>176205.50031073144</v>
      </c>
      <c r="M364" s="43">
        <v>181436.78966725577</v>
      </c>
      <c r="N364" s="43">
        <v>186736.2737994116</v>
      </c>
    </row>
    <row r="365" spans="1:14" x14ac:dyDescent="0.3">
      <c r="A365" s="40" t="s">
        <v>332</v>
      </c>
      <c r="B365" s="41">
        <v>53410.680789050384</v>
      </c>
      <c r="C365" s="42">
        <v>54986.671969129093</v>
      </c>
      <c r="D365" s="41">
        <v>56628.679178501734</v>
      </c>
      <c r="E365" s="43">
        <v>58343.870157689111</v>
      </c>
      <c r="F365" s="43">
        <v>60133.646843358467</v>
      </c>
      <c r="G365" s="43">
        <v>61988.277330727338</v>
      </c>
      <c r="H365" s="43">
        <v>63897.913724208032</v>
      </c>
      <c r="I365" s="43">
        <v>65852.593881247405</v>
      </c>
      <c r="J365" s="43">
        <v>67859.364383329492</v>
      </c>
      <c r="K365" s="43">
        <v>69925.339127476152</v>
      </c>
      <c r="L365" s="43">
        <v>72040.488207244183</v>
      </c>
      <c r="M365" s="43">
        <v>74194.670992473446</v>
      </c>
      <c r="N365" s="43">
        <v>76377.637901946684</v>
      </c>
    </row>
    <row r="366" spans="1:14" x14ac:dyDescent="0.3">
      <c r="A366" s="40" t="s">
        <v>333</v>
      </c>
      <c r="B366" s="41">
        <v>23483.871369771037</v>
      </c>
      <c r="C366" s="42">
        <v>23920.32672193323</v>
      </c>
      <c r="D366" s="41">
        <v>24373.292322130797</v>
      </c>
      <c r="E366" s="43">
        <v>24845.119620760099</v>
      </c>
      <c r="F366" s="43">
        <v>25335.617495172137</v>
      </c>
      <c r="G366" s="43">
        <v>25839.946564334481</v>
      </c>
      <c r="H366" s="43">
        <v>26353.409797394059</v>
      </c>
      <c r="I366" s="43">
        <v>26871.450864887898</v>
      </c>
      <c r="J366" s="43">
        <v>27396.564744439071</v>
      </c>
      <c r="K366" s="43">
        <v>27931.161557882464</v>
      </c>
      <c r="L366" s="43">
        <v>28470.766252200083</v>
      </c>
      <c r="M366" s="43">
        <v>29011.041126077504</v>
      </c>
      <c r="N366" s="43">
        <v>29547.784116402989</v>
      </c>
    </row>
    <row r="367" spans="1:14" x14ac:dyDescent="0.3">
      <c r="A367" s="40" t="s">
        <v>334</v>
      </c>
      <c r="B367" s="41">
        <v>8105.6631626528424</v>
      </c>
      <c r="C367" s="42">
        <v>8247.6912137177842</v>
      </c>
      <c r="D367" s="41">
        <v>8395.1006870015208</v>
      </c>
      <c r="E367" s="43">
        <v>8548.6833415279234</v>
      </c>
      <c r="F367" s="43">
        <v>8708.3536618479993</v>
      </c>
      <c r="G367" s="43">
        <v>8872.4304177927352</v>
      </c>
      <c r="H367" s="43">
        <v>9039.2881849547757</v>
      </c>
      <c r="I367" s="43">
        <v>9207.3565067252148</v>
      </c>
      <c r="J367" s="43">
        <v>9377.4850348183863</v>
      </c>
      <c r="K367" s="43">
        <v>9550.490849933989</v>
      </c>
      <c r="L367" s="43">
        <v>9724.8358192988726</v>
      </c>
      <c r="M367" s="43">
        <v>9899.0350794607966</v>
      </c>
      <c r="N367" s="43">
        <v>10071.656190925492</v>
      </c>
    </row>
    <row r="368" spans="1:14" x14ac:dyDescent="0.3">
      <c r="A368" s="40" t="s">
        <v>335</v>
      </c>
      <c r="B368" s="41">
        <v>15700.619155560831</v>
      </c>
      <c r="C368" s="42">
        <v>16237.342243167888</v>
      </c>
      <c r="D368" s="41">
        <v>16798.201469952535</v>
      </c>
      <c r="E368" s="43">
        <v>17385.629952886477</v>
      </c>
      <c r="F368" s="43">
        <v>18000.376302640092</v>
      </c>
      <c r="G368" s="43">
        <v>18639.851706188354</v>
      </c>
      <c r="H368" s="43">
        <v>19301.38209157404</v>
      </c>
      <c r="I368" s="43">
        <v>19982.207278968985</v>
      </c>
      <c r="J368" s="43">
        <v>20684.698973870258</v>
      </c>
      <c r="K368" s="43">
        <v>21411.290449608896</v>
      </c>
      <c r="L368" s="43">
        <v>22159.183445419007</v>
      </c>
      <c r="M368" s="43">
        <v>22925.491899590961</v>
      </c>
      <c r="N368" s="43">
        <v>23707.241103841894</v>
      </c>
    </row>
    <row r="369" spans="1:14" x14ac:dyDescent="0.3">
      <c r="A369" s="40" t="s">
        <v>336</v>
      </c>
      <c r="B369" s="41">
        <v>23242.37400380462</v>
      </c>
      <c r="C369" s="42">
        <v>23595.027009708603</v>
      </c>
      <c r="D369" s="41">
        <v>23961.287380731796</v>
      </c>
      <c r="E369" s="43">
        <v>24343.309562796712</v>
      </c>
      <c r="F369" s="43">
        <v>24740.735284790237</v>
      </c>
      <c r="G369" s="43">
        <v>25148.686047291652</v>
      </c>
      <c r="H369" s="43">
        <v>25562.485707020656</v>
      </c>
      <c r="I369" s="43">
        <v>25977.656034726708</v>
      </c>
      <c r="J369" s="43">
        <v>26396.572284634542</v>
      </c>
      <c r="K369" s="43">
        <v>26821.496238255149</v>
      </c>
      <c r="L369" s="43">
        <v>27248.069563117122</v>
      </c>
      <c r="M369" s="43">
        <v>27672.122873867025</v>
      </c>
      <c r="N369" s="43">
        <v>28089.671424903612</v>
      </c>
    </row>
    <row r="370" spans="1:14" x14ac:dyDescent="0.3">
      <c r="A370" s="40" t="s">
        <v>337</v>
      </c>
      <c r="B370" s="41">
        <v>39072.985497558795</v>
      </c>
      <c r="C370" s="42">
        <v>40023.608728079445</v>
      </c>
      <c r="D370" s="41">
        <v>41011.49187309343</v>
      </c>
      <c r="E370" s="43">
        <v>42041.160562925819</v>
      </c>
      <c r="F370" s="43">
        <v>43112.909421151366</v>
      </c>
      <c r="G370" s="43">
        <v>44219.077995711916</v>
      </c>
      <c r="H370" s="43">
        <v>45352.07067735475</v>
      </c>
      <c r="I370" s="43">
        <v>46504.3581811779</v>
      </c>
      <c r="J370" s="43">
        <v>47680.508987836889</v>
      </c>
      <c r="K370" s="43">
        <v>48885.043202003282</v>
      </c>
      <c r="L370" s="43">
        <v>50110.460746334189</v>
      </c>
      <c r="M370" s="43">
        <v>51349.330855344539</v>
      </c>
      <c r="N370" s="43">
        <v>52594.29341013464</v>
      </c>
    </row>
    <row r="371" spans="1:14" x14ac:dyDescent="0.3">
      <c r="A371" s="40"/>
      <c r="B371" s="48"/>
      <c r="C371" s="48"/>
      <c r="D371" s="48"/>
      <c r="E371" s="43"/>
      <c r="F371" s="43"/>
      <c r="G371" s="43"/>
      <c r="H371" s="43"/>
      <c r="I371" s="43"/>
      <c r="J371" s="43"/>
      <c r="K371" s="43"/>
      <c r="L371" s="43"/>
      <c r="M371" s="43"/>
      <c r="N371" s="43"/>
    </row>
    <row r="372" spans="1:14" x14ac:dyDescent="0.3">
      <c r="A372" s="38" t="s">
        <v>338</v>
      </c>
      <c r="B372" s="36">
        <v>415995.858200196</v>
      </c>
      <c r="C372" s="36">
        <v>421984.29443319229</v>
      </c>
      <c r="D372" s="36">
        <v>428461.80328302737</v>
      </c>
      <c r="E372" s="44">
        <v>436075.94951835647</v>
      </c>
      <c r="F372" s="44">
        <v>444433.70525440451</v>
      </c>
      <c r="G372" s="44">
        <v>453368.5592514645</v>
      </c>
      <c r="H372" s="44">
        <v>462714.00026982871</v>
      </c>
      <c r="I372" s="44">
        <v>472303.51706978946</v>
      </c>
      <c r="J372" s="44">
        <v>482248.11714448524</v>
      </c>
      <c r="K372" s="44">
        <v>492658.80798705429</v>
      </c>
      <c r="L372" s="44">
        <v>503369.07835778937</v>
      </c>
      <c r="M372" s="44">
        <v>514212.41701698268</v>
      </c>
      <c r="N372" s="44">
        <v>525022.31272492639</v>
      </c>
    </row>
    <row r="373" spans="1:14" x14ac:dyDescent="0.3">
      <c r="A373" s="40" t="s">
        <v>338</v>
      </c>
      <c r="B373" s="41">
        <v>124622.24971106221</v>
      </c>
      <c r="C373" s="42">
        <v>127847.62398836426</v>
      </c>
      <c r="D373" s="41">
        <v>131313.77857399802</v>
      </c>
      <c r="E373" s="43">
        <v>135182.45263608801</v>
      </c>
      <c r="F373" s="43">
        <v>139342.45865137718</v>
      </c>
      <c r="G373" s="43">
        <v>143748.91833799699</v>
      </c>
      <c r="H373" s="43">
        <v>148354.61552029554</v>
      </c>
      <c r="I373" s="43">
        <v>153109.97783165853</v>
      </c>
      <c r="J373" s="43">
        <v>158054.0151826847</v>
      </c>
      <c r="K373" s="43">
        <v>163227.31807914705</v>
      </c>
      <c r="L373" s="43">
        <v>168579.12332580498</v>
      </c>
      <c r="M373" s="43">
        <v>174056.27714162809</v>
      </c>
      <c r="N373" s="43">
        <v>179603.22229892859</v>
      </c>
    </row>
    <row r="374" spans="1:14" x14ac:dyDescent="0.3">
      <c r="A374" s="40" t="s">
        <v>42</v>
      </c>
      <c r="B374" s="41">
        <v>18389.570995656424</v>
      </c>
      <c r="C374" s="41">
        <v>18421.382950187828</v>
      </c>
      <c r="D374" s="41">
        <v>18453.24993927429</v>
      </c>
      <c r="E374" s="43">
        <v>18527.459955052953</v>
      </c>
      <c r="F374" s="43">
        <v>18625.67526338503</v>
      </c>
      <c r="G374" s="43">
        <v>18739.851235594346</v>
      </c>
      <c r="H374" s="43">
        <v>18862.341864892183</v>
      </c>
      <c r="I374" s="43">
        <v>18985.893439439507</v>
      </c>
      <c r="J374" s="43">
        <v>19114.637860039238</v>
      </c>
      <c r="K374" s="43">
        <v>19252.466761308769</v>
      </c>
      <c r="L374" s="43">
        <v>19392.344793676642</v>
      </c>
      <c r="M374" s="43">
        <v>19527.615690083054</v>
      </c>
      <c r="N374" s="43">
        <v>19651.99519665954</v>
      </c>
    </row>
    <row r="375" spans="1:14" x14ac:dyDescent="0.3">
      <c r="A375" s="40" t="s">
        <v>339</v>
      </c>
      <c r="B375" s="41">
        <v>23796.182160379503</v>
      </c>
      <c r="C375" s="41">
        <v>23844.204425908658</v>
      </c>
      <c r="D375" s="41">
        <v>23892.323608580791</v>
      </c>
      <c r="E375" s="43">
        <v>23995.307858942389</v>
      </c>
      <c r="F375" s="43">
        <v>24129.448093783849</v>
      </c>
      <c r="G375" s="43">
        <v>24284.346411485953</v>
      </c>
      <c r="H375" s="43">
        <v>24450.109639381772</v>
      </c>
      <c r="I375" s="43">
        <v>24617.341864779522</v>
      </c>
      <c r="J375" s="43">
        <v>24791.403329282653</v>
      </c>
      <c r="K375" s="43">
        <v>24977.34873051515</v>
      </c>
      <c r="L375" s="43">
        <v>25166.058286735282</v>
      </c>
      <c r="M375" s="43">
        <v>25348.893804969975</v>
      </c>
      <c r="N375" s="43">
        <v>25517.690201916448</v>
      </c>
    </row>
    <row r="376" spans="1:14" x14ac:dyDescent="0.3">
      <c r="A376" s="40" t="s">
        <v>340</v>
      </c>
      <c r="B376" s="41">
        <v>14383.663670160449</v>
      </c>
      <c r="C376" s="41">
        <v>14399.420826357869</v>
      </c>
      <c r="D376" s="41">
        <v>14415.195246010888</v>
      </c>
      <c r="E376" s="43">
        <v>14464.000225074224</v>
      </c>
      <c r="F376" s="43">
        <v>14531.46616665556</v>
      </c>
      <c r="G376" s="43">
        <v>14611.285232988264</v>
      </c>
      <c r="H376" s="43">
        <v>14697.476125401417</v>
      </c>
      <c r="I376" s="43">
        <v>14784.378148768656</v>
      </c>
      <c r="J376" s="43">
        <v>14875.205331754087</v>
      </c>
      <c r="K376" s="43">
        <v>14972.976700196303</v>
      </c>
      <c r="L376" s="43">
        <v>15072.210899657852</v>
      </c>
      <c r="M376" s="43">
        <v>15167.734890119536</v>
      </c>
      <c r="N376" s="43">
        <v>15254.67750416675</v>
      </c>
    </row>
    <row r="377" spans="1:14" x14ac:dyDescent="0.3">
      <c r="A377" s="40" t="s">
        <v>341</v>
      </c>
      <c r="B377" s="41">
        <v>40613.775073314631</v>
      </c>
      <c r="C377" s="41">
        <v>40657.639486976266</v>
      </c>
      <c r="D377" s="41">
        <v>40701.551280464031</v>
      </c>
      <c r="E377" s="43">
        <v>40838.722620818502</v>
      </c>
      <c r="F377" s="43">
        <v>41028.577638548908</v>
      </c>
      <c r="G377" s="43">
        <v>41253.304430493306</v>
      </c>
      <c r="H377" s="43">
        <v>41496.014124943373</v>
      </c>
      <c r="I377" s="43">
        <v>41740.724052614496</v>
      </c>
      <c r="J377" s="43">
        <v>41996.508145437307</v>
      </c>
      <c r="K377" s="43">
        <v>42271.889240774763</v>
      </c>
      <c r="L377" s="43">
        <v>42551.391643598196</v>
      </c>
      <c r="M377" s="43">
        <v>42820.411024452333</v>
      </c>
      <c r="N377" s="43">
        <v>43065.196166480207</v>
      </c>
    </row>
    <row r="378" spans="1:14" x14ac:dyDescent="0.3">
      <c r="A378" s="40" t="s">
        <v>342</v>
      </c>
      <c r="B378" s="41">
        <v>14341.337316594603</v>
      </c>
      <c r="C378" s="42">
        <v>14625.509949228634</v>
      </c>
      <c r="D378" s="41">
        <v>14933.202262135317</v>
      </c>
      <c r="E378" s="43">
        <v>15282.248708976984</v>
      </c>
      <c r="F378" s="43">
        <v>15659.385061873034</v>
      </c>
      <c r="G378" s="43">
        <v>16059.059688213501</v>
      </c>
      <c r="H378" s="43">
        <v>16475.586431822405</v>
      </c>
      <c r="I378" s="43">
        <v>16903.148451198576</v>
      </c>
      <c r="J378" s="43">
        <v>17345.78414894078</v>
      </c>
      <c r="K378" s="43">
        <v>17807.60616642861</v>
      </c>
      <c r="L378" s="43">
        <v>18282.718854372622</v>
      </c>
      <c r="M378" s="43">
        <v>18765.103870493665</v>
      </c>
      <c r="N378" s="43">
        <v>19248.624447739061</v>
      </c>
    </row>
    <row r="379" spans="1:14" x14ac:dyDescent="0.3">
      <c r="A379" s="40" t="s">
        <v>343</v>
      </c>
      <c r="B379" s="41">
        <v>15166.288686620879</v>
      </c>
      <c r="C379" s="41">
        <v>15222.144950745911</v>
      </c>
      <c r="D379" s="41">
        <v>15278.20693503672</v>
      </c>
      <c r="E379" s="43">
        <v>15369.555549808254</v>
      </c>
      <c r="F379" s="43">
        <v>15481.154833240562</v>
      </c>
      <c r="G379" s="43">
        <v>15606.422789585884</v>
      </c>
      <c r="H379" s="43">
        <v>15739.058250011469</v>
      </c>
      <c r="I379" s="43">
        <v>15873.038572273261</v>
      </c>
      <c r="J379" s="43">
        <v>16011.831410649689</v>
      </c>
      <c r="K379" s="43">
        <v>16158.729778337254</v>
      </c>
      <c r="L379" s="43">
        <v>16307.863288897344</v>
      </c>
      <c r="M379" s="43">
        <v>16453.635002351311</v>
      </c>
      <c r="N379" s="43">
        <v>16590.718346449954</v>
      </c>
    </row>
    <row r="380" spans="1:14" x14ac:dyDescent="0.3">
      <c r="A380" s="40" t="s">
        <v>344</v>
      </c>
      <c r="B380" s="41">
        <v>5175.7781540735623</v>
      </c>
      <c r="C380" s="41">
        <v>5181.9205667268961</v>
      </c>
      <c r="D380" s="41">
        <v>5188.0702696014205</v>
      </c>
      <c r="E380" s="43">
        <v>5206.109928012349</v>
      </c>
      <c r="F380" s="43">
        <v>5230.8701915375532</v>
      </c>
      <c r="G380" s="43">
        <v>5260.0820679511626</v>
      </c>
      <c r="H380" s="43">
        <v>5291.593302447146</v>
      </c>
      <c r="I380" s="43">
        <v>5323.3662938476964</v>
      </c>
      <c r="J380" s="43">
        <v>5356.5584840486463</v>
      </c>
      <c r="K380" s="43">
        <v>5392.2575101552111</v>
      </c>
      <c r="L380" s="43">
        <v>5428.4898624248972</v>
      </c>
      <c r="M380" s="43">
        <v>5463.3923656085663</v>
      </c>
      <c r="N380" s="43">
        <v>5495.2099088694513</v>
      </c>
    </row>
    <row r="381" spans="1:14" x14ac:dyDescent="0.3">
      <c r="A381" s="40" t="s">
        <v>345</v>
      </c>
      <c r="B381" s="41">
        <v>5438.856949103465</v>
      </c>
      <c r="C381" s="41">
        <v>5456.9355058348165</v>
      </c>
      <c r="D381" s="41">
        <v>5475.0741569136044</v>
      </c>
      <c r="E381" s="43">
        <v>5505.8398744893857</v>
      </c>
      <c r="F381" s="43">
        <v>5543.8346932950863</v>
      </c>
      <c r="G381" s="43">
        <v>5586.6946611715493</v>
      </c>
      <c r="H381" s="43">
        <v>5632.1596950069807</v>
      </c>
      <c r="I381" s="43">
        <v>5678.0725751490118</v>
      </c>
      <c r="J381" s="43">
        <v>5725.6728023174301</v>
      </c>
      <c r="K381" s="43">
        <v>5776.1356760946546</v>
      </c>
      <c r="L381" s="43">
        <v>5827.3604155716775</v>
      </c>
      <c r="M381" s="43">
        <v>5877.3469198283738</v>
      </c>
      <c r="N381" s="43">
        <v>5924.1944912323979</v>
      </c>
    </row>
    <row r="382" spans="1:14" x14ac:dyDescent="0.3">
      <c r="A382" s="40" t="s">
        <v>346</v>
      </c>
      <c r="B382" s="41">
        <v>9272.9745817529747</v>
      </c>
      <c r="C382" s="42">
        <v>9424.0776025007872</v>
      </c>
      <c r="D382" s="41">
        <v>9589.1298795697803</v>
      </c>
      <c r="E382" s="43">
        <v>9779.3937885851483</v>
      </c>
      <c r="F382" s="43">
        <v>9986.14325736096</v>
      </c>
      <c r="G382" s="43">
        <v>10205.672278514736</v>
      </c>
      <c r="H382" s="43">
        <v>10434.239603708909</v>
      </c>
      <c r="I382" s="43">
        <v>10668.07220884273</v>
      </c>
      <c r="J382" s="43">
        <v>10909.646942250973</v>
      </c>
      <c r="K382" s="43">
        <v>11161.45257238094</v>
      </c>
      <c r="L382" s="43">
        <v>11419.691568373268</v>
      </c>
      <c r="M382" s="43">
        <v>11680.541684735508</v>
      </c>
      <c r="N382" s="43">
        <v>11940.159483512612</v>
      </c>
    </row>
    <row r="383" spans="1:14" x14ac:dyDescent="0.3">
      <c r="A383" s="40" t="s">
        <v>347</v>
      </c>
      <c r="B383" s="41">
        <v>25617.475684706151</v>
      </c>
      <c r="C383" s="42">
        <v>26054.302490147933</v>
      </c>
      <c r="D383" s="41">
        <v>26530.359339345741</v>
      </c>
      <c r="E383" s="43">
        <v>27076.916124734347</v>
      </c>
      <c r="F383" s="43">
        <v>27669.951083391617</v>
      </c>
      <c r="G383" s="43">
        <v>28299.290783597477</v>
      </c>
      <c r="H383" s="43">
        <v>28954.633539549515</v>
      </c>
      <c r="I383" s="43">
        <v>29625.558613322417</v>
      </c>
      <c r="J383" s="43">
        <v>30318.98314773239</v>
      </c>
      <c r="K383" s="43">
        <v>31041.877993682236</v>
      </c>
      <c r="L383" s="43">
        <v>31783.738417817662</v>
      </c>
      <c r="M383" s="43">
        <v>32533.959456944634</v>
      </c>
      <c r="N383" s="43">
        <v>33281.845420825404</v>
      </c>
    </row>
    <row r="384" spans="1:14" x14ac:dyDescent="0.3">
      <c r="A384" s="40" t="s">
        <v>348</v>
      </c>
      <c r="B384" s="41">
        <v>23964.577832868508</v>
      </c>
      <c r="C384" s="42">
        <v>24256.454662786455</v>
      </c>
      <c r="D384" s="41">
        <v>24581.332940838958</v>
      </c>
      <c r="E384" s="43">
        <v>24967.549516456511</v>
      </c>
      <c r="F384" s="43">
        <v>25392.153507622985</v>
      </c>
      <c r="G384" s="43">
        <v>25845.272684817526</v>
      </c>
      <c r="H384" s="43">
        <v>26317.101958163101</v>
      </c>
      <c r="I384" s="43">
        <v>26797.91231533773</v>
      </c>
      <c r="J384" s="43">
        <v>27293.766303673365</v>
      </c>
      <c r="K384" s="43">
        <v>27810.656954607995</v>
      </c>
      <c r="L384" s="43">
        <v>28338.878654823766</v>
      </c>
      <c r="M384" s="43">
        <v>28868.819710525</v>
      </c>
      <c r="N384" s="43">
        <v>29390.970692606792</v>
      </c>
    </row>
    <row r="385" spans="1:14" x14ac:dyDescent="0.3">
      <c r="A385" s="40" t="s">
        <v>349</v>
      </c>
      <c r="B385" s="41">
        <v>17814.447554408907</v>
      </c>
      <c r="C385" s="42">
        <v>18138.329822358228</v>
      </c>
      <c r="D385" s="41">
        <v>18490.250440426036</v>
      </c>
      <c r="E385" s="43">
        <v>18892.119251634609</v>
      </c>
      <c r="F385" s="43">
        <v>19327.32223248942</v>
      </c>
      <c r="G385" s="43">
        <v>19788.854950506433</v>
      </c>
      <c r="H385" s="43">
        <v>20269.591844259914</v>
      </c>
      <c r="I385" s="43">
        <v>20762.292086803529</v>
      </c>
      <c r="J385" s="43">
        <v>21271.846845970453</v>
      </c>
      <c r="K385" s="43">
        <v>21803.20664484776</v>
      </c>
      <c r="L385" s="43">
        <v>22349.055732669342</v>
      </c>
      <c r="M385" s="43">
        <v>22901.975161221057</v>
      </c>
      <c r="N385" s="43">
        <v>23454.448999341632</v>
      </c>
    </row>
    <row r="386" spans="1:14" x14ac:dyDescent="0.3">
      <c r="A386" s="40" t="s">
        <v>350</v>
      </c>
      <c r="B386" s="41">
        <v>36851.802012610657</v>
      </c>
      <c r="C386" s="42">
        <v>37295.353164707718</v>
      </c>
      <c r="D386" s="41">
        <v>37789.511838467246</v>
      </c>
      <c r="E386" s="43">
        <v>38377.813282963754</v>
      </c>
      <c r="F386" s="43">
        <v>39024.944467305068</v>
      </c>
      <c r="G386" s="43">
        <v>39715.709966319977</v>
      </c>
      <c r="H386" s="43">
        <v>40435.026117933165</v>
      </c>
      <c r="I386" s="43">
        <v>41167.934677773599</v>
      </c>
      <c r="J386" s="43">
        <v>41923.742011508934</v>
      </c>
      <c r="K386" s="43">
        <v>42711.642445453857</v>
      </c>
      <c r="L386" s="43">
        <v>43516.718509457693</v>
      </c>
      <c r="M386" s="43">
        <v>44324.205385978617</v>
      </c>
      <c r="N386" s="43">
        <v>45119.503615991351</v>
      </c>
    </row>
    <row r="387" spans="1:14" x14ac:dyDescent="0.3">
      <c r="A387" s="40" t="s">
        <v>351</v>
      </c>
      <c r="B387" s="41">
        <v>8772.0028387052498</v>
      </c>
      <c r="C387" s="42">
        <v>8877.5397441702135</v>
      </c>
      <c r="D387" s="41">
        <v>8995.1218340525793</v>
      </c>
      <c r="E387" s="43">
        <v>9135.1116724588683</v>
      </c>
      <c r="F387" s="43">
        <v>9289.1033722343273</v>
      </c>
      <c r="G387" s="43">
        <v>9453.4797793893285</v>
      </c>
      <c r="H387" s="43">
        <v>9624.6504136912499</v>
      </c>
      <c r="I387" s="43">
        <v>9799.0547181673883</v>
      </c>
      <c r="J387" s="43">
        <v>9978.9077948675513</v>
      </c>
      <c r="K387" s="43">
        <v>10166.398034262882</v>
      </c>
      <c r="L387" s="43">
        <v>10357.974624617898</v>
      </c>
      <c r="M387" s="43">
        <v>10550.123158590193</v>
      </c>
      <c r="N387" s="43">
        <v>10739.368656604316</v>
      </c>
    </row>
    <row r="388" spans="1:14" x14ac:dyDescent="0.3">
      <c r="A388" s="40" t="s">
        <v>352</v>
      </c>
      <c r="B388" s="41">
        <v>12599.540145472845</v>
      </c>
      <c r="C388" s="42">
        <v>12802.423834574525</v>
      </c>
      <c r="D388" s="41">
        <v>13024.176405414206</v>
      </c>
      <c r="E388" s="43">
        <v>13280.08103226373</v>
      </c>
      <c r="F388" s="43">
        <v>13558.270820706661</v>
      </c>
      <c r="G388" s="43">
        <v>13853.702354094699</v>
      </c>
      <c r="H388" s="43">
        <v>14161.288203749293</v>
      </c>
      <c r="I388" s="43">
        <v>14475.901674503999</v>
      </c>
      <c r="J388" s="43">
        <v>14800.899029748041</v>
      </c>
      <c r="K388" s="43">
        <v>15139.650156893287</v>
      </c>
      <c r="L388" s="43">
        <v>15486.99712240094</v>
      </c>
      <c r="M388" s="43">
        <v>15837.752387331289</v>
      </c>
      <c r="N388" s="43">
        <v>16186.703612073359</v>
      </c>
    </row>
    <row r="389" spans="1:14" x14ac:dyDescent="0.3">
      <c r="A389" s="40" t="s">
        <v>353</v>
      </c>
      <c r="B389" s="41">
        <v>19175.334832704873</v>
      </c>
      <c r="C389" s="42">
        <v>19479.030461615275</v>
      </c>
      <c r="D389" s="41">
        <v>19811.268332897791</v>
      </c>
      <c r="E389" s="43">
        <v>20195.267491996445</v>
      </c>
      <c r="F389" s="43">
        <v>20612.945919596608</v>
      </c>
      <c r="G389" s="43">
        <v>21056.611598743417</v>
      </c>
      <c r="H389" s="43">
        <v>21518.513634571384</v>
      </c>
      <c r="I389" s="43">
        <v>21990.849545308869</v>
      </c>
      <c r="J389" s="43">
        <v>22478.70837357908</v>
      </c>
      <c r="K389" s="43">
        <v>22987.194541967528</v>
      </c>
      <c r="L389" s="43">
        <v>23508.462356889271</v>
      </c>
      <c r="M389" s="43">
        <v>24034.629362121497</v>
      </c>
      <c r="N389" s="43">
        <v>24557.783681528566</v>
      </c>
    </row>
    <row r="390" spans="1:14" x14ac:dyDescent="0.3">
      <c r="A390" s="53"/>
      <c r="B390" s="54"/>
      <c r="C390" s="54"/>
      <c r="D390" s="54"/>
    </row>
    <row r="391" spans="1:14" x14ac:dyDescent="0.3">
      <c r="A391" s="53"/>
      <c r="B391" s="54"/>
      <c r="C391" s="54"/>
      <c r="D391" s="54"/>
    </row>
    <row r="392" spans="1:14" x14ac:dyDescent="0.3">
      <c r="A392" s="53"/>
      <c r="B392" s="54"/>
      <c r="C392" s="54"/>
      <c r="D392" s="54"/>
    </row>
    <row r="393" spans="1:14" x14ac:dyDescent="0.3">
      <c r="A393" s="53"/>
      <c r="B393" s="54"/>
      <c r="C393" s="54"/>
      <c r="D393" s="54"/>
    </row>
    <row r="394" spans="1:14" x14ac:dyDescent="0.3">
      <c r="A394" s="53"/>
      <c r="B394" s="54"/>
      <c r="C394" s="54"/>
      <c r="D394" s="54"/>
    </row>
    <row r="395" spans="1:14" x14ac:dyDescent="0.3">
      <c r="A395" s="53"/>
      <c r="B395" s="54"/>
      <c r="C395" s="54"/>
      <c r="D395" s="54"/>
    </row>
    <row r="396" spans="1:14" x14ac:dyDescent="0.3">
      <c r="A396" s="53"/>
      <c r="B396" s="54"/>
      <c r="C396" s="54"/>
      <c r="D396" s="54"/>
    </row>
    <row r="397" spans="1:14" x14ac:dyDescent="0.3">
      <c r="A397" s="53"/>
      <c r="B397" s="54"/>
      <c r="C397" s="54"/>
      <c r="D397" s="54"/>
    </row>
    <row r="398" spans="1:14" x14ac:dyDescent="0.3">
      <c r="A398" s="53"/>
      <c r="B398" s="54"/>
      <c r="C398" s="54"/>
      <c r="D398" s="54"/>
    </row>
    <row r="399" spans="1:14" x14ac:dyDescent="0.3">
      <c r="A399" s="53"/>
      <c r="B399" s="54"/>
      <c r="C399" s="54"/>
      <c r="D399" s="54"/>
    </row>
    <row r="400" spans="1:14" x14ac:dyDescent="0.3">
      <c r="A400" s="55"/>
      <c r="B400" s="56"/>
      <c r="C400" s="56"/>
      <c r="D400" s="56"/>
    </row>
    <row r="401" spans="1:4" x14ac:dyDescent="0.3">
      <c r="A401" s="55"/>
      <c r="B401" s="56"/>
      <c r="C401" s="56"/>
      <c r="D401" s="56"/>
    </row>
    <row r="402" spans="1:4" x14ac:dyDescent="0.3">
      <c r="A402" s="55"/>
      <c r="B402" s="56"/>
      <c r="C402" s="56"/>
      <c r="D402" s="56"/>
    </row>
    <row r="403" spans="1:4" x14ac:dyDescent="0.3">
      <c r="A403" s="55"/>
      <c r="B403" s="56"/>
      <c r="C403" s="56"/>
      <c r="D403" s="56"/>
    </row>
    <row r="404" spans="1:4" x14ac:dyDescent="0.3">
      <c r="A404" s="55"/>
      <c r="B404" s="56"/>
      <c r="C404" s="56"/>
      <c r="D404" s="56"/>
    </row>
    <row r="405" spans="1:4" x14ac:dyDescent="0.3">
      <c r="A405" s="55"/>
      <c r="B405" s="56"/>
      <c r="C405" s="56"/>
      <c r="D405" s="56"/>
    </row>
    <row r="406" spans="1:4" x14ac:dyDescent="0.3">
      <c r="A406" s="55"/>
      <c r="B406" s="56"/>
      <c r="C406" s="56"/>
      <c r="D406" s="56"/>
    </row>
    <row r="407" spans="1:4" x14ac:dyDescent="0.3">
      <c r="A407" s="55"/>
      <c r="B407" s="56"/>
      <c r="C407" s="56"/>
      <c r="D407" s="56"/>
    </row>
    <row r="408" spans="1:4" x14ac:dyDescent="0.3">
      <c r="A408" s="55"/>
      <c r="B408" s="56"/>
      <c r="C408" s="56"/>
      <c r="D408" s="56"/>
    </row>
    <row r="409" spans="1:4" x14ac:dyDescent="0.3">
      <c r="A409" s="55"/>
      <c r="B409" s="56"/>
      <c r="C409" s="56"/>
      <c r="D409" s="56"/>
    </row>
    <row r="410" spans="1:4" x14ac:dyDescent="0.3">
      <c r="A410" s="55"/>
      <c r="B410" s="56"/>
      <c r="C410" s="56"/>
      <c r="D410" s="56"/>
    </row>
    <row r="411" spans="1:4" x14ac:dyDescent="0.3">
      <c r="A411" s="55"/>
      <c r="B411" s="56"/>
      <c r="C411" s="56"/>
      <c r="D411" s="56"/>
    </row>
    <row r="412" spans="1:4" x14ac:dyDescent="0.3">
      <c r="A412" s="55"/>
      <c r="B412" s="56"/>
      <c r="C412" s="56"/>
      <c r="D412" s="56"/>
    </row>
    <row r="413" spans="1:4" x14ac:dyDescent="0.3">
      <c r="A413" s="55"/>
      <c r="B413" s="56"/>
      <c r="C413" s="56"/>
      <c r="D413" s="56"/>
    </row>
    <row r="414" spans="1:4" x14ac:dyDescent="0.3">
      <c r="A414" s="55"/>
      <c r="B414" s="56"/>
      <c r="C414" s="56"/>
      <c r="D414" s="56"/>
    </row>
    <row r="415" spans="1:4" x14ac:dyDescent="0.3">
      <c r="A415" s="55"/>
      <c r="B415" s="56"/>
      <c r="C415" s="56"/>
      <c r="D415" s="56"/>
    </row>
    <row r="416" spans="1:4" x14ac:dyDescent="0.3">
      <c r="A416" s="55"/>
      <c r="B416" s="56"/>
      <c r="C416" s="56"/>
      <c r="D416" s="56"/>
    </row>
    <row r="417" spans="1:4" x14ac:dyDescent="0.3">
      <c r="A417" s="55"/>
      <c r="B417" s="56"/>
      <c r="C417" s="56"/>
      <c r="D417" s="56"/>
    </row>
    <row r="418" spans="1:4" x14ac:dyDescent="0.3">
      <c r="A418" s="55"/>
      <c r="B418" s="56"/>
      <c r="C418" s="56"/>
      <c r="D418" s="56"/>
    </row>
    <row r="419" spans="1:4" x14ac:dyDescent="0.3">
      <c r="A419" s="55"/>
      <c r="B419" s="56"/>
      <c r="C419" s="56"/>
      <c r="D419" s="56"/>
    </row>
    <row r="420" spans="1:4" x14ac:dyDescent="0.3">
      <c r="A420" s="55"/>
      <c r="B420" s="56"/>
      <c r="C420" s="56"/>
      <c r="D420" s="56"/>
    </row>
    <row r="421" spans="1:4" x14ac:dyDescent="0.3">
      <c r="A421" s="55"/>
      <c r="B421" s="56"/>
      <c r="C421" s="56"/>
      <c r="D421" s="56"/>
    </row>
    <row r="422" spans="1:4" x14ac:dyDescent="0.3">
      <c r="A422" s="55"/>
      <c r="B422" s="56"/>
      <c r="C422" s="56"/>
      <c r="D422" s="56"/>
    </row>
    <row r="423" spans="1:4" x14ac:dyDescent="0.3">
      <c r="A423" s="55"/>
      <c r="B423" s="56"/>
      <c r="C423" s="56"/>
      <c r="D423" s="56"/>
    </row>
    <row r="424" spans="1:4" x14ac:dyDescent="0.3">
      <c r="A424" s="55"/>
      <c r="B424" s="56"/>
      <c r="C424" s="56"/>
      <c r="D424" s="56"/>
    </row>
    <row r="425" spans="1:4" x14ac:dyDescent="0.3">
      <c r="A425" s="55"/>
      <c r="B425" s="56"/>
      <c r="C425" s="56"/>
      <c r="D425" s="56"/>
    </row>
    <row r="426" spans="1:4" x14ac:dyDescent="0.3">
      <c r="A426" s="55"/>
      <c r="B426" s="56"/>
      <c r="C426" s="56"/>
      <c r="D426" s="56"/>
    </row>
    <row r="427" spans="1:4" x14ac:dyDescent="0.3">
      <c r="A427" s="55"/>
      <c r="B427" s="56"/>
      <c r="C427" s="56"/>
      <c r="D427" s="56"/>
    </row>
    <row r="428" spans="1:4" x14ac:dyDescent="0.3">
      <c r="A428" s="55"/>
      <c r="B428" s="56"/>
      <c r="C428" s="56"/>
      <c r="D428" s="56"/>
    </row>
    <row r="429" spans="1:4" x14ac:dyDescent="0.3">
      <c r="A429" s="55"/>
      <c r="B429" s="56"/>
      <c r="C429" s="56"/>
      <c r="D429" s="56"/>
    </row>
    <row r="430" spans="1:4" x14ac:dyDescent="0.3">
      <c r="A430" s="55"/>
      <c r="B430" s="56"/>
      <c r="C430" s="56"/>
      <c r="D430" s="56"/>
    </row>
    <row r="431" spans="1:4" x14ac:dyDescent="0.3">
      <c r="A431" s="55"/>
      <c r="B431" s="56"/>
      <c r="C431" s="56"/>
      <c r="D431" s="56"/>
    </row>
    <row r="432" spans="1:4" x14ac:dyDescent="0.3">
      <c r="A432" s="55"/>
      <c r="B432" s="56"/>
      <c r="C432" s="56"/>
      <c r="D432" s="56"/>
    </row>
    <row r="433" spans="1:4" x14ac:dyDescent="0.3">
      <c r="A433" s="55"/>
      <c r="B433" s="56"/>
      <c r="C433" s="56"/>
      <c r="D433" s="56"/>
    </row>
    <row r="434" spans="1:4" x14ac:dyDescent="0.3">
      <c r="A434" s="55"/>
      <c r="B434" s="56"/>
      <c r="C434" s="56"/>
      <c r="D434" s="56"/>
    </row>
    <row r="435" spans="1:4" x14ac:dyDescent="0.3">
      <c r="A435" s="55"/>
      <c r="B435" s="56"/>
      <c r="C435" s="56"/>
      <c r="D435" s="56"/>
    </row>
    <row r="436" spans="1:4" x14ac:dyDescent="0.3">
      <c r="A436" s="55"/>
      <c r="B436" s="56"/>
      <c r="C436" s="56"/>
      <c r="D436" s="56"/>
    </row>
    <row r="437" spans="1:4" x14ac:dyDescent="0.3">
      <c r="A437" s="55"/>
      <c r="B437" s="56"/>
      <c r="C437" s="56"/>
      <c r="D437" s="56"/>
    </row>
    <row r="438" spans="1:4" x14ac:dyDescent="0.3">
      <c r="A438" s="55"/>
      <c r="B438" s="56"/>
      <c r="C438" s="56"/>
      <c r="D438" s="56"/>
    </row>
    <row r="439" spans="1:4" x14ac:dyDescent="0.3">
      <c r="A439" s="55"/>
      <c r="B439" s="56"/>
      <c r="C439" s="56"/>
      <c r="D439" s="56"/>
    </row>
    <row r="440" spans="1:4" x14ac:dyDescent="0.3">
      <c r="A440" s="55"/>
      <c r="B440" s="56"/>
      <c r="C440" s="56"/>
      <c r="D440" s="56"/>
    </row>
    <row r="441" spans="1:4" x14ac:dyDescent="0.3">
      <c r="A441" s="55"/>
      <c r="B441" s="56"/>
      <c r="C441" s="56"/>
      <c r="D441" s="56"/>
    </row>
    <row r="442" spans="1:4" x14ac:dyDescent="0.3">
      <c r="A442" s="55"/>
      <c r="B442" s="56"/>
      <c r="C442" s="56"/>
      <c r="D442" s="56"/>
    </row>
    <row r="443" spans="1:4" x14ac:dyDescent="0.3">
      <c r="A443" s="55"/>
      <c r="B443" s="56"/>
      <c r="C443" s="56"/>
      <c r="D443" s="56"/>
    </row>
    <row r="444" spans="1:4" x14ac:dyDescent="0.3">
      <c r="A444" s="55"/>
      <c r="B444" s="56"/>
      <c r="C444" s="56"/>
      <c r="D444" s="56"/>
    </row>
    <row r="445" spans="1:4" x14ac:dyDescent="0.3">
      <c r="A445" s="55"/>
      <c r="B445" s="56"/>
      <c r="C445" s="56"/>
      <c r="D445" s="56"/>
    </row>
  </sheetData>
  <mergeCells count="15">
    <mergeCell ref="A8:A10"/>
    <mergeCell ref="B8:N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Clima (prom. anual x sitio)</vt:lpstr>
      <vt:lpstr>Clima (prom. anual)</vt:lpstr>
      <vt:lpstr>Caudales (antes 2017)</vt:lpstr>
      <vt:lpstr>Cuencas con nuevos datos</vt:lpstr>
      <vt:lpstr>Nutrientes en los cuencos</vt:lpstr>
      <vt:lpstr>Oscilación del Lago</vt:lpstr>
      <vt:lpstr>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Abdias Xaminez</dc:creator>
  <cp:lastModifiedBy>Joel</cp:lastModifiedBy>
  <dcterms:created xsi:type="dcterms:W3CDTF">2017-07-31T01:21:13Z</dcterms:created>
  <dcterms:modified xsi:type="dcterms:W3CDTF">2020-07-07T19:27:30Z</dcterms:modified>
</cp:coreProperties>
</file>