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Eigene Dateien Desktop\LEHRVERANSTALTUNGEN\BIOZÖNOSENKURS\Biozönosenkurs 2023\"/>
    </mc:Choice>
  </mc:AlternateContent>
  <xr:revisionPtr revIDLastSave="0" documentId="13_ncr:1_{C077D711-23F9-488C-8008-E4434EB5C5C1}" xr6:coauthVersionLast="36" xr6:coauthVersionMax="47" xr10:uidLastSave="{00000000-0000-0000-0000-000000000000}"/>
  <bookViews>
    <workbookView xWindow="0" yWindow="0" windowWidth="28800" windowHeight="11505" xr2:uid="{00000000-000D-0000-FFFF-FFFF00000000}"/>
  </bookViews>
  <sheets>
    <sheet name="Species" sheetId="1" r:id="rId1"/>
    <sheet name="Tabelle1" sheetId="15" r:id="rId2"/>
    <sheet name="Catch Data" sheetId="3" r:id="rId3"/>
    <sheet name="Abiotic" sheetId="12" r:id="rId4"/>
    <sheet name="CPUE" sheetId="11" r:id="rId5"/>
    <sheet name="Total Size" sheetId="6" r:id="rId6"/>
    <sheet name="Diversity" sheetId="5" r:id="rId7"/>
  </sheets>
  <definedNames>
    <definedName name="_xlnm._FilterDatabase" localSheetId="2" hidden="1">'Catch Data'!$A$1:$H$62</definedName>
    <definedName name="_xlchart.v1.0" hidden="1">'Total Size'!$A$2:$A$62</definedName>
    <definedName name="_xlchart.v1.1" hidden="1">'Total Size'!$B$1</definedName>
    <definedName name="_xlchart.v1.2" hidden="1">'Total Size'!$B$2:$B$62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5" l="1"/>
  <c r="I13" i="5"/>
  <c r="H24" i="5"/>
  <c r="H13" i="5"/>
  <c r="H2" i="5"/>
  <c r="E30" i="5"/>
  <c r="E29" i="5"/>
  <c r="E27" i="5"/>
  <c r="E25" i="5"/>
  <c r="E24" i="5"/>
  <c r="E18" i="5"/>
  <c r="E17" i="5"/>
  <c r="E13" i="5"/>
  <c r="E4" i="5"/>
  <c r="D30" i="5"/>
  <c r="D29" i="5"/>
  <c r="D27" i="5"/>
  <c r="D25" i="5"/>
  <c r="D24" i="5"/>
  <c r="D18" i="5"/>
  <c r="D17" i="5"/>
  <c r="D13" i="5"/>
  <c r="D4" i="5"/>
  <c r="C30" i="5"/>
  <c r="C29" i="5"/>
  <c r="C27" i="5"/>
  <c r="C25" i="5"/>
  <c r="C24" i="5"/>
  <c r="C32" i="5" s="1"/>
  <c r="C21" i="5"/>
  <c r="C10" i="5"/>
  <c r="C18" i="5"/>
  <c r="C17" i="5"/>
  <c r="C13" i="5"/>
  <c r="C4" i="5"/>
  <c r="E3" i="6" l="1"/>
  <c r="E2" i="6"/>
  <c r="I12" i="11"/>
  <c r="H12" i="11"/>
  <c r="G12" i="11"/>
  <c r="F12" i="11"/>
  <c r="E12" i="11"/>
  <c r="D12" i="11"/>
  <c r="I11" i="11"/>
  <c r="H11" i="11"/>
  <c r="G11" i="11"/>
  <c r="F11" i="11"/>
  <c r="E11" i="11"/>
  <c r="D11" i="11"/>
  <c r="I10" i="11"/>
  <c r="H10" i="11"/>
  <c r="G10" i="11"/>
  <c r="F10" i="11"/>
  <c r="E10" i="11"/>
  <c r="D10" i="11"/>
  <c r="C12" i="11"/>
  <c r="C11" i="11"/>
  <c r="C10" i="11"/>
</calcChain>
</file>

<file path=xl/sharedStrings.xml><?xml version="1.0" encoding="utf-8"?>
<sst xmlns="http://schemas.openxmlformats.org/spreadsheetml/2006/main" count="564" uniqueCount="108">
  <si>
    <t>Species</t>
  </si>
  <si>
    <t>Total Length</t>
  </si>
  <si>
    <t>Indivudal no</t>
  </si>
  <si>
    <t>Site</t>
  </si>
  <si>
    <t>Date</t>
  </si>
  <si>
    <t>Sites</t>
  </si>
  <si>
    <t>Perca fluviatilis</t>
  </si>
  <si>
    <t>eurytop</t>
  </si>
  <si>
    <t>Rutilus rutilus</t>
  </si>
  <si>
    <t>Scardinius erythrophthalmus</t>
  </si>
  <si>
    <t>Cottus gobio</t>
  </si>
  <si>
    <t>Thymallus thymallus</t>
  </si>
  <si>
    <t>stagnophil</t>
  </si>
  <si>
    <t>rhithral</t>
  </si>
  <si>
    <t>rheophil</t>
  </si>
  <si>
    <t>Oncorhynchus mykiss</t>
  </si>
  <si>
    <t>exotic</t>
  </si>
  <si>
    <t>Abbrev</t>
  </si>
  <si>
    <t>Anode Time</t>
  </si>
  <si>
    <t>Flossenformel: D III/9-11, A III/9-11, P I/15, V II/8</t>
  </si>
  <si>
    <t>Schlundzähne: 5(6)-5(6)</t>
  </si>
  <si>
    <t>Schuppenformel: mLR 40-45 (SL vollständig)</t>
  </si>
  <si>
    <t>Rotauge</t>
  </si>
  <si>
    <t>Rotfeder</t>
  </si>
  <si>
    <t>Schlundzähne: 2-reihig - 3.5-5.3, gesägt</t>
  </si>
  <si>
    <t>Schuppenformel: mLR 41-43</t>
  </si>
  <si>
    <t>Salvelinus fontinalis</t>
  </si>
  <si>
    <t>Flussbarsch</t>
  </si>
  <si>
    <t>Boat House</t>
  </si>
  <si>
    <t>Effort (Min)</t>
  </si>
  <si>
    <t>Inlet</t>
  </si>
  <si>
    <t>Salvelinus alpinus</t>
  </si>
  <si>
    <t>Outlet</t>
  </si>
  <si>
    <t>Squalius cephalus</t>
  </si>
  <si>
    <t>Koppe</t>
  </si>
  <si>
    <t>Aitel</t>
  </si>
  <si>
    <t>Regenbogenforelle</t>
  </si>
  <si>
    <t>Bachsaibling</t>
  </si>
  <si>
    <t>Bachforelle</t>
  </si>
  <si>
    <t>Seesaibling</t>
  </si>
  <si>
    <t>Brown Trout</t>
  </si>
  <si>
    <t>Chub</t>
  </si>
  <si>
    <t>Bullhead</t>
  </si>
  <si>
    <t>Rainbow trout</t>
  </si>
  <si>
    <t>Roach</t>
  </si>
  <si>
    <t>Rudd</t>
  </si>
  <si>
    <t>European Perch</t>
  </si>
  <si>
    <t xml:space="preserve">Salmo trutta </t>
  </si>
  <si>
    <t>Name_ger</t>
  </si>
  <si>
    <t>Name_engl</t>
  </si>
  <si>
    <t>Cot_gob</t>
  </si>
  <si>
    <t>Onc_myk</t>
  </si>
  <si>
    <t>Per_flu</t>
  </si>
  <si>
    <t>Rut_rut</t>
  </si>
  <si>
    <t>Sal_tru</t>
  </si>
  <si>
    <t>Sca_ery</t>
  </si>
  <si>
    <t>Squ_cep</t>
  </si>
  <si>
    <t>Brook trout</t>
  </si>
  <si>
    <t>Sal_fon</t>
  </si>
  <si>
    <t>Sal_alp</t>
  </si>
  <si>
    <t>Arctic Char</t>
  </si>
  <si>
    <t>Thy_thy</t>
  </si>
  <si>
    <t>Äsche</t>
  </si>
  <si>
    <t>Grayling</t>
  </si>
  <si>
    <t>Ecol. Guild</t>
  </si>
  <si>
    <t>Sampling Site</t>
  </si>
  <si>
    <t>Temperature</t>
  </si>
  <si>
    <t>Conductivity</t>
  </si>
  <si>
    <t>(°C)</t>
  </si>
  <si>
    <t>(%)</t>
  </si>
  <si>
    <r>
      <t>O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</si>
  <si>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(µS cm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</si>
  <si>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r>
      <t>(mg l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</si>
  <si>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t>Pike</t>
  </si>
  <si>
    <t>Checked</t>
  </si>
  <si>
    <t>Gesamtergebnis</t>
  </si>
  <si>
    <t>yes</t>
  </si>
  <si>
    <t>Esox lucius</t>
  </si>
  <si>
    <t>Eso_luc</t>
  </si>
  <si>
    <t>Hecht</t>
  </si>
  <si>
    <t>Zeilenbeschriftungen</t>
  </si>
  <si>
    <t>Spaltenbeschriftungen</t>
  </si>
  <si>
    <t>Summe von Indivudal no</t>
  </si>
  <si>
    <t>Sampling Sites</t>
  </si>
  <si>
    <t>Effort</t>
  </si>
  <si>
    <t>CPUE_</t>
  </si>
  <si>
    <t>BH_TL</t>
  </si>
  <si>
    <t>IL_TL</t>
  </si>
  <si>
    <t>OL_TL</t>
  </si>
  <si>
    <t>MIN</t>
  </si>
  <si>
    <t>Max</t>
  </si>
  <si>
    <t>Klasse</t>
  </si>
  <si>
    <t>und größer</t>
  </si>
  <si>
    <t>Häufigkeit</t>
  </si>
  <si>
    <t>pi</t>
  </si>
  <si>
    <t>ln pi</t>
  </si>
  <si>
    <t>pi x ln pi</t>
  </si>
  <si>
    <t>Sum</t>
  </si>
  <si>
    <t>Shannon-Wiener</t>
  </si>
  <si>
    <t>Eveness</t>
  </si>
  <si>
    <t>Species#</t>
  </si>
  <si>
    <t>-</t>
  </si>
  <si>
    <t>H</t>
  </si>
  <si>
    <t>J´</t>
  </si>
  <si>
    <t>TL</t>
  </si>
  <si>
    <t>Sal_tru TL</t>
  </si>
  <si>
    <t>Sal_tru Inlet</t>
  </si>
  <si>
    <t>Sal_tru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</si>
</sst>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h]:mm:ss;@"/>
    <numFmt numFmtId="166" formatCode="[$-F400]h:mm:ss\ AM/PM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21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64" fontId="6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166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3" xfId="0" applyBorder="1"/>
    <xf numFmtId="164" fontId="7" fillId="0" borderId="0" xfId="0" applyNumberFormat="1" applyFont="1"/>
    <xf numFmtId="1" fontId="1" fillId="0" borderId="0" xfId="0" applyNumberFormat="1" applyFont="1"/>
    <xf numFmtId="0" fontId="1" fillId="0" borderId="3" xfId="0" applyFont="1" applyBorder="1"/>
    <xf numFmtId="164" fontId="7" fillId="0" borderId="3" xfId="0" applyNumberFormat="1" applyFont="1" applyBorder="1"/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2" fontId="11" fillId="0" borderId="0" xfId="0" applyNumberFormat="1" applyFont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BE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1306721943122"/>
          <c:y val="6.5071703543970946E-2"/>
          <c:w val="0.71744538331246066"/>
          <c:h val="0.6371256904455823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CPUE!#REF!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CPUE!#REF!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CPUE!#REF!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96F-4A15-B475-198A4D4D9C5E}"/>
            </c:ext>
          </c:extLst>
        </c:ser>
        <c:ser>
          <c:idx val="1"/>
          <c:order val="1"/>
          <c:invertIfNegative val="0"/>
          <c:val>
            <c:numRef>
              <c:f>CPUE!#REF!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CPUE!#REF!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CPUE!#REF!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96F-4A15-B475-198A4D4D9C5E}"/>
            </c:ext>
          </c:extLst>
        </c:ser>
        <c:ser>
          <c:idx val="2"/>
          <c:order val="2"/>
          <c:invertIfNegative val="0"/>
          <c:val>
            <c:numRef>
              <c:f>CPUE!#REF!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CPUE!#REF!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CPUE!#REF!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96F-4A15-B475-198A4D4D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80096"/>
        <c:axId val="79781888"/>
      </c:barChart>
      <c:catAx>
        <c:axId val="797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800" b="0"/>
                  <a:t>Species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de-DE"/>
          </a:p>
        </c:txPr>
        <c:crossAx val="79781888"/>
        <c:crosses val="autoZero"/>
        <c:auto val="1"/>
        <c:lblAlgn val="ctr"/>
        <c:lblOffset val="100"/>
        <c:noMultiLvlLbl val="0"/>
      </c:catAx>
      <c:valAx>
        <c:axId val="79781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de-AT" sz="1600" b="0"/>
                  <a:t>CPUE</a:t>
                </a:r>
                <a:r>
                  <a:rPr lang="de-AT" sz="1600" b="0" baseline="0"/>
                  <a:t> (ind Min</a:t>
                </a:r>
                <a:r>
                  <a:rPr lang="de-AT" sz="1600" b="0" baseline="30000"/>
                  <a:t>.-1</a:t>
                </a:r>
                <a:r>
                  <a:rPr lang="de-AT" sz="1600" b="0" baseline="0"/>
                  <a:t>)</a:t>
                </a:r>
              </a:p>
            </c:rich>
          </c:tx>
          <c:layout>
            <c:manualLayout>
              <c:xMode val="edge"/>
              <c:yMode val="edge"/>
              <c:x val="3.5271176112126754E-2"/>
              <c:y val="0.1993044875969485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de-DE"/>
          </a:p>
        </c:txPr>
        <c:crossAx val="79780096"/>
        <c:crosses val="autoZero"/>
        <c:crossBetween val="between"/>
        <c:majorUnit val="0.30000000000000004"/>
      </c:valAx>
    </c:plotArea>
    <c:legend>
      <c:legendPos val="r"/>
      <c:layout>
        <c:manualLayout>
          <c:xMode val="edge"/>
          <c:yMode val="edge"/>
          <c:x val="0.59599111354225143"/>
          <c:y val="7.3020333282908467E-2"/>
          <c:w val="0.21169116200511498"/>
          <c:h val="0.25220327998017522"/>
        </c:manualLayout>
      </c:layout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CPUE!$M$1</c:f>
              <c:strCache>
                <c:ptCount val="1"/>
                <c:pt idx="0">
                  <c:v>Boat House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CPUE!$L$2:$L$8</c:f>
              <c:strCache>
                <c:ptCount val="7"/>
                <c:pt idx="0">
                  <c:v>Cot_gob</c:v>
                </c:pt>
                <c:pt idx="1">
                  <c:v>Onc_myk</c:v>
                </c:pt>
                <c:pt idx="2">
                  <c:v>Pike</c:v>
                </c:pt>
                <c:pt idx="3">
                  <c:v>Rut_rut</c:v>
                </c:pt>
                <c:pt idx="4">
                  <c:v>Sal_fon</c:v>
                </c:pt>
                <c:pt idx="5">
                  <c:v>Sal_tru</c:v>
                </c:pt>
                <c:pt idx="6">
                  <c:v>Squ_cep</c:v>
                </c:pt>
              </c:strCache>
            </c:strRef>
          </c:cat>
          <c:val>
            <c:numRef>
              <c:f>CPUE!$M$2:$M$8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0.90909090909090917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5-4BEA-9933-9F7D722E1B40}"/>
            </c:ext>
          </c:extLst>
        </c:ser>
        <c:ser>
          <c:idx val="1"/>
          <c:order val="1"/>
          <c:tx>
            <c:strRef>
              <c:f>CPUE!$N$1</c:f>
              <c:strCache>
                <c:ptCount val="1"/>
                <c:pt idx="0">
                  <c:v>Inlet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CPUE!$N$2:$N$8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5-4BEA-9933-9F7D722E1B40}"/>
            </c:ext>
          </c:extLst>
        </c:ser>
        <c:ser>
          <c:idx val="2"/>
          <c:order val="2"/>
          <c:tx>
            <c:strRef>
              <c:f>CPUE!$O$1</c:f>
              <c:strCache>
                <c:ptCount val="1"/>
                <c:pt idx="0">
                  <c:v>Outlet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CPUE!$O$2:$O$8</c:f>
              <c:numCache>
                <c:formatCode>General</c:formatCode>
                <c:ptCount val="7"/>
                <c:pt idx="0">
                  <c:v>6</c:v>
                </c:pt>
                <c:pt idx="1">
                  <c:v>13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5-4BEA-9933-9F7D722E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255727"/>
        <c:axId val="379584431"/>
      </c:barChart>
      <c:catAx>
        <c:axId val="548255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584431"/>
        <c:crosses val="autoZero"/>
        <c:auto val="1"/>
        <c:lblAlgn val="ctr"/>
        <c:lblOffset val="100"/>
        <c:noMultiLvlLbl val="0"/>
      </c:catAx>
      <c:valAx>
        <c:axId val="37958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/>
                  <a:t>CPUE (Ind 10 Min</a:t>
                </a:r>
                <a:r>
                  <a:rPr lang="de-AT" sz="1400" baseline="30000"/>
                  <a:t>-1</a:t>
                </a:r>
                <a:r>
                  <a:rPr lang="de-AT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2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787056673833759E-2"/>
          <c:y val="1.2401962623252893E-2"/>
          <c:w val="0.96221294332616625"/>
          <c:h val="0.85202843339503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Size'!$P$1</c:f>
              <c:strCache>
                <c:ptCount val="1"/>
                <c:pt idx="0">
                  <c:v>BH_TL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Size'!$O$2:$O$37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'Total Size'!$P$2:$P$37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6-4221-B285-3528C11842D7}"/>
            </c:ext>
          </c:extLst>
        </c:ser>
        <c:ser>
          <c:idx val="1"/>
          <c:order val="1"/>
          <c:tx>
            <c:strRef>
              <c:f>'Total Size'!$Q$1</c:f>
              <c:strCache>
                <c:ptCount val="1"/>
                <c:pt idx="0">
                  <c:v>IL_TL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Size'!$O$2:$O$37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'Total Size'!$Q$2:$Q$37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6-4221-B285-3528C11842D7}"/>
            </c:ext>
          </c:extLst>
        </c:ser>
        <c:ser>
          <c:idx val="2"/>
          <c:order val="2"/>
          <c:tx>
            <c:strRef>
              <c:f>'Total Size'!$R$1</c:f>
              <c:strCache>
                <c:ptCount val="1"/>
                <c:pt idx="0">
                  <c:v>OL_TL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 Size'!$O$2:$O$37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'Total Size'!$R$2:$R$37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6-4221-B285-3528C118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563279"/>
        <c:axId val="588213871"/>
      </c:barChart>
      <c:catAx>
        <c:axId val="6845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213871"/>
        <c:crosses val="autoZero"/>
        <c:auto val="1"/>
        <c:lblAlgn val="ctr"/>
        <c:lblOffset val="100"/>
        <c:noMultiLvlLbl val="0"/>
      </c:catAx>
      <c:valAx>
        <c:axId val="58821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56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'Total Size'!$AS$1</c:f>
              <c:strCache>
                <c:ptCount val="1"/>
                <c:pt idx="0">
                  <c:v>Sal_tru Inlet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'Total Size'!$AS$2:$AS$32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6-4058-9D13-02D9A431E1AE}"/>
            </c:ext>
          </c:extLst>
        </c:ser>
        <c:ser>
          <c:idx val="0"/>
          <c:order val="1"/>
          <c:tx>
            <c:strRef>
              <c:f>'Total Size'!$AT$1</c:f>
              <c:strCache>
                <c:ptCount val="1"/>
                <c:pt idx="0">
                  <c:v>Sal_tru Outlet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'Total Size'!$AT$2:$AT$32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B6-4058-9D13-02D9A431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4463"/>
        <c:axId val="375113935"/>
      </c:barChart>
      <c:catAx>
        <c:axId val="2359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Size class</a:t>
                </a:r>
                <a:r>
                  <a:rPr lang="de-AT" baseline="0"/>
                  <a:t> (cm)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113935"/>
        <c:crosses val="autoZero"/>
        <c:auto val="1"/>
        <c:lblAlgn val="ctr"/>
        <c:lblOffset val="100"/>
        <c:noMultiLvlLbl val="0"/>
      </c:catAx>
      <c:valAx>
        <c:axId val="375113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800"/>
                  <a:t>Frequency</a:t>
                </a:r>
                <a:r>
                  <a:rPr lang="de-AT" sz="1800" baseline="0"/>
                  <a:t> (N)</a:t>
                </a:r>
                <a:endParaRPr lang="de-AT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944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69BDFEC5-4A05-4E78-8E4B-4439A0D44B0C}">
          <cx:tx>
            <cx:txData>
              <cx:f>_xlchart.v1.1</cx:f>
              <cx:v>TL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Sampling Sites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de-DE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Sampling Sites</a:t>
              </a:r>
            </a:p>
          </cx:txPr>
        </cx:title>
        <cx:majorTickMarks type="out"/>
        <cx:tickLabels/>
        <cx:spPr>
          <a:ln w="1270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de-DE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Total Size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800"/>
              </a:pPr>
              <a:r>
                <a:rPr lang="de-DE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Size (cm)</a:t>
              </a:r>
            </a:p>
          </cx:txPr>
        </cx:title>
        <cx:tickLabels/>
        <cx:spPr>
          <a:ln w="1270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15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582705</xdr:colOff>
      <xdr:row>0</xdr:row>
      <xdr:rowOff>156882</xdr:rowOff>
    </xdr:from>
    <xdr:to>
      <xdr:col>23</xdr:col>
      <xdr:colOff>263338</xdr:colOff>
      <xdr:row>17</xdr:row>
      <xdr:rowOff>168088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A9389AD-5300-42EC-B798-410FDE60B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581024</xdr:colOff>
      <xdr:row>0</xdr:row>
      <xdr:rowOff>171450</xdr:rowOff>
    </xdr:from>
    <xdr:to>
      <xdr:col>29</xdr:col>
      <xdr:colOff>619125</xdr:colOff>
      <xdr:row>22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7C66A8-8EA2-4DD3-8DA9-3A2C30936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262889</xdr:colOff>
      <xdr:row>38</xdr:row>
      <xdr:rowOff>19050</xdr:rowOff>
    </xdr:from>
    <xdr:to>
      <xdr:col>28</xdr:col>
      <xdr:colOff>215264</xdr:colOff>
      <xdr:row>60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0819D5CB-87CB-40D5-9AEC-D2C08DF144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93089" y="7620000"/>
              <a:ext cx="7191375" cy="4497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47</xdr:col>
      <xdr:colOff>0</xdr:colOff>
      <xdr:row>1</xdr:row>
      <xdr:rowOff>156210</xdr:rowOff>
    </xdr:from>
    <xdr:to>
      <xdr:col>61</xdr:col>
      <xdr:colOff>297180</xdr:colOff>
      <xdr:row>29</xdr:row>
      <xdr:rowOff>68580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C3D9356-9DBF-4D90-960F-6E18B8BD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28.393327199075" createdVersion="6" refreshedVersion="6" minRefreshableVersion="3" recordCount="61" xr:uid="{67AB45A7-2429-48AE-BA3F-E29BB0C08E35}">
  <cacheSource type="worksheet">
    <worksheetSource ref="A1:I62" sheet="Catch Data"/>
  </cacheSource>
  <cacheFields count="9">
    <cacheField name="Date" numFmtId="14">
      <sharedItems containsSemiMixedTypes="0" containsNonDate="0" containsDate="1" containsString="0" minDate="2023-07-20T00:00:00" maxDate="2023-07-21T00:00:00"/>
    </cacheField>
    <cacheField name="Anode Time" numFmtId="0">
      <sharedItems containsNonDate="0" containsDate="1" containsString="0" containsBlank="1" minDate="1899-12-30T14:17:00" maxDate="1899-12-30T14:42:00"/>
    </cacheField>
    <cacheField name="Effort (Min)" numFmtId="2">
      <sharedItems containsSemiMixedTypes="0" containsString="0" containsNumber="1" containsInteger="1" minValue="10" maxValue="11"/>
    </cacheField>
    <cacheField name="Site" numFmtId="0">
      <sharedItems count="3">
        <s v="Boat House"/>
        <s v="Inlet"/>
        <s v="Outlet"/>
      </sharedItems>
    </cacheField>
    <cacheField name="Species" numFmtId="0">
      <sharedItems count="7">
        <s v="Pike"/>
        <s v="Sal_fon"/>
        <s v="Sal_tru"/>
        <s v="Cot_gob"/>
        <s v="Squ_cep"/>
        <s v="Onc_myk"/>
        <s v="Rut_rut"/>
      </sharedItems>
    </cacheField>
    <cacheField name="Total Length" numFmtId="0">
      <sharedItems containsSemiMixedTypes="0" containsString="0" containsNumber="1" minValue="4.5" maxValue="36"/>
    </cacheField>
    <cacheField name="Indivudal no" numFmtId="0">
      <sharedItems containsSemiMixedTypes="0" containsString="0" containsNumber="1" containsInteger="1" minValue="1" maxValue="1"/>
    </cacheField>
    <cacheField name="Checked" numFmtId="0">
      <sharedItems containsBlank="1"/>
    </cacheField>
    <cacheField name="Si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d v="2023-07-20T00:00:00"/>
    <d v="1899-12-30T14:17:00"/>
    <n v="11"/>
    <x v="0"/>
    <x v="0"/>
    <n v="15.5"/>
    <n v="1"/>
    <s v="yes"/>
    <s v="Boat House"/>
  </r>
  <r>
    <d v="2023-07-20T00:00:00"/>
    <d v="1899-12-30T14:42:00"/>
    <n v="10"/>
    <x v="1"/>
    <x v="1"/>
    <n v="23"/>
    <n v="1"/>
    <s v="yes"/>
    <s v="Inlet"/>
  </r>
  <r>
    <d v="2023-07-20T00:00:00"/>
    <d v="1899-12-30T14:42:00"/>
    <n v="10"/>
    <x v="1"/>
    <x v="1"/>
    <n v="13.5"/>
    <n v="1"/>
    <s v="yes"/>
    <s v="Outlet"/>
  </r>
  <r>
    <d v="2023-07-20T00:00:00"/>
    <d v="1899-12-30T14:42:00"/>
    <n v="10"/>
    <x v="1"/>
    <x v="2"/>
    <n v="24"/>
    <n v="1"/>
    <s v="yes"/>
    <m/>
  </r>
  <r>
    <d v="2023-07-20T00:00:00"/>
    <d v="1899-12-30T14:42:00"/>
    <n v="10"/>
    <x v="1"/>
    <x v="2"/>
    <n v="22"/>
    <n v="1"/>
    <s v="yes"/>
    <m/>
  </r>
  <r>
    <d v="2023-07-20T00:00:00"/>
    <d v="1899-12-30T14:42:00"/>
    <n v="10"/>
    <x v="1"/>
    <x v="3"/>
    <n v="8"/>
    <n v="1"/>
    <s v="yes"/>
    <m/>
  </r>
  <r>
    <d v="2023-07-20T00:00:00"/>
    <d v="1899-12-30T14:42:00"/>
    <n v="10"/>
    <x v="1"/>
    <x v="3"/>
    <n v="7"/>
    <n v="1"/>
    <s v="yes"/>
    <m/>
  </r>
  <r>
    <d v="2023-07-20T00:00:00"/>
    <d v="1899-12-30T14:42:00"/>
    <n v="10"/>
    <x v="1"/>
    <x v="2"/>
    <n v="4.5"/>
    <n v="1"/>
    <s v="yes"/>
    <m/>
  </r>
  <r>
    <d v="2023-07-20T00:00:00"/>
    <d v="1899-12-30T14:42:00"/>
    <n v="10"/>
    <x v="1"/>
    <x v="2"/>
    <n v="5.5"/>
    <n v="1"/>
    <s v="yes"/>
    <m/>
  </r>
  <r>
    <d v="2023-07-20T00:00:00"/>
    <d v="1899-12-30T14:42:00"/>
    <n v="10"/>
    <x v="1"/>
    <x v="2"/>
    <n v="24"/>
    <n v="1"/>
    <s v="yes"/>
    <m/>
  </r>
  <r>
    <d v="2023-07-20T00:00:00"/>
    <d v="1899-12-30T14:42:00"/>
    <n v="10"/>
    <x v="1"/>
    <x v="3"/>
    <n v="10"/>
    <n v="1"/>
    <s v="yes"/>
    <m/>
  </r>
  <r>
    <d v="2023-07-20T00:00:00"/>
    <d v="1899-12-30T14:42:00"/>
    <n v="10"/>
    <x v="1"/>
    <x v="2"/>
    <n v="7"/>
    <n v="1"/>
    <s v="yes"/>
    <m/>
  </r>
  <r>
    <d v="2023-07-20T00:00:00"/>
    <d v="1899-12-30T14:42:00"/>
    <n v="10"/>
    <x v="1"/>
    <x v="2"/>
    <n v="7"/>
    <n v="1"/>
    <s v="yes"/>
    <m/>
  </r>
  <r>
    <d v="2023-07-20T00:00:00"/>
    <d v="1899-12-30T14:42:00"/>
    <n v="10"/>
    <x v="1"/>
    <x v="3"/>
    <n v="10"/>
    <n v="1"/>
    <s v="yes"/>
    <m/>
  </r>
  <r>
    <d v="2023-07-20T00:00:00"/>
    <d v="1899-12-30T14:42:00"/>
    <n v="10"/>
    <x v="1"/>
    <x v="1"/>
    <n v="22"/>
    <n v="1"/>
    <m/>
    <m/>
  </r>
  <r>
    <d v="2023-07-20T00:00:00"/>
    <d v="1899-12-30T14:42:00"/>
    <n v="10"/>
    <x v="1"/>
    <x v="2"/>
    <n v="18"/>
    <n v="1"/>
    <s v="yes"/>
    <m/>
  </r>
  <r>
    <d v="2023-07-20T00:00:00"/>
    <d v="1899-12-30T14:42:00"/>
    <n v="10"/>
    <x v="1"/>
    <x v="2"/>
    <n v="13"/>
    <n v="1"/>
    <s v="yes"/>
    <m/>
  </r>
  <r>
    <d v="2023-07-20T00:00:00"/>
    <d v="1899-12-30T14:42:00"/>
    <n v="10"/>
    <x v="1"/>
    <x v="2"/>
    <n v="11"/>
    <n v="1"/>
    <s v="yes"/>
    <m/>
  </r>
  <r>
    <d v="2023-07-20T00:00:00"/>
    <d v="1899-12-30T14:42:00"/>
    <n v="10"/>
    <x v="1"/>
    <x v="3"/>
    <n v="10"/>
    <n v="1"/>
    <s v="yes"/>
    <m/>
  </r>
  <r>
    <d v="2023-07-20T00:00:00"/>
    <d v="1899-12-30T14:42:00"/>
    <n v="10"/>
    <x v="1"/>
    <x v="2"/>
    <n v="6.5"/>
    <n v="1"/>
    <s v="yes"/>
    <m/>
  </r>
  <r>
    <d v="2023-07-20T00:00:00"/>
    <d v="1899-12-30T14:42:00"/>
    <n v="10"/>
    <x v="1"/>
    <x v="3"/>
    <n v="6"/>
    <n v="1"/>
    <s v="yes"/>
    <m/>
  </r>
  <r>
    <d v="2023-07-20T00:00:00"/>
    <d v="1899-12-30T14:42:00"/>
    <n v="10"/>
    <x v="1"/>
    <x v="3"/>
    <n v="6"/>
    <n v="1"/>
    <m/>
    <m/>
  </r>
  <r>
    <d v="2023-07-20T00:00:00"/>
    <d v="1899-12-30T14:42:00"/>
    <n v="10"/>
    <x v="1"/>
    <x v="3"/>
    <n v="5"/>
    <n v="1"/>
    <s v="yes"/>
    <m/>
  </r>
  <r>
    <d v="2023-07-20T00:00:00"/>
    <d v="1899-12-30T14:42:00"/>
    <n v="10"/>
    <x v="1"/>
    <x v="2"/>
    <n v="6"/>
    <n v="1"/>
    <s v="yes"/>
    <m/>
  </r>
  <r>
    <d v="2023-07-20T00:00:00"/>
    <m/>
    <n v="10"/>
    <x v="2"/>
    <x v="4"/>
    <n v="36"/>
    <n v="1"/>
    <s v="yes"/>
    <m/>
  </r>
  <r>
    <d v="2023-07-20T00:00:00"/>
    <m/>
    <n v="10"/>
    <x v="2"/>
    <x v="4"/>
    <n v="28"/>
    <n v="1"/>
    <s v="yes"/>
    <m/>
  </r>
  <r>
    <d v="2023-07-20T00:00:00"/>
    <m/>
    <n v="10"/>
    <x v="2"/>
    <x v="4"/>
    <n v="21"/>
    <n v="1"/>
    <s v="yes"/>
    <m/>
  </r>
  <r>
    <d v="2023-07-20T00:00:00"/>
    <m/>
    <n v="10"/>
    <x v="2"/>
    <x v="2"/>
    <n v="26.5"/>
    <n v="1"/>
    <s v="yes"/>
    <m/>
  </r>
  <r>
    <d v="2023-07-20T00:00:00"/>
    <m/>
    <n v="10"/>
    <x v="2"/>
    <x v="5"/>
    <n v="24"/>
    <n v="1"/>
    <s v="yes"/>
    <m/>
  </r>
  <r>
    <d v="2023-07-20T00:00:00"/>
    <m/>
    <n v="10"/>
    <x v="2"/>
    <x v="2"/>
    <n v="22.5"/>
    <n v="1"/>
    <s v="yes"/>
    <m/>
  </r>
  <r>
    <d v="2023-07-20T00:00:00"/>
    <m/>
    <n v="10"/>
    <x v="2"/>
    <x v="2"/>
    <n v="25"/>
    <n v="1"/>
    <s v="yes"/>
    <m/>
  </r>
  <r>
    <d v="2023-07-20T00:00:00"/>
    <m/>
    <n v="10"/>
    <x v="2"/>
    <x v="2"/>
    <n v="22"/>
    <n v="1"/>
    <s v="yes"/>
    <m/>
  </r>
  <r>
    <d v="2023-07-20T00:00:00"/>
    <m/>
    <n v="10"/>
    <x v="2"/>
    <x v="2"/>
    <n v="19.5"/>
    <n v="1"/>
    <s v="yes"/>
    <m/>
  </r>
  <r>
    <d v="2023-07-20T00:00:00"/>
    <m/>
    <n v="10"/>
    <x v="2"/>
    <x v="5"/>
    <n v="23"/>
    <n v="1"/>
    <s v="yes"/>
    <m/>
  </r>
  <r>
    <d v="2023-07-20T00:00:00"/>
    <m/>
    <n v="10"/>
    <x v="2"/>
    <x v="5"/>
    <n v="18"/>
    <n v="1"/>
    <m/>
    <m/>
  </r>
  <r>
    <d v="2023-07-20T00:00:00"/>
    <m/>
    <n v="10"/>
    <x v="2"/>
    <x v="6"/>
    <n v="17"/>
    <n v="1"/>
    <s v="yes"/>
    <m/>
  </r>
  <r>
    <d v="2023-07-20T00:00:00"/>
    <m/>
    <n v="10"/>
    <x v="2"/>
    <x v="2"/>
    <n v="16"/>
    <n v="1"/>
    <s v="yes"/>
    <m/>
  </r>
  <r>
    <d v="2023-07-20T00:00:00"/>
    <m/>
    <n v="10"/>
    <x v="2"/>
    <x v="5"/>
    <n v="19.5"/>
    <n v="1"/>
    <s v="yes"/>
    <m/>
  </r>
  <r>
    <d v="2023-07-20T00:00:00"/>
    <m/>
    <n v="10"/>
    <x v="2"/>
    <x v="5"/>
    <n v="19.5"/>
    <n v="1"/>
    <s v="yes"/>
    <m/>
  </r>
  <r>
    <d v="2023-07-20T00:00:00"/>
    <m/>
    <n v="10"/>
    <x v="2"/>
    <x v="5"/>
    <n v="17"/>
    <n v="1"/>
    <s v="yes"/>
    <m/>
  </r>
  <r>
    <d v="2023-07-20T00:00:00"/>
    <m/>
    <n v="10"/>
    <x v="2"/>
    <x v="5"/>
    <n v="17"/>
    <n v="1"/>
    <s v="yes"/>
    <m/>
  </r>
  <r>
    <d v="2023-07-20T00:00:00"/>
    <m/>
    <n v="10"/>
    <x v="2"/>
    <x v="2"/>
    <n v="14"/>
    <n v="1"/>
    <s v="yes"/>
    <m/>
  </r>
  <r>
    <d v="2023-07-20T00:00:00"/>
    <m/>
    <n v="10"/>
    <x v="2"/>
    <x v="3"/>
    <n v="5"/>
    <n v="1"/>
    <m/>
    <m/>
  </r>
  <r>
    <d v="2023-07-20T00:00:00"/>
    <m/>
    <n v="10"/>
    <x v="2"/>
    <x v="5"/>
    <n v="16"/>
    <n v="1"/>
    <s v="yes"/>
    <m/>
  </r>
  <r>
    <d v="2023-07-20T00:00:00"/>
    <m/>
    <n v="10"/>
    <x v="2"/>
    <x v="2"/>
    <n v="16"/>
    <n v="1"/>
    <s v="yes"/>
    <m/>
  </r>
  <r>
    <d v="2023-07-20T00:00:00"/>
    <m/>
    <n v="10"/>
    <x v="2"/>
    <x v="2"/>
    <n v="16"/>
    <n v="1"/>
    <s v="yes"/>
    <m/>
  </r>
  <r>
    <d v="2023-07-20T00:00:00"/>
    <m/>
    <n v="10"/>
    <x v="2"/>
    <x v="5"/>
    <n v="15"/>
    <n v="1"/>
    <s v="yes"/>
    <m/>
  </r>
  <r>
    <d v="2023-07-20T00:00:00"/>
    <m/>
    <n v="10"/>
    <x v="2"/>
    <x v="5"/>
    <n v="12"/>
    <n v="1"/>
    <s v="yes"/>
    <m/>
  </r>
  <r>
    <d v="2023-07-20T00:00:00"/>
    <m/>
    <n v="10"/>
    <x v="2"/>
    <x v="2"/>
    <n v="16"/>
    <n v="1"/>
    <s v="yes"/>
    <m/>
  </r>
  <r>
    <d v="2023-07-20T00:00:00"/>
    <m/>
    <n v="10"/>
    <x v="2"/>
    <x v="2"/>
    <n v="12"/>
    <n v="1"/>
    <s v="yes"/>
    <m/>
  </r>
  <r>
    <d v="2023-07-20T00:00:00"/>
    <m/>
    <n v="10"/>
    <x v="2"/>
    <x v="5"/>
    <n v="15.5"/>
    <n v="1"/>
    <s v="yes"/>
    <m/>
  </r>
  <r>
    <d v="2023-07-20T00:00:00"/>
    <m/>
    <n v="10"/>
    <x v="2"/>
    <x v="5"/>
    <n v="12"/>
    <n v="1"/>
    <m/>
    <m/>
  </r>
  <r>
    <d v="2023-07-20T00:00:00"/>
    <m/>
    <n v="10"/>
    <x v="2"/>
    <x v="3"/>
    <n v="6"/>
    <n v="1"/>
    <s v="yes"/>
    <m/>
  </r>
  <r>
    <d v="2023-07-20T00:00:00"/>
    <m/>
    <n v="10"/>
    <x v="2"/>
    <x v="3"/>
    <n v="6"/>
    <n v="1"/>
    <s v="yes"/>
    <m/>
  </r>
  <r>
    <d v="2023-07-20T00:00:00"/>
    <m/>
    <n v="10"/>
    <x v="2"/>
    <x v="3"/>
    <n v="5"/>
    <n v="1"/>
    <s v="yes"/>
    <m/>
  </r>
  <r>
    <d v="2023-07-20T00:00:00"/>
    <m/>
    <n v="10"/>
    <x v="2"/>
    <x v="3"/>
    <n v="6"/>
    <n v="1"/>
    <s v="yes"/>
    <m/>
  </r>
  <r>
    <d v="2023-07-20T00:00:00"/>
    <m/>
    <n v="10"/>
    <x v="2"/>
    <x v="3"/>
    <n v="6"/>
    <n v="1"/>
    <s v="yes"/>
    <m/>
  </r>
  <r>
    <d v="2023-07-20T00:00:00"/>
    <m/>
    <n v="10"/>
    <x v="2"/>
    <x v="5"/>
    <n v="8"/>
    <n v="1"/>
    <s v="yes"/>
    <m/>
  </r>
  <r>
    <d v="2023-07-20T00:00:00"/>
    <m/>
    <n v="10"/>
    <x v="2"/>
    <x v="2"/>
    <n v="7.5"/>
    <n v="1"/>
    <s v="yes"/>
    <m/>
  </r>
  <r>
    <d v="2023-07-20T00:00:00"/>
    <m/>
    <n v="10"/>
    <x v="2"/>
    <x v="2"/>
    <n v="6.5"/>
    <n v="1"/>
    <s v="yes"/>
    <m/>
  </r>
  <r>
    <d v="2023-07-20T00:00:00"/>
    <m/>
    <n v="10"/>
    <x v="2"/>
    <x v="2"/>
    <n v="6.5"/>
    <n v="1"/>
    <s v="ye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E4120-4A12-4510-882B-54220377A5C4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I8" firstHeaderRow="1" firstDataRow="2" firstDataCol="1"/>
  <pivotFields count="9">
    <pivotField numFmtId="14" showAll="0"/>
    <pivotField showAll="0"/>
    <pivotField numFmtId="2" showAll="0"/>
    <pivotField axis="axisRow" showAll="0">
      <items count="4">
        <item x="0"/>
        <item x="1"/>
        <item x="2"/>
        <item t="default"/>
      </items>
    </pivotField>
    <pivotField axis="axisCol" showAll="0">
      <items count="8">
        <item x="3"/>
        <item x="5"/>
        <item x="0"/>
        <item x="6"/>
        <item x="1"/>
        <item x="2"/>
        <item x="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me von Indivudal no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B19" sqref="B19"/>
    </sheetView>
  </sheetViews>
  <sheetFormatPr baseColWidth="10" defaultColWidth="10.85546875" defaultRowHeight="15" x14ac:dyDescent="0.25"/>
  <cols>
    <col min="1" max="1" width="32.7109375" bestFit="1" customWidth="1"/>
    <col min="2" max="2" width="19.140625" bestFit="1" customWidth="1"/>
    <col min="3" max="4" width="15.7109375" bestFit="1" customWidth="1"/>
    <col min="5" max="5" width="10.85546875" bestFit="1" customWidth="1"/>
  </cols>
  <sheetData>
    <row r="1" spans="1:10" ht="15.75" x14ac:dyDescent="0.25">
      <c r="A1" s="17" t="s">
        <v>0</v>
      </c>
      <c r="B1" s="16" t="s">
        <v>17</v>
      </c>
      <c r="C1" s="16" t="s">
        <v>48</v>
      </c>
      <c r="D1" s="16" t="s">
        <v>49</v>
      </c>
      <c r="E1" s="17" t="s">
        <v>64</v>
      </c>
      <c r="F1" s="2"/>
      <c r="G1" s="2"/>
      <c r="H1" s="2"/>
      <c r="I1" s="2"/>
      <c r="J1" s="2" t="s">
        <v>22</v>
      </c>
    </row>
    <row r="2" spans="1:10" ht="15.75" x14ac:dyDescent="0.25">
      <c r="A2" s="12" t="s">
        <v>10</v>
      </c>
      <c r="B2" s="15" t="s">
        <v>50</v>
      </c>
      <c r="C2" s="14" t="s">
        <v>34</v>
      </c>
      <c r="D2" s="14" t="s">
        <v>42</v>
      </c>
      <c r="E2" s="14" t="s">
        <v>14</v>
      </c>
      <c r="J2" t="s">
        <v>19</v>
      </c>
    </row>
    <row r="3" spans="1:10" ht="15.75" x14ac:dyDescent="0.25">
      <c r="A3" s="12" t="s">
        <v>15</v>
      </c>
      <c r="B3" s="15" t="s">
        <v>51</v>
      </c>
      <c r="C3" s="12" t="s">
        <v>36</v>
      </c>
      <c r="D3" s="12" t="s">
        <v>43</v>
      </c>
      <c r="E3" s="14" t="s">
        <v>16</v>
      </c>
      <c r="J3" t="s">
        <v>20</v>
      </c>
    </row>
    <row r="4" spans="1:10" ht="15.75" x14ac:dyDescent="0.25">
      <c r="A4" s="12" t="s">
        <v>6</v>
      </c>
      <c r="B4" s="15" t="s">
        <v>52</v>
      </c>
      <c r="C4" s="12" t="s">
        <v>27</v>
      </c>
      <c r="D4" s="12" t="s">
        <v>46</v>
      </c>
      <c r="E4" s="14" t="s">
        <v>7</v>
      </c>
      <c r="J4" t="s">
        <v>21</v>
      </c>
    </row>
    <row r="5" spans="1:10" ht="15.75" x14ac:dyDescent="0.25">
      <c r="A5" s="12" t="s">
        <v>8</v>
      </c>
      <c r="B5" s="15" t="s">
        <v>53</v>
      </c>
      <c r="C5" s="12" t="s">
        <v>22</v>
      </c>
      <c r="D5" s="12" t="s">
        <v>44</v>
      </c>
      <c r="E5" s="14" t="s">
        <v>7</v>
      </c>
    </row>
    <row r="6" spans="1:10" ht="15.75" x14ac:dyDescent="0.25">
      <c r="A6" s="12" t="s">
        <v>47</v>
      </c>
      <c r="B6" s="15" t="s">
        <v>54</v>
      </c>
      <c r="C6" s="12" t="s">
        <v>38</v>
      </c>
      <c r="D6" s="12" t="s">
        <v>40</v>
      </c>
      <c r="E6" s="14" t="s">
        <v>13</v>
      </c>
      <c r="J6" s="10" t="s">
        <v>23</v>
      </c>
    </row>
    <row r="7" spans="1:10" ht="15.75" x14ac:dyDescent="0.25">
      <c r="A7" s="12" t="s">
        <v>31</v>
      </c>
      <c r="B7" s="15" t="s">
        <v>59</v>
      </c>
      <c r="C7" s="12" t="s">
        <v>39</v>
      </c>
      <c r="D7" s="12" t="s">
        <v>60</v>
      </c>
      <c r="E7" s="14" t="s">
        <v>13</v>
      </c>
      <c r="J7" t="s">
        <v>24</v>
      </c>
    </row>
    <row r="8" spans="1:10" ht="15.75" x14ac:dyDescent="0.25">
      <c r="A8" s="12" t="s">
        <v>26</v>
      </c>
      <c r="B8" s="15" t="s">
        <v>58</v>
      </c>
      <c r="C8" s="12" t="s">
        <v>37</v>
      </c>
      <c r="D8" s="12" t="s">
        <v>57</v>
      </c>
      <c r="E8" s="14" t="s">
        <v>16</v>
      </c>
      <c r="J8" t="s">
        <v>25</v>
      </c>
    </row>
    <row r="9" spans="1:10" ht="15.75" x14ac:dyDescent="0.25">
      <c r="A9" s="12" t="s">
        <v>9</v>
      </c>
      <c r="B9" s="15" t="s">
        <v>55</v>
      </c>
      <c r="C9" s="12" t="s">
        <v>23</v>
      </c>
      <c r="D9" s="12" t="s">
        <v>45</v>
      </c>
      <c r="E9" s="14" t="s">
        <v>12</v>
      </c>
    </row>
    <row r="10" spans="1:10" ht="15.75" x14ac:dyDescent="0.25">
      <c r="A10" s="12" t="s">
        <v>33</v>
      </c>
      <c r="B10" s="15" t="s">
        <v>56</v>
      </c>
      <c r="C10" s="12" t="s">
        <v>35</v>
      </c>
      <c r="D10" s="12" t="s">
        <v>41</v>
      </c>
      <c r="E10" s="14" t="s">
        <v>7</v>
      </c>
      <c r="J10" t="s">
        <v>27</v>
      </c>
    </row>
    <row r="11" spans="1:10" ht="15.75" x14ac:dyDescent="0.25">
      <c r="A11" s="12" t="s">
        <v>11</v>
      </c>
      <c r="B11" s="15" t="s">
        <v>61</v>
      </c>
      <c r="C11" s="12" t="s">
        <v>62</v>
      </c>
      <c r="D11" s="12" t="s">
        <v>63</v>
      </c>
      <c r="E11" s="14" t="s">
        <v>13</v>
      </c>
    </row>
    <row r="12" spans="1:10" ht="15.75" x14ac:dyDescent="0.25">
      <c r="A12" s="12" t="s">
        <v>77</v>
      </c>
      <c r="B12" s="15" t="s">
        <v>78</v>
      </c>
      <c r="C12" s="12" t="s">
        <v>79</v>
      </c>
      <c r="D12" s="12" t="s">
        <v>73</v>
      </c>
      <c r="E12" s="14" t="s">
        <v>7</v>
      </c>
    </row>
    <row r="13" spans="1:10" x14ac:dyDescent="0.25">
      <c r="A13" s="5"/>
      <c r="B13" s="3"/>
      <c r="C13" s="3"/>
      <c r="D13" s="3"/>
    </row>
    <row r="14" spans="1:10" x14ac:dyDescent="0.25">
      <c r="A14" s="5"/>
      <c r="B14" s="3"/>
      <c r="C14" s="3"/>
      <c r="D14" s="3"/>
    </row>
    <row r="16" spans="1:10" x14ac:dyDescent="0.25">
      <c r="A16" s="11"/>
    </row>
    <row r="17" spans="1:4" x14ac:dyDescent="0.25">
      <c r="A17" s="5"/>
      <c r="B17" s="4"/>
      <c r="D17" s="4"/>
    </row>
    <row r="18" spans="1:4" x14ac:dyDescent="0.25">
      <c r="A18" s="5"/>
      <c r="B18" s="4"/>
      <c r="D18" s="4"/>
    </row>
  </sheetData>
  <sortState ref="A2:C8">
    <sortCondition ref="A2:A8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95B5-4F4F-4521-81CD-536EF205135F}">
  <dimension ref="A3:I8"/>
  <sheetViews>
    <sheetView zoomScale="150" zoomScaleNormal="150" workbookViewId="0">
      <selection activeCell="A14" sqref="A14"/>
    </sheetView>
  </sheetViews>
  <sheetFormatPr baseColWidth="10" defaultRowHeight="15" x14ac:dyDescent="0.25"/>
  <cols>
    <col min="1" max="1" width="23.140625" bestFit="1" customWidth="1"/>
    <col min="2" max="2" width="23.7109375" bestFit="1" customWidth="1"/>
    <col min="3" max="3" width="9.140625" bestFit="1" customWidth="1"/>
    <col min="4" max="4" width="4.85546875" bestFit="1" customWidth="1"/>
    <col min="5" max="6" width="7.5703125" bestFit="1" customWidth="1"/>
    <col min="7" max="7" width="7.140625" bestFit="1" customWidth="1"/>
    <col min="8" max="8" width="8.42578125" bestFit="1" customWidth="1"/>
    <col min="9" max="9" width="15.5703125" bestFit="1" customWidth="1"/>
  </cols>
  <sheetData>
    <row r="3" spans="1:9" x14ac:dyDescent="0.25">
      <c r="A3" s="21" t="s">
        <v>82</v>
      </c>
      <c r="B3" s="21" t="s">
        <v>81</v>
      </c>
    </row>
    <row r="4" spans="1:9" x14ac:dyDescent="0.25">
      <c r="A4" s="21" t="s">
        <v>80</v>
      </c>
      <c r="B4" t="s">
        <v>50</v>
      </c>
      <c r="C4" t="s">
        <v>51</v>
      </c>
      <c r="D4" t="s">
        <v>73</v>
      </c>
      <c r="E4" t="s">
        <v>53</v>
      </c>
      <c r="F4" t="s">
        <v>58</v>
      </c>
      <c r="G4" t="s">
        <v>54</v>
      </c>
      <c r="H4" t="s">
        <v>56</v>
      </c>
      <c r="I4" t="s">
        <v>75</v>
      </c>
    </row>
    <row r="5" spans="1:9" x14ac:dyDescent="0.25">
      <c r="A5" s="24" t="s">
        <v>28</v>
      </c>
      <c r="B5" s="20"/>
      <c r="C5" s="20"/>
      <c r="D5" s="20">
        <v>1</v>
      </c>
      <c r="E5" s="20"/>
      <c r="F5" s="20"/>
      <c r="G5" s="20"/>
      <c r="H5" s="20"/>
      <c r="I5" s="20">
        <v>1</v>
      </c>
    </row>
    <row r="6" spans="1:9" x14ac:dyDescent="0.25">
      <c r="A6" s="24" t="s">
        <v>30</v>
      </c>
      <c r="B6" s="20">
        <v>8</v>
      </c>
      <c r="C6" s="20"/>
      <c r="D6" s="20"/>
      <c r="E6" s="20"/>
      <c r="F6" s="20">
        <v>3</v>
      </c>
      <c r="G6" s="20">
        <v>12</v>
      </c>
      <c r="H6" s="20"/>
      <c r="I6" s="20">
        <v>23</v>
      </c>
    </row>
    <row r="7" spans="1:9" x14ac:dyDescent="0.25">
      <c r="A7" s="24" t="s">
        <v>32</v>
      </c>
      <c r="B7" s="20">
        <v>6</v>
      </c>
      <c r="C7" s="20">
        <v>13</v>
      </c>
      <c r="D7" s="20"/>
      <c r="E7" s="20">
        <v>1</v>
      </c>
      <c r="F7" s="20"/>
      <c r="G7" s="20">
        <v>14</v>
      </c>
      <c r="H7" s="20">
        <v>3</v>
      </c>
      <c r="I7" s="20">
        <v>37</v>
      </c>
    </row>
    <row r="8" spans="1:9" x14ac:dyDescent="0.25">
      <c r="A8" s="24" t="s">
        <v>75</v>
      </c>
      <c r="B8" s="20">
        <v>14</v>
      </c>
      <c r="C8" s="20">
        <v>13</v>
      </c>
      <c r="D8" s="20">
        <v>1</v>
      </c>
      <c r="E8" s="20">
        <v>1</v>
      </c>
      <c r="F8" s="20">
        <v>3</v>
      </c>
      <c r="G8" s="20">
        <v>26</v>
      </c>
      <c r="H8" s="20">
        <v>3</v>
      </c>
      <c r="I8" s="20">
        <v>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"/>
  <sheetViews>
    <sheetView workbookViewId="0">
      <selection activeCell="D66" sqref="D66"/>
    </sheetView>
  </sheetViews>
  <sheetFormatPr baseColWidth="10" defaultColWidth="10.85546875" defaultRowHeight="15" x14ac:dyDescent="0.25"/>
  <cols>
    <col min="2" max="2" width="12.7109375" bestFit="1" customWidth="1"/>
    <col min="3" max="3" width="14" customWidth="1"/>
    <col min="4" max="4" width="13.85546875" style="1" customWidth="1"/>
    <col min="5" max="5" width="15.28515625" customWidth="1"/>
    <col min="6" max="7" width="13.28515625" bestFit="1" customWidth="1"/>
    <col min="10" max="10" width="16.140625" customWidth="1"/>
    <col min="11" max="11" width="26.85546875" bestFit="1" customWidth="1"/>
    <col min="12" max="12" width="9.28515625" style="1" bestFit="1" customWidth="1"/>
    <col min="13" max="13" width="18.85546875" bestFit="1" customWidth="1"/>
    <col min="14" max="14" width="15.7109375" bestFit="1" customWidth="1"/>
    <col min="15" max="15" width="11.28515625" bestFit="1" customWidth="1"/>
  </cols>
  <sheetData>
    <row r="1" spans="1:15" ht="15.75" x14ac:dyDescent="0.25">
      <c r="A1" s="16" t="s">
        <v>4</v>
      </c>
      <c r="B1" s="16" t="s">
        <v>18</v>
      </c>
      <c r="C1" s="16" t="s">
        <v>29</v>
      </c>
      <c r="D1" s="16" t="s">
        <v>3</v>
      </c>
      <c r="E1" s="16" t="s">
        <v>0</v>
      </c>
      <c r="F1" s="16" t="s">
        <v>1</v>
      </c>
      <c r="G1" s="16" t="s">
        <v>2</v>
      </c>
      <c r="H1" s="19" t="s">
        <v>74</v>
      </c>
      <c r="I1" s="17" t="s">
        <v>5</v>
      </c>
      <c r="J1" s="13"/>
      <c r="K1" s="17" t="s">
        <v>0</v>
      </c>
      <c r="L1" s="16" t="s">
        <v>17</v>
      </c>
      <c r="M1" s="16" t="s">
        <v>48</v>
      </c>
      <c r="N1" s="16" t="s">
        <v>49</v>
      </c>
      <c r="O1" s="17" t="s">
        <v>64</v>
      </c>
    </row>
    <row r="2" spans="1:15" ht="15.75" x14ac:dyDescent="0.25">
      <c r="A2" s="7">
        <v>45127</v>
      </c>
      <c r="B2" s="8">
        <v>0.59513888888888888</v>
      </c>
      <c r="C2" s="9">
        <v>11</v>
      </c>
      <c r="D2" s="1" t="s">
        <v>28</v>
      </c>
      <c r="E2" s="1" t="s">
        <v>73</v>
      </c>
      <c r="F2" s="4">
        <v>15.5</v>
      </c>
      <c r="G2">
        <v>1</v>
      </c>
      <c r="H2" t="s">
        <v>76</v>
      </c>
      <c r="I2" t="s">
        <v>28</v>
      </c>
      <c r="K2" s="12" t="s">
        <v>10</v>
      </c>
      <c r="L2" s="15" t="s">
        <v>50</v>
      </c>
      <c r="M2" s="14" t="s">
        <v>34</v>
      </c>
      <c r="N2" s="14" t="s">
        <v>42</v>
      </c>
      <c r="O2" s="14" t="s">
        <v>14</v>
      </c>
    </row>
    <row r="3" spans="1:15" ht="15.75" x14ac:dyDescent="0.25">
      <c r="A3" s="7">
        <v>45127</v>
      </c>
      <c r="B3" s="8">
        <v>0.61249999999999993</v>
      </c>
      <c r="C3" s="9">
        <v>10</v>
      </c>
      <c r="D3" s="1" t="s">
        <v>30</v>
      </c>
      <c r="E3" s="15" t="s">
        <v>58</v>
      </c>
      <c r="F3">
        <v>23</v>
      </c>
      <c r="G3">
        <v>1</v>
      </c>
      <c r="H3" t="s">
        <v>76</v>
      </c>
      <c r="I3" t="s">
        <v>30</v>
      </c>
      <c r="K3" s="12" t="s">
        <v>15</v>
      </c>
      <c r="L3" s="15" t="s">
        <v>51</v>
      </c>
      <c r="M3" s="12" t="s">
        <v>36</v>
      </c>
      <c r="N3" s="12" t="s">
        <v>43</v>
      </c>
      <c r="O3" s="14" t="s">
        <v>16</v>
      </c>
    </row>
    <row r="4" spans="1:15" ht="15.75" x14ac:dyDescent="0.25">
      <c r="A4" s="7">
        <v>45127</v>
      </c>
      <c r="B4" s="8">
        <v>0.61249999999999993</v>
      </c>
      <c r="C4" s="9">
        <v>10</v>
      </c>
      <c r="D4" s="1" t="s">
        <v>30</v>
      </c>
      <c r="E4" s="15" t="s">
        <v>58</v>
      </c>
      <c r="F4">
        <v>13.5</v>
      </c>
      <c r="G4">
        <v>1</v>
      </c>
      <c r="H4" s="4" t="s">
        <v>76</v>
      </c>
      <c r="I4" t="s">
        <v>32</v>
      </c>
      <c r="K4" s="12" t="s">
        <v>6</v>
      </c>
      <c r="L4" s="15" t="s">
        <v>52</v>
      </c>
      <c r="M4" s="12" t="s">
        <v>27</v>
      </c>
      <c r="N4" s="12" t="s">
        <v>46</v>
      </c>
      <c r="O4" s="14" t="s">
        <v>7</v>
      </c>
    </row>
    <row r="5" spans="1:15" ht="15.75" x14ac:dyDescent="0.25">
      <c r="A5" s="7">
        <v>45127</v>
      </c>
      <c r="B5" s="8">
        <v>0.61249999999999993</v>
      </c>
      <c r="C5" s="9">
        <v>10</v>
      </c>
      <c r="D5" s="1" t="s">
        <v>30</v>
      </c>
      <c r="E5" s="15" t="s">
        <v>54</v>
      </c>
      <c r="F5">
        <v>24</v>
      </c>
      <c r="G5">
        <v>1</v>
      </c>
      <c r="H5" s="4" t="s">
        <v>76</v>
      </c>
      <c r="K5" s="12" t="s">
        <v>8</v>
      </c>
      <c r="L5" s="15" t="s">
        <v>53</v>
      </c>
      <c r="M5" s="12" t="s">
        <v>22</v>
      </c>
      <c r="N5" s="12" t="s">
        <v>44</v>
      </c>
      <c r="O5" s="14" t="s">
        <v>7</v>
      </c>
    </row>
    <row r="6" spans="1:15" ht="15.75" x14ac:dyDescent="0.25">
      <c r="A6" s="7">
        <v>45127</v>
      </c>
      <c r="B6" s="8">
        <v>0.61249999999999993</v>
      </c>
      <c r="C6" s="9">
        <v>10</v>
      </c>
      <c r="D6" s="1" t="s">
        <v>30</v>
      </c>
      <c r="E6" s="15" t="s">
        <v>54</v>
      </c>
      <c r="F6">
        <v>22</v>
      </c>
      <c r="G6">
        <v>1</v>
      </c>
      <c r="H6" t="s">
        <v>76</v>
      </c>
      <c r="K6" s="12" t="s">
        <v>47</v>
      </c>
      <c r="L6" s="15" t="s">
        <v>54</v>
      </c>
      <c r="M6" s="12" t="s">
        <v>38</v>
      </c>
      <c r="N6" s="12" t="s">
        <v>40</v>
      </c>
      <c r="O6" s="14" t="s">
        <v>13</v>
      </c>
    </row>
    <row r="7" spans="1:15" ht="15.75" x14ac:dyDescent="0.25">
      <c r="A7" s="7">
        <v>45127</v>
      </c>
      <c r="B7" s="8">
        <v>0.61249999999999993</v>
      </c>
      <c r="C7" s="9">
        <v>10</v>
      </c>
      <c r="D7" s="1" t="s">
        <v>30</v>
      </c>
      <c r="E7" s="15" t="s">
        <v>50</v>
      </c>
      <c r="F7">
        <v>8</v>
      </c>
      <c r="G7">
        <v>1</v>
      </c>
      <c r="H7" t="s">
        <v>76</v>
      </c>
      <c r="I7" s="15"/>
      <c r="J7" s="14"/>
      <c r="K7" s="12" t="s">
        <v>31</v>
      </c>
      <c r="L7" s="15" t="s">
        <v>59</v>
      </c>
      <c r="M7" s="12" t="s">
        <v>39</v>
      </c>
      <c r="N7" s="12" t="s">
        <v>60</v>
      </c>
      <c r="O7" s="14" t="s">
        <v>13</v>
      </c>
    </row>
    <row r="8" spans="1:15" ht="15.75" x14ac:dyDescent="0.25">
      <c r="A8" s="7">
        <v>45127</v>
      </c>
      <c r="B8" s="8">
        <v>0.61249999999999993</v>
      </c>
      <c r="C8" s="9">
        <v>10</v>
      </c>
      <c r="D8" s="1" t="s">
        <v>30</v>
      </c>
      <c r="E8" s="15" t="s">
        <v>50</v>
      </c>
      <c r="F8">
        <v>7</v>
      </c>
      <c r="G8">
        <v>1</v>
      </c>
      <c r="H8" t="s">
        <v>76</v>
      </c>
      <c r="I8" s="15"/>
      <c r="J8" s="12"/>
      <c r="K8" s="12" t="s">
        <v>26</v>
      </c>
      <c r="L8" s="15" t="s">
        <v>58</v>
      </c>
      <c r="M8" s="12" t="s">
        <v>37</v>
      </c>
      <c r="N8" s="12" t="s">
        <v>57</v>
      </c>
      <c r="O8" s="14" t="s">
        <v>16</v>
      </c>
    </row>
    <row r="9" spans="1:15" ht="15.75" x14ac:dyDescent="0.25">
      <c r="A9" s="7">
        <v>45127</v>
      </c>
      <c r="B9" s="8">
        <v>0.61249999999999993</v>
      </c>
      <c r="C9" s="9">
        <v>10</v>
      </c>
      <c r="D9" s="1" t="s">
        <v>30</v>
      </c>
      <c r="E9" s="15" t="s">
        <v>54</v>
      </c>
      <c r="F9">
        <v>4.5</v>
      </c>
      <c r="G9">
        <v>1</v>
      </c>
      <c r="H9" t="s">
        <v>76</v>
      </c>
      <c r="I9" s="15"/>
      <c r="J9" s="12"/>
      <c r="K9" s="12" t="s">
        <v>9</v>
      </c>
      <c r="L9" s="15" t="s">
        <v>55</v>
      </c>
      <c r="M9" s="12" t="s">
        <v>23</v>
      </c>
      <c r="N9" s="12" t="s">
        <v>45</v>
      </c>
      <c r="O9" s="14" t="s">
        <v>12</v>
      </c>
    </row>
    <row r="10" spans="1:15" ht="15.75" x14ac:dyDescent="0.25">
      <c r="A10" s="7">
        <v>45127</v>
      </c>
      <c r="B10" s="8">
        <v>0.61249999999999993</v>
      </c>
      <c r="C10" s="9">
        <v>10</v>
      </c>
      <c r="D10" s="1" t="s">
        <v>30</v>
      </c>
      <c r="E10" s="15" t="s">
        <v>54</v>
      </c>
      <c r="F10">
        <v>5.5</v>
      </c>
      <c r="G10">
        <v>1</v>
      </c>
      <c r="H10" t="s">
        <v>76</v>
      </c>
      <c r="I10" s="15"/>
      <c r="J10" s="12"/>
      <c r="K10" s="12" t="s">
        <v>33</v>
      </c>
      <c r="L10" s="15" t="s">
        <v>56</v>
      </c>
      <c r="M10" s="12" t="s">
        <v>35</v>
      </c>
      <c r="N10" s="12" t="s">
        <v>41</v>
      </c>
      <c r="O10" s="14" t="s">
        <v>7</v>
      </c>
    </row>
    <row r="11" spans="1:15" ht="15.75" x14ac:dyDescent="0.25">
      <c r="A11" s="7">
        <v>45127</v>
      </c>
      <c r="B11" s="8">
        <v>0.61249999999999993</v>
      </c>
      <c r="C11" s="9">
        <v>10</v>
      </c>
      <c r="D11" s="1" t="s">
        <v>30</v>
      </c>
      <c r="E11" s="15" t="s">
        <v>54</v>
      </c>
      <c r="F11">
        <v>24</v>
      </c>
      <c r="G11">
        <v>1</v>
      </c>
      <c r="H11" t="s">
        <v>76</v>
      </c>
      <c r="I11" s="15"/>
      <c r="J11" s="12"/>
      <c r="K11" s="12" t="s">
        <v>11</v>
      </c>
      <c r="L11" s="15" t="s">
        <v>61</v>
      </c>
      <c r="M11" s="12" t="s">
        <v>62</v>
      </c>
      <c r="N11" s="12" t="s">
        <v>63</v>
      </c>
      <c r="O11" s="14" t="s">
        <v>13</v>
      </c>
    </row>
    <row r="12" spans="1:15" ht="15.75" x14ac:dyDescent="0.25">
      <c r="A12" s="7">
        <v>45127</v>
      </c>
      <c r="B12" s="8">
        <v>0.61249999999999993</v>
      </c>
      <c r="C12" s="9">
        <v>10</v>
      </c>
      <c r="D12" s="1" t="s">
        <v>30</v>
      </c>
      <c r="E12" s="1" t="s">
        <v>50</v>
      </c>
      <c r="F12">
        <v>10</v>
      </c>
      <c r="G12">
        <v>1</v>
      </c>
      <c r="H12" t="s">
        <v>76</v>
      </c>
      <c r="I12" s="15"/>
      <c r="J12" s="12"/>
      <c r="K12" s="12" t="s">
        <v>77</v>
      </c>
      <c r="L12" s="1" t="s">
        <v>78</v>
      </c>
      <c r="M12" s="12" t="s">
        <v>79</v>
      </c>
      <c r="N12" s="12" t="s">
        <v>73</v>
      </c>
      <c r="O12" s="23" t="s">
        <v>7</v>
      </c>
    </row>
    <row r="13" spans="1:15" ht="15.75" x14ac:dyDescent="0.25">
      <c r="A13" s="7">
        <v>45127</v>
      </c>
      <c r="B13" s="8">
        <v>0.61249999999999993</v>
      </c>
      <c r="C13" s="9">
        <v>10</v>
      </c>
      <c r="D13" s="1" t="s">
        <v>30</v>
      </c>
      <c r="E13" s="1" t="s">
        <v>54</v>
      </c>
      <c r="F13">
        <v>7</v>
      </c>
      <c r="G13">
        <v>1</v>
      </c>
      <c r="H13" t="s">
        <v>76</v>
      </c>
      <c r="I13" s="15"/>
      <c r="J13" s="12"/>
    </row>
    <row r="14" spans="1:15" ht="15.75" x14ac:dyDescent="0.25">
      <c r="A14" s="7">
        <v>45127</v>
      </c>
      <c r="B14" s="8">
        <v>0.61249999999999993</v>
      </c>
      <c r="C14" s="9">
        <v>10</v>
      </c>
      <c r="D14" s="1" t="s">
        <v>30</v>
      </c>
      <c r="E14" s="1" t="s">
        <v>54</v>
      </c>
      <c r="F14">
        <v>7</v>
      </c>
      <c r="G14">
        <v>1</v>
      </c>
      <c r="H14" t="s">
        <v>76</v>
      </c>
      <c r="I14" s="15"/>
      <c r="J14" s="12"/>
    </row>
    <row r="15" spans="1:15" ht="15.75" x14ac:dyDescent="0.25">
      <c r="A15" s="7">
        <v>45127</v>
      </c>
      <c r="B15" s="8">
        <v>0.61249999999999993</v>
      </c>
      <c r="C15" s="9">
        <v>10</v>
      </c>
      <c r="D15" s="1" t="s">
        <v>30</v>
      </c>
      <c r="E15" s="1" t="s">
        <v>50</v>
      </c>
      <c r="F15">
        <v>10</v>
      </c>
      <c r="G15">
        <v>1</v>
      </c>
      <c r="H15" t="s">
        <v>76</v>
      </c>
      <c r="I15" s="15"/>
      <c r="J15" s="12"/>
    </row>
    <row r="16" spans="1:15" ht="15.75" x14ac:dyDescent="0.25">
      <c r="A16" s="7">
        <v>45127</v>
      </c>
      <c r="B16" s="8">
        <v>0.61249999999999993</v>
      </c>
      <c r="C16" s="9">
        <v>10</v>
      </c>
      <c r="D16" s="1" t="s">
        <v>30</v>
      </c>
      <c r="E16" s="1" t="s">
        <v>58</v>
      </c>
      <c r="F16">
        <v>22</v>
      </c>
      <c r="G16">
        <v>1</v>
      </c>
      <c r="I16" s="15"/>
      <c r="J16" s="12"/>
    </row>
    <row r="17" spans="1:14" x14ac:dyDescent="0.25">
      <c r="A17" s="7">
        <v>45127</v>
      </c>
      <c r="B17" s="8">
        <v>0.61249999999999993</v>
      </c>
      <c r="C17" s="9">
        <v>10</v>
      </c>
      <c r="D17" s="1" t="s">
        <v>30</v>
      </c>
      <c r="E17" s="1" t="s">
        <v>54</v>
      </c>
      <c r="F17">
        <v>18</v>
      </c>
      <c r="G17">
        <v>1</v>
      </c>
      <c r="H17" t="s">
        <v>76</v>
      </c>
    </row>
    <row r="18" spans="1:14" x14ac:dyDescent="0.25">
      <c r="A18" s="7">
        <v>45127</v>
      </c>
      <c r="B18" s="8">
        <v>0.61249999999999993</v>
      </c>
      <c r="C18" s="9">
        <v>10</v>
      </c>
      <c r="D18" s="1" t="s">
        <v>30</v>
      </c>
      <c r="E18" s="1" t="s">
        <v>54</v>
      </c>
      <c r="F18">
        <v>13</v>
      </c>
      <c r="G18">
        <v>1</v>
      </c>
      <c r="H18" t="s">
        <v>76</v>
      </c>
    </row>
    <row r="19" spans="1:14" x14ac:dyDescent="0.25">
      <c r="A19" s="7">
        <v>45127</v>
      </c>
      <c r="B19" s="8">
        <v>0.61249999999999993</v>
      </c>
      <c r="C19" s="9">
        <v>10</v>
      </c>
      <c r="D19" s="1" t="s">
        <v>30</v>
      </c>
      <c r="E19" s="1" t="s">
        <v>54</v>
      </c>
      <c r="F19">
        <v>11</v>
      </c>
      <c r="G19">
        <v>1</v>
      </c>
      <c r="H19" t="s">
        <v>76</v>
      </c>
    </row>
    <row r="20" spans="1:14" x14ac:dyDescent="0.25">
      <c r="A20" s="7">
        <v>45127</v>
      </c>
      <c r="B20" s="8">
        <v>0.61249999999999993</v>
      </c>
      <c r="C20" s="9">
        <v>10</v>
      </c>
      <c r="D20" s="1" t="s">
        <v>30</v>
      </c>
      <c r="E20" s="1" t="s">
        <v>50</v>
      </c>
      <c r="F20">
        <v>10</v>
      </c>
      <c r="G20">
        <v>1</v>
      </c>
      <c r="H20" t="s">
        <v>76</v>
      </c>
    </row>
    <row r="21" spans="1:14" x14ac:dyDescent="0.25">
      <c r="A21" s="7">
        <v>45127</v>
      </c>
      <c r="B21" s="8">
        <v>0.61249999999999993</v>
      </c>
      <c r="C21" s="9">
        <v>10</v>
      </c>
      <c r="D21" s="1" t="s">
        <v>30</v>
      </c>
      <c r="E21" s="1" t="s">
        <v>54</v>
      </c>
      <c r="F21">
        <v>6.5</v>
      </c>
      <c r="G21">
        <v>1</v>
      </c>
      <c r="H21" t="s">
        <v>76</v>
      </c>
    </row>
    <row r="22" spans="1:14" x14ac:dyDescent="0.25">
      <c r="A22" s="7">
        <v>45127</v>
      </c>
      <c r="B22" s="8">
        <v>0.61249999999999993</v>
      </c>
      <c r="C22" s="9">
        <v>10</v>
      </c>
      <c r="D22" s="1" t="s">
        <v>30</v>
      </c>
      <c r="E22" s="1" t="s">
        <v>50</v>
      </c>
      <c r="F22">
        <v>6</v>
      </c>
      <c r="G22">
        <v>1</v>
      </c>
      <c r="H22" t="s">
        <v>76</v>
      </c>
      <c r="K22" s="2"/>
      <c r="M22" s="2"/>
      <c r="N22" s="2"/>
    </row>
    <row r="23" spans="1:14" x14ac:dyDescent="0.25">
      <c r="A23" s="7">
        <v>45127</v>
      </c>
      <c r="B23" s="8">
        <v>0.61249999999999993</v>
      </c>
      <c r="C23" s="9">
        <v>10</v>
      </c>
      <c r="D23" s="1" t="s">
        <v>30</v>
      </c>
      <c r="E23" s="1" t="s">
        <v>50</v>
      </c>
      <c r="F23">
        <v>6</v>
      </c>
      <c r="G23">
        <v>1</v>
      </c>
    </row>
    <row r="24" spans="1:14" x14ac:dyDescent="0.25">
      <c r="A24" s="7">
        <v>45127</v>
      </c>
      <c r="B24" s="8">
        <v>0.61249999999999993</v>
      </c>
      <c r="C24" s="9">
        <v>10</v>
      </c>
      <c r="D24" s="1" t="s">
        <v>30</v>
      </c>
      <c r="E24" s="1" t="s">
        <v>50</v>
      </c>
      <c r="F24">
        <v>5</v>
      </c>
      <c r="G24">
        <v>1</v>
      </c>
      <c r="H24" t="s">
        <v>76</v>
      </c>
    </row>
    <row r="25" spans="1:14" x14ac:dyDescent="0.25">
      <c r="A25" s="7">
        <v>45127</v>
      </c>
      <c r="B25" s="8">
        <v>0.61249999999999993</v>
      </c>
      <c r="C25" s="9">
        <v>10</v>
      </c>
      <c r="D25" s="1" t="s">
        <v>30</v>
      </c>
      <c r="E25" s="1" t="s">
        <v>54</v>
      </c>
      <c r="F25">
        <v>6</v>
      </c>
      <c r="G25">
        <v>1</v>
      </c>
      <c r="H25" t="s">
        <v>76</v>
      </c>
    </row>
    <row r="26" spans="1:14" x14ac:dyDescent="0.25">
      <c r="A26" s="7">
        <v>45127</v>
      </c>
      <c r="B26" s="22"/>
      <c r="C26" s="9">
        <v>10</v>
      </c>
      <c r="D26" s="1" t="s">
        <v>32</v>
      </c>
      <c r="E26" s="1" t="s">
        <v>56</v>
      </c>
      <c r="F26">
        <v>36</v>
      </c>
      <c r="G26">
        <v>1</v>
      </c>
      <c r="H26" t="s">
        <v>76</v>
      </c>
    </row>
    <row r="27" spans="1:14" x14ac:dyDescent="0.25">
      <c r="A27" s="7">
        <v>45127</v>
      </c>
      <c r="B27" s="22"/>
      <c r="C27" s="9">
        <v>10</v>
      </c>
      <c r="D27" s="1" t="s">
        <v>32</v>
      </c>
      <c r="E27" s="1" t="s">
        <v>56</v>
      </c>
      <c r="F27">
        <v>28</v>
      </c>
      <c r="G27">
        <v>1</v>
      </c>
      <c r="H27" t="s">
        <v>76</v>
      </c>
    </row>
    <row r="28" spans="1:14" x14ac:dyDescent="0.25">
      <c r="A28" s="7">
        <v>45127</v>
      </c>
      <c r="B28" s="22"/>
      <c r="C28" s="9">
        <v>10</v>
      </c>
      <c r="D28" s="1" t="s">
        <v>32</v>
      </c>
      <c r="E28" s="1" t="s">
        <v>56</v>
      </c>
      <c r="F28">
        <v>21</v>
      </c>
      <c r="G28">
        <v>1</v>
      </c>
      <c r="H28" t="s">
        <v>76</v>
      </c>
    </row>
    <row r="29" spans="1:14" x14ac:dyDescent="0.25">
      <c r="A29" s="7">
        <v>45127</v>
      </c>
      <c r="B29" s="22"/>
      <c r="C29" s="9">
        <v>10</v>
      </c>
      <c r="D29" s="1" t="s">
        <v>32</v>
      </c>
      <c r="E29" s="1" t="s">
        <v>54</v>
      </c>
      <c r="F29">
        <v>26.5</v>
      </c>
      <c r="G29">
        <v>1</v>
      </c>
      <c r="H29" t="s">
        <v>76</v>
      </c>
    </row>
    <row r="30" spans="1:14" x14ac:dyDescent="0.25">
      <c r="A30" s="7">
        <v>45127</v>
      </c>
      <c r="B30" s="22"/>
      <c r="C30" s="9">
        <v>10</v>
      </c>
      <c r="D30" s="1" t="s">
        <v>32</v>
      </c>
      <c r="E30" s="1" t="s">
        <v>51</v>
      </c>
      <c r="F30">
        <v>24</v>
      </c>
      <c r="G30">
        <v>1</v>
      </c>
      <c r="H30" t="s">
        <v>76</v>
      </c>
    </row>
    <row r="31" spans="1:14" x14ac:dyDescent="0.25">
      <c r="A31" s="7">
        <v>45127</v>
      </c>
      <c r="B31" s="22"/>
      <c r="C31" s="9">
        <v>10</v>
      </c>
      <c r="D31" s="1" t="s">
        <v>32</v>
      </c>
      <c r="E31" s="1" t="s">
        <v>54</v>
      </c>
      <c r="F31">
        <v>22.5</v>
      </c>
      <c r="G31">
        <v>1</v>
      </c>
      <c r="H31" t="s">
        <v>76</v>
      </c>
    </row>
    <row r="32" spans="1:14" x14ac:dyDescent="0.25">
      <c r="A32" s="7">
        <v>45127</v>
      </c>
      <c r="B32" s="22"/>
      <c r="C32" s="9">
        <v>10</v>
      </c>
      <c r="D32" s="1" t="s">
        <v>32</v>
      </c>
      <c r="E32" s="1" t="s">
        <v>54</v>
      </c>
      <c r="F32">
        <v>25</v>
      </c>
      <c r="G32">
        <v>1</v>
      </c>
      <c r="H32" t="s">
        <v>76</v>
      </c>
    </row>
    <row r="33" spans="1:8" x14ac:dyDescent="0.25">
      <c r="A33" s="7">
        <v>45127</v>
      </c>
      <c r="B33" s="22"/>
      <c r="C33" s="9">
        <v>10</v>
      </c>
      <c r="D33" s="1" t="s">
        <v>32</v>
      </c>
      <c r="E33" s="1" t="s">
        <v>54</v>
      </c>
      <c r="F33">
        <v>22</v>
      </c>
      <c r="G33">
        <v>1</v>
      </c>
      <c r="H33" t="s">
        <v>76</v>
      </c>
    </row>
    <row r="34" spans="1:8" x14ac:dyDescent="0.25">
      <c r="A34" s="7">
        <v>45127</v>
      </c>
      <c r="B34" s="22"/>
      <c r="C34" s="9">
        <v>10</v>
      </c>
      <c r="D34" s="1" t="s">
        <v>32</v>
      </c>
      <c r="E34" s="1" t="s">
        <v>54</v>
      </c>
      <c r="F34">
        <v>19.5</v>
      </c>
      <c r="G34">
        <v>1</v>
      </c>
      <c r="H34" t="s">
        <v>76</v>
      </c>
    </row>
    <row r="35" spans="1:8" x14ac:dyDescent="0.25">
      <c r="A35" s="7">
        <v>45127</v>
      </c>
      <c r="B35" s="22"/>
      <c r="C35" s="9">
        <v>10</v>
      </c>
      <c r="D35" s="1" t="s">
        <v>32</v>
      </c>
      <c r="E35" s="1" t="s">
        <v>51</v>
      </c>
      <c r="F35">
        <v>23</v>
      </c>
      <c r="G35">
        <v>1</v>
      </c>
      <c r="H35" t="s">
        <v>76</v>
      </c>
    </row>
    <row r="36" spans="1:8" x14ac:dyDescent="0.25">
      <c r="A36" s="7">
        <v>45127</v>
      </c>
      <c r="B36" s="22"/>
      <c r="C36" s="9">
        <v>10</v>
      </c>
      <c r="D36" s="1" t="s">
        <v>32</v>
      </c>
      <c r="E36" s="1" t="s">
        <v>51</v>
      </c>
      <c r="F36">
        <v>18</v>
      </c>
      <c r="G36">
        <v>1</v>
      </c>
    </row>
    <row r="37" spans="1:8" ht="15.75" x14ac:dyDescent="0.25">
      <c r="A37" s="7">
        <v>45127</v>
      </c>
      <c r="B37" s="22"/>
      <c r="C37" s="9">
        <v>10</v>
      </c>
      <c r="D37" s="1" t="s">
        <v>32</v>
      </c>
      <c r="E37" s="15" t="s">
        <v>53</v>
      </c>
      <c r="F37">
        <v>17</v>
      </c>
      <c r="G37">
        <v>1</v>
      </c>
      <c r="H37" t="s">
        <v>76</v>
      </c>
    </row>
    <row r="38" spans="1:8" x14ac:dyDescent="0.25">
      <c r="A38" s="7">
        <v>45127</v>
      </c>
      <c r="B38" s="22"/>
      <c r="C38" s="9">
        <v>10</v>
      </c>
      <c r="D38" s="1" t="s">
        <v>32</v>
      </c>
      <c r="E38" s="1" t="s">
        <v>54</v>
      </c>
      <c r="F38">
        <v>16</v>
      </c>
      <c r="G38">
        <v>1</v>
      </c>
      <c r="H38" t="s">
        <v>76</v>
      </c>
    </row>
    <row r="39" spans="1:8" x14ac:dyDescent="0.25">
      <c r="A39" s="7">
        <v>45127</v>
      </c>
      <c r="B39" s="22"/>
      <c r="C39" s="9">
        <v>10</v>
      </c>
      <c r="D39" s="1" t="s">
        <v>32</v>
      </c>
      <c r="E39" s="1" t="s">
        <v>51</v>
      </c>
      <c r="F39">
        <v>19.5</v>
      </c>
      <c r="G39">
        <v>1</v>
      </c>
      <c r="H39" t="s">
        <v>76</v>
      </c>
    </row>
    <row r="40" spans="1:8" x14ac:dyDescent="0.25">
      <c r="A40" s="7">
        <v>45127</v>
      </c>
      <c r="B40" s="22"/>
      <c r="C40" s="9">
        <v>10</v>
      </c>
      <c r="D40" s="1" t="s">
        <v>32</v>
      </c>
      <c r="E40" s="1" t="s">
        <v>51</v>
      </c>
      <c r="F40">
        <v>19.5</v>
      </c>
      <c r="G40">
        <v>1</v>
      </c>
      <c r="H40" t="s">
        <v>76</v>
      </c>
    </row>
    <row r="41" spans="1:8" x14ac:dyDescent="0.25">
      <c r="A41" s="7">
        <v>45127</v>
      </c>
      <c r="B41" s="22"/>
      <c r="C41" s="9">
        <v>10</v>
      </c>
      <c r="D41" s="1" t="s">
        <v>32</v>
      </c>
      <c r="E41" s="1" t="s">
        <v>51</v>
      </c>
      <c r="F41">
        <v>17</v>
      </c>
      <c r="G41">
        <v>1</v>
      </c>
      <c r="H41" t="s">
        <v>76</v>
      </c>
    </row>
    <row r="42" spans="1:8" x14ac:dyDescent="0.25">
      <c r="A42" s="7">
        <v>45127</v>
      </c>
      <c r="B42" s="22"/>
      <c r="C42" s="9">
        <v>10</v>
      </c>
      <c r="D42" s="1" t="s">
        <v>32</v>
      </c>
      <c r="E42" s="1" t="s">
        <v>51</v>
      </c>
      <c r="F42">
        <v>17</v>
      </c>
      <c r="G42">
        <v>1</v>
      </c>
      <c r="H42" t="s">
        <v>76</v>
      </c>
    </row>
    <row r="43" spans="1:8" x14ac:dyDescent="0.25">
      <c r="A43" s="7">
        <v>45127</v>
      </c>
      <c r="B43" s="22"/>
      <c r="C43" s="9">
        <v>10</v>
      </c>
      <c r="D43" s="1" t="s">
        <v>32</v>
      </c>
      <c r="E43" s="1" t="s">
        <v>54</v>
      </c>
      <c r="F43">
        <v>14</v>
      </c>
      <c r="G43">
        <v>1</v>
      </c>
      <c r="H43" t="s">
        <v>76</v>
      </c>
    </row>
    <row r="44" spans="1:8" x14ac:dyDescent="0.25">
      <c r="A44" s="7">
        <v>45127</v>
      </c>
      <c r="B44" s="22"/>
      <c r="C44" s="9">
        <v>10</v>
      </c>
      <c r="D44" s="1" t="s">
        <v>32</v>
      </c>
      <c r="E44" s="1" t="s">
        <v>50</v>
      </c>
      <c r="F44">
        <v>5</v>
      </c>
      <c r="G44">
        <v>1</v>
      </c>
    </row>
    <row r="45" spans="1:8" x14ac:dyDescent="0.25">
      <c r="A45" s="7">
        <v>45127</v>
      </c>
      <c r="B45" s="22"/>
      <c r="C45" s="9">
        <v>10</v>
      </c>
      <c r="D45" s="1" t="s">
        <v>32</v>
      </c>
      <c r="E45" s="1" t="s">
        <v>51</v>
      </c>
      <c r="F45">
        <v>16</v>
      </c>
      <c r="G45">
        <v>1</v>
      </c>
      <c r="H45" t="s">
        <v>76</v>
      </c>
    </row>
    <row r="46" spans="1:8" x14ac:dyDescent="0.25">
      <c r="A46" s="7">
        <v>45127</v>
      </c>
      <c r="B46" s="22"/>
      <c r="C46" s="9">
        <v>10</v>
      </c>
      <c r="D46" s="1" t="s">
        <v>32</v>
      </c>
      <c r="E46" s="1" t="s">
        <v>54</v>
      </c>
      <c r="F46">
        <v>16</v>
      </c>
      <c r="G46">
        <v>1</v>
      </c>
      <c r="H46" t="s">
        <v>76</v>
      </c>
    </row>
    <row r="47" spans="1:8" x14ac:dyDescent="0.25">
      <c r="A47" s="7">
        <v>45127</v>
      </c>
      <c r="B47" s="22"/>
      <c r="C47" s="9">
        <v>10</v>
      </c>
      <c r="D47" s="1" t="s">
        <v>32</v>
      </c>
      <c r="E47" s="1" t="s">
        <v>54</v>
      </c>
      <c r="F47">
        <v>16</v>
      </c>
      <c r="G47">
        <v>1</v>
      </c>
      <c r="H47" t="s">
        <v>76</v>
      </c>
    </row>
    <row r="48" spans="1:8" x14ac:dyDescent="0.25">
      <c r="A48" s="7">
        <v>45127</v>
      </c>
      <c r="B48" s="22"/>
      <c r="C48" s="9">
        <v>10</v>
      </c>
      <c r="D48" s="1" t="s">
        <v>32</v>
      </c>
      <c r="E48" s="1" t="s">
        <v>51</v>
      </c>
      <c r="F48">
        <v>15</v>
      </c>
      <c r="G48">
        <v>1</v>
      </c>
      <c r="H48" t="s">
        <v>76</v>
      </c>
    </row>
    <row r="49" spans="1:8" x14ac:dyDescent="0.25">
      <c r="A49" s="7">
        <v>45127</v>
      </c>
      <c r="B49" s="22"/>
      <c r="C49" s="9">
        <v>10</v>
      </c>
      <c r="D49" s="1" t="s">
        <v>32</v>
      </c>
      <c r="E49" s="1" t="s">
        <v>51</v>
      </c>
      <c r="F49">
        <v>12</v>
      </c>
      <c r="G49">
        <v>1</v>
      </c>
      <c r="H49" t="s">
        <v>76</v>
      </c>
    </row>
    <row r="50" spans="1:8" x14ac:dyDescent="0.25">
      <c r="A50" s="7">
        <v>45127</v>
      </c>
      <c r="B50" s="22"/>
      <c r="C50" s="9">
        <v>10</v>
      </c>
      <c r="D50" s="1" t="s">
        <v>32</v>
      </c>
      <c r="E50" s="1" t="s">
        <v>54</v>
      </c>
      <c r="F50">
        <v>16</v>
      </c>
      <c r="G50">
        <v>1</v>
      </c>
      <c r="H50" t="s">
        <v>76</v>
      </c>
    </row>
    <row r="51" spans="1:8" x14ac:dyDescent="0.25">
      <c r="A51" s="7">
        <v>45127</v>
      </c>
      <c r="B51" s="22"/>
      <c r="C51" s="9">
        <v>10</v>
      </c>
      <c r="D51" s="1" t="s">
        <v>32</v>
      </c>
      <c r="E51" s="1" t="s">
        <v>54</v>
      </c>
      <c r="F51">
        <v>12</v>
      </c>
      <c r="G51">
        <v>1</v>
      </c>
      <c r="H51" t="s">
        <v>76</v>
      </c>
    </row>
    <row r="52" spans="1:8" x14ac:dyDescent="0.25">
      <c r="A52" s="7">
        <v>45127</v>
      </c>
      <c r="B52" s="22"/>
      <c r="C52" s="9">
        <v>10</v>
      </c>
      <c r="D52" s="1" t="s">
        <v>32</v>
      </c>
      <c r="E52" s="1" t="s">
        <v>51</v>
      </c>
      <c r="F52">
        <v>15.5</v>
      </c>
      <c r="G52">
        <v>1</v>
      </c>
      <c r="H52" t="s">
        <v>76</v>
      </c>
    </row>
    <row r="53" spans="1:8" x14ac:dyDescent="0.25">
      <c r="A53" s="7">
        <v>45127</v>
      </c>
      <c r="B53" s="22"/>
      <c r="C53" s="9">
        <v>10</v>
      </c>
      <c r="D53" s="1" t="s">
        <v>32</v>
      </c>
      <c r="E53" s="1" t="s">
        <v>51</v>
      </c>
      <c r="F53">
        <v>12</v>
      </c>
      <c r="G53">
        <v>1</v>
      </c>
    </row>
    <row r="54" spans="1:8" x14ac:dyDescent="0.25">
      <c r="A54" s="7">
        <v>45127</v>
      </c>
      <c r="B54" s="22"/>
      <c r="C54" s="9">
        <v>10</v>
      </c>
      <c r="D54" s="1" t="s">
        <v>32</v>
      </c>
      <c r="E54" s="1" t="s">
        <v>50</v>
      </c>
      <c r="F54">
        <v>6</v>
      </c>
      <c r="G54">
        <v>1</v>
      </c>
      <c r="H54" t="s">
        <v>76</v>
      </c>
    </row>
    <row r="55" spans="1:8" x14ac:dyDescent="0.25">
      <c r="A55" s="7">
        <v>45127</v>
      </c>
      <c r="B55" s="22"/>
      <c r="C55" s="9">
        <v>10</v>
      </c>
      <c r="D55" s="1" t="s">
        <v>32</v>
      </c>
      <c r="E55" s="1" t="s">
        <v>50</v>
      </c>
      <c r="F55">
        <v>6</v>
      </c>
      <c r="G55">
        <v>1</v>
      </c>
      <c r="H55" t="s">
        <v>76</v>
      </c>
    </row>
    <row r="56" spans="1:8" x14ac:dyDescent="0.25">
      <c r="A56" s="7">
        <v>45127</v>
      </c>
      <c r="B56" s="22"/>
      <c r="C56" s="9">
        <v>10</v>
      </c>
      <c r="D56" s="1" t="s">
        <v>32</v>
      </c>
      <c r="E56" s="1" t="s">
        <v>50</v>
      </c>
      <c r="F56">
        <v>5</v>
      </c>
      <c r="G56">
        <v>1</v>
      </c>
      <c r="H56" t="s">
        <v>76</v>
      </c>
    </row>
    <row r="57" spans="1:8" x14ac:dyDescent="0.25">
      <c r="A57" s="7">
        <v>45127</v>
      </c>
      <c r="B57" s="22"/>
      <c r="C57" s="9">
        <v>10</v>
      </c>
      <c r="D57" s="1" t="s">
        <v>32</v>
      </c>
      <c r="E57" s="1" t="s">
        <v>50</v>
      </c>
      <c r="F57">
        <v>6</v>
      </c>
      <c r="G57">
        <v>1</v>
      </c>
      <c r="H57" t="s">
        <v>76</v>
      </c>
    </row>
    <row r="58" spans="1:8" x14ac:dyDescent="0.25">
      <c r="A58" s="7">
        <v>45127</v>
      </c>
      <c r="B58" s="22"/>
      <c r="C58" s="9">
        <v>10</v>
      </c>
      <c r="D58" s="1" t="s">
        <v>32</v>
      </c>
      <c r="E58" s="1" t="s">
        <v>50</v>
      </c>
      <c r="F58">
        <v>6</v>
      </c>
      <c r="G58">
        <v>1</v>
      </c>
      <c r="H58" t="s">
        <v>76</v>
      </c>
    </row>
    <row r="59" spans="1:8" x14ac:dyDescent="0.25">
      <c r="A59" s="7">
        <v>45127</v>
      </c>
      <c r="B59" s="22"/>
      <c r="C59" s="9">
        <v>10</v>
      </c>
      <c r="D59" s="1" t="s">
        <v>32</v>
      </c>
      <c r="E59" s="1" t="s">
        <v>51</v>
      </c>
      <c r="F59">
        <v>8</v>
      </c>
      <c r="G59">
        <v>1</v>
      </c>
      <c r="H59" t="s">
        <v>76</v>
      </c>
    </row>
    <row r="60" spans="1:8" x14ac:dyDescent="0.25">
      <c r="A60" s="7">
        <v>45127</v>
      </c>
      <c r="B60" s="22"/>
      <c r="C60" s="9">
        <v>10</v>
      </c>
      <c r="D60" s="1" t="s">
        <v>32</v>
      </c>
      <c r="E60" s="1" t="s">
        <v>54</v>
      </c>
      <c r="F60">
        <v>7.5</v>
      </c>
      <c r="G60">
        <v>1</v>
      </c>
      <c r="H60" t="s">
        <v>76</v>
      </c>
    </row>
    <row r="61" spans="1:8" x14ac:dyDescent="0.25">
      <c r="A61" s="7">
        <v>45127</v>
      </c>
      <c r="B61" s="22"/>
      <c r="C61" s="9">
        <v>10</v>
      </c>
      <c r="D61" s="1" t="s">
        <v>32</v>
      </c>
      <c r="E61" s="1" t="s">
        <v>54</v>
      </c>
      <c r="F61">
        <v>6.5</v>
      </c>
      <c r="G61">
        <v>1</v>
      </c>
      <c r="H61" t="s">
        <v>76</v>
      </c>
    </row>
    <row r="62" spans="1:8" x14ac:dyDescent="0.25">
      <c r="A62" s="7">
        <v>45127</v>
      </c>
      <c r="B62" s="22"/>
      <c r="C62" s="9">
        <v>10</v>
      </c>
      <c r="D62" s="1" t="s">
        <v>32</v>
      </c>
      <c r="E62" s="1" t="s">
        <v>54</v>
      </c>
      <c r="F62">
        <v>6.5</v>
      </c>
      <c r="G62">
        <v>1</v>
      </c>
      <c r="H62" t="s">
        <v>76</v>
      </c>
    </row>
    <row r="63" spans="1:8" x14ac:dyDescent="0.25">
      <c r="A63" s="7"/>
      <c r="B63" s="6"/>
      <c r="C63" s="9"/>
    </row>
    <row r="64" spans="1:8" x14ac:dyDescent="0.25">
      <c r="A64" s="7"/>
      <c r="B64" s="6"/>
      <c r="C64" s="9"/>
    </row>
    <row r="65" spans="1:3" x14ac:dyDescent="0.25">
      <c r="A65" s="7"/>
      <c r="B65" s="6"/>
      <c r="C65" s="9"/>
    </row>
    <row r="66" spans="1:3" x14ac:dyDescent="0.25">
      <c r="A66" s="7"/>
      <c r="B66" s="6"/>
      <c r="C66" s="9"/>
    </row>
    <row r="67" spans="1:3" x14ac:dyDescent="0.25">
      <c r="A67" s="7"/>
      <c r="B67" s="6"/>
      <c r="C67" s="9"/>
    </row>
    <row r="68" spans="1:3" x14ac:dyDescent="0.25">
      <c r="A68" s="7"/>
      <c r="B68" s="6"/>
      <c r="C68" s="9"/>
    </row>
    <row r="69" spans="1:3" x14ac:dyDescent="0.25">
      <c r="A69" s="7"/>
      <c r="B69" s="6"/>
      <c r="C69" s="9"/>
    </row>
    <row r="70" spans="1:3" x14ac:dyDescent="0.25">
      <c r="A70" s="7"/>
      <c r="B70" s="6"/>
      <c r="C70" s="9"/>
    </row>
    <row r="71" spans="1:3" x14ac:dyDescent="0.25">
      <c r="A71" s="7"/>
      <c r="B71" s="6"/>
      <c r="C71" s="9"/>
    </row>
    <row r="72" spans="1:3" x14ac:dyDescent="0.25">
      <c r="A72" s="7"/>
      <c r="B72" s="6"/>
      <c r="C72" s="9"/>
    </row>
    <row r="73" spans="1:3" x14ac:dyDescent="0.25">
      <c r="A73" s="7"/>
      <c r="B73" s="6"/>
      <c r="C73" s="9"/>
    </row>
    <row r="74" spans="1:3" x14ac:dyDescent="0.25">
      <c r="A74" s="7"/>
      <c r="B74" s="6"/>
      <c r="C74" s="9"/>
    </row>
    <row r="75" spans="1:3" x14ac:dyDescent="0.25">
      <c r="A75" s="7"/>
      <c r="B75" s="6"/>
      <c r="C75" s="9"/>
    </row>
    <row r="76" spans="1:3" x14ac:dyDescent="0.25">
      <c r="A76" s="7"/>
      <c r="B76" s="6"/>
      <c r="C76" s="9"/>
    </row>
    <row r="77" spans="1:3" x14ac:dyDescent="0.25">
      <c r="A77" s="7"/>
      <c r="B77" s="6"/>
      <c r="C77" s="9"/>
    </row>
  </sheetData>
  <sortState ref="K2:O19">
    <sortCondition ref="K2:K19"/>
  </sortState>
  <pageMargins left="0.7" right="0.7" top="0.78740157499999996" bottom="0.78740157499999996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A10" sqref="A10"/>
    </sheetView>
  </sheetViews>
  <sheetFormatPr baseColWidth="10" defaultColWidth="10.85546875" defaultRowHeight="15" x14ac:dyDescent="0.25"/>
  <cols>
    <col min="1" max="1" width="13.42578125" bestFit="1" customWidth="1"/>
    <col min="2" max="2" width="13" bestFit="1" customWidth="1"/>
    <col min="3" max="3" width="12.7109375" bestFit="1" customWidth="1"/>
    <col min="5" max="5" width="9.28515625" customWidth="1"/>
  </cols>
  <sheetData>
    <row r="1" spans="1:5" ht="18" x14ac:dyDescent="0.25">
      <c r="B1" s="15" t="s">
        <v>68</v>
      </c>
      <c r="C1" s="15" t="s">
        <v>71</v>
      </c>
      <c r="D1" s="15" t="s">
        <v>72</v>
      </c>
      <c r="E1" s="15" t="s">
        <v>69</v>
      </c>
    </row>
    <row r="2" spans="1:5" ht="18.75" x14ac:dyDescent="0.35">
      <c r="A2" s="17" t="s">
        <v>65</v>
      </c>
      <c r="B2" s="17" t="s">
        <v>66</v>
      </c>
      <c r="C2" s="17" t="s">
        <v>67</v>
      </c>
      <c r="D2" s="16" t="s">
        <v>70</v>
      </c>
      <c r="E2" s="16" t="s">
        <v>70</v>
      </c>
    </row>
    <row r="3" spans="1:5" ht="15.75" x14ac:dyDescent="0.25">
      <c r="A3" s="13" t="s">
        <v>28</v>
      </c>
      <c r="B3" s="18"/>
      <c r="C3" s="13"/>
      <c r="D3" s="13"/>
      <c r="E3" s="13"/>
    </row>
    <row r="4" spans="1:5" ht="15.75" x14ac:dyDescent="0.25">
      <c r="A4" s="13" t="s">
        <v>30</v>
      </c>
      <c r="B4" s="18"/>
      <c r="C4" s="13"/>
      <c r="D4" s="13"/>
      <c r="E4" s="13"/>
    </row>
    <row r="5" spans="1:5" ht="15.75" x14ac:dyDescent="0.25">
      <c r="A5" s="13" t="s">
        <v>32</v>
      </c>
      <c r="B5" s="18"/>
      <c r="C5" s="13"/>
      <c r="D5" s="13"/>
      <c r="E5" s="1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"/>
  <sheetViews>
    <sheetView topLeftCell="L1" zoomScale="170" zoomScaleNormal="170" workbookViewId="0">
      <selection activeCell="N20" sqref="N20"/>
    </sheetView>
  </sheetViews>
  <sheetFormatPr baseColWidth="10" defaultColWidth="10.85546875" defaultRowHeight="15" x14ac:dyDescent="0.25"/>
  <cols>
    <col min="1" max="1" width="15.42578125" bestFit="1" customWidth="1"/>
    <col min="10" max="10" width="15.42578125" bestFit="1" customWidth="1"/>
  </cols>
  <sheetData>
    <row r="1" spans="1:15" x14ac:dyDescent="0.25">
      <c r="A1" t="s">
        <v>83</v>
      </c>
      <c r="B1" t="s">
        <v>84</v>
      </c>
      <c r="C1" t="s">
        <v>50</v>
      </c>
      <c r="D1" t="s">
        <v>51</v>
      </c>
      <c r="E1" t="s">
        <v>73</v>
      </c>
      <c r="F1" t="s">
        <v>53</v>
      </c>
      <c r="G1" t="s">
        <v>58</v>
      </c>
      <c r="H1" t="s">
        <v>54</v>
      </c>
      <c r="I1" t="s">
        <v>56</v>
      </c>
      <c r="J1" t="s">
        <v>75</v>
      </c>
      <c r="L1" t="s">
        <v>83</v>
      </c>
      <c r="M1" t="s">
        <v>28</v>
      </c>
      <c r="N1" t="s">
        <v>30</v>
      </c>
      <c r="O1" t="s">
        <v>32</v>
      </c>
    </row>
    <row r="2" spans="1:15" x14ac:dyDescent="0.25">
      <c r="A2" t="s">
        <v>28</v>
      </c>
      <c r="B2">
        <v>11</v>
      </c>
      <c r="E2">
        <v>1</v>
      </c>
      <c r="J2">
        <v>1</v>
      </c>
      <c r="L2" t="s">
        <v>50</v>
      </c>
      <c r="M2">
        <v>0</v>
      </c>
      <c r="N2">
        <v>8</v>
      </c>
      <c r="O2">
        <v>6</v>
      </c>
    </row>
    <row r="3" spans="1:15" x14ac:dyDescent="0.25">
      <c r="A3" t="s">
        <v>30</v>
      </c>
      <c r="B3">
        <v>10</v>
      </c>
      <c r="C3">
        <v>8</v>
      </c>
      <c r="G3">
        <v>3</v>
      </c>
      <c r="H3">
        <v>12</v>
      </c>
      <c r="J3">
        <v>23</v>
      </c>
      <c r="L3" t="s">
        <v>51</v>
      </c>
      <c r="M3">
        <v>0</v>
      </c>
      <c r="N3">
        <v>0</v>
      </c>
      <c r="O3">
        <v>13</v>
      </c>
    </row>
    <row r="4" spans="1:15" x14ac:dyDescent="0.25">
      <c r="A4" t="s">
        <v>32</v>
      </c>
      <c r="B4">
        <v>10</v>
      </c>
      <c r="C4">
        <v>6</v>
      </c>
      <c r="D4">
        <v>13</v>
      </c>
      <c r="F4">
        <v>1</v>
      </c>
      <c r="H4">
        <v>14</v>
      </c>
      <c r="I4">
        <v>3</v>
      </c>
      <c r="J4">
        <v>37</v>
      </c>
      <c r="L4" t="s">
        <v>73</v>
      </c>
      <c r="M4">
        <v>0.90909090909090917</v>
      </c>
      <c r="N4">
        <v>0</v>
      </c>
      <c r="O4">
        <v>0</v>
      </c>
    </row>
    <row r="5" spans="1:15" x14ac:dyDescent="0.25">
      <c r="L5" t="s">
        <v>53</v>
      </c>
      <c r="M5">
        <v>0</v>
      </c>
      <c r="N5">
        <v>0</v>
      </c>
      <c r="O5">
        <v>1</v>
      </c>
    </row>
    <row r="6" spans="1:15" x14ac:dyDescent="0.25">
      <c r="A6" t="s">
        <v>75</v>
      </c>
      <c r="C6">
        <v>14</v>
      </c>
      <c r="D6">
        <v>13</v>
      </c>
      <c r="E6">
        <v>1</v>
      </c>
      <c r="F6">
        <v>1</v>
      </c>
      <c r="G6">
        <v>3</v>
      </c>
      <c r="H6">
        <v>26</v>
      </c>
      <c r="I6">
        <v>3</v>
      </c>
      <c r="J6">
        <v>61</v>
      </c>
      <c r="L6" t="s">
        <v>58</v>
      </c>
      <c r="M6">
        <v>0</v>
      </c>
      <c r="N6">
        <v>3</v>
      </c>
      <c r="O6">
        <v>0</v>
      </c>
    </row>
    <row r="7" spans="1:15" x14ac:dyDescent="0.25">
      <c r="L7" t="s">
        <v>54</v>
      </c>
      <c r="M7">
        <v>0</v>
      </c>
      <c r="N7">
        <v>12</v>
      </c>
      <c r="O7">
        <v>14</v>
      </c>
    </row>
    <row r="8" spans="1:15" x14ac:dyDescent="0.25">
      <c r="C8" t="s">
        <v>85</v>
      </c>
      <c r="L8" t="s">
        <v>56</v>
      </c>
      <c r="M8">
        <v>0</v>
      </c>
      <c r="N8">
        <v>0</v>
      </c>
      <c r="O8">
        <v>3</v>
      </c>
    </row>
    <row r="9" spans="1:15" x14ac:dyDescent="0.25">
      <c r="A9" t="s">
        <v>83</v>
      </c>
      <c r="B9" t="s">
        <v>84</v>
      </c>
      <c r="C9" t="s">
        <v>50</v>
      </c>
      <c r="D9" t="s">
        <v>51</v>
      </c>
      <c r="E9" t="s">
        <v>73</v>
      </c>
      <c r="F9" t="s">
        <v>53</v>
      </c>
      <c r="G9" t="s">
        <v>58</v>
      </c>
      <c r="H9" t="s">
        <v>54</v>
      </c>
      <c r="I9" t="s">
        <v>56</v>
      </c>
    </row>
    <row r="10" spans="1:15" x14ac:dyDescent="0.25">
      <c r="A10" t="s">
        <v>28</v>
      </c>
      <c r="C10" s="25">
        <f>C2/$B2*10</f>
        <v>0</v>
      </c>
      <c r="D10" s="25">
        <f t="shared" ref="D10:I10" si="0">D2/$B2*10</f>
        <v>0</v>
      </c>
      <c r="E10" s="25">
        <f t="shared" si="0"/>
        <v>0.90909090909090917</v>
      </c>
      <c r="F10" s="25">
        <f t="shared" si="0"/>
        <v>0</v>
      </c>
      <c r="G10" s="25">
        <f t="shared" si="0"/>
        <v>0</v>
      </c>
      <c r="H10" s="25">
        <f t="shared" si="0"/>
        <v>0</v>
      </c>
      <c r="I10" s="25">
        <f t="shared" si="0"/>
        <v>0</v>
      </c>
    </row>
    <row r="11" spans="1:15" x14ac:dyDescent="0.25">
      <c r="A11" t="s">
        <v>30</v>
      </c>
      <c r="C11" s="25">
        <f t="shared" ref="C11:I12" si="1">C3/$B3*10</f>
        <v>8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3</v>
      </c>
      <c r="H11" s="25">
        <f t="shared" si="1"/>
        <v>12</v>
      </c>
      <c r="I11" s="25">
        <f t="shared" si="1"/>
        <v>0</v>
      </c>
    </row>
    <row r="12" spans="1:15" x14ac:dyDescent="0.25">
      <c r="A12" t="s">
        <v>32</v>
      </c>
      <c r="C12" s="25">
        <f t="shared" si="1"/>
        <v>6</v>
      </c>
      <c r="D12" s="25">
        <f t="shared" si="1"/>
        <v>13</v>
      </c>
      <c r="E12" s="25">
        <f t="shared" si="1"/>
        <v>0</v>
      </c>
      <c r="F12" s="25">
        <f t="shared" si="1"/>
        <v>1</v>
      </c>
      <c r="G12" s="25">
        <f t="shared" si="1"/>
        <v>0</v>
      </c>
      <c r="H12" s="25">
        <f t="shared" si="1"/>
        <v>14</v>
      </c>
      <c r="I12" s="25">
        <f t="shared" si="1"/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62"/>
  <sheetViews>
    <sheetView workbookViewId="0">
      <selection activeCell="AD28" sqref="AD28"/>
    </sheetView>
  </sheetViews>
  <sheetFormatPr baseColWidth="10" defaultColWidth="10.85546875" defaultRowHeight="15" x14ac:dyDescent="0.25"/>
  <sheetData>
    <row r="1" spans="1:46" ht="15.75" x14ac:dyDescent="0.25">
      <c r="A1" t="s">
        <v>3</v>
      </c>
      <c r="B1" t="s">
        <v>104</v>
      </c>
      <c r="F1" s="16" t="s">
        <v>86</v>
      </c>
      <c r="G1" s="16" t="s">
        <v>87</v>
      </c>
      <c r="H1" s="16" t="s">
        <v>88</v>
      </c>
      <c r="M1" s="29" t="s">
        <v>91</v>
      </c>
      <c r="N1" s="29" t="s">
        <v>93</v>
      </c>
      <c r="O1" s="29" t="s">
        <v>91</v>
      </c>
      <c r="P1" s="16" t="s">
        <v>86</v>
      </c>
      <c r="Q1" s="16" t="s">
        <v>87</v>
      </c>
      <c r="R1" s="16" t="s">
        <v>88</v>
      </c>
      <c r="AK1" s="16" t="s">
        <v>3</v>
      </c>
      <c r="AL1" s="16" t="s">
        <v>0</v>
      </c>
      <c r="AM1" s="16" t="s">
        <v>1</v>
      </c>
      <c r="AP1" s="29" t="s">
        <v>91</v>
      </c>
      <c r="AQ1" s="29" t="s">
        <v>91</v>
      </c>
      <c r="AR1" s="29" t="s">
        <v>105</v>
      </c>
      <c r="AS1" s="29" t="s">
        <v>106</v>
      </c>
      <c r="AT1" s="29" t="s">
        <v>107</v>
      </c>
    </row>
    <row r="2" spans="1:46" ht="15.75" x14ac:dyDescent="0.25">
      <c r="A2" s="42" t="s">
        <v>86</v>
      </c>
      <c r="B2" s="4">
        <v>15.5</v>
      </c>
      <c r="D2" t="s">
        <v>89</v>
      </c>
      <c r="E2" s="4">
        <f>MIN(F2:H38)</f>
        <v>0</v>
      </c>
      <c r="F2" s="4">
        <v>15.5</v>
      </c>
      <c r="G2">
        <v>23</v>
      </c>
      <c r="H2">
        <v>36</v>
      </c>
      <c r="L2">
        <v>0</v>
      </c>
      <c r="M2" s="26">
        <v>0</v>
      </c>
      <c r="N2" s="27">
        <v>0</v>
      </c>
      <c r="O2" s="26">
        <v>1</v>
      </c>
      <c r="P2" s="27">
        <v>0</v>
      </c>
      <c r="Q2" s="27">
        <v>0</v>
      </c>
      <c r="R2" s="27">
        <v>0</v>
      </c>
      <c r="AK2" s="1" t="s">
        <v>30</v>
      </c>
      <c r="AL2" s="15" t="s">
        <v>54</v>
      </c>
      <c r="AM2">
        <v>24</v>
      </c>
      <c r="AP2" s="26">
        <v>0</v>
      </c>
      <c r="AQ2" s="26">
        <v>0</v>
      </c>
      <c r="AR2" s="27">
        <v>0</v>
      </c>
      <c r="AS2" s="27">
        <v>0</v>
      </c>
      <c r="AT2" s="27">
        <v>0</v>
      </c>
    </row>
    <row r="3" spans="1:46" ht="15.75" x14ac:dyDescent="0.25">
      <c r="A3" s="42" t="s">
        <v>87</v>
      </c>
      <c r="B3">
        <v>23</v>
      </c>
      <c r="D3" t="s">
        <v>90</v>
      </c>
      <c r="E3" s="4">
        <f>MAX(F2:H38)</f>
        <v>36</v>
      </c>
      <c r="F3">
        <v>0</v>
      </c>
      <c r="G3">
        <v>13.5</v>
      </c>
      <c r="H3">
        <v>28</v>
      </c>
      <c r="L3">
        <v>1</v>
      </c>
      <c r="M3" s="26">
        <v>1</v>
      </c>
      <c r="N3" s="27">
        <v>0</v>
      </c>
      <c r="O3" s="26">
        <v>2</v>
      </c>
      <c r="P3" s="27">
        <v>0</v>
      </c>
      <c r="Q3" s="27">
        <v>0</v>
      </c>
      <c r="R3" s="27">
        <v>0</v>
      </c>
      <c r="AK3" s="1" t="s">
        <v>30</v>
      </c>
      <c r="AL3" s="15" t="s">
        <v>54</v>
      </c>
      <c r="AM3">
        <v>22</v>
      </c>
      <c r="AP3" s="26">
        <v>1</v>
      </c>
      <c r="AQ3" s="26">
        <v>1</v>
      </c>
      <c r="AR3" s="27">
        <v>0</v>
      </c>
      <c r="AS3" s="27">
        <v>0</v>
      </c>
      <c r="AT3" s="27">
        <v>0</v>
      </c>
    </row>
    <row r="4" spans="1:46" ht="15.75" x14ac:dyDescent="0.25">
      <c r="A4" s="42" t="s">
        <v>87</v>
      </c>
      <c r="B4">
        <v>13.5</v>
      </c>
      <c r="F4">
        <v>0</v>
      </c>
      <c r="G4">
        <v>24</v>
      </c>
      <c r="H4">
        <v>21</v>
      </c>
      <c r="L4">
        <v>2</v>
      </c>
      <c r="M4" s="26">
        <v>2</v>
      </c>
      <c r="N4" s="27">
        <v>0</v>
      </c>
      <c r="O4" s="26">
        <v>3</v>
      </c>
      <c r="P4" s="27">
        <v>0</v>
      </c>
      <c r="Q4" s="27">
        <v>0</v>
      </c>
      <c r="R4" s="27">
        <v>0</v>
      </c>
      <c r="AK4" s="1" t="s">
        <v>30</v>
      </c>
      <c r="AL4" s="15" t="s">
        <v>54</v>
      </c>
      <c r="AM4">
        <v>4.5</v>
      </c>
      <c r="AP4" s="26">
        <v>2</v>
      </c>
      <c r="AQ4" s="26">
        <v>2</v>
      </c>
      <c r="AR4" s="27">
        <v>0</v>
      </c>
      <c r="AS4" s="27">
        <v>0</v>
      </c>
      <c r="AT4" s="27">
        <v>0</v>
      </c>
    </row>
    <row r="5" spans="1:46" ht="15.75" x14ac:dyDescent="0.25">
      <c r="A5" s="42" t="s">
        <v>87</v>
      </c>
      <c r="B5">
        <v>24</v>
      </c>
      <c r="F5">
        <v>0</v>
      </c>
      <c r="G5">
        <v>22</v>
      </c>
      <c r="H5">
        <v>26.5</v>
      </c>
      <c r="L5">
        <v>3</v>
      </c>
      <c r="M5" s="26">
        <v>3</v>
      </c>
      <c r="N5" s="27">
        <v>0</v>
      </c>
      <c r="O5" s="26">
        <v>4</v>
      </c>
      <c r="P5" s="27">
        <v>0</v>
      </c>
      <c r="Q5" s="27">
        <v>0</v>
      </c>
      <c r="R5" s="27">
        <v>0</v>
      </c>
      <c r="AK5" s="1" t="s">
        <v>30</v>
      </c>
      <c r="AL5" s="15" t="s">
        <v>54</v>
      </c>
      <c r="AM5">
        <v>5.5</v>
      </c>
      <c r="AP5" s="26">
        <v>3</v>
      </c>
      <c r="AQ5" s="26">
        <v>3</v>
      </c>
      <c r="AR5" s="27">
        <v>0</v>
      </c>
      <c r="AS5" s="27">
        <v>0</v>
      </c>
      <c r="AT5" s="27">
        <v>0</v>
      </c>
    </row>
    <row r="6" spans="1:46" ht="15.75" x14ac:dyDescent="0.25">
      <c r="A6" s="42" t="s">
        <v>87</v>
      </c>
      <c r="B6">
        <v>22</v>
      </c>
      <c r="G6">
        <v>8</v>
      </c>
      <c r="H6">
        <v>24</v>
      </c>
      <c r="L6">
        <v>4</v>
      </c>
      <c r="M6" s="26">
        <v>4</v>
      </c>
      <c r="N6" s="27">
        <v>0</v>
      </c>
      <c r="O6" s="26">
        <v>5</v>
      </c>
      <c r="P6" s="27">
        <v>0</v>
      </c>
      <c r="Q6" s="27">
        <v>2</v>
      </c>
      <c r="R6" s="27">
        <v>2</v>
      </c>
      <c r="AK6" s="1" t="s">
        <v>30</v>
      </c>
      <c r="AL6" s="15" t="s">
        <v>54</v>
      </c>
      <c r="AM6">
        <v>24</v>
      </c>
      <c r="AP6" s="26">
        <v>4</v>
      </c>
      <c r="AQ6" s="26">
        <v>4</v>
      </c>
      <c r="AR6" s="27">
        <v>0</v>
      </c>
      <c r="AS6" s="27">
        <v>0</v>
      </c>
      <c r="AT6" s="27">
        <v>0</v>
      </c>
    </row>
    <row r="7" spans="1:46" ht="15.75" x14ac:dyDescent="0.25">
      <c r="A7" s="42" t="s">
        <v>87</v>
      </c>
      <c r="B7">
        <v>8</v>
      </c>
      <c r="G7">
        <v>7</v>
      </c>
      <c r="H7">
        <v>22.5</v>
      </c>
      <c r="L7">
        <v>5</v>
      </c>
      <c r="M7" s="26">
        <v>5</v>
      </c>
      <c r="N7" s="27">
        <v>1</v>
      </c>
      <c r="O7" s="26">
        <v>6</v>
      </c>
      <c r="P7" s="27">
        <v>0</v>
      </c>
      <c r="Q7" s="27">
        <v>4</v>
      </c>
      <c r="R7" s="27">
        <v>4</v>
      </c>
      <c r="AK7" s="1" t="s">
        <v>30</v>
      </c>
      <c r="AL7" s="1" t="s">
        <v>54</v>
      </c>
      <c r="AM7">
        <v>7</v>
      </c>
      <c r="AP7" s="26">
        <v>5</v>
      </c>
      <c r="AQ7" s="26">
        <v>5</v>
      </c>
      <c r="AR7" s="27">
        <v>1</v>
      </c>
      <c r="AS7" s="27">
        <v>1</v>
      </c>
      <c r="AT7" s="27">
        <v>0</v>
      </c>
    </row>
    <row r="8" spans="1:46" ht="15.75" x14ac:dyDescent="0.25">
      <c r="A8" s="42" t="s">
        <v>87</v>
      </c>
      <c r="B8">
        <v>7</v>
      </c>
      <c r="G8">
        <v>4.5</v>
      </c>
      <c r="H8">
        <v>25</v>
      </c>
      <c r="L8">
        <v>6</v>
      </c>
      <c r="M8" s="26">
        <v>6</v>
      </c>
      <c r="N8" s="27">
        <v>2</v>
      </c>
      <c r="O8" s="26">
        <v>7</v>
      </c>
      <c r="P8" s="27">
        <v>0</v>
      </c>
      <c r="Q8" s="27">
        <v>4</v>
      </c>
      <c r="R8" s="27">
        <v>2</v>
      </c>
      <c r="AK8" s="1" t="s">
        <v>30</v>
      </c>
      <c r="AL8" s="1" t="s">
        <v>54</v>
      </c>
      <c r="AM8">
        <v>7</v>
      </c>
      <c r="AP8" s="26">
        <v>6</v>
      </c>
      <c r="AQ8" s="26">
        <v>6</v>
      </c>
      <c r="AR8" s="27">
        <v>2</v>
      </c>
      <c r="AS8" s="27">
        <v>2</v>
      </c>
      <c r="AT8" s="27">
        <v>0</v>
      </c>
    </row>
    <row r="9" spans="1:46" ht="15.75" x14ac:dyDescent="0.25">
      <c r="A9" s="42" t="s">
        <v>87</v>
      </c>
      <c r="B9">
        <v>4.5</v>
      </c>
      <c r="G9">
        <v>5.5</v>
      </c>
      <c r="H9">
        <v>22</v>
      </c>
      <c r="L9">
        <v>7</v>
      </c>
      <c r="M9" s="26">
        <v>7</v>
      </c>
      <c r="N9" s="27">
        <v>3</v>
      </c>
      <c r="O9" s="26">
        <v>8</v>
      </c>
      <c r="P9" s="27">
        <v>0</v>
      </c>
      <c r="Q9" s="27">
        <v>1</v>
      </c>
      <c r="R9" s="27">
        <v>2</v>
      </c>
      <c r="AK9" s="1" t="s">
        <v>30</v>
      </c>
      <c r="AL9" s="1" t="s">
        <v>54</v>
      </c>
      <c r="AM9">
        <v>18</v>
      </c>
      <c r="AP9" s="26">
        <v>7</v>
      </c>
      <c r="AQ9" s="26">
        <v>7</v>
      </c>
      <c r="AR9" s="27">
        <v>5</v>
      </c>
      <c r="AS9" s="27">
        <v>3</v>
      </c>
      <c r="AT9" s="27">
        <v>2</v>
      </c>
    </row>
    <row r="10" spans="1:46" ht="15.75" x14ac:dyDescent="0.25">
      <c r="A10" s="42" t="s">
        <v>87</v>
      </c>
      <c r="B10">
        <v>5.5</v>
      </c>
      <c r="G10">
        <v>24</v>
      </c>
      <c r="H10">
        <v>19.5</v>
      </c>
      <c r="L10">
        <v>8</v>
      </c>
      <c r="M10" s="26">
        <v>8</v>
      </c>
      <c r="N10" s="27">
        <v>0</v>
      </c>
      <c r="O10" s="26">
        <v>9</v>
      </c>
      <c r="P10" s="27">
        <v>0</v>
      </c>
      <c r="Q10" s="27">
        <v>0</v>
      </c>
      <c r="R10" s="27">
        <v>0</v>
      </c>
      <c r="AK10" s="1" t="s">
        <v>30</v>
      </c>
      <c r="AL10" s="1" t="s">
        <v>54</v>
      </c>
      <c r="AM10">
        <v>13</v>
      </c>
      <c r="AP10" s="26">
        <v>8</v>
      </c>
      <c r="AQ10" s="26">
        <v>8</v>
      </c>
      <c r="AR10" s="27">
        <v>1</v>
      </c>
      <c r="AS10" s="27">
        <v>0</v>
      </c>
      <c r="AT10" s="27">
        <v>1</v>
      </c>
    </row>
    <row r="11" spans="1:46" ht="15.75" x14ac:dyDescent="0.25">
      <c r="A11" s="42" t="s">
        <v>87</v>
      </c>
      <c r="B11">
        <v>24</v>
      </c>
      <c r="G11">
        <v>10</v>
      </c>
      <c r="H11">
        <v>23</v>
      </c>
      <c r="L11">
        <v>9</v>
      </c>
      <c r="M11" s="26">
        <v>9</v>
      </c>
      <c r="N11" s="27">
        <v>0</v>
      </c>
      <c r="O11" s="26">
        <v>10</v>
      </c>
      <c r="P11" s="27">
        <v>0</v>
      </c>
      <c r="Q11" s="27">
        <v>3</v>
      </c>
      <c r="R11" s="27">
        <v>0</v>
      </c>
      <c r="AK11" s="1" t="s">
        <v>30</v>
      </c>
      <c r="AL11" s="1" t="s">
        <v>54</v>
      </c>
      <c r="AM11">
        <v>11</v>
      </c>
      <c r="AP11" s="26">
        <v>9</v>
      </c>
      <c r="AQ11" s="26">
        <v>9</v>
      </c>
      <c r="AR11" s="27">
        <v>0</v>
      </c>
      <c r="AS11" s="27">
        <v>0</v>
      </c>
      <c r="AT11" s="27">
        <v>0</v>
      </c>
    </row>
    <row r="12" spans="1:46" ht="15.75" x14ac:dyDescent="0.25">
      <c r="A12" s="42" t="s">
        <v>87</v>
      </c>
      <c r="B12">
        <v>10</v>
      </c>
      <c r="G12">
        <v>7</v>
      </c>
      <c r="H12">
        <v>18</v>
      </c>
      <c r="L12">
        <v>10</v>
      </c>
      <c r="M12" s="26">
        <v>10</v>
      </c>
      <c r="N12" s="27">
        <v>0</v>
      </c>
      <c r="O12" s="26">
        <v>11</v>
      </c>
      <c r="P12" s="27">
        <v>0</v>
      </c>
      <c r="Q12" s="27">
        <v>1</v>
      </c>
      <c r="R12" s="27">
        <v>0</v>
      </c>
      <c r="AK12" s="1" t="s">
        <v>30</v>
      </c>
      <c r="AL12" s="1" t="s">
        <v>54</v>
      </c>
      <c r="AM12">
        <v>6.5</v>
      </c>
      <c r="AP12" s="26">
        <v>10</v>
      </c>
      <c r="AQ12" s="26">
        <v>10</v>
      </c>
      <c r="AR12" s="27">
        <v>0</v>
      </c>
      <c r="AS12" s="27">
        <v>0</v>
      </c>
      <c r="AT12" s="27">
        <v>0</v>
      </c>
    </row>
    <row r="13" spans="1:46" ht="15.75" x14ac:dyDescent="0.25">
      <c r="A13" s="42" t="s">
        <v>87</v>
      </c>
      <c r="B13">
        <v>7</v>
      </c>
      <c r="G13">
        <v>7</v>
      </c>
      <c r="H13">
        <v>17</v>
      </c>
      <c r="L13">
        <v>11</v>
      </c>
      <c r="M13" s="26">
        <v>11</v>
      </c>
      <c r="N13" s="27">
        <v>1</v>
      </c>
      <c r="O13" s="26">
        <v>12</v>
      </c>
      <c r="P13" s="27">
        <v>0</v>
      </c>
      <c r="Q13" s="27">
        <v>0</v>
      </c>
      <c r="R13" s="27">
        <v>3</v>
      </c>
      <c r="AK13" s="1" t="s">
        <v>30</v>
      </c>
      <c r="AL13" s="1" t="s">
        <v>54</v>
      </c>
      <c r="AM13">
        <v>6</v>
      </c>
      <c r="AP13" s="26">
        <v>11</v>
      </c>
      <c r="AQ13" s="26">
        <v>11</v>
      </c>
      <c r="AR13" s="27">
        <v>1</v>
      </c>
      <c r="AS13" s="27">
        <v>1</v>
      </c>
      <c r="AT13" s="27">
        <v>0</v>
      </c>
    </row>
    <row r="14" spans="1:46" ht="15.75" x14ac:dyDescent="0.25">
      <c r="A14" s="42" t="s">
        <v>87</v>
      </c>
      <c r="B14">
        <v>7</v>
      </c>
      <c r="G14">
        <v>10</v>
      </c>
      <c r="H14">
        <v>16</v>
      </c>
      <c r="L14">
        <v>12</v>
      </c>
      <c r="M14" s="26">
        <v>12</v>
      </c>
      <c r="N14" s="27">
        <v>0</v>
      </c>
      <c r="O14" s="26">
        <v>13</v>
      </c>
      <c r="P14" s="27">
        <v>0</v>
      </c>
      <c r="Q14" s="27">
        <v>1</v>
      </c>
      <c r="R14" s="27">
        <v>0</v>
      </c>
      <c r="AK14" s="1" t="s">
        <v>32</v>
      </c>
      <c r="AL14" s="1" t="s">
        <v>54</v>
      </c>
      <c r="AM14">
        <v>26.5</v>
      </c>
      <c r="AP14" s="26">
        <v>12</v>
      </c>
      <c r="AQ14" s="26">
        <v>12</v>
      </c>
      <c r="AR14" s="27">
        <v>1</v>
      </c>
      <c r="AS14" s="27">
        <v>0</v>
      </c>
      <c r="AT14" s="27">
        <v>1</v>
      </c>
    </row>
    <row r="15" spans="1:46" ht="15.75" x14ac:dyDescent="0.25">
      <c r="A15" s="42" t="s">
        <v>87</v>
      </c>
      <c r="B15">
        <v>10</v>
      </c>
      <c r="G15">
        <v>22</v>
      </c>
      <c r="H15">
        <v>19.5</v>
      </c>
      <c r="L15">
        <v>13</v>
      </c>
      <c r="M15" s="26">
        <v>13</v>
      </c>
      <c r="N15" s="27">
        <v>1</v>
      </c>
      <c r="O15" s="26">
        <v>14</v>
      </c>
      <c r="P15" s="27">
        <v>0</v>
      </c>
      <c r="Q15" s="27">
        <v>1</v>
      </c>
      <c r="R15" s="27">
        <v>1</v>
      </c>
      <c r="AK15" s="1" t="s">
        <v>32</v>
      </c>
      <c r="AL15" s="1" t="s">
        <v>54</v>
      </c>
      <c r="AM15">
        <v>22.5</v>
      </c>
      <c r="AP15" s="26">
        <v>13</v>
      </c>
      <c r="AQ15" s="26">
        <v>13</v>
      </c>
      <c r="AR15" s="27">
        <v>1</v>
      </c>
      <c r="AS15" s="27">
        <v>1</v>
      </c>
      <c r="AT15" s="27">
        <v>0</v>
      </c>
    </row>
    <row r="16" spans="1:46" ht="15.75" x14ac:dyDescent="0.25">
      <c r="A16" s="42" t="s">
        <v>87</v>
      </c>
      <c r="B16">
        <v>22</v>
      </c>
      <c r="G16">
        <v>18</v>
      </c>
      <c r="H16">
        <v>19.5</v>
      </c>
      <c r="L16">
        <v>14</v>
      </c>
      <c r="M16" s="26">
        <v>14</v>
      </c>
      <c r="N16" s="27">
        <v>0</v>
      </c>
      <c r="O16" s="26">
        <v>15</v>
      </c>
      <c r="P16" s="27">
        <v>0</v>
      </c>
      <c r="Q16" s="27">
        <v>0</v>
      </c>
      <c r="R16" s="27">
        <v>1</v>
      </c>
      <c r="AK16" s="1" t="s">
        <v>32</v>
      </c>
      <c r="AL16" s="1" t="s">
        <v>54</v>
      </c>
      <c r="AM16">
        <v>25</v>
      </c>
      <c r="AP16" s="26">
        <v>14</v>
      </c>
      <c r="AQ16" s="26">
        <v>14</v>
      </c>
      <c r="AR16" s="27">
        <v>1</v>
      </c>
      <c r="AS16" s="27">
        <v>0</v>
      </c>
      <c r="AT16" s="27">
        <v>1</v>
      </c>
    </row>
    <row r="17" spans="1:46" ht="15.75" x14ac:dyDescent="0.25">
      <c r="A17" s="42" t="s">
        <v>87</v>
      </c>
      <c r="B17">
        <v>18</v>
      </c>
      <c r="G17">
        <v>13</v>
      </c>
      <c r="H17">
        <v>17</v>
      </c>
      <c r="L17">
        <v>15</v>
      </c>
      <c r="M17" s="26">
        <v>15</v>
      </c>
      <c r="N17" s="27">
        <v>0</v>
      </c>
      <c r="O17" s="26">
        <v>16</v>
      </c>
      <c r="P17" s="27">
        <v>1</v>
      </c>
      <c r="Q17" s="27">
        <v>0</v>
      </c>
      <c r="R17" s="27">
        <v>6</v>
      </c>
      <c r="AK17" s="1" t="s">
        <v>32</v>
      </c>
      <c r="AL17" s="1" t="s">
        <v>54</v>
      </c>
      <c r="AM17">
        <v>22</v>
      </c>
      <c r="AP17" s="26">
        <v>15</v>
      </c>
      <c r="AQ17" s="26">
        <v>15</v>
      </c>
      <c r="AR17" s="27">
        <v>0</v>
      </c>
      <c r="AS17" s="27">
        <v>0</v>
      </c>
      <c r="AT17" s="27">
        <v>0</v>
      </c>
    </row>
    <row r="18" spans="1:46" ht="15.75" x14ac:dyDescent="0.25">
      <c r="A18" s="42" t="s">
        <v>87</v>
      </c>
      <c r="B18">
        <v>13</v>
      </c>
      <c r="G18">
        <v>11</v>
      </c>
      <c r="H18">
        <v>17</v>
      </c>
      <c r="L18">
        <v>16</v>
      </c>
      <c r="M18" s="26">
        <v>16</v>
      </c>
      <c r="N18" s="27">
        <v>0</v>
      </c>
      <c r="O18" s="26">
        <v>17</v>
      </c>
      <c r="P18" s="27">
        <v>0</v>
      </c>
      <c r="Q18" s="27">
        <v>0</v>
      </c>
      <c r="R18" s="27">
        <v>3</v>
      </c>
      <c r="AK18" s="1" t="s">
        <v>32</v>
      </c>
      <c r="AL18" s="1" t="s">
        <v>54</v>
      </c>
      <c r="AM18">
        <v>19.5</v>
      </c>
      <c r="AP18" s="26">
        <v>16</v>
      </c>
      <c r="AQ18" s="26">
        <v>16</v>
      </c>
      <c r="AR18" s="27">
        <v>4</v>
      </c>
      <c r="AS18" s="27">
        <v>0</v>
      </c>
      <c r="AT18" s="27">
        <v>4</v>
      </c>
    </row>
    <row r="19" spans="1:46" ht="15.75" x14ac:dyDescent="0.25">
      <c r="A19" s="42" t="s">
        <v>87</v>
      </c>
      <c r="B19">
        <v>11</v>
      </c>
      <c r="G19">
        <v>10</v>
      </c>
      <c r="H19">
        <v>14</v>
      </c>
      <c r="L19">
        <v>17</v>
      </c>
      <c r="M19" s="26">
        <v>17</v>
      </c>
      <c r="N19" s="27">
        <v>0</v>
      </c>
      <c r="O19" s="26">
        <v>18</v>
      </c>
      <c r="P19" s="27">
        <v>0</v>
      </c>
      <c r="Q19" s="27">
        <v>1</v>
      </c>
      <c r="R19" s="27">
        <v>1</v>
      </c>
      <c r="AK19" s="1" t="s">
        <v>32</v>
      </c>
      <c r="AL19" s="1" t="s">
        <v>54</v>
      </c>
      <c r="AM19">
        <v>16</v>
      </c>
      <c r="AP19" s="26">
        <v>17</v>
      </c>
      <c r="AQ19" s="26">
        <v>17</v>
      </c>
      <c r="AR19" s="27">
        <v>0</v>
      </c>
      <c r="AS19" s="27">
        <v>0</v>
      </c>
      <c r="AT19" s="27">
        <v>0</v>
      </c>
    </row>
    <row r="20" spans="1:46" ht="15.75" x14ac:dyDescent="0.25">
      <c r="A20" s="42" t="s">
        <v>87</v>
      </c>
      <c r="B20">
        <v>10</v>
      </c>
      <c r="G20">
        <v>6.5</v>
      </c>
      <c r="H20">
        <v>5</v>
      </c>
      <c r="L20">
        <v>18</v>
      </c>
      <c r="M20" s="26">
        <v>18</v>
      </c>
      <c r="N20" s="27">
        <v>1</v>
      </c>
      <c r="O20" s="26">
        <v>19</v>
      </c>
      <c r="P20" s="27">
        <v>0</v>
      </c>
      <c r="Q20" s="27">
        <v>0</v>
      </c>
      <c r="R20" s="27">
        <v>0</v>
      </c>
      <c r="AK20" s="1" t="s">
        <v>32</v>
      </c>
      <c r="AL20" s="1" t="s">
        <v>54</v>
      </c>
      <c r="AM20">
        <v>14</v>
      </c>
      <c r="AP20" s="26">
        <v>18</v>
      </c>
      <c r="AQ20" s="26">
        <v>18</v>
      </c>
      <c r="AR20" s="27">
        <v>1</v>
      </c>
      <c r="AS20" s="27">
        <v>1</v>
      </c>
      <c r="AT20" s="27">
        <v>0</v>
      </c>
    </row>
    <row r="21" spans="1:46" ht="15.75" x14ac:dyDescent="0.25">
      <c r="A21" s="42" t="s">
        <v>87</v>
      </c>
      <c r="B21">
        <v>6.5</v>
      </c>
      <c r="G21">
        <v>6</v>
      </c>
      <c r="H21">
        <v>16</v>
      </c>
      <c r="L21">
        <v>19</v>
      </c>
      <c r="M21" s="26">
        <v>19</v>
      </c>
      <c r="N21" s="27">
        <v>0</v>
      </c>
      <c r="O21" s="26">
        <v>20</v>
      </c>
      <c r="P21" s="27">
        <v>0</v>
      </c>
      <c r="Q21" s="27">
        <v>0</v>
      </c>
      <c r="R21" s="27">
        <v>3</v>
      </c>
      <c r="AK21" s="1" t="s">
        <v>32</v>
      </c>
      <c r="AL21" s="1" t="s">
        <v>54</v>
      </c>
      <c r="AM21">
        <v>16</v>
      </c>
      <c r="AP21" s="26">
        <v>19</v>
      </c>
      <c r="AQ21" s="26">
        <v>19</v>
      </c>
      <c r="AR21" s="27">
        <v>0</v>
      </c>
      <c r="AS21" s="27">
        <v>0</v>
      </c>
      <c r="AT21" s="27">
        <v>0</v>
      </c>
    </row>
    <row r="22" spans="1:46" ht="15.75" x14ac:dyDescent="0.25">
      <c r="A22" s="42" t="s">
        <v>87</v>
      </c>
      <c r="B22">
        <v>6</v>
      </c>
      <c r="G22">
        <v>6</v>
      </c>
      <c r="H22">
        <v>16</v>
      </c>
      <c r="L22">
        <v>20</v>
      </c>
      <c r="M22" s="26">
        <v>20</v>
      </c>
      <c r="N22" s="27">
        <v>0</v>
      </c>
      <c r="O22" s="26">
        <v>21</v>
      </c>
      <c r="P22" s="27">
        <v>0</v>
      </c>
      <c r="Q22" s="27">
        <v>0</v>
      </c>
      <c r="R22" s="27">
        <v>1</v>
      </c>
      <c r="AK22" s="1" t="s">
        <v>32</v>
      </c>
      <c r="AL22" s="1" t="s">
        <v>54</v>
      </c>
      <c r="AM22">
        <v>16</v>
      </c>
      <c r="AP22" s="26">
        <v>20</v>
      </c>
      <c r="AQ22" s="26">
        <v>20</v>
      </c>
      <c r="AR22" s="27">
        <v>1</v>
      </c>
      <c r="AS22" s="27">
        <v>0</v>
      </c>
      <c r="AT22" s="27">
        <v>1</v>
      </c>
    </row>
    <row r="23" spans="1:46" ht="15.75" x14ac:dyDescent="0.25">
      <c r="A23" s="42" t="s">
        <v>87</v>
      </c>
      <c r="B23">
        <v>6</v>
      </c>
      <c r="G23">
        <v>5</v>
      </c>
      <c r="H23">
        <v>16</v>
      </c>
      <c r="L23">
        <v>21</v>
      </c>
      <c r="M23" s="26">
        <v>21</v>
      </c>
      <c r="N23" s="27">
        <v>0</v>
      </c>
      <c r="O23" s="26">
        <v>22</v>
      </c>
      <c r="P23" s="27">
        <v>0</v>
      </c>
      <c r="Q23" s="27">
        <v>2</v>
      </c>
      <c r="R23" s="27">
        <v>1</v>
      </c>
      <c r="AK23" s="1" t="s">
        <v>32</v>
      </c>
      <c r="AL23" s="1" t="s">
        <v>54</v>
      </c>
      <c r="AM23">
        <v>16</v>
      </c>
      <c r="AP23" s="26">
        <v>21</v>
      </c>
      <c r="AQ23" s="26">
        <v>21</v>
      </c>
      <c r="AR23" s="27">
        <v>0</v>
      </c>
      <c r="AS23" s="27">
        <v>0</v>
      </c>
      <c r="AT23" s="27">
        <v>0</v>
      </c>
    </row>
    <row r="24" spans="1:46" ht="15.75" x14ac:dyDescent="0.25">
      <c r="A24" s="42" t="s">
        <v>87</v>
      </c>
      <c r="B24">
        <v>5</v>
      </c>
      <c r="G24">
        <v>6</v>
      </c>
      <c r="H24">
        <v>15</v>
      </c>
      <c r="L24">
        <v>22</v>
      </c>
      <c r="M24" s="26">
        <v>22</v>
      </c>
      <c r="N24" s="27">
        <v>1</v>
      </c>
      <c r="O24" s="26">
        <v>23</v>
      </c>
      <c r="P24" s="27">
        <v>0</v>
      </c>
      <c r="Q24" s="27">
        <v>1</v>
      </c>
      <c r="R24" s="27">
        <v>2</v>
      </c>
      <c r="AK24" s="1" t="s">
        <v>32</v>
      </c>
      <c r="AL24" s="1" t="s">
        <v>54</v>
      </c>
      <c r="AM24">
        <v>12</v>
      </c>
      <c r="AP24" s="26">
        <v>22</v>
      </c>
      <c r="AQ24" s="26">
        <v>22</v>
      </c>
      <c r="AR24" s="27">
        <v>2</v>
      </c>
      <c r="AS24" s="27">
        <v>1</v>
      </c>
      <c r="AT24" s="27">
        <v>1</v>
      </c>
    </row>
    <row r="25" spans="1:46" ht="15.75" x14ac:dyDescent="0.25">
      <c r="A25" s="42" t="s">
        <v>87</v>
      </c>
      <c r="B25">
        <v>6</v>
      </c>
      <c r="H25">
        <v>12</v>
      </c>
      <c r="L25">
        <v>23</v>
      </c>
      <c r="M25" s="26">
        <v>23</v>
      </c>
      <c r="N25" s="27">
        <v>0</v>
      </c>
      <c r="O25" s="26">
        <v>24</v>
      </c>
      <c r="P25" s="27">
        <v>0</v>
      </c>
      <c r="Q25" s="27">
        <v>2</v>
      </c>
      <c r="R25" s="27">
        <v>1</v>
      </c>
      <c r="AK25" s="1" t="s">
        <v>32</v>
      </c>
      <c r="AL25" s="1" t="s">
        <v>54</v>
      </c>
      <c r="AM25">
        <v>7.5</v>
      </c>
      <c r="AP25" s="26">
        <v>23</v>
      </c>
      <c r="AQ25" s="26">
        <v>23</v>
      </c>
      <c r="AR25" s="27">
        <v>1</v>
      </c>
      <c r="AS25" s="27">
        <v>0</v>
      </c>
      <c r="AT25" s="27">
        <v>1</v>
      </c>
    </row>
    <row r="26" spans="1:46" ht="15.75" x14ac:dyDescent="0.25">
      <c r="A26" s="42" t="s">
        <v>88</v>
      </c>
      <c r="B26">
        <v>36</v>
      </c>
      <c r="H26">
        <v>16</v>
      </c>
      <c r="L26">
        <v>24</v>
      </c>
      <c r="M26" s="26">
        <v>24</v>
      </c>
      <c r="N26" s="27">
        <v>2</v>
      </c>
      <c r="O26" s="26">
        <v>25</v>
      </c>
      <c r="P26" s="27">
        <v>0</v>
      </c>
      <c r="Q26" s="27">
        <v>0</v>
      </c>
      <c r="R26" s="27">
        <v>1</v>
      </c>
      <c r="AK26" s="1" t="s">
        <v>32</v>
      </c>
      <c r="AL26" s="1" t="s">
        <v>54</v>
      </c>
      <c r="AM26">
        <v>6.5</v>
      </c>
      <c r="AP26" s="26">
        <v>24</v>
      </c>
      <c r="AQ26" s="26">
        <v>24</v>
      </c>
      <c r="AR26" s="27">
        <v>2</v>
      </c>
      <c r="AS26" s="27">
        <v>2</v>
      </c>
      <c r="AT26" s="27">
        <v>0</v>
      </c>
    </row>
    <row r="27" spans="1:46" ht="15.75" x14ac:dyDescent="0.25">
      <c r="A27" s="42" t="s">
        <v>88</v>
      </c>
      <c r="B27">
        <v>28</v>
      </c>
      <c r="H27">
        <v>12</v>
      </c>
      <c r="L27">
        <v>25</v>
      </c>
      <c r="M27" s="26">
        <v>25</v>
      </c>
      <c r="N27" s="27">
        <v>0</v>
      </c>
      <c r="O27" s="26">
        <v>26</v>
      </c>
      <c r="P27" s="27">
        <v>0</v>
      </c>
      <c r="Q27" s="27">
        <v>0</v>
      </c>
      <c r="R27" s="27">
        <v>0</v>
      </c>
      <c r="AK27" s="1" t="s">
        <v>32</v>
      </c>
      <c r="AL27" s="1" t="s">
        <v>54</v>
      </c>
      <c r="AM27">
        <v>6.5</v>
      </c>
      <c r="AP27" s="26">
        <v>25</v>
      </c>
      <c r="AQ27" s="26">
        <v>25</v>
      </c>
      <c r="AR27" s="27">
        <v>1</v>
      </c>
      <c r="AS27" s="27">
        <v>0</v>
      </c>
      <c r="AT27" s="27">
        <v>1</v>
      </c>
    </row>
    <row r="28" spans="1:46" ht="15.75" x14ac:dyDescent="0.25">
      <c r="A28" s="42" t="s">
        <v>88</v>
      </c>
      <c r="B28">
        <v>21</v>
      </c>
      <c r="H28">
        <v>15.5</v>
      </c>
      <c r="L28">
        <v>26</v>
      </c>
      <c r="M28" s="26">
        <v>26</v>
      </c>
      <c r="N28" s="27">
        <v>0</v>
      </c>
      <c r="O28" s="26">
        <v>27</v>
      </c>
      <c r="P28" s="27">
        <v>0</v>
      </c>
      <c r="Q28" s="27">
        <v>0</v>
      </c>
      <c r="R28" s="27">
        <v>1</v>
      </c>
      <c r="AP28" s="26">
        <v>26</v>
      </c>
      <c r="AQ28" s="26">
        <v>26</v>
      </c>
      <c r="AR28" s="27">
        <v>0</v>
      </c>
      <c r="AS28" s="27">
        <v>0</v>
      </c>
      <c r="AT28" s="27">
        <v>0</v>
      </c>
    </row>
    <row r="29" spans="1:46" ht="15.75" x14ac:dyDescent="0.25">
      <c r="A29" s="42" t="s">
        <v>88</v>
      </c>
      <c r="B29">
        <v>26.5</v>
      </c>
      <c r="H29">
        <v>12</v>
      </c>
      <c r="L29">
        <v>27</v>
      </c>
      <c r="M29" s="26">
        <v>27</v>
      </c>
      <c r="N29" s="27">
        <v>0</v>
      </c>
      <c r="O29" s="26">
        <v>28</v>
      </c>
      <c r="P29" s="27">
        <v>0</v>
      </c>
      <c r="Q29" s="27">
        <v>0</v>
      </c>
      <c r="R29" s="27">
        <v>1</v>
      </c>
      <c r="AP29" s="26">
        <v>27</v>
      </c>
      <c r="AQ29" s="26">
        <v>27</v>
      </c>
      <c r="AR29" s="27">
        <v>1</v>
      </c>
      <c r="AS29" s="27">
        <v>0</v>
      </c>
      <c r="AT29" s="27">
        <v>1</v>
      </c>
    </row>
    <row r="30" spans="1:46" ht="15.75" x14ac:dyDescent="0.25">
      <c r="A30" s="42" t="s">
        <v>88</v>
      </c>
      <c r="B30">
        <v>24</v>
      </c>
      <c r="H30">
        <v>6</v>
      </c>
      <c r="L30">
        <v>28</v>
      </c>
      <c r="M30" s="26">
        <v>28</v>
      </c>
      <c r="N30" s="27">
        <v>0</v>
      </c>
      <c r="O30" s="26">
        <v>29</v>
      </c>
      <c r="P30" s="27">
        <v>0</v>
      </c>
      <c r="Q30" s="27">
        <v>0</v>
      </c>
      <c r="R30" s="27">
        <v>0</v>
      </c>
      <c r="AP30" s="26">
        <v>28</v>
      </c>
      <c r="AQ30" s="26">
        <v>28</v>
      </c>
      <c r="AR30" s="27">
        <v>0</v>
      </c>
      <c r="AS30" s="27">
        <v>0</v>
      </c>
      <c r="AT30" s="27">
        <v>0</v>
      </c>
    </row>
    <row r="31" spans="1:46" ht="15.75" x14ac:dyDescent="0.25">
      <c r="A31" s="42" t="s">
        <v>88</v>
      </c>
      <c r="B31">
        <v>22.5</v>
      </c>
      <c r="H31">
        <v>6</v>
      </c>
      <c r="L31">
        <v>29</v>
      </c>
      <c r="M31" s="26">
        <v>29</v>
      </c>
      <c r="N31" s="27">
        <v>0</v>
      </c>
      <c r="O31" s="26">
        <v>30</v>
      </c>
      <c r="P31" s="27">
        <v>0</v>
      </c>
      <c r="Q31" s="27">
        <v>0</v>
      </c>
      <c r="R31" s="27">
        <v>0</v>
      </c>
      <c r="AP31" s="26">
        <v>29</v>
      </c>
      <c r="AQ31" s="26">
        <v>29</v>
      </c>
      <c r="AR31" s="27">
        <v>0</v>
      </c>
      <c r="AS31" s="27">
        <v>0</v>
      </c>
      <c r="AT31" s="27">
        <v>0</v>
      </c>
    </row>
    <row r="32" spans="1:46" ht="15.75" x14ac:dyDescent="0.25">
      <c r="A32" s="42" t="s">
        <v>88</v>
      </c>
      <c r="B32">
        <v>25</v>
      </c>
      <c r="H32">
        <v>5</v>
      </c>
      <c r="L32">
        <v>30</v>
      </c>
      <c r="M32" s="26">
        <v>30</v>
      </c>
      <c r="N32" s="27">
        <v>0</v>
      </c>
      <c r="O32" s="26">
        <v>31</v>
      </c>
      <c r="P32" s="27">
        <v>0</v>
      </c>
      <c r="Q32" s="27">
        <v>0</v>
      </c>
      <c r="R32" s="27">
        <v>0</v>
      </c>
      <c r="AP32" s="26">
        <v>30</v>
      </c>
      <c r="AQ32" s="26">
        <v>30</v>
      </c>
      <c r="AR32" s="27">
        <v>0</v>
      </c>
      <c r="AS32" s="27">
        <v>0</v>
      </c>
      <c r="AT32" s="27">
        <v>0</v>
      </c>
    </row>
    <row r="33" spans="1:46" ht="15.75" x14ac:dyDescent="0.25">
      <c r="A33" s="42" t="s">
        <v>88</v>
      </c>
      <c r="B33">
        <v>22</v>
      </c>
      <c r="H33">
        <v>6</v>
      </c>
      <c r="L33">
        <v>31</v>
      </c>
      <c r="M33" s="26">
        <v>31</v>
      </c>
      <c r="N33" s="27">
        <v>0</v>
      </c>
      <c r="O33" s="26">
        <v>32</v>
      </c>
      <c r="P33" s="27">
        <v>0</v>
      </c>
      <c r="Q33" s="27">
        <v>0</v>
      </c>
      <c r="R33" s="27">
        <v>0</v>
      </c>
      <c r="AP33" s="26">
        <v>31</v>
      </c>
      <c r="AQ33" s="26">
        <v>31</v>
      </c>
      <c r="AR33" s="27">
        <v>0</v>
      </c>
      <c r="AS33" s="27">
        <v>0</v>
      </c>
      <c r="AT33" s="27">
        <v>0</v>
      </c>
    </row>
    <row r="34" spans="1:46" ht="15.75" x14ac:dyDescent="0.25">
      <c r="A34" s="42" t="s">
        <v>88</v>
      </c>
      <c r="B34">
        <v>19.5</v>
      </c>
      <c r="H34">
        <v>6</v>
      </c>
      <c r="L34">
        <v>32</v>
      </c>
      <c r="M34" s="26">
        <v>32</v>
      </c>
      <c r="N34" s="27">
        <v>0</v>
      </c>
      <c r="O34" s="26">
        <v>33</v>
      </c>
      <c r="P34" s="27">
        <v>0</v>
      </c>
      <c r="Q34" s="27">
        <v>0</v>
      </c>
      <c r="R34" s="27">
        <v>0</v>
      </c>
      <c r="AP34" s="26">
        <v>32</v>
      </c>
      <c r="AQ34" s="26">
        <v>32</v>
      </c>
      <c r="AR34" s="27">
        <v>0</v>
      </c>
      <c r="AS34" s="27">
        <v>0</v>
      </c>
      <c r="AT34" s="27">
        <v>0</v>
      </c>
    </row>
    <row r="35" spans="1:46" ht="15.75" x14ac:dyDescent="0.25">
      <c r="A35" s="42" t="s">
        <v>88</v>
      </c>
      <c r="B35">
        <v>23</v>
      </c>
      <c r="H35">
        <v>8</v>
      </c>
      <c r="L35">
        <v>33</v>
      </c>
      <c r="M35" s="26">
        <v>33</v>
      </c>
      <c r="N35" s="27">
        <v>0</v>
      </c>
      <c r="O35" s="26">
        <v>34</v>
      </c>
      <c r="P35" s="27">
        <v>0</v>
      </c>
      <c r="Q35" s="27">
        <v>0</v>
      </c>
      <c r="R35" s="27">
        <v>0</v>
      </c>
      <c r="AP35" s="26">
        <v>33</v>
      </c>
      <c r="AQ35" s="26">
        <v>33</v>
      </c>
      <c r="AR35" s="27">
        <v>0</v>
      </c>
      <c r="AS35" s="27">
        <v>0</v>
      </c>
      <c r="AT35" s="27">
        <v>0</v>
      </c>
    </row>
    <row r="36" spans="1:46" ht="15.75" x14ac:dyDescent="0.25">
      <c r="A36" s="42" t="s">
        <v>88</v>
      </c>
      <c r="B36">
        <v>18</v>
      </c>
      <c r="H36">
        <v>7.5</v>
      </c>
      <c r="L36">
        <v>34</v>
      </c>
      <c r="M36" s="26">
        <v>34</v>
      </c>
      <c r="N36" s="27">
        <v>0</v>
      </c>
      <c r="O36" s="26">
        <v>35</v>
      </c>
      <c r="P36" s="27">
        <v>0</v>
      </c>
      <c r="Q36" s="27">
        <v>0</v>
      </c>
      <c r="R36" s="27">
        <v>0</v>
      </c>
      <c r="AP36" s="26">
        <v>34</v>
      </c>
      <c r="AQ36" s="26">
        <v>34</v>
      </c>
      <c r="AR36" s="27">
        <v>0</v>
      </c>
      <c r="AS36" s="27">
        <v>0</v>
      </c>
      <c r="AT36" s="27">
        <v>0</v>
      </c>
    </row>
    <row r="37" spans="1:46" ht="15.75" x14ac:dyDescent="0.25">
      <c r="A37" s="42" t="s">
        <v>88</v>
      </c>
      <c r="B37">
        <v>17</v>
      </c>
      <c r="H37">
        <v>6.5</v>
      </c>
      <c r="L37">
        <v>35</v>
      </c>
      <c r="M37" s="26">
        <v>35</v>
      </c>
      <c r="N37" s="27">
        <v>0</v>
      </c>
      <c r="O37" s="26">
        <v>36</v>
      </c>
      <c r="P37" s="27">
        <v>0</v>
      </c>
      <c r="Q37" s="27">
        <v>0</v>
      </c>
      <c r="R37" s="27">
        <v>1</v>
      </c>
      <c r="AP37" s="26">
        <v>35</v>
      </c>
      <c r="AQ37" s="26">
        <v>35</v>
      </c>
      <c r="AR37" s="27">
        <v>0</v>
      </c>
      <c r="AS37" s="27">
        <v>0</v>
      </c>
      <c r="AT37" s="27">
        <v>0</v>
      </c>
    </row>
    <row r="38" spans="1:46" ht="15.75" x14ac:dyDescent="0.25">
      <c r="A38" s="42" t="s">
        <v>88</v>
      </c>
      <c r="B38">
        <v>16</v>
      </c>
      <c r="H38">
        <v>6.5</v>
      </c>
      <c r="L38">
        <v>36</v>
      </c>
      <c r="M38" s="26">
        <v>36</v>
      </c>
      <c r="N38" s="27">
        <v>0</v>
      </c>
      <c r="AP38" s="26">
        <v>36</v>
      </c>
      <c r="AQ38" s="26">
        <v>36</v>
      </c>
      <c r="AR38" s="27">
        <v>0</v>
      </c>
      <c r="AS38" s="27">
        <v>0</v>
      </c>
      <c r="AT38" s="27">
        <v>0</v>
      </c>
    </row>
    <row r="39" spans="1:46" ht="16.5" thickBot="1" x14ac:dyDescent="0.3">
      <c r="A39" s="42" t="s">
        <v>88</v>
      </c>
      <c r="B39">
        <v>19.5</v>
      </c>
      <c r="M39" s="28" t="s">
        <v>92</v>
      </c>
      <c r="N39" s="28">
        <v>0</v>
      </c>
      <c r="O39" s="27"/>
      <c r="P39" s="27"/>
      <c r="AQ39" s="28" t="s">
        <v>92</v>
      </c>
      <c r="AT39" s="28">
        <v>0</v>
      </c>
    </row>
    <row r="40" spans="1:46" ht="15.75" x14ac:dyDescent="0.25">
      <c r="A40" s="42" t="s">
        <v>88</v>
      </c>
      <c r="B40">
        <v>19.5</v>
      </c>
    </row>
    <row r="41" spans="1:46" ht="15.75" x14ac:dyDescent="0.25">
      <c r="A41" s="42" t="s">
        <v>88</v>
      </c>
      <c r="B41">
        <v>17</v>
      </c>
    </row>
    <row r="42" spans="1:46" ht="15.75" x14ac:dyDescent="0.25">
      <c r="A42" s="42" t="s">
        <v>88</v>
      </c>
      <c r="B42">
        <v>17</v>
      </c>
    </row>
    <row r="43" spans="1:46" ht="15.75" x14ac:dyDescent="0.25">
      <c r="A43" s="42" t="s">
        <v>88</v>
      </c>
      <c r="B43">
        <v>14</v>
      </c>
    </row>
    <row r="44" spans="1:46" ht="15.75" x14ac:dyDescent="0.25">
      <c r="A44" s="42" t="s">
        <v>88</v>
      </c>
      <c r="B44">
        <v>5</v>
      </c>
    </row>
    <row r="45" spans="1:46" ht="15.75" x14ac:dyDescent="0.25">
      <c r="A45" s="42" t="s">
        <v>88</v>
      </c>
      <c r="B45">
        <v>16</v>
      </c>
    </row>
    <row r="46" spans="1:46" ht="15.75" x14ac:dyDescent="0.25">
      <c r="A46" s="42" t="s">
        <v>88</v>
      </c>
      <c r="B46">
        <v>16</v>
      </c>
    </row>
    <row r="47" spans="1:46" ht="15.75" x14ac:dyDescent="0.25">
      <c r="A47" s="42" t="s">
        <v>88</v>
      </c>
      <c r="B47">
        <v>16</v>
      </c>
    </row>
    <row r="48" spans="1:46" ht="15.75" x14ac:dyDescent="0.25">
      <c r="A48" s="42" t="s">
        <v>88</v>
      </c>
      <c r="B48">
        <v>15</v>
      </c>
    </row>
    <row r="49" spans="1:2" ht="15.75" x14ac:dyDescent="0.25">
      <c r="A49" s="42" t="s">
        <v>88</v>
      </c>
      <c r="B49">
        <v>12</v>
      </c>
    </row>
    <row r="50" spans="1:2" ht="15.75" x14ac:dyDescent="0.25">
      <c r="A50" s="42" t="s">
        <v>88</v>
      </c>
      <c r="B50">
        <v>16</v>
      </c>
    </row>
    <row r="51" spans="1:2" ht="15.75" x14ac:dyDescent="0.25">
      <c r="A51" s="42" t="s">
        <v>88</v>
      </c>
      <c r="B51">
        <v>12</v>
      </c>
    </row>
    <row r="52" spans="1:2" ht="15.75" x14ac:dyDescent="0.25">
      <c r="A52" s="42" t="s">
        <v>88</v>
      </c>
      <c r="B52">
        <v>15.5</v>
      </c>
    </row>
    <row r="53" spans="1:2" ht="15.75" x14ac:dyDescent="0.25">
      <c r="A53" s="42" t="s">
        <v>88</v>
      </c>
      <c r="B53">
        <v>12</v>
      </c>
    </row>
    <row r="54" spans="1:2" ht="15.75" x14ac:dyDescent="0.25">
      <c r="A54" s="42" t="s">
        <v>88</v>
      </c>
      <c r="B54">
        <v>6</v>
      </c>
    </row>
    <row r="55" spans="1:2" ht="15.75" x14ac:dyDescent="0.25">
      <c r="A55" s="42" t="s">
        <v>88</v>
      </c>
      <c r="B55">
        <v>6</v>
      </c>
    </row>
    <row r="56" spans="1:2" ht="15.75" x14ac:dyDescent="0.25">
      <c r="A56" s="42" t="s">
        <v>88</v>
      </c>
      <c r="B56">
        <v>5</v>
      </c>
    </row>
    <row r="57" spans="1:2" ht="15.75" x14ac:dyDescent="0.25">
      <c r="A57" s="42" t="s">
        <v>88</v>
      </c>
      <c r="B57">
        <v>6</v>
      </c>
    </row>
    <row r="58" spans="1:2" ht="15.75" x14ac:dyDescent="0.25">
      <c r="A58" s="42" t="s">
        <v>88</v>
      </c>
      <c r="B58">
        <v>6</v>
      </c>
    </row>
    <row r="59" spans="1:2" ht="15.75" x14ac:dyDescent="0.25">
      <c r="A59" s="42" t="s">
        <v>88</v>
      </c>
      <c r="B59">
        <v>8</v>
      </c>
    </row>
    <row r="60" spans="1:2" ht="15.75" x14ac:dyDescent="0.25">
      <c r="A60" s="42" t="s">
        <v>88</v>
      </c>
      <c r="B60">
        <v>7.5</v>
      </c>
    </row>
    <row r="61" spans="1:2" ht="15.75" x14ac:dyDescent="0.25">
      <c r="A61" s="42" t="s">
        <v>88</v>
      </c>
      <c r="B61">
        <v>6.5</v>
      </c>
    </row>
    <row r="62" spans="1:2" ht="15.75" x14ac:dyDescent="0.25">
      <c r="A62" s="42" t="s">
        <v>88</v>
      </c>
      <c r="B62">
        <v>6.5</v>
      </c>
    </row>
  </sheetData>
  <sortState ref="AQ2:AQ38">
    <sortCondition ref="AQ2"/>
  </sortState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"/>
  <sheetViews>
    <sheetView showGridLines="0" workbookViewId="0"/>
  </sheetViews>
  <sheetFormatPr baseColWidth="10" defaultColWidth="10.85546875" defaultRowHeight="15" x14ac:dyDescent="0.25"/>
  <cols>
    <col min="1" max="1" width="15.140625" bestFit="1" customWidth="1"/>
    <col min="2" max="3" width="12.140625" bestFit="1" customWidth="1"/>
    <col min="4" max="5" width="13.140625" bestFit="1" customWidth="1"/>
    <col min="6" max="7" width="13.140625" customWidth="1"/>
    <col min="8" max="8" width="17.7109375" bestFit="1" customWidth="1"/>
    <col min="9" max="9" width="12" bestFit="1" customWidth="1"/>
    <col min="13" max="13" width="21.28515625" bestFit="1" customWidth="1"/>
    <col min="14" max="14" width="16.7109375" bestFit="1" customWidth="1"/>
    <col min="15" max="15" width="25.42578125" bestFit="1" customWidth="1"/>
    <col min="16" max="16" width="16.42578125" bestFit="1" customWidth="1"/>
  </cols>
  <sheetData>
    <row r="1" spans="1:16" ht="15.75" x14ac:dyDescent="0.25">
      <c r="A1" s="17" t="s">
        <v>83</v>
      </c>
      <c r="B1" s="17" t="s">
        <v>28</v>
      </c>
      <c r="C1" s="16" t="s">
        <v>94</v>
      </c>
      <c r="D1" s="16" t="s">
        <v>95</v>
      </c>
      <c r="E1" s="16" t="s">
        <v>96</v>
      </c>
      <c r="F1" s="16"/>
      <c r="G1" s="16" t="s">
        <v>100</v>
      </c>
      <c r="H1" s="17" t="s">
        <v>98</v>
      </c>
      <c r="I1" s="16" t="s">
        <v>99</v>
      </c>
    </row>
    <row r="2" spans="1:16" ht="16.5" thickBot="1" x14ac:dyDescent="0.3">
      <c r="A2" s="19" t="s">
        <v>50</v>
      </c>
      <c r="B2" s="19"/>
      <c r="C2" s="19"/>
      <c r="D2" s="19"/>
      <c r="E2" s="19"/>
      <c r="F2" s="19"/>
      <c r="G2" s="17">
        <v>1</v>
      </c>
      <c r="H2" s="31">
        <f>-SUM(E2:E8)</f>
        <v>0</v>
      </c>
      <c r="I2" s="2" t="s">
        <v>101</v>
      </c>
    </row>
    <row r="3" spans="1:16" ht="29.25" thickTop="1" x14ac:dyDescent="0.45">
      <c r="A3" s="19" t="s">
        <v>51</v>
      </c>
      <c r="B3" s="19"/>
      <c r="C3" s="19"/>
      <c r="D3" s="19"/>
      <c r="E3" s="19"/>
      <c r="F3" s="19"/>
      <c r="G3" s="19"/>
      <c r="H3" s="31"/>
      <c r="M3" s="35" t="s">
        <v>3</v>
      </c>
      <c r="N3" s="35" t="s">
        <v>100</v>
      </c>
      <c r="O3" s="36" t="s">
        <v>102</v>
      </c>
      <c r="P3" s="36" t="s">
        <v>103</v>
      </c>
    </row>
    <row r="4" spans="1:16" ht="28.5" x14ac:dyDescent="0.45">
      <c r="A4" s="19" t="s">
        <v>73</v>
      </c>
      <c r="B4" s="19">
        <v>0.90909090909090917</v>
      </c>
      <c r="C4" s="19">
        <f>B4/B10</f>
        <v>1</v>
      </c>
      <c r="D4" s="32">
        <f>LN(C4)</f>
        <v>0</v>
      </c>
      <c r="E4" s="19">
        <f>D4*C4</f>
        <v>0</v>
      </c>
      <c r="F4" s="19"/>
      <c r="G4" s="19"/>
      <c r="H4" s="31"/>
      <c r="M4" s="37" t="s">
        <v>28</v>
      </c>
      <c r="N4" s="37">
        <v>1</v>
      </c>
      <c r="O4" s="37">
        <v>0</v>
      </c>
      <c r="P4" s="37" t="s">
        <v>101</v>
      </c>
    </row>
    <row r="5" spans="1:16" ht="28.5" x14ac:dyDescent="0.45">
      <c r="A5" s="19" t="s">
        <v>53</v>
      </c>
      <c r="B5" s="19"/>
      <c r="C5" s="19"/>
      <c r="D5" s="19"/>
      <c r="E5" s="19"/>
      <c r="F5" s="19"/>
      <c r="G5" s="19"/>
      <c r="H5" s="31"/>
      <c r="M5" s="38"/>
      <c r="N5" s="38"/>
      <c r="O5" s="38"/>
      <c r="P5" s="38"/>
    </row>
    <row r="6" spans="1:16" ht="28.5" x14ac:dyDescent="0.45">
      <c r="A6" s="19" t="s">
        <v>58</v>
      </c>
      <c r="B6" s="19"/>
      <c r="C6" s="19"/>
      <c r="D6" s="19"/>
      <c r="E6" s="19"/>
      <c r="F6" s="19"/>
      <c r="G6" s="19"/>
      <c r="H6" s="31"/>
      <c r="M6" s="37" t="s">
        <v>30</v>
      </c>
      <c r="N6" s="37">
        <v>3</v>
      </c>
      <c r="O6" s="39">
        <v>0.97243991171614885</v>
      </c>
      <c r="P6" s="39">
        <v>0.88515295318157727</v>
      </c>
    </row>
    <row r="7" spans="1:16" ht="28.5" x14ac:dyDescent="0.45">
      <c r="A7" s="19" t="s">
        <v>54</v>
      </c>
      <c r="B7" s="19"/>
      <c r="C7" s="19"/>
      <c r="D7" s="19"/>
      <c r="E7" s="19"/>
      <c r="F7" s="19"/>
      <c r="G7" s="19"/>
      <c r="H7" s="31"/>
      <c r="M7" s="38"/>
      <c r="N7" s="38"/>
      <c r="O7" s="38"/>
      <c r="P7" s="38"/>
    </row>
    <row r="8" spans="1:16" ht="29.25" thickBot="1" x14ac:dyDescent="0.5">
      <c r="A8" s="33" t="s">
        <v>56</v>
      </c>
      <c r="B8" s="33"/>
      <c r="C8" s="33"/>
      <c r="D8" s="33"/>
      <c r="E8" s="33"/>
      <c r="F8" s="33"/>
      <c r="G8" s="33"/>
      <c r="H8" s="34"/>
      <c r="I8" s="30"/>
      <c r="M8" s="40" t="s">
        <v>32</v>
      </c>
      <c r="N8" s="40">
        <v>5</v>
      </c>
      <c r="O8" s="41">
        <v>1.3315249952662174</v>
      </c>
      <c r="P8" s="41">
        <v>0.82732299579822266</v>
      </c>
    </row>
    <row r="9" spans="1:16" ht="16.5" thickTop="1" x14ac:dyDescent="0.25">
      <c r="A9" s="19"/>
      <c r="B9" s="19"/>
      <c r="C9" s="19"/>
      <c r="D9" s="19"/>
      <c r="E9" s="19"/>
      <c r="F9" s="19"/>
      <c r="G9" s="19"/>
      <c r="H9" s="31"/>
    </row>
    <row r="10" spans="1:16" ht="15.75" x14ac:dyDescent="0.25">
      <c r="A10" s="19" t="s">
        <v>97</v>
      </c>
      <c r="B10" s="19">
        <v>0.90909090909090917</v>
      </c>
      <c r="C10" s="19">
        <f>SUM(C2:C8)</f>
        <v>1</v>
      </c>
      <c r="D10" s="19"/>
      <c r="E10" s="19"/>
      <c r="F10" s="19"/>
      <c r="G10" s="19"/>
      <c r="H10" s="31"/>
    </row>
    <row r="11" spans="1:16" ht="15.75" x14ac:dyDescent="0.25">
      <c r="A11" s="19"/>
      <c r="B11" s="19"/>
      <c r="C11" s="19"/>
      <c r="D11" s="19"/>
      <c r="E11" s="19"/>
      <c r="F11" s="19"/>
      <c r="G11" s="19"/>
      <c r="H11" s="31"/>
    </row>
    <row r="12" spans="1:16" ht="15.75" x14ac:dyDescent="0.25">
      <c r="A12" s="17" t="s">
        <v>83</v>
      </c>
      <c r="B12" s="17" t="s">
        <v>30</v>
      </c>
      <c r="C12" s="19"/>
      <c r="D12" s="19"/>
      <c r="E12" s="19"/>
      <c r="F12" s="19"/>
      <c r="G12" s="19"/>
      <c r="H12" s="31"/>
    </row>
    <row r="13" spans="1:16" ht="15.75" x14ac:dyDescent="0.25">
      <c r="A13" s="19" t="s">
        <v>50</v>
      </c>
      <c r="B13" s="19">
        <v>8</v>
      </c>
      <c r="C13" s="19">
        <f>B13/B$21</f>
        <v>0.34782608695652173</v>
      </c>
      <c r="D13" s="19">
        <f>LN(C13)</f>
        <v>-1.0560526742493137</v>
      </c>
      <c r="E13" s="19">
        <f>D13*C13</f>
        <v>-0.36732266930410912</v>
      </c>
      <c r="F13" s="19"/>
      <c r="G13" s="17">
        <v>3</v>
      </c>
      <c r="H13" s="31">
        <f>-SUM(E13:E19)</f>
        <v>0.97243991171614885</v>
      </c>
      <c r="I13" s="31">
        <f>H13/LN(G13)</f>
        <v>0.88515295318157727</v>
      </c>
    </row>
    <row r="14" spans="1:16" ht="15.75" x14ac:dyDescent="0.25">
      <c r="A14" s="19" t="s">
        <v>51</v>
      </c>
      <c r="B14" s="19"/>
      <c r="C14" s="19"/>
      <c r="D14" s="19"/>
      <c r="E14" s="19"/>
      <c r="F14" s="19"/>
      <c r="G14" s="19"/>
      <c r="H14" s="31"/>
    </row>
    <row r="15" spans="1:16" ht="15.75" x14ac:dyDescent="0.25">
      <c r="A15" s="19" t="s">
        <v>73</v>
      </c>
      <c r="B15" s="19"/>
      <c r="C15" s="19"/>
      <c r="D15" s="19"/>
      <c r="E15" s="19"/>
      <c r="F15" s="19"/>
      <c r="G15" s="19"/>
      <c r="H15" s="31"/>
    </row>
    <row r="16" spans="1:16" ht="15.75" x14ac:dyDescent="0.25">
      <c r="A16" s="19" t="s">
        <v>53</v>
      </c>
      <c r="B16" s="19"/>
      <c r="C16" s="19"/>
      <c r="D16" s="19"/>
      <c r="E16" s="19"/>
      <c r="F16" s="19"/>
      <c r="G16" s="19"/>
      <c r="H16" s="31"/>
    </row>
    <row r="17" spans="1:9" ht="15.75" x14ac:dyDescent="0.25">
      <c r="A17" s="19" t="s">
        <v>58</v>
      </c>
      <c r="B17" s="19">
        <v>3</v>
      </c>
      <c r="C17" s="19">
        <f>B17/B$21</f>
        <v>0.13043478260869565</v>
      </c>
      <c r="D17" s="19">
        <f>LN(C17)</f>
        <v>-2.0368819272610401</v>
      </c>
      <c r="E17" s="19">
        <f>D17*C17</f>
        <v>-0.26568025138187479</v>
      </c>
      <c r="F17" s="19"/>
      <c r="G17" s="19"/>
      <c r="H17" s="31"/>
    </row>
    <row r="18" spans="1:9" ht="15.75" x14ac:dyDescent="0.25">
      <c r="A18" s="19" t="s">
        <v>54</v>
      </c>
      <c r="B18" s="19">
        <v>12</v>
      </c>
      <c r="C18" s="19">
        <f>B18/B$21</f>
        <v>0.52173913043478259</v>
      </c>
      <c r="D18" s="19">
        <f>LN(C18)</f>
        <v>-0.65058756614114943</v>
      </c>
      <c r="E18" s="19">
        <f>D18*C18</f>
        <v>-0.33943699103016489</v>
      </c>
      <c r="F18" s="19"/>
      <c r="G18" s="19"/>
      <c r="H18" s="31"/>
    </row>
    <row r="19" spans="1:9" ht="15.75" x14ac:dyDescent="0.25">
      <c r="A19" s="19" t="s">
        <v>56</v>
      </c>
      <c r="B19" s="19"/>
      <c r="C19" s="19"/>
      <c r="D19" s="19"/>
      <c r="E19" s="19"/>
      <c r="F19" s="19"/>
      <c r="G19" s="19"/>
      <c r="H19" s="31"/>
    </row>
    <row r="20" spans="1:9" ht="15.75" x14ac:dyDescent="0.25">
      <c r="A20" s="19"/>
      <c r="B20" s="19"/>
      <c r="C20" s="19"/>
      <c r="D20" s="19"/>
      <c r="E20" s="19"/>
      <c r="F20" s="19"/>
      <c r="G20" s="19"/>
      <c r="H20" s="31"/>
    </row>
    <row r="21" spans="1:9" ht="15.75" x14ac:dyDescent="0.25">
      <c r="A21" s="19" t="s">
        <v>97</v>
      </c>
      <c r="B21" s="19">
        <v>23</v>
      </c>
      <c r="C21" s="19">
        <f>SUM(C13:C19)</f>
        <v>1</v>
      </c>
      <c r="D21" s="19"/>
      <c r="E21" s="19"/>
      <c r="F21" s="19"/>
      <c r="G21" s="19"/>
      <c r="H21" s="31"/>
    </row>
    <row r="22" spans="1:9" ht="15.75" x14ac:dyDescent="0.25">
      <c r="A22" s="19"/>
      <c r="B22" s="19"/>
      <c r="C22" s="19"/>
      <c r="D22" s="19"/>
      <c r="E22" s="19"/>
      <c r="F22" s="19"/>
      <c r="G22" s="19"/>
      <c r="H22" s="31"/>
    </row>
    <row r="23" spans="1:9" ht="15.75" x14ac:dyDescent="0.25">
      <c r="A23" s="19" t="s">
        <v>83</v>
      </c>
      <c r="B23" s="19" t="s">
        <v>32</v>
      </c>
      <c r="C23" s="19"/>
      <c r="D23" s="19"/>
      <c r="E23" s="19"/>
      <c r="F23" s="19"/>
      <c r="G23" s="19"/>
      <c r="H23" s="31"/>
    </row>
    <row r="24" spans="1:9" ht="15.75" x14ac:dyDescent="0.25">
      <c r="A24" s="19" t="s">
        <v>50</v>
      </c>
      <c r="B24" s="19">
        <v>6</v>
      </c>
      <c r="C24" s="19">
        <f>B24/B$32</f>
        <v>0.16216216216216217</v>
      </c>
      <c r="D24" s="19">
        <f>LN(C24)</f>
        <v>-1.8191584434161694</v>
      </c>
      <c r="E24" s="19">
        <f>D24*C24</f>
        <v>-0.2949986664999194</v>
      </c>
      <c r="F24" s="19"/>
      <c r="G24" s="17">
        <v>5</v>
      </c>
      <c r="H24" s="31">
        <f>-SUM(E24:E30)</f>
        <v>1.3315249952662174</v>
      </c>
      <c r="I24" s="31">
        <f>H24/LN(G24)</f>
        <v>0.82732299579822266</v>
      </c>
    </row>
    <row r="25" spans="1:9" ht="15.75" x14ac:dyDescent="0.25">
      <c r="A25" s="19" t="s">
        <v>51</v>
      </c>
      <c r="B25" s="19">
        <v>13</v>
      </c>
      <c r="C25" s="19">
        <f>B25/B$32</f>
        <v>0.35135135135135137</v>
      </c>
      <c r="D25" s="19">
        <f>LN(C25)</f>
        <v>-1.0459685551826876</v>
      </c>
      <c r="E25" s="19">
        <f>D25*C25</f>
        <v>-0.36750246533445785</v>
      </c>
      <c r="F25" s="19"/>
      <c r="G25" s="19"/>
      <c r="H25" s="19"/>
    </row>
    <row r="26" spans="1:9" ht="15.75" x14ac:dyDescent="0.25">
      <c r="A26" s="19" t="s">
        <v>73</v>
      </c>
      <c r="B26" s="19"/>
      <c r="C26" s="19"/>
      <c r="D26" s="19"/>
      <c r="E26" s="19"/>
      <c r="F26" s="19"/>
      <c r="G26" s="19"/>
      <c r="H26" s="19"/>
    </row>
    <row r="27" spans="1:9" ht="15.75" x14ac:dyDescent="0.25">
      <c r="A27" s="19" t="s">
        <v>53</v>
      </c>
      <c r="B27" s="19">
        <v>1</v>
      </c>
      <c r="C27" s="19">
        <f>B27/B$32</f>
        <v>2.7027027027027029E-2</v>
      </c>
      <c r="D27" s="19">
        <f>LN(C27)</f>
        <v>-3.6109179126442243</v>
      </c>
      <c r="E27" s="19">
        <f>D27*C27</f>
        <v>-9.759237601741147E-2</v>
      </c>
      <c r="F27" s="19"/>
      <c r="G27" s="19"/>
      <c r="H27" s="19"/>
    </row>
    <row r="28" spans="1:9" ht="15.75" x14ac:dyDescent="0.25">
      <c r="A28" s="19" t="s">
        <v>58</v>
      </c>
      <c r="B28" s="19"/>
      <c r="C28" s="19"/>
      <c r="D28" s="19"/>
      <c r="E28" s="19"/>
      <c r="F28" s="19"/>
      <c r="G28" s="19"/>
      <c r="H28" s="19"/>
    </row>
    <row r="29" spans="1:9" ht="15.75" x14ac:dyDescent="0.25">
      <c r="A29" s="19" t="s">
        <v>54</v>
      </c>
      <c r="B29" s="19">
        <v>14</v>
      </c>
      <c r="C29" s="19">
        <f>B29/B$32</f>
        <v>0.3783783783783784</v>
      </c>
      <c r="D29" s="19">
        <f>LN(C29)</f>
        <v>-0.97186058302896583</v>
      </c>
      <c r="E29" s="19">
        <f>D29*C29</f>
        <v>-0.36773103141636548</v>
      </c>
      <c r="F29" s="19"/>
      <c r="G29" s="19"/>
      <c r="H29" s="19"/>
    </row>
    <row r="30" spans="1:9" ht="15.75" x14ac:dyDescent="0.25">
      <c r="A30" s="19" t="s">
        <v>56</v>
      </c>
      <c r="B30" s="19">
        <v>3</v>
      </c>
      <c r="C30" s="19">
        <f>B30/B$32</f>
        <v>8.1081081081081086E-2</v>
      </c>
      <c r="D30" s="19">
        <f>LN(C30)</f>
        <v>-2.5123056239761148</v>
      </c>
      <c r="E30" s="19">
        <f>D30*C30</f>
        <v>-0.20370045599806338</v>
      </c>
      <c r="F30" s="19"/>
      <c r="G30" s="19"/>
      <c r="H30" s="19"/>
    </row>
    <row r="31" spans="1:9" ht="15.75" x14ac:dyDescent="0.25">
      <c r="A31" s="19"/>
      <c r="B31" s="19"/>
      <c r="C31" s="19"/>
      <c r="D31" s="19"/>
      <c r="E31" s="19"/>
      <c r="F31" s="19"/>
      <c r="G31" s="19"/>
      <c r="H31" s="19"/>
    </row>
    <row r="32" spans="1:9" ht="15.75" x14ac:dyDescent="0.25">
      <c r="A32" s="19" t="s">
        <v>97</v>
      </c>
      <c r="B32" s="19">
        <v>37</v>
      </c>
      <c r="C32" s="19">
        <f>SUM(C24:C30)</f>
        <v>1</v>
      </c>
      <c r="D32" s="19"/>
      <c r="E32" s="19"/>
      <c r="F32" s="19"/>
      <c r="G32" s="19"/>
      <c r="H32" s="19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Species</vt:lpstr>
      <vt:lpstr>Tabelle1</vt:lpstr>
      <vt:lpstr>Catch Data</vt:lpstr>
      <vt:lpstr>Abiotic</vt:lpstr>
      <vt:lpstr>CPUE</vt:lpstr>
      <vt:lpstr>Total Size</vt:lpstr>
      <vt:lpstr>Diversity</vt:lpstr>
    </vt:vector>
  </TitlesOfParts>
  <Company>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Keckeis</dc:creator>
  <cp:lastModifiedBy>user</cp:lastModifiedBy>
  <dcterms:created xsi:type="dcterms:W3CDTF">2017-08-25T08:03:38Z</dcterms:created>
  <dcterms:modified xsi:type="dcterms:W3CDTF">2023-07-27T09:15:42Z</dcterms:modified>
</cp:coreProperties>
</file>