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  <extLst>
    <ext uri="GoogleSheetsCustomDataVersion2">
      <go:sheetsCustomData xmlns:go="http://customooxmlschemas.google.com/" r:id="rId5" roundtripDataChecksum="Sy89qcZjUKisX9FDxDZ7YcaPehghfNfIvZV3OjNdNno="/>
    </ext>
  </extLst>
</workbook>
</file>

<file path=xl/sharedStrings.xml><?xml version="1.0" encoding="utf-8"?>
<sst xmlns="http://schemas.openxmlformats.org/spreadsheetml/2006/main" count="516" uniqueCount="378">
  <si>
    <t>PERFORMANCE TEST</t>
  </si>
  <si>
    <t>DUT</t>
  </si>
  <si>
    <t>Manufacturer</t>
  </si>
  <si>
    <t>Fluke</t>
  </si>
  <si>
    <t>S/N</t>
  </si>
  <si>
    <t xml:space="preserve">343570890   </t>
  </si>
  <si>
    <t>Model Number</t>
  </si>
  <si>
    <t>8508A</t>
  </si>
  <si>
    <t>Test date</t>
  </si>
  <si>
    <t>24-07-17 17:10:14</t>
  </si>
  <si>
    <t>Meter Info</t>
  </si>
  <si>
    <t>Ambient Temp.</t>
  </si>
  <si>
    <t>23.0</t>
  </si>
  <si>
    <t>Options</t>
  </si>
  <si>
    <t xml:space="preserve">8508A
</t>
  </si>
  <si>
    <t>CERT_AMB?</t>
  </si>
  <si>
    <t>Firmware</t>
  </si>
  <si>
    <t xml:space="preserve">401533-03.05
</t>
  </si>
  <si>
    <t>TEMP?</t>
  </si>
  <si>
    <t>Date of Baseline Cal</t>
  </si>
  <si>
    <t>TEMP?  BASE</t>
  </si>
  <si>
    <t>Date of Certified Cal</t>
  </si>
  <si>
    <t>TEMP?  CERTIFIED</t>
  </si>
  <si>
    <t xml:space="preserve">CNFTST? </t>
  </si>
  <si>
    <t>STANDBY?</t>
  </si>
  <si>
    <t>DUT Confidence level</t>
  </si>
  <si>
    <t>Calibrator</t>
  </si>
  <si>
    <t>Reference standard</t>
  </si>
  <si>
    <t>Unc</t>
  </si>
  <si>
    <t>Calibration Date</t>
  </si>
  <si>
    <t>Due Date</t>
  </si>
  <si>
    <t>Fluke 5700A</t>
  </si>
  <si>
    <t>--</t>
  </si>
  <si>
    <t>ADRmu12</t>
  </si>
  <si>
    <t>10.000000 VDC</t>
  </si>
  <si>
    <t>Fluke 742A-1 8927002</t>
  </si>
  <si>
    <t>1.0000195 ohm</t>
  </si>
  <si>
    <t>Fluke 742A-10k 7815006</t>
  </si>
  <si>
    <t>10.000133 kohm</t>
  </si>
  <si>
    <t>MFC</t>
  </si>
  <si>
    <t>MFC Calibrate Date</t>
  </si>
  <si>
    <t xml:space="preserve">290524
</t>
  </si>
  <si>
    <t>MFC last calibrated</t>
  </si>
  <si>
    <t>49
 days</t>
  </si>
  <si>
    <t>Calibrate Date WBFLAT</t>
  </si>
  <si>
    <t xml:space="preserve">100589
</t>
  </si>
  <si>
    <t>MFC since WBFLAT</t>
  </si>
  <si>
    <t>0
 days</t>
  </si>
  <si>
    <t>Calibrate Date WB Gain</t>
  </si>
  <si>
    <t xml:space="preserve">250190
</t>
  </si>
  <si>
    <t>MFC since WBGAIN</t>
  </si>
  <si>
    <t>MFC Calibrate Date Zero</t>
  </si>
  <si>
    <t>MFC since DCV Zero</t>
  </si>
  <si>
    <t>MFC Confidence level</t>
  </si>
  <si>
    <t>5700A 99% 90 Days</t>
  </si>
  <si>
    <t>CAL CONST 11V Range +zero</t>
  </si>
  <si>
    <t>CAL CONST 6.5V</t>
  </si>
  <si>
    <t xml:space="preserve">+6.529890647135340E+00
</t>
  </si>
  <si>
    <t>CAL CONST 11V                               Range  -zero</t>
  </si>
  <si>
    <t>CAL CONST 13V reference voltage</t>
  </si>
  <si>
    <t xml:space="preserve">+1.306130764516422E+01
</t>
  </si>
  <si>
    <t>CAL CONST, Zero calibration temperature</t>
  </si>
  <si>
    <t>CAL CONST 10KOHM               true output resistance</t>
  </si>
  <si>
    <t xml:space="preserve">+1.000045271113747E+04
</t>
  </si>
  <si>
    <t>CAL CONST, ALL  calibration temp</t>
  </si>
  <si>
    <t>CAL SONST 10kOHM      standard resistance</t>
  </si>
  <si>
    <t xml:space="preserve">+1.000069664541200E+04
</t>
  </si>
  <si>
    <t>CAL_CONST? CHECK, WB_FLAT_TEMP</t>
  </si>
  <si>
    <t>CAL CONST 1 OHM</t>
  </si>
  <si>
    <t xml:space="preserve">+9.996126071898848E-01
</t>
  </si>
  <si>
    <t>CAL CONST,WBAND_TEMP</t>
  </si>
  <si>
    <t>ETIME?</t>
  </si>
  <si>
    <t>6059 days 13.72 hours</t>
  </si>
  <si>
    <t>CAL TEMP? CHECK</t>
  </si>
  <si>
    <t>ONTIME?</t>
  </si>
  <si>
    <t>0 days 3.13 hours</t>
  </si>
  <si>
    <t>CAL CONST,DACLIN</t>
  </si>
  <si>
    <t>DCV PERFORMANCE TEST</t>
  </si>
  <si>
    <t>DCV Test     VDC</t>
  </si>
  <si>
    <t>Expected Value</t>
  </si>
  <si>
    <t>Measured            μV</t>
  </si>
  <si>
    <t>Source Unc.            μV</t>
  </si>
  <si>
    <t>Lower Limit           μV</t>
  </si>
  <si>
    <t>Upper Limit         μV</t>
  </si>
  <si>
    <t>Deviation</t>
  </si>
  <si>
    <t>DUT Transfer STB   ppm</t>
  </si>
  <si>
    <t>Test Result          % of SPEC</t>
  </si>
  <si>
    <t>MEAS SDEV μV</t>
  </si>
  <si>
    <t xml:space="preserve">0.0mVDC </t>
  </si>
  <si>
    <t>N/A</t>
  </si>
  <si>
    <t>0.0VDC</t>
  </si>
  <si>
    <t>DCV Test    VDC</t>
  </si>
  <si>
    <t>DMM Range</t>
  </si>
  <si>
    <t>Measured           V</t>
  </si>
  <si>
    <t>Source Unc.        ppm</t>
  </si>
  <si>
    <t>Lower Limit           V</t>
  </si>
  <si>
    <t>Upper Limit         V</t>
  </si>
  <si>
    <t>Measured      ppm</t>
  </si>
  <si>
    <t>MEAS SDEV  ppm</t>
  </si>
  <si>
    <t>100mV</t>
  </si>
  <si>
    <t>1V</t>
  </si>
  <si>
    <t>10V</t>
  </si>
  <si>
    <t>100V</t>
  </si>
  <si>
    <t>1000V</t>
  </si>
  <si>
    <t>OHM PERFORMANCE TEST</t>
  </si>
  <si>
    <t>OHM Test      4W</t>
  </si>
  <si>
    <t>Calibrator    ohm</t>
  </si>
  <si>
    <t>Measured                ohm</t>
  </si>
  <si>
    <t>Source Unc.    ppm</t>
  </si>
  <si>
    <t>Lower Limit      ohm</t>
  </si>
  <si>
    <t>Upper Limit     ohm</t>
  </si>
  <si>
    <t>Measured    ppm</t>
  </si>
  <si>
    <t>MEAS SDEV ppm</t>
  </si>
  <si>
    <t>1 Ω</t>
  </si>
  <si>
    <t>1.9 Ω</t>
  </si>
  <si>
    <t>10 Ω</t>
  </si>
  <si>
    <t>19 Ω</t>
  </si>
  <si>
    <t>100 Ω</t>
  </si>
  <si>
    <t>190 Ω</t>
  </si>
  <si>
    <t>1 kΩ</t>
  </si>
  <si>
    <t>1.9 kΩ</t>
  </si>
  <si>
    <t>10 kΩ</t>
  </si>
  <si>
    <t>19 kΩ</t>
  </si>
  <si>
    <t>100 kΩ</t>
  </si>
  <si>
    <t>190 kΩ</t>
  </si>
  <si>
    <t>1 MΩ</t>
  </si>
  <si>
    <t>1.9 MΩ</t>
  </si>
  <si>
    <t>10MΩ</t>
  </si>
  <si>
    <t>19 MΩ</t>
  </si>
  <si>
    <t>100MΩ(2W)</t>
  </si>
  <si>
    <t>OHM Zero    4W</t>
  </si>
  <si>
    <t>DUT  Range</t>
  </si>
  <si>
    <t>Measured        ohm</t>
  </si>
  <si>
    <t>Source Unc.     ohm</t>
  </si>
  <si>
    <t>Lower Limit   ohm</t>
  </si>
  <si>
    <t>Upper Limit   ohm</t>
  </si>
  <si>
    <t>Measured</t>
  </si>
  <si>
    <t>MEAS SDEV ohm</t>
  </si>
  <si>
    <t>0 Ω</t>
  </si>
  <si>
    <t>1 KΩ</t>
  </si>
  <si>
    <t>10 KΩ</t>
  </si>
  <si>
    <t>100 KΩ</t>
  </si>
  <si>
    <t>10 MΩ</t>
  </si>
  <si>
    <t>100 MΩ(2W)</t>
  </si>
  <si>
    <t>OHM Zero     2W</t>
  </si>
  <si>
    <t>100 MΩ</t>
  </si>
  <si>
    <t>ACV PERFORMANCE TEST</t>
  </si>
  <si>
    <t>ACV Linearity Checks</t>
  </si>
  <si>
    <t>Measured          Vac</t>
  </si>
  <si>
    <t>Source Unc.      ppm</t>
  </si>
  <si>
    <t>Lower Limit     Vac</t>
  </si>
  <si>
    <t xml:space="preserve">Upper Limit      Vac </t>
  </si>
  <si>
    <t>Measured     ppm of Input</t>
  </si>
  <si>
    <t>1VAC/1kHz</t>
  </si>
  <si>
    <t>10 VAC</t>
  </si>
  <si>
    <t>2VAC/1kHz</t>
  </si>
  <si>
    <t>5VAC/1kHz</t>
  </si>
  <si>
    <t>10VAC/1kHz</t>
  </si>
  <si>
    <t>12VAC/1kHz</t>
  </si>
  <si>
    <t>15VAC/1kHz</t>
  </si>
  <si>
    <t>19VAC/1kHz</t>
  </si>
  <si>
    <t>ACV Performance                             Tset</t>
  </si>
  <si>
    <t>Measured        Vac</t>
  </si>
  <si>
    <t>Lower Limit      Vac</t>
  </si>
  <si>
    <t>Upper Limit      Vac</t>
  </si>
  <si>
    <t>Measured        ppm</t>
  </si>
  <si>
    <t>0.001 V, 10 Hz</t>
  </si>
  <si>
    <t>0.001 V, 20 Hz</t>
  </si>
  <si>
    <t>0.001 V, 30 Hz</t>
  </si>
  <si>
    <t>0.001 V, 40 Hz</t>
  </si>
  <si>
    <t>0.001 V, 55 Hz</t>
  </si>
  <si>
    <t>0.001 V, 300 Hz</t>
  </si>
  <si>
    <t>0.001 V, 1 KHz</t>
  </si>
  <si>
    <t>0.001 V, 10 KHz</t>
  </si>
  <si>
    <t>0.001 V, 20 KHz</t>
  </si>
  <si>
    <t>0.001 V, 30 KHz</t>
  </si>
  <si>
    <t>0.001 V, 50 KHz</t>
  </si>
  <si>
    <t>0.001 V, 100 KHz</t>
  </si>
  <si>
    <t>0.001 V, 200 KHz</t>
  </si>
  <si>
    <t>0.001 V, 300 KHz</t>
  </si>
  <si>
    <t>0.001 V, 500 KHz</t>
  </si>
  <si>
    <t>0.001 V, 1 MHz</t>
  </si>
  <si>
    <t>0.01 V, 10 Hz</t>
  </si>
  <si>
    <t>0.01 V, 20 Hz</t>
  </si>
  <si>
    <t>0.01 V, 30 Hz</t>
  </si>
  <si>
    <t>0.01 V, 40 Hz</t>
  </si>
  <si>
    <t>0.01 V, 55 Hz</t>
  </si>
  <si>
    <t>0.01 V, 300 Hz</t>
  </si>
  <si>
    <t>0.01 V, 1 KHz</t>
  </si>
  <si>
    <t>0.01 V, 10 KHz</t>
  </si>
  <si>
    <t>0.01 V, 20 KHz</t>
  </si>
  <si>
    <t>0.01 V, 30 KHz</t>
  </si>
  <si>
    <t>0.01 V, 50 KHz</t>
  </si>
  <si>
    <t>0.01 V, 100 KHz</t>
  </si>
  <si>
    <t>0.01 V, 200 KHz</t>
  </si>
  <si>
    <t>0.01 V, 300 KHz</t>
  </si>
  <si>
    <t>0.01 V, 500 KHz</t>
  </si>
  <si>
    <t>0.01 V, 1 MHz</t>
  </si>
  <si>
    <t>0.1 V, 10 Hz</t>
  </si>
  <si>
    <t>0.1 V, 20 Hz</t>
  </si>
  <si>
    <t>0.1 V, 30 Hz</t>
  </si>
  <si>
    <t>0.1 V, 40 Hz</t>
  </si>
  <si>
    <t>0.1 V, 55 Hz</t>
  </si>
  <si>
    <t>0.1 V, 300 Hz</t>
  </si>
  <si>
    <t>0.1 V, 1 KHz</t>
  </si>
  <si>
    <t>0.1 V, 10 KHz</t>
  </si>
  <si>
    <t>0.1 V, 20 KHz</t>
  </si>
  <si>
    <t>0.1 V, 30 KHz</t>
  </si>
  <si>
    <t>0.1 V, 50 KHz</t>
  </si>
  <si>
    <t>0.1 V, 100 KHz</t>
  </si>
  <si>
    <t>0.1 V, 200 KHz</t>
  </si>
  <si>
    <t>0.1 V, 300 KHz</t>
  </si>
  <si>
    <t>0.1 V, 500 KHz</t>
  </si>
  <si>
    <t>0.1 V, 1 MHz</t>
  </si>
  <si>
    <t>1 V, 10 Hz</t>
  </si>
  <si>
    <t>1 V, 20 Hz</t>
  </si>
  <si>
    <t>1 V, 30 Hz</t>
  </si>
  <si>
    <t>1 V, 40 Hz</t>
  </si>
  <si>
    <t>1 V, 55 Hz</t>
  </si>
  <si>
    <t>1 V, 300 Hz</t>
  </si>
  <si>
    <t>1 V, 1 KHz</t>
  </si>
  <si>
    <t>1 V, 10 KHz</t>
  </si>
  <si>
    <t>1 V, 20 KHz</t>
  </si>
  <si>
    <t>1 V, 30 KHz</t>
  </si>
  <si>
    <t>1 V, 50 KHz</t>
  </si>
  <si>
    <t>1 V, 100 KHz</t>
  </si>
  <si>
    <t>1 V, 200 KHz</t>
  </si>
  <si>
    <t>1 V, 300 KHz</t>
  </si>
  <si>
    <t>1 V, 500 KHz</t>
  </si>
  <si>
    <t>1 V, 1 MHz</t>
  </si>
  <si>
    <t>10 V, 10 Hz</t>
  </si>
  <si>
    <t>10 V, 20 Hz</t>
  </si>
  <si>
    <t>10 V, 30 Hz</t>
  </si>
  <si>
    <t>10 V, 40 Hz</t>
  </si>
  <si>
    <t>10 V, 55 Hz</t>
  </si>
  <si>
    <t>10 V, 300 Hz</t>
  </si>
  <si>
    <t>10 V, 1 KHz</t>
  </si>
  <si>
    <t>10 V, 10 KHz</t>
  </si>
  <si>
    <t>10 V, 20 KHz</t>
  </si>
  <si>
    <t>10 V, 30 KHz</t>
  </si>
  <si>
    <t>10 V, 50 KHz</t>
  </si>
  <si>
    <t>10 V, 100 KHz</t>
  </si>
  <si>
    <t>10 V, 200 KHz</t>
  </si>
  <si>
    <t>10 V, 300 KHz</t>
  </si>
  <si>
    <t>10 V, 500 KHz</t>
  </si>
  <si>
    <t>10 V, 1 MHz</t>
  </si>
  <si>
    <t>19 V, 10 Hz</t>
  </si>
  <si>
    <t>19 V, 20 Hz</t>
  </si>
  <si>
    <t>19 V, 30 Hz</t>
  </si>
  <si>
    <t>19 V, 40 Hz</t>
  </si>
  <si>
    <t>19 V, 55 Hz</t>
  </si>
  <si>
    <t>19 V, 300 Hz</t>
  </si>
  <si>
    <t>19 V, 1 KHz</t>
  </si>
  <si>
    <t>19 V, 10 KHz</t>
  </si>
  <si>
    <t>19 V, 20 KHz</t>
  </si>
  <si>
    <t>19 V, 30 KHz</t>
  </si>
  <si>
    <t>19 V, 50 KHz</t>
  </si>
  <si>
    <t>19 V, 100 KHz</t>
  </si>
  <si>
    <t>19 V, 200 KHz</t>
  </si>
  <si>
    <t>19 V, 300 KHz</t>
  </si>
  <si>
    <t>19 V, 500 KHz</t>
  </si>
  <si>
    <t>19 V, 1 MHz</t>
  </si>
  <si>
    <t>100 V, 10 Hz</t>
  </si>
  <si>
    <t>100 V, 20 Hz</t>
  </si>
  <si>
    <t>100 V, 30 Hz</t>
  </si>
  <si>
    <t>100 V, 40 Hz</t>
  </si>
  <si>
    <t>100 V, 55 Hz</t>
  </si>
  <si>
    <t>100 V, 300 Hz</t>
  </si>
  <si>
    <t>100 V, 1 KHz</t>
  </si>
  <si>
    <t>100 V, 10 KHz</t>
  </si>
  <si>
    <t>100 V, 20 KHz</t>
  </si>
  <si>
    <t>100 V, 30 KHz</t>
  </si>
  <si>
    <t>100 V, 50 KHz</t>
  </si>
  <si>
    <t>100 V, 100 KHz</t>
  </si>
  <si>
    <t>100 V, 200 KHz</t>
  </si>
  <si>
    <t>1000 V, 55 Hz</t>
  </si>
  <si>
    <t>1000 V, 300 Hz</t>
  </si>
  <si>
    <t>700 V, 1 KHz</t>
  </si>
  <si>
    <t>DCI PERFORMANCE TEST</t>
  </si>
  <si>
    <t>DCI Test</t>
  </si>
  <si>
    <t>Measured           A</t>
  </si>
  <si>
    <t>Lower Limit          A</t>
  </si>
  <si>
    <t>Upper Limit         A</t>
  </si>
  <si>
    <t>Measured     ppm</t>
  </si>
  <si>
    <t>1 µADC</t>
  </si>
  <si>
    <t>10 µADC</t>
  </si>
  <si>
    <t>50 µADC</t>
  </si>
  <si>
    <t>100 µADC</t>
  </si>
  <si>
    <t>-100 µADC</t>
  </si>
  <si>
    <t>-50 µADC</t>
  </si>
  <si>
    <t>-10 µADC</t>
  </si>
  <si>
    <t>0.1 mADC</t>
  </si>
  <si>
    <t>0.5 mADC</t>
  </si>
  <si>
    <t>1 mADC</t>
  </si>
  <si>
    <t>-1 mADC</t>
  </si>
  <si>
    <t>-0.5 mADC</t>
  </si>
  <si>
    <t>5 mADC</t>
  </si>
  <si>
    <t>10 mADC</t>
  </si>
  <si>
    <t>-10 mADC</t>
  </si>
  <si>
    <t>-5 mADC</t>
  </si>
  <si>
    <t>50 mADC</t>
  </si>
  <si>
    <t>100 mADC</t>
  </si>
  <si>
    <t>-100 mADC</t>
  </si>
  <si>
    <t>-50 mADC</t>
  </si>
  <si>
    <t>0.1 ADC</t>
  </si>
  <si>
    <t>0.5 ADC</t>
  </si>
  <si>
    <t>-0.5 ADC</t>
  </si>
  <si>
    <t>-1.0 ADC</t>
  </si>
  <si>
    <t>1.0 ADC</t>
  </si>
  <si>
    <t>ACI PERFORMANCE TEST</t>
  </si>
  <si>
    <t>ACI Test</t>
  </si>
  <si>
    <t>Measured           Aac</t>
  </si>
  <si>
    <t>Lower Limit      Aac</t>
  </si>
  <si>
    <t>Upper Limit      Aac</t>
  </si>
  <si>
    <t>Measured       ppm</t>
  </si>
  <si>
    <t>10 µA, 10 Hz</t>
  </si>
  <si>
    <t>10 µA, 20 Hz</t>
  </si>
  <si>
    <t>10 µA, 30 Hz</t>
  </si>
  <si>
    <t>10 µA, 40 Hz</t>
  </si>
  <si>
    <t>10 µA 55 Hz</t>
  </si>
  <si>
    <t>10 µA, 300 Hz</t>
  </si>
  <si>
    <t>10 µA, 1 KHz</t>
  </si>
  <si>
    <t>10 µA, 5 KHz</t>
  </si>
  <si>
    <t>10 µA, 10 KHz</t>
  </si>
  <si>
    <t>100 µA, 10 Hz</t>
  </si>
  <si>
    <t>100 µA, 20 Hz</t>
  </si>
  <si>
    <t>100 µA, 30 Hz</t>
  </si>
  <si>
    <t>100 µA, 40 Hz</t>
  </si>
  <si>
    <t>100 µA 55 Hz</t>
  </si>
  <si>
    <t>100 µA, 300 Hz</t>
  </si>
  <si>
    <t>100 µA, 1 KHz</t>
  </si>
  <si>
    <t>100 µA, 5 KHz</t>
  </si>
  <si>
    <t>100 µA, 10 KHz</t>
  </si>
  <si>
    <t>1mA, 10 Hz</t>
  </si>
  <si>
    <t>1 mA, 20 Hz</t>
  </si>
  <si>
    <t>1 mA, 30 Hz</t>
  </si>
  <si>
    <t>1 mA, 40 Hz</t>
  </si>
  <si>
    <t>1 mA, 55 Hz</t>
  </si>
  <si>
    <t>1 mA, 300 Hz</t>
  </si>
  <si>
    <t>1 mA, 1 KHz</t>
  </si>
  <si>
    <t>1 mA, 5 KHz</t>
  </si>
  <si>
    <t>1 mA, 10 KHz</t>
  </si>
  <si>
    <t>10 mA, 10 Hz</t>
  </si>
  <si>
    <t>10 mA, 20 Hz</t>
  </si>
  <si>
    <t>10 mA, 30 Hz</t>
  </si>
  <si>
    <t>10 mA, 40 Hz</t>
  </si>
  <si>
    <t>10 mA, 55 Hz</t>
  </si>
  <si>
    <t>10 mA, 300 Hz</t>
  </si>
  <si>
    <t>10 mA, 1 KHz</t>
  </si>
  <si>
    <t>10 mA, 5 KHz</t>
  </si>
  <si>
    <t>10 mA, 10 KHz</t>
  </si>
  <si>
    <t>100 mA, 10 Hz</t>
  </si>
  <si>
    <t>100 mA, 20 Hz</t>
  </si>
  <si>
    <t>100 mA, 30 Hz</t>
  </si>
  <si>
    <t>100 mA, 40 Hz</t>
  </si>
  <si>
    <t>100 mA, 55 Hz</t>
  </si>
  <si>
    <t>100 mA, 300 Hz</t>
  </si>
  <si>
    <t>100 mA, 1 KHz</t>
  </si>
  <si>
    <t>100 mA, 5 KHz</t>
  </si>
  <si>
    <t>100 mA, 10 KHz</t>
  </si>
  <si>
    <t>1 A, 10 Hz</t>
  </si>
  <si>
    <t>1 A, 20 Hz</t>
  </si>
  <si>
    <t>1 A, 30 Hz</t>
  </si>
  <si>
    <t>1 A, 40 Hz</t>
  </si>
  <si>
    <t>1 A, 55 Hz</t>
  </si>
  <si>
    <t>1 A, 300 Hz</t>
  </si>
  <si>
    <t>1 A, 1 KHz</t>
  </si>
  <si>
    <t>1 A, 5 KHz</t>
  </si>
  <si>
    <t>1 A, 10 KHz</t>
  </si>
  <si>
    <t xml:space="preserve">Test    Summary   </t>
  </si>
  <si>
    <t>Initialization</t>
  </si>
  <si>
    <t>DCV</t>
  </si>
  <si>
    <t>OHM</t>
  </si>
  <si>
    <t>ACV</t>
  </si>
  <si>
    <t>DCI</t>
  </si>
  <si>
    <t>ACI</t>
  </si>
  <si>
    <t>Total</t>
  </si>
  <si>
    <t>Time escape minute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</si>
</sst>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0.00_ "/>
    <numFmt numFmtId="165" formatCode="0.00000_ "/>
    <numFmt numFmtId="166" formatCode="0.000_ "/>
    <numFmt numFmtId="167" formatCode="0.0000000_ "/>
    <numFmt numFmtId="168" formatCode="0.0000_ "/>
    <numFmt numFmtId="169" formatCode="0.000000E+00"/>
    <numFmt numFmtId="170" formatCode="0.0_ "/>
    <numFmt numFmtId="171" formatCode="0.00000000_ "/>
    <numFmt numFmtId="172" formatCode="0.000000_ "/>
    <numFmt numFmtId="173" formatCode="0_ "/>
    <numFmt numFmtId="174" formatCode="0.000E+00"/>
    <numFmt numFmtId="175" formatCode="0_);[Red]\(0\)"/>
    <numFmt numFmtId="176" formatCode="0.00000E+00"/>
  </numFmts>
  <fonts count="12">
    <font>
      <sz val="11.0"/>
      <color theme="1"/>
      <name val="Calibri"/>
      <scheme val="minor"/>
    </font>
    <font>
      <sz val="10.0"/>
      <color theme="1"/>
      <name val="Calibri"/>
    </font>
    <font>
      <b/>
      <sz val="16.0"/>
      <color theme="1"/>
      <name val="Calibri"/>
    </font>
    <font>
      <sz val="11.0"/>
      <color theme="1"/>
      <name val="SimSun"/>
    </font>
    <font>
      <b/>
      <sz val="12.0"/>
      <color theme="1"/>
      <name val="Calibri"/>
    </font>
    <font>
      <sz val="11.0"/>
      <color theme="1"/>
      <name val="Calibri"/>
    </font>
    <font/>
    <font>
      <b/>
      <sz val="10.0"/>
      <color theme="1"/>
      <name val="Calibri"/>
    </font>
    <font>
      <sz val="10.0"/>
      <color theme="1"/>
      <name val="SimSun"/>
    </font>
    <font>
      <color theme="1"/>
      <name val="Calibri"/>
      <scheme val="minor"/>
    </font>
    <font>
      <sz val="12.0"/>
      <color theme="1"/>
      <name val="Calibri"/>
    </font>
    <font>
      <sz val="10.0"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B6DDE8"/>
        <bgColor rgb="FFB6DDE8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BE5F1"/>
        <bgColor rgb="FFDBE5F1"/>
      </patternFill>
    </fill>
    <fill>
      <patternFill patternType="solid">
        <fgColor rgb="FFDAEEF3"/>
        <bgColor rgb="FFDAEEF3"/>
      </patternFill>
    </fill>
  </fills>
  <borders count="13">
    <border/>
    <border>
      <bottom style="medium">
        <color rgb="FF000000"/>
      </bottom>
    </border>
    <border>
      <left/>
      <top/>
      <bottom/>
    </border>
    <border>
      <right/>
      <top/>
      <bottom/>
    </border>
    <border>
      <left/>
      <right/>
      <top/>
      <bottom/>
    </border>
    <border>
      <left/>
      <right/>
      <top style="medium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/>
      <right/>
      <top/>
      <bottom style="hair">
        <color rgb="FF000000"/>
      </bottom>
    </border>
    <border>
      <left/>
      <top style="hair">
        <color rgb="FF000000"/>
      </top>
      <bottom style="hair">
        <color rgb="FF000000"/>
      </bottom>
    </border>
    <border>
      <right/>
      <top style="hair">
        <color rgb="FF000000"/>
      </top>
      <bottom style="hair">
        <color rgb="FF000000"/>
      </bottom>
    </border>
    <border>
      <top style="hair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center"/>
    </xf>
    <xf borderId="1" fillId="0" fontId="3" numFmtId="0" xfId="0" applyBorder="1" applyFont="1"/>
    <xf borderId="0" fillId="0" fontId="3" numFmtId="0" xfId="0" applyFont="1"/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2" fillId="2" fontId="5" numFmtId="0" xfId="0" applyAlignment="1" applyBorder="1" applyFill="1" applyFont="1">
      <alignment horizontal="center" shrinkToFit="0" wrapText="1"/>
    </xf>
    <xf borderId="3" fillId="0" fontId="6" numFmtId="0" xfId="0" applyBorder="1" applyFont="1"/>
    <xf borderId="2" fillId="2" fontId="5" numFmtId="0" xfId="0" applyAlignment="1" applyBorder="1" applyFont="1">
      <alignment horizontal="center"/>
    </xf>
    <xf borderId="4" fillId="2" fontId="5" numFmtId="0" xfId="0" applyAlignment="1" applyBorder="1" applyFont="1">
      <alignment horizontal="center"/>
    </xf>
    <xf borderId="2" fillId="3" fontId="7" numFmtId="0" xfId="0" applyAlignment="1" applyBorder="1" applyFill="1" applyFont="1">
      <alignment horizontal="center"/>
    </xf>
    <xf borderId="2" fillId="3" fontId="1" numFmtId="0" xfId="0" applyAlignment="1" applyBorder="1" applyFont="1">
      <alignment horizontal="center"/>
    </xf>
    <xf borderId="4" fillId="3" fontId="1" numFmtId="164" xfId="0" applyAlignment="1" applyBorder="1" applyFont="1" applyNumberFormat="1">
      <alignment horizontal="center"/>
    </xf>
    <xf borderId="0" fillId="0" fontId="7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8" numFmtId="0" xfId="0" applyFont="1"/>
    <xf borderId="4" fillId="3" fontId="8" numFmtId="0" xfId="0" applyBorder="1" applyFont="1"/>
    <xf borderId="2" fillId="4" fontId="1" numFmtId="0" xfId="0" applyAlignment="1" applyBorder="1" applyFill="1" applyFont="1">
      <alignment horizontal="center"/>
    </xf>
    <xf borderId="2" fillId="3" fontId="7" numFmtId="0" xfId="0" applyAlignment="1" applyBorder="1" applyFont="1">
      <alignment horizontal="center" shrinkToFit="0" wrapText="1"/>
    </xf>
    <xf borderId="2" fillId="3" fontId="1" numFmtId="0" xfId="0" applyAlignment="1" applyBorder="1" applyFont="1">
      <alignment horizontal="center" shrinkToFit="0" wrapText="1"/>
    </xf>
    <xf borderId="0" fillId="0" fontId="7" numFmtId="0" xfId="0" applyFont="1"/>
    <xf borderId="0" fillId="0" fontId="1" numFmtId="0" xfId="0" applyFont="1"/>
    <xf borderId="2" fillId="4" fontId="7" numFmtId="0" xfId="0" applyAlignment="1" applyBorder="1" applyFont="1">
      <alignment horizontal="center"/>
    </xf>
    <xf borderId="4" fillId="4" fontId="8" numFmtId="0" xfId="0" applyAlignment="1" applyBorder="1" applyFont="1">
      <alignment horizontal="center"/>
    </xf>
    <xf borderId="4" fillId="3" fontId="8" numFmtId="0" xfId="0" applyAlignment="1" applyBorder="1" applyFont="1">
      <alignment horizontal="center"/>
    </xf>
    <xf borderId="4" fillId="4" fontId="8" numFmtId="0" xfId="0" applyBorder="1" applyFont="1"/>
    <xf borderId="2" fillId="4" fontId="7" numFmtId="0" xfId="0" applyAlignment="1" applyBorder="1" applyFont="1">
      <alignment horizontal="center" shrinkToFit="0" wrapText="1"/>
    </xf>
    <xf borderId="5" fillId="2" fontId="1" numFmtId="0" xfId="0" applyAlignment="1" applyBorder="1" applyFont="1">
      <alignment horizontal="center" shrinkToFit="0" wrapText="1"/>
    </xf>
    <xf borderId="6" fillId="2" fontId="1" numFmtId="0" xfId="0" applyAlignment="1" applyBorder="1" applyFont="1">
      <alignment horizontal="center" shrinkToFit="0" wrapText="1"/>
    </xf>
    <xf borderId="5" fillId="2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7" fillId="0" fontId="1" numFmtId="165" xfId="0" applyAlignment="1" applyBorder="1" applyFont="1" applyNumberFormat="1">
      <alignment horizontal="center"/>
    </xf>
    <xf borderId="7" fillId="0" fontId="1" numFmtId="11" xfId="0" applyAlignment="1" applyBorder="1" applyFont="1" applyNumberFormat="1">
      <alignment horizontal="center"/>
    </xf>
    <xf borderId="7" fillId="0" fontId="1" numFmtId="164" xfId="0" applyAlignment="1" applyBorder="1" applyFont="1" applyNumberFormat="1">
      <alignment horizontal="center"/>
    </xf>
    <xf borderId="7" fillId="0" fontId="1" numFmtId="166" xfId="0" applyAlignment="1" applyBorder="1" applyFont="1" applyNumberFormat="1">
      <alignment horizontal="center"/>
    </xf>
    <xf borderId="0" fillId="0" fontId="9" numFmtId="0" xfId="0" applyFont="1"/>
    <xf borderId="6" fillId="5" fontId="1" numFmtId="0" xfId="0" applyAlignment="1" applyBorder="1" applyFill="1" applyFont="1">
      <alignment horizontal="center"/>
    </xf>
    <xf borderId="6" fillId="5" fontId="1" numFmtId="167" xfId="0" applyAlignment="1" applyBorder="1" applyFont="1" applyNumberFormat="1">
      <alignment horizontal="center"/>
    </xf>
    <xf borderId="6" fillId="5" fontId="1" numFmtId="11" xfId="0" applyAlignment="1" applyBorder="1" applyFont="1" applyNumberFormat="1">
      <alignment horizontal="center"/>
    </xf>
    <xf borderId="6" fillId="5" fontId="1" numFmtId="164" xfId="0" applyAlignment="1" applyBorder="1" applyFont="1" applyNumberFormat="1">
      <alignment horizontal="center"/>
    </xf>
    <xf borderId="6" fillId="5" fontId="1" numFmtId="166" xfId="0" applyAlignment="1" applyBorder="1" applyFont="1" applyNumberFormat="1">
      <alignment horizontal="center"/>
    </xf>
    <xf borderId="6" fillId="5" fontId="1" numFmtId="165" xfId="0" applyAlignment="1" applyBorder="1" applyFont="1" applyNumberFormat="1">
      <alignment horizontal="center"/>
    </xf>
    <xf borderId="7" fillId="0" fontId="1" numFmtId="168" xfId="0" applyAlignment="1" applyBorder="1" applyFont="1" applyNumberFormat="1">
      <alignment horizontal="center"/>
    </xf>
    <xf borderId="6" fillId="3" fontId="1" numFmtId="0" xfId="0" applyAlignment="1" applyBorder="1" applyFont="1">
      <alignment horizontal="center" shrinkToFit="0" wrapText="1"/>
    </xf>
    <xf borderId="6" fillId="3" fontId="1" numFmtId="0" xfId="0" applyAlignment="1" applyBorder="1" applyFont="1">
      <alignment horizontal="center"/>
    </xf>
    <xf borderId="7" fillId="0" fontId="1" numFmtId="169" xfId="0" applyAlignment="1" applyBorder="1" applyFont="1" applyNumberFormat="1">
      <alignment horizontal="center"/>
    </xf>
    <xf borderId="7" fillId="0" fontId="1" numFmtId="0" xfId="0" applyBorder="1" applyFont="1"/>
    <xf borderId="7" fillId="0" fontId="1" numFmtId="170" xfId="0" applyAlignment="1" applyBorder="1" applyFont="1" applyNumberFormat="1">
      <alignment horizontal="center"/>
    </xf>
    <xf borderId="6" fillId="5" fontId="1" numFmtId="169" xfId="0" applyAlignment="1" applyBorder="1" applyFont="1" applyNumberFormat="1">
      <alignment horizontal="center"/>
    </xf>
    <xf borderId="6" fillId="5" fontId="1" numFmtId="0" xfId="0" applyBorder="1" applyFont="1"/>
    <xf borderId="6" fillId="5" fontId="1" numFmtId="170" xfId="0" applyAlignment="1" applyBorder="1" applyFont="1" applyNumberFormat="1">
      <alignment horizontal="center"/>
    </xf>
    <xf borderId="6" fillId="5" fontId="1" numFmtId="171" xfId="0" applyAlignment="1" applyBorder="1" applyFont="1" applyNumberFormat="1">
      <alignment horizontal="center"/>
    </xf>
    <xf borderId="6" fillId="5" fontId="1" numFmtId="172" xfId="0" applyAlignment="1" applyBorder="1" applyFont="1" applyNumberFormat="1">
      <alignment horizontal="center"/>
    </xf>
    <xf borderId="7" fillId="0" fontId="1" numFmtId="172" xfId="0" applyAlignment="1" applyBorder="1" applyFont="1" applyNumberFormat="1">
      <alignment horizontal="center"/>
    </xf>
    <xf borderId="6" fillId="5" fontId="1" numFmtId="168" xfId="0" applyAlignment="1" applyBorder="1" applyFont="1" applyNumberFormat="1">
      <alignment horizontal="center"/>
    </xf>
    <xf borderId="1" fillId="0" fontId="10" numFmtId="0" xfId="0" applyBorder="1" applyFont="1"/>
    <xf borderId="7" fillId="0" fontId="1" numFmtId="167" xfId="0" applyAlignment="1" applyBorder="1" applyFont="1" applyNumberFormat="1">
      <alignment horizontal="center"/>
    </xf>
    <xf borderId="7" fillId="0" fontId="1" numFmtId="173" xfId="0" applyAlignment="1" applyBorder="1" applyFont="1" applyNumberFormat="1">
      <alignment horizontal="center"/>
    </xf>
    <xf borderId="6" fillId="5" fontId="1" numFmtId="173" xfId="0" applyAlignment="1" applyBorder="1" applyFont="1" applyNumberFormat="1">
      <alignment horizontal="center"/>
    </xf>
    <xf borderId="8" fillId="2" fontId="1" numFmtId="0" xfId="0" applyAlignment="1" applyBorder="1" applyFont="1">
      <alignment horizontal="center" shrinkToFit="0" wrapText="1"/>
    </xf>
    <xf borderId="8" fillId="2" fontId="1" numFmtId="0" xfId="0" applyAlignment="1" applyBorder="1" applyFont="1">
      <alignment horizontal="center"/>
    </xf>
    <xf borderId="7" fillId="0" fontId="1" numFmtId="174" xfId="0" applyAlignment="1" applyBorder="1" applyFont="1" applyNumberFormat="1">
      <alignment horizontal="center"/>
    </xf>
    <xf borderId="6" fillId="5" fontId="1" numFmtId="174" xfId="0" applyAlignment="1" applyBorder="1" applyFont="1" applyNumberFormat="1">
      <alignment horizontal="center"/>
    </xf>
    <xf borderId="0" fillId="0" fontId="1" numFmtId="0" xfId="0" applyAlignment="1" applyFont="1">
      <alignment horizontal="left"/>
    </xf>
    <xf borderId="4" fillId="2" fontId="1" numFmtId="0" xfId="0" applyAlignment="1" applyBorder="1" applyFont="1">
      <alignment horizontal="center" shrinkToFit="0" wrapText="1"/>
    </xf>
    <xf borderId="4" fillId="2" fontId="1" numFmtId="0" xfId="0" applyAlignment="1" applyBorder="1" applyFont="1">
      <alignment horizontal="center"/>
    </xf>
    <xf borderId="0" fillId="0" fontId="1" numFmtId="169" xfId="0" applyAlignment="1" applyFont="1" applyNumberFormat="1">
      <alignment horizontal="center"/>
    </xf>
    <xf borderId="0" fillId="0" fontId="1" numFmtId="11" xfId="0" applyAlignment="1" applyFont="1" applyNumberFormat="1">
      <alignment horizontal="center"/>
    </xf>
    <xf borderId="7" fillId="0" fontId="11" numFmtId="175" xfId="0" applyAlignment="1" applyBorder="1" applyFont="1" applyNumberFormat="1">
      <alignment horizontal="center"/>
    </xf>
    <xf borderId="6" fillId="5" fontId="11" numFmtId="175" xfId="0" applyAlignment="1" applyBorder="1" applyFont="1" applyNumberFormat="1">
      <alignment horizontal="center"/>
    </xf>
    <xf borderId="6" fillId="5" fontId="1" numFmtId="175" xfId="0" applyAlignment="1" applyBorder="1" applyFont="1" applyNumberFormat="1">
      <alignment horizontal="center"/>
    </xf>
    <xf borderId="7" fillId="0" fontId="1" numFmtId="175" xfId="0" applyAlignment="1" applyBorder="1" applyFont="1" applyNumberFormat="1">
      <alignment horizontal="center"/>
    </xf>
    <xf borderId="2" fillId="6" fontId="1" numFmtId="0" xfId="0" applyAlignment="1" applyBorder="1" applyFill="1" applyFont="1">
      <alignment horizontal="center" shrinkToFit="0" wrapText="1"/>
    </xf>
    <xf borderId="4" fillId="6" fontId="1" numFmtId="0" xfId="0" applyAlignment="1" applyBorder="1" applyFont="1">
      <alignment horizontal="center" shrinkToFit="0" wrapText="1"/>
    </xf>
    <xf borderId="8" fillId="6" fontId="1" numFmtId="0" xfId="0" applyAlignment="1" applyBorder="1" applyFont="1">
      <alignment horizontal="center" shrinkToFit="0" wrapText="1"/>
    </xf>
    <xf borderId="7" fillId="0" fontId="6" numFmtId="0" xfId="0" applyBorder="1" applyFont="1"/>
    <xf borderId="7" fillId="0" fontId="1" numFmtId="171" xfId="0" applyAlignment="1" applyBorder="1" applyFont="1" applyNumberFormat="1">
      <alignment horizontal="center"/>
    </xf>
    <xf borderId="9" fillId="5" fontId="1" numFmtId="0" xfId="0" applyAlignment="1" applyBorder="1" applyFont="1">
      <alignment horizontal="center"/>
    </xf>
    <xf borderId="10" fillId="0" fontId="6" numFmtId="0" xfId="0" applyBorder="1" applyFont="1"/>
    <xf borderId="7" fillId="0" fontId="11" numFmtId="0" xfId="0" applyAlignment="1" applyBorder="1" applyFont="1">
      <alignment horizontal="center"/>
    </xf>
    <xf borderId="6" fillId="5" fontId="11" numFmtId="0" xfId="0" applyAlignment="1" applyBorder="1" applyFont="1">
      <alignment horizontal="center"/>
    </xf>
    <xf borderId="6" fillId="5" fontId="11" numFmtId="173" xfId="0" applyAlignment="1" applyBorder="1" applyFont="1" applyNumberFormat="1">
      <alignment horizontal="center"/>
    </xf>
    <xf borderId="7" fillId="0" fontId="11" numFmtId="173" xfId="0" applyAlignment="1" applyBorder="1" applyFont="1" applyNumberFormat="1">
      <alignment horizontal="center"/>
    </xf>
    <xf borderId="6" fillId="4" fontId="1" numFmtId="0" xfId="0" applyAlignment="1" applyBorder="1" applyFont="1">
      <alignment horizontal="center"/>
    </xf>
    <xf borderId="6" fillId="4" fontId="1" numFmtId="176" xfId="0" applyAlignment="1" applyBorder="1" applyFont="1" applyNumberFormat="1">
      <alignment horizontal="center"/>
    </xf>
    <xf borderId="6" fillId="4" fontId="1" numFmtId="169" xfId="0" applyBorder="1" applyFont="1" applyNumberFormat="1"/>
    <xf borderId="6" fillId="4" fontId="1" numFmtId="173" xfId="0" applyAlignment="1" applyBorder="1" applyFont="1" applyNumberFormat="1">
      <alignment horizontal="center"/>
    </xf>
    <xf borderId="6" fillId="4" fontId="1" numFmtId="164" xfId="0" applyAlignment="1" applyBorder="1" applyFont="1" applyNumberFormat="1">
      <alignment horizontal="center"/>
    </xf>
    <xf borderId="6" fillId="5" fontId="1" numFmtId="176" xfId="0" applyAlignment="1" applyBorder="1" applyFont="1" applyNumberFormat="1">
      <alignment horizontal="center"/>
    </xf>
    <xf borderId="6" fillId="5" fontId="1" numFmtId="169" xfId="0" applyBorder="1" applyFont="1" applyNumberFormat="1"/>
    <xf borderId="7" fillId="0" fontId="1" numFmtId="176" xfId="0" applyAlignment="1" applyBorder="1" applyFont="1" applyNumberFormat="1">
      <alignment horizontal="center"/>
    </xf>
    <xf borderId="7" fillId="0" fontId="1" numFmtId="169" xfId="0" applyBorder="1" applyFont="1" applyNumberFormat="1"/>
    <xf borderId="7" fillId="0" fontId="1" numFmtId="49" xfId="0" applyAlignment="1" applyBorder="1" applyFont="1" applyNumberFormat="1">
      <alignment horizontal="center"/>
    </xf>
    <xf borderId="11" fillId="0" fontId="3" numFmtId="0" xfId="0" applyBorder="1" applyFont="1"/>
    <xf borderId="12" fillId="2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left"/>
    </xf>
    <xf borderId="7" fillId="0" fontId="1" numFmtId="169" xfId="0" applyAlignment="1" applyBorder="1" applyFont="1" applyNumberFormat="1">
      <alignment horizontal="left"/>
    </xf>
    <xf borderId="6" fillId="5" fontId="1" numFmtId="164" xfId="0" applyAlignment="1" applyBorder="1" applyFont="1" applyNumberFormat="1">
      <alignment horizontal="center" shrinkToFit="0" wrapText="1"/>
    </xf>
    <xf borderId="7" fillId="0" fontId="1" numFmtId="0" xfId="0" applyAlignment="1" applyBorder="1" applyFont="1">
      <alignment horizontal="center" shrinkToFit="0" wrapText="1"/>
    </xf>
    <xf borderId="7" fillId="0" fontId="3" numFmtId="0" xfId="0" applyBorder="1" applyFont="1"/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11.0"/>
    <col customWidth="1" min="3" max="3" width="11.86"/>
    <col customWidth="1" min="4" max="4" width="13.0"/>
    <col customWidth="1" min="5" max="6" width="12.14"/>
    <col customWidth="1" min="7" max="7" width="11.43"/>
    <col customWidth="1" min="8" max="8" width="9.57"/>
    <col customWidth="1" min="9" max="9" width="8.71"/>
    <col customWidth="1" min="10" max="10" width="11.14"/>
    <col customWidth="1" min="11" max="26" width="8.71"/>
  </cols>
  <sheetData>
    <row r="1" ht="31.5" customHeight="1">
      <c r="A1" s="1"/>
      <c r="B1" s="1"/>
      <c r="C1" s="1"/>
      <c r="D1" s="1"/>
      <c r="E1" s="2" t="s">
        <v>0</v>
      </c>
      <c r="F1" s="3"/>
      <c r="G1" s="1"/>
      <c r="H1" s="1"/>
      <c r="I1" s="1"/>
      <c r="J1" s="4"/>
    </row>
    <row r="2" ht="16.5" customHeight="1">
      <c r="A2" s="5"/>
      <c r="B2" s="5"/>
      <c r="C2" s="5"/>
      <c r="D2" s="5"/>
      <c r="E2" s="5"/>
      <c r="F2" s="5"/>
      <c r="G2" s="5"/>
      <c r="H2" s="5"/>
      <c r="I2" s="5"/>
      <c r="J2" s="4"/>
    </row>
    <row r="3" ht="16.5" customHeight="1">
      <c r="A3" s="5"/>
      <c r="B3" s="5"/>
      <c r="C3" s="5"/>
      <c r="D3" s="5"/>
      <c r="E3" s="6" t="s">
        <v>1</v>
      </c>
      <c r="F3" s="5"/>
      <c r="G3" s="5"/>
      <c r="H3" s="5"/>
      <c r="I3" s="5"/>
      <c r="J3" s="5"/>
    </row>
    <row r="4" ht="16.5" customHeight="1">
      <c r="A4" s="7"/>
      <c r="B4" s="8"/>
      <c r="C4" s="9"/>
      <c r="D4" s="8"/>
      <c r="E4" s="10"/>
      <c r="F4" s="9"/>
      <c r="G4" s="8"/>
      <c r="H4" s="9"/>
      <c r="I4" s="8"/>
      <c r="J4" s="4"/>
    </row>
    <row r="5" ht="14.25" customHeight="1">
      <c r="A5" s="11" t="s">
        <v>2</v>
      </c>
      <c r="B5" s="8"/>
      <c r="C5" s="12" t="s">
        <v>3</v>
      </c>
      <c r="D5" s="8"/>
      <c r="E5" s="13"/>
      <c r="F5" s="11" t="s">
        <v>4</v>
      </c>
      <c r="G5" s="8"/>
      <c r="H5" s="12" t="s">
        <v>5</v>
      </c>
      <c r="I5" s="8"/>
      <c r="J5" s="4"/>
    </row>
    <row r="6" ht="14.25" customHeight="1">
      <c r="A6" s="14" t="s">
        <v>6</v>
      </c>
      <c r="C6" s="15" t="s">
        <v>7</v>
      </c>
      <c r="E6" s="16"/>
      <c r="F6" s="14" t="s">
        <v>8</v>
      </c>
      <c r="H6" s="15" t="s">
        <v>9</v>
      </c>
      <c r="J6" s="4"/>
    </row>
    <row r="7" ht="14.25" customHeight="1">
      <c r="A7" s="11" t="s">
        <v>10</v>
      </c>
      <c r="B7" s="8"/>
      <c r="C7" s="12"/>
      <c r="D7" s="8"/>
      <c r="E7" s="17"/>
      <c r="F7" s="11" t="s">
        <v>11</v>
      </c>
      <c r="G7" s="8"/>
      <c r="H7" s="12" t="s">
        <v>12</v>
      </c>
      <c r="I7" s="8"/>
      <c r="J7" s="4"/>
    </row>
    <row r="8" ht="14.25" customHeight="1">
      <c r="A8" s="14" t="s">
        <v>13</v>
      </c>
      <c r="C8" s="15" t="s">
        <v>14</v>
      </c>
      <c r="E8" s="16"/>
      <c r="F8" s="14" t="s">
        <v>15</v>
      </c>
      <c r="H8" s="18"/>
      <c r="I8" s="8"/>
      <c r="J8" s="4"/>
    </row>
    <row r="9" ht="14.25" customHeight="1">
      <c r="A9" s="11" t="s">
        <v>16</v>
      </c>
      <c r="B9" s="8"/>
      <c r="C9" s="12" t="s">
        <v>17</v>
      </c>
      <c r="D9" s="8"/>
      <c r="E9" s="17"/>
      <c r="F9" s="11" t="s">
        <v>18</v>
      </c>
      <c r="G9" s="8"/>
      <c r="H9" s="12"/>
      <c r="I9" s="8"/>
      <c r="J9" s="4"/>
    </row>
    <row r="10" ht="14.25" customHeight="1">
      <c r="A10" s="14" t="s">
        <v>19</v>
      </c>
      <c r="C10" s="15"/>
      <c r="E10" s="16"/>
      <c r="F10" s="14" t="s">
        <v>20</v>
      </c>
      <c r="H10" s="15"/>
      <c r="J10" s="4"/>
    </row>
    <row r="11" ht="14.25" customHeight="1">
      <c r="A11" s="11" t="s">
        <v>21</v>
      </c>
      <c r="B11" s="8"/>
      <c r="C11" s="12"/>
      <c r="D11" s="8"/>
      <c r="E11" s="17"/>
      <c r="F11" s="11" t="s">
        <v>22</v>
      </c>
      <c r="G11" s="8"/>
      <c r="H11" s="12"/>
      <c r="I11" s="8"/>
      <c r="J11" s="4"/>
    </row>
    <row r="12" ht="14.25" customHeight="1">
      <c r="A12" s="14" t="s">
        <v>23</v>
      </c>
      <c r="C12" s="15">
        <v>0.0</v>
      </c>
      <c r="E12" s="16"/>
      <c r="F12" s="14" t="s">
        <v>24</v>
      </c>
      <c r="H12" s="15"/>
      <c r="J12" s="4"/>
    </row>
    <row r="13" ht="14.25" customHeight="1">
      <c r="A13" s="11" t="s">
        <v>25</v>
      </c>
      <c r="B13" s="8"/>
      <c r="C13" s="12"/>
      <c r="D13" s="8"/>
      <c r="E13" s="17"/>
      <c r="F13" s="11"/>
      <c r="G13" s="8"/>
      <c r="H13" s="12"/>
      <c r="I13" s="8"/>
      <c r="J13" s="4"/>
    </row>
    <row r="14" ht="14.25" customHeight="1">
      <c r="A14" s="14"/>
      <c r="C14" s="15"/>
      <c r="E14" s="16"/>
      <c r="F14" s="14"/>
      <c r="H14" s="18"/>
      <c r="I14" s="8"/>
      <c r="J14" s="4"/>
    </row>
    <row r="15" ht="25.5" customHeight="1">
      <c r="A15" s="19"/>
      <c r="B15" s="8"/>
      <c r="C15" s="20"/>
      <c r="D15" s="8"/>
      <c r="E15" s="17"/>
      <c r="F15" s="19"/>
      <c r="G15" s="8"/>
      <c r="H15" s="20"/>
      <c r="I15" s="8"/>
      <c r="J15" s="4"/>
    </row>
    <row r="16" ht="14.25" customHeight="1">
      <c r="A16" s="21"/>
      <c r="B16" s="4"/>
      <c r="C16" s="22"/>
      <c r="D16" s="4"/>
      <c r="E16" s="16"/>
      <c r="F16" s="14"/>
      <c r="H16" s="15"/>
      <c r="J16" s="4"/>
    </row>
    <row r="17" ht="14.25" customHeight="1">
      <c r="A17" s="4"/>
      <c r="B17" s="4"/>
      <c r="C17" s="4"/>
      <c r="D17" s="4"/>
      <c r="E17" s="4"/>
      <c r="F17" s="4"/>
      <c r="G17" s="4"/>
      <c r="H17" s="4"/>
      <c r="J17" s="4"/>
    </row>
    <row r="18" ht="13.5" customHeight="1">
      <c r="A18" s="4"/>
      <c r="B18" s="4"/>
      <c r="C18" s="4"/>
      <c r="D18" s="4"/>
      <c r="E18" s="4"/>
      <c r="F18" s="4"/>
      <c r="G18" s="4"/>
      <c r="H18" s="4"/>
      <c r="J18" s="4"/>
    </row>
    <row r="19" ht="16.5" customHeight="1">
      <c r="A19" s="22"/>
      <c r="B19" s="22"/>
      <c r="C19" s="22"/>
      <c r="D19" s="22"/>
      <c r="E19" s="6" t="s">
        <v>26</v>
      </c>
      <c r="F19" s="22"/>
      <c r="G19" s="22"/>
      <c r="H19" s="22"/>
      <c r="I19" s="22"/>
      <c r="J19" s="4"/>
    </row>
    <row r="20" ht="15.0" customHeight="1">
      <c r="A20" s="9" t="s">
        <v>27</v>
      </c>
      <c r="B20" s="8"/>
      <c r="C20" s="9" t="s">
        <v>13</v>
      </c>
      <c r="D20" s="8"/>
      <c r="E20" s="10" t="s">
        <v>28</v>
      </c>
      <c r="F20" s="9" t="s">
        <v>29</v>
      </c>
      <c r="G20" s="8"/>
      <c r="H20" s="9" t="s">
        <v>30</v>
      </c>
      <c r="I20" s="8"/>
      <c r="J20" s="4"/>
    </row>
    <row r="21" ht="14.25" customHeight="1">
      <c r="A21" s="23" t="s">
        <v>31</v>
      </c>
      <c r="B21" s="8"/>
      <c r="C21" s="18"/>
      <c r="D21" s="8"/>
      <c r="E21" s="24" t="s">
        <v>32</v>
      </c>
      <c r="F21" s="18" t="s">
        <v>32</v>
      </c>
      <c r="G21" s="8"/>
      <c r="H21" s="18" t="s">
        <v>32</v>
      </c>
      <c r="I21" s="8"/>
      <c r="J21" s="4"/>
    </row>
    <row r="22" ht="14.25" customHeight="1">
      <c r="A22" s="11" t="s">
        <v>33</v>
      </c>
      <c r="B22" s="8"/>
      <c r="C22" s="12" t="s">
        <v>34</v>
      </c>
      <c r="D22" s="8"/>
      <c r="E22" s="25" t="s">
        <v>32</v>
      </c>
      <c r="F22" s="12" t="s">
        <v>32</v>
      </c>
      <c r="G22" s="8"/>
      <c r="H22" s="12" t="s">
        <v>32</v>
      </c>
      <c r="I22" s="8"/>
      <c r="J22" s="4"/>
    </row>
    <row r="23" ht="14.25" customHeight="1">
      <c r="A23" s="23" t="s">
        <v>35</v>
      </c>
      <c r="B23" s="8"/>
      <c r="C23" s="18" t="s">
        <v>36</v>
      </c>
      <c r="D23" s="8"/>
      <c r="E23" s="24" t="s">
        <v>32</v>
      </c>
      <c r="F23" s="18" t="s">
        <v>32</v>
      </c>
      <c r="G23" s="8"/>
      <c r="H23" s="18" t="s">
        <v>32</v>
      </c>
      <c r="I23" s="8"/>
      <c r="J23" s="4"/>
    </row>
    <row r="24" ht="14.25" customHeight="1">
      <c r="A24" s="11" t="s">
        <v>37</v>
      </c>
      <c r="B24" s="8"/>
      <c r="C24" s="12" t="s">
        <v>38</v>
      </c>
      <c r="D24" s="8"/>
      <c r="E24" s="25"/>
      <c r="F24" s="12"/>
      <c r="G24" s="8"/>
      <c r="H24" s="12"/>
      <c r="I24" s="8"/>
      <c r="J24" s="4"/>
    </row>
    <row r="25" ht="14.25" customHeight="1">
      <c r="A25" s="22"/>
      <c r="B25" s="22"/>
      <c r="C25" s="22"/>
      <c r="D25" s="22"/>
      <c r="E25" s="22"/>
      <c r="F25" s="22"/>
      <c r="G25" s="22"/>
      <c r="H25" s="22"/>
      <c r="I25" s="22"/>
      <c r="J25" s="4"/>
    </row>
    <row r="26" ht="14.25" customHeight="1">
      <c r="A26" s="22"/>
      <c r="B26" s="22"/>
      <c r="C26" s="22"/>
      <c r="D26" s="22"/>
      <c r="E26" s="22"/>
      <c r="F26" s="22"/>
      <c r="G26" s="22"/>
      <c r="H26" s="22"/>
      <c r="I26" s="22"/>
      <c r="J26" s="4"/>
    </row>
    <row r="27" ht="14.25" customHeight="1">
      <c r="A27" s="22"/>
      <c r="B27" s="22"/>
      <c r="C27" s="22"/>
      <c r="D27" s="22"/>
      <c r="E27" s="6" t="s">
        <v>39</v>
      </c>
      <c r="F27" s="22"/>
      <c r="G27" s="22"/>
      <c r="H27" s="22"/>
      <c r="I27" s="22"/>
      <c r="J27" s="4"/>
    </row>
    <row r="28" ht="14.25" customHeight="1">
      <c r="A28" s="7"/>
      <c r="B28" s="8"/>
      <c r="C28" s="9"/>
      <c r="D28" s="8"/>
      <c r="E28" s="10"/>
      <c r="F28" s="9"/>
      <c r="G28" s="8"/>
      <c r="H28" s="9"/>
      <c r="I28" s="8"/>
      <c r="J28" s="4"/>
    </row>
    <row r="29" ht="15.75" customHeight="1">
      <c r="A29" s="11" t="s">
        <v>40</v>
      </c>
      <c r="B29" s="8"/>
      <c r="C29" s="12" t="s">
        <v>41</v>
      </c>
      <c r="D29" s="8"/>
      <c r="E29" s="17"/>
      <c r="F29" s="11" t="s">
        <v>42</v>
      </c>
      <c r="G29" s="8"/>
      <c r="H29" s="12" t="s">
        <v>43</v>
      </c>
      <c r="I29" s="8"/>
      <c r="J29" s="4"/>
    </row>
    <row r="30" ht="15.75" customHeight="1">
      <c r="A30" s="23" t="s">
        <v>44</v>
      </c>
      <c r="B30" s="8"/>
      <c r="C30" s="18" t="s">
        <v>45</v>
      </c>
      <c r="D30" s="8"/>
      <c r="E30" s="26"/>
      <c r="F30" s="23" t="s">
        <v>46</v>
      </c>
      <c r="G30" s="8"/>
      <c r="H30" s="18" t="s">
        <v>47</v>
      </c>
      <c r="I30" s="8"/>
      <c r="J30" s="4"/>
    </row>
    <row r="31" ht="15.75" customHeight="1">
      <c r="A31" s="11" t="s">
        <v>48</v>
      </c>
      <c r="B31" s="8"/>
      <c r="C31" s="12" t="s">
        <v>49</v>
      </c>
      <c r="D31" s="8"/>
      <c r="E31" s="17"/>
      <c r="F31" s="11" t="s">
        <v>50</v>
      </c>
      <c r="G31" s="8"/>
      <c r="H31" s="12" t="s">
        <v>47</v>
      </c>
      <c r="I31" s="8"/>
      <c r="J31" s="4"/>
    </row>
    <row r="32" ht="15.75" customHeight="1">
      <c r="A32" s="23" t="s">
        <v>51</v>
      </c>
      <c r="B32" s="8"/>
      <c r="C32" s="18" t="s">
        <v>41</v>
      </c>
      <c r="D32" s="8"/>
      <c r="E32" s="26"/>
      <c r="F32" s="23" t="s">
        <v>52</v>
      </c>
      <c r="G32" s="8"/>
      <c r="H32" s="18" t="s">
        <v>43</v>
      </c>
      <c r="I32" s="8"/>
      <c r="J32" s="4"/>
    </row>
    <row r="33" ht="14.25" customHeight="1">
      <c r="A33" s="11" t="s">
        <v>53</v>
      </c>
      <c r="B33" s="8"/>
      <c r="C33" s="12" t="s">
        <v>54</v>
      </c>
      <c r="D33" s="8"/>
      <c r="E33" s="17"/>
      <c r="F33" s="11" t="s">
        <v>55</v>
      </c>
      <c r="G33" s="8"/>
      <c r="H33" s="12">
        <v>398.17927</v>
      </c>
      <c r="I33" s="8"/>
      <c r="J33" s="4"/>
    </row>
    <row r="34" ht="31.5" customHeight="1">
      <c r="A34" s="27" t="s">
        <v>56</v>
      </c>
      <c r="B34" s="8"/>
      <c r="C34" s="18" t="s">
        <v>57</v>
      </c>
      <c r="D34" s="8"/>
      <c r="E34" s="26"/>
      <c r="F34" s="27" t="s">
        <v>58</v>
      </c>
      <c r="G34" s="8"/>
      <c r="H34" s="18">
        <v>398.17845</v>
      </c>
      <c r="I34" s="8"/>
      <c r="J34" s="4"/>
    </row>
    <row r="35" ht="31.5" customHeight="1">
      <c r="A35" s="19" t="s">
        <v>59</v>
      </c>
      <c r="B35" s="8"/>
      <c r="C35" s="12" t="s">
        <v>60</v>
      </c>
      <c r="D35" s="8"/>
      <c r="E35" s="17"/>
      <c r="F35" s="19" t="s">
        <v>61</v>
      </c>
      <c r="G35" s="8"/>
      <c r="H35" s="12">
        <v>23.0</v>
      </c>
      <c r="I35" s="8"/>
      <c r="J35" s="4"/>
    </row>
    <row r="36" ht="31.5" customHeight="1">
      <c r="A36" s="27" t="s">
        <v>62</v>
      </c>
      <c r="B36" s="8"/>
      <c r="C36" s="18" t="s">
        <v>63</v>
      </c>
      <c r="D36" s="8"/>
      <c r="E36" s="26"/>
      <c r="F36" s="27" t="s">
        <v>64</v>
      </c>
      <c r="G36" s="8"/>
      <c r="H36" s="18">
        <v>23.0</v>
      </c>
      <c r="I36" s="8"/>
      <c r="J36" s="4"/>
    </row>
    <row r="37" ht="31.5" customHeight="1">
      <c r="A37" s="19" t="s">
        <v>65</v>
      </c>
      <c r="B37" s="8"/>
      <c r="C37" s="12" t="s">
        <v>66</v>
      </c>
      <c r="D37" s="8"/>
      <c r="E37" s="17"/>
      <c r="F37" s="19" t="s">
        <v>67</v>
      </c>
      <c r="G37" s="8"/>
      <c r="H37" s="12">
        <v>23.9</v>
      </c>
      <c r="I37" s="8"/>
      <c r="J37" s="4"/>
    </row>
    <row r="38" ht="14.25" customHeight="1">
      <c r="A38" s="23" t="s">
        <v>68</v>
      </c>
      <c r="B38" s="8"/>
      <c r="C38" s="18" t="s">
        <v>69</v>
      </c>
      <c r="D38" s="8"/>
      <c r="E38" s="26"/>
      <c r="F38" s="23" t="s">
        <v>70</v>
      </c>
      <c r="G38" s="8"/>
      <c r="H38" s="18"/>
      <c r="I38" s="8"/>
      <c r="J38" s="4"/>
    </row>
    <row r="39" ht="14.25" customHeight="1">
      <c r="A39" s="11" t="s">
        <v>71</v>
      </c>
      <c r="B39" s="8"/>
      <c r="C39" s="12" t="s">
        <v>72</v>
      </c>
      <c r="D39" s="8"/>
      <c r="E39" s="17"/>
      <c r="F39" s="11" t="s">
        <v>73</v>
      </c>
      <c r="G39" s="8"/>
      <c r="H39" s="12"/>
      <c r="I39" s="8"/>
      <c r="J39" s="4"/>
    </row>
    <row r="40" ht="14.25" customHeight="1">
      <c r="A40" s="23" t="s">
        <v>74</v>
      </c>
      <c r="B40" s="8"/>
      <c r="C40" s="18" t="s">
        <v>75</v>
      </c>
      <c r="D40" s="8"/>
      <c r="E40" s="26"/>
      <c r="F40" s="23" t="s">
        <v>76</v>
      </c>
      <c r="G40" s="8"/>
      <c r="H40" s="18">
        <v>0.359</v>
      </c>
      <c r="I40" s="8"/>
      <c r="J40" s="4"/>
    </row>
    <row r="41" ht="31.5" customHeight="1">
      <c r="A41" s="11"/>
      <c r="B41" s="8"/>
      <c r="C41" s="12"/>
      <c r="D41" s="8"/>
      <c r="E41" s="17"/>
      <c r="F41" s="11"/>
      <c r="G41" s="8"/>
      <c r="H41" s="12"/>
      <c r="I41" s="8"/>
      <c r="J41" s="4"/>
    </row>
    <row r="42" ht="31.5" customHeight="1">
      <c r="A42" s="4"/>
      <c r="B42" s="4"/>
      <c r="C42" s="4"/>
      <c r="D42" s="4"/>
      <c r="E42" s="4"/>
      <c r="F42" s="4"/>
      <c r="G42" s="22"/>
      <c r="H42" s="22"/>
      <c r="I42" s="22"/>
      <c r="J42" s="4"/>
    </row>
    <row r="43" ht="25.5" customHeight="1">
      <c r="A43" s="1"/>
      <c r="B43" s="1"/>
      <c r="C43" s="1"/>
      <c r="D43" s="4"/>
      <c r="E43" s="2" t="s">
        <v>77</v>
      </c>
      <c r="F43" s="3"/>
      <c r="G43" s="1"/>
      <c r="H43" s="1"/>
      <c r="I43" s="1"/>
      <c r="J43" s="4"/>
    </row>
    <row r="44" ht="25.5" customHeight="1">
      <c r="A44" s="28" t="s">
        <v>78</v>
      </c>
      <c r="B44" s="28" t="s">
        <v>79</v>
      </c>
      <c r="C44" s="29" t="s">
        <v>80</v>
      </c>
      <c r="D44" s="28" t="s">
        <v>81</v>
      </c>
      <c r="E44" s="28" t="s">
        <v>82</v>
      </c>
      <c r="F44" s="28" t="s">
        <v>83</v>
      </c>
      <c r="G44" s="30" t="s">
        <v>84</v>
      </c>
      <c r="H44" s="28" t="s">
        <v>85</v>
      </c>
      <c r="I44" s="29" t="s">
        <v>86</v>
      </c>
      <c r="J44" s="28" t="s">
        <v>87</v>
      </c>
    </row>
    <row r="45" ht="14.25" customHeight="1">
      <c r="A45" s="31" t="s">
        <v>88</v>
      </c>
      <c r="B45" s="32">
        <v>0.0</v>
      </c>
      <c r="C45" s="31">
        <v>0.134</v>
      </c>
      <c r="D45" s="33">
        <v>7.5E-7</v>
      </c>
      <c r="E45" s="34"/>
      <c r="F45" s="34"/>
      <c r="G45" s="31" t="s">
        <v>89</v>
      </c>
      <c r="H45" s="33"/>
      <c r="I45" s="34"/>
      <c r="J45" s="35">
        <v>0.02561954548994012</v>
      </c>
      <c r="K45" s="36">
        <v>1.611E45</v>
      </c>
    </row>
    <row r="46" ht="14.25" customHeight="1">
      <c r="A46" s="37" t="s">
        <v>90</v>
      </c>
      <c r="B46" s="38">
        <v>0.0</v>
      </c>
      <c r="C46" s="37">
        <v>-0.11</v>
      </c>
      <c r="D46" s="39">
        <v>7.5E-7</v>
      </c>
      <c r="E46" s="40"/>
      <c r="F46" s="40"/>
      <c r="G46" s="37" t="s">
        <v>89</v>
      </c>
      <c r="H46" s="39"/>
      <c r="I46" s="40"/>
      <c r="J46" s="41">
        <v>0.01732050807568877</v>
      </c>
      <c r="K46" s="36">
        <v>1.611E45</v>
      </c>
    </row>
    <row r="47" ht="14.25" customHeight="1">
      <c r="A47" s="31" t="s">
        <v>90</v>
      </c>
      <c r="B47" s="32">
        <v>0.0</v>
      </c>
      <c r="C47" s="31">
        <v>-1.1</v>
      </c>
      <c r="D47" s="33">
        <v>7.5E-7</v>
      </c>
      <c r="E47" s="34"/>
      <c r="F47" s="34"/>
      <c r="G47" s="31" t="s">
        <v>89</v>
      </c>
      <c r="H47" s="33"/>
      <c r="I47" s="34"/>
      <c r="J47" s="35">
        <v>0.1394433377556793</v>
      </c>
      <c r="K47" s="36">
        <v>1.611E45</v>
      </c>
    </row>
    <row r="48" ht="14.25" customHeight="1">
      <c r="A48" s="37" t="s">
        <v>90</v>
      </c>
      <c r="B48" s="42">
        <v>0.0</v>
      </c>
      <c r="C48" s="37">
        <v>-22.0</v>
      </c>
      <c r="D48" s="39">
        <v>7.5E-7</v>
      </c>
      <c r="E48" s="40"/>
      <c r="F48" s="40"/>
      <c r="G48" s="37" t="s">
        <v>89</v>
      </c>
      <c r="H48" s="39"/>
      <c r="I48" s="40"/>
      <c r="J48" s="41">
        <v>2.236067977499788</v>
      </c>
      <c r="K48" s="36">
        <v>1.611E45</v>
      </c>
    </row>
    <row r="49" ht="14.25" customHeight="1">
      <c r="A49" s="31" t="s">
        <v>90</v>
      </c>
      <c r="B49" s="43">
        <v>0.0</v>
      </c>
      <c r="C49" s="31">
        <v>-110.0</v>
      </c>
      <c r="D49" s="33">
        <v>7.5E-7</v>
      </c>
      <c r="E49" s="34"/>
      <c r="F49" s="34"/>
      <c r="G49" s="31" t="s">
        <v>89</v>
      </c>
      <c r="H49" s="33"/>
      <c r="I49" s="34"/>
      <c r="J49" s="35">
        <v>12.3603308118261</v>
      </c>
      <c r="K49" s="36">
        <v>1.611E45</v>
      </c>
    </row>
    <row r="50" ht="25.5" customHeight="1">
      <c r="A50" s="44" t="s">
        <v>91</v>
      </c>
      <c r="B50" s="45" t="s">
        <v>92</v>
      </c>
      <c r="C50" s="44" t="s">
        <v>93</v>
      </c>
      <c r="D50" s="44" t="s">
        <v>94</v>
      </c>
      <c r="E50" s="44" t="s">
        <v>95</v>
      </c>
      <c r="F50" s="44" t="s">
        <v>96</v>
      </c>
      <c r="G50" s="44" t="s">
        <v>97</v>
      </c>
      <c r="H50" s="44" t="s">
        <v>85</v>
      </c>
      <c r="I50" s="44" t="s">
        <v>86</v>
      </c>
      <c r="J50" s="44" t="s">
        <v>98</v>
      </c>
    </row>
    <row r="51" ht="14.25" customHeight="1">
      <c r="A51" s="31">
        <v>0.01</v>
      </c>
      <c r="B51" s="46" t="s">
        <v>99</v>
      </c>
      <c r="C51" s="47">
        <v>0.010000295</v>
      </c>
      <c r="D51" s="34">
        <v>81.5</v>
      </c>
      <c r="E51" s="31"/>
      <c r="F51" s="31"/>
      <c r="G51" s="34">
        <f t="shared" ref="G51:G92" si="1">(C51-A51)*1000000/A51</f>
        <v>29.5</v>
      </c>
      <c r="H51" s="48"/>
      <c r="I51" s="34"/>
      <c r="J51" s="35">
        <v>0.7921256081677432</v>
      </c>
      <c r="K51" s="36">
        <v>315.8</v>
      </c>
    </row>
    <row r="52" ht="14.25" customHeight="1">
      <c r="A52" s="37">
        <v>0.02</v>
      </c>
      <c r="B52" s="49" t="s">
        <v>99</v>
      </c>
      <c r="C52" s="50">
        <v>0.020000318</v>
      </c>
      <c r="D52" s="40">
        <v>44.0</v>
      </c>
      <c r="E52" s="37"/>
      <c r="F52" s="37"/>
      <c r="G52" s="40">
        <f t="shared" si="1"/>
        <v>15.9</v>
      </c>
      <c r="H52" s="51"/>
      <c r="I52" s="34"/>
      <c r="J52" s="41">
        <v>0.4908106735168215</v>
      </c>
      <c r="K52" s="36">
        <v>315.8</v>
      </c>
    </row>
    <row r="53" ht="14.25" customHeight="1">
      <c r="A53" s="31">
        <v>0.05</v>
      </c>
      <c r="B53" s="46" t="s">
        <v>99</v>
      </c>
      <c r="C53" s="47">
        <v>0.050000392</v>
      </c>
      <c r="D53" s="34">
        <v>21.5</v>
      </c>
      <c r="E53" s="31"/>
      <c r="F53" s="31"/>
      <c r="G53" s="34">
        <f t="shared" si="1"/>
        <v>7.84</v>
      </c>
      <c r="H53" s="48"/>
      <c r="I53" s="34"/>
      <c r="J53" s="35">
        <v>0.1807685409691011</v>
      </c>
      <c r="K53" s="36">
        <v>315.8</v>
      </c>
    </row>
    <row r="54" ht="14.25" customHeight="1">
      <c r="A54" s="37">
        <v>0.1</v>
      </c>
      <c r="B54" s="49" t="s">
        <v>99</v>
      </c>
      <c r="C54" s="50">
        <v>0.100000478</v>
      </c>
      <c r="D54" s="40">
        <v>14.0</v>
      </c>
      <c r="E54" s="52">
        <f>A54-SQRT(D54^2+H54^2)*A54/1000000</f>
        <v>0.09999856822</v>
      </c>
      <c r="F54" s="52">
        <f>A54+SQRT(D54^2+H54^2)*A54/1000000</f>
        <v>0.1000014318</v>
      </c>
      <c r="G54" s="40">
        <f t="shared" si="1"/>
        <v>4.78</v>
      </c>
      <c r="H54" s="51">
        <v>3.0</v>
      </c>
      <c r="I54" s="34">
        <f>G54*100/SQRT(D54^2+H54^2)</f>
        <v>33.38496814</v>
      </c>
      <c r="J54" s="41">
        <v>0.06946188788286309</v>
      </c>
      <c r="K54" s="36">
        <v>315.8</v>
      </c>
    </row>
    <row r="55" ht="14.25" customHeight="1">
      <c r="A55" s="31">
        <v>-0.01</v>
      </c>
      <c r="B55" s="46" t="s">
        <v>99</v>
      </c>
      <c r="C55" s="47">
        <v>-0.009999713</v>
      </c>
      <c r="D55" s="34">
        <v>-81.5</v>
      </c>
      <c r="E55" s="31"/>
      <c r="F55" s="31"/>
      <c r="G55" s="34">
        <f t="shared" si="1"/>
        <v>-28.7</v>
      </c>
      <c r="H55" s="48"/>
      <c r="I55" s="34"/>
      <c r="J55" s="35">
        <v>-1.530657459716733</v>
      </c>
      <c r="K55" s="36">
        <v>315.8</v>
      </c>
    </row>
    <row r="56" ht="14.25" customHeight="1">
      <c r="A56" s="37">
        <v>-0.02</v>
      </c>
      <c r="B56" s="49" t="s">
        <v>99</v>
      </c>
      <c r="C56" s="50">
        <v>-0.019999704</v>
      </c>
      <c r="D56" s="40">
        <v>-44.0</v>
      </c>
      <c r="E56" s="37"/>
      <c r="F56" s="37"/>
      <c r="G56" s="40">
        <f t="shared" si="1"/>
        <v>-14.8</v>
      </c>
      <c r="H56" s="51"/>
      <c r="I56" s="34"/>
      <c r="J56" s="41">
        <v>-0.3316673877072035</v>
      </c>
      <c r="K56" s="36">
        <v>315.8</v>
      </c>
    </row>
    <row r="57" ht="14.25" customHeight="1">
      <c r="A57" s="31">
        <v>-0.05</v>
      </c>
      <c r="B57" s="46" t="s">
        <v>99</v>
      </c>
      <c r="C57" s="47">
        <v>-0.049999733</v>
      </c>
      <c r="D57" s="34">
        <v>21.5</v>
      </c>
      <c r="E57" s="31"/>
      <c r="F57" s="31"/>
      <c r="G57" s="34">
        <f t="shared" si="1"/>
        <v>-5.34</v>
      </c>
      <c r="H57" s="48"/>
      <c r="I57" s="34"/>
      <c r="J57" s="35">
        <v>-0.2086741706511221</v>
      </c>
      <c r="K57" s="36">
        <v>315.8</v>
      </c>
    </row>
    <row r="58" ht="14.25" customHeight="1">
      <c r="A58" s="37">
        <v>-0.1</v>
      </c>
      <c r="B58" s="49" t="s">
        <v>99</v>
      </c>
      <c r="C58" s="50">
        <v>-0.099999771</v>
      </c>
      <c r="D58" s="40">
        <v>14.0</v>
      </c>
      <c r="E58" s="52">
        <f>A58-SQRT(D58^2+H58^2)*A58/1000000</f>
        <v>-0.09999856822</v>
      </c>
      <c r="F58" s="52">
        <f>A58+SQRT(D58^2+H58^2)*A58/1000000</f>
        <v>-0.1000014318</v>
      </c>
      <c r="G58" s="40">
        <f t="shared" si="1"/>
        <v>-2.29</v>
      </c>
      <c r="H58" s="51">
        <v>3.0</v>
      </c>
      <c r="I58" s="34">
        <f>G58*100/SQRT(D58^2+H58^2)</f>
        <v>-15.99405377</v>
      </c>
      <c r="J58" s="41">
        <v>-0.09552508460696019</v>
      </c>
      <c r="K58" s="36">
        <v>315.8</v>
      </c>
    </row>
    <row r="59" ht="14.25" customHeight="1">
      <c r="A59" s="31">
        <v>0.1</v>
      </c>
      <c r="B59" s="46" t="s">
        <v>100</v>
      </c>
      <c r="C59" s="47">
        <v>0.10000019</v>
      </c>
      <c r="D59" s="34">
        <v>14.0</v>
      </c>
      <c r="E59" s="31"/>
      <c r="F59" s="31"/>
      <c r="G59" s="34">
        <f t="shared" si="1"/>
        <v>1.9</v>
      </c>
      <c r="H59" s="48"/>
      <c r="I59" s="34"/>
      <c r="J59" s="35">
        <v>0.2351118196243637</v>
      </c>
      <c r="K59" s="36">
        <v>315.8</v>
      </c>
    </row>
    <row r="60" ht="14.25" customHeight="1">
      <c r="A60" s="37">
        <v>0.2</v>
      </c>
      <c r="B60" s="49" t="s">
        <v>100</v>
      </c>
      <c r="C60" s="50">
        <v>0.20000046</v>
      </c>
      <c r="D60" s="40">
        <v>10.25</v>
      </c>
      <c r="E60" s="37"/>
      <c r="F60" s="37"/>
      <c r="G60" s="40">
        <f t="shared" si="1"/>
        <v>2.3</v>
      </c>
      <c r="H60" s="51"/>
      <c r="I60" s="34"/>
      <c r="J60" s="41">
        <v>0.1509227385002961</v>
      </c>
      <c r="K60" s="36">
        <v>315.8</v>
      </c>
    </row>
    <row r="61" ht="14.25" customHeight="1">
      <c r="A61" s="31">
        <v>0.5</v>
      </c>
      <c r="B61" s="46" t="s">
        <v>100</v>
      </c>
      <c r="C61" s="47">
        <v>0.50000231</v>
      </c>
      <c r="D61" s="34">
        <v>5.9</v>
      </c>
      <c r="E61" s="31"/>
      <c r="F61" s="31"/>
      <c r="G61" s="34">
        <f t="shared" si="1"/>
        <v>4.62</v>
      </c>
      <c r="H61" s="48"/>
      <c r="I61" s="34"/>
      <c r="J61" s="35">
        <v>0.0764486130715513</v>
      </c>
      <c r="K61" s="36">
        <v>315.8</v>
      </c>
    </row>
    <row r="62" ht="14.25" customHeight="1">
      <c r="A62" s="37">
        <v>1.0</v>
      </c>
      <c r="B62" s="49" t="s">
        <v>100</v>
      </c>
      <c r="C62" s="50">
        <v>1.00000438</v>
      </c>
      <c r="D62" s="40">
        <v>4.7</v>
      </c>
      <c r="E62" s="38">
        <f>A62-SQRT(D62^2+H62^2)*A62/1000000</f>
        <v>0.9999950664</v>
      </c>
      <c r="F62" s="38">
        <f>A62+SQRT(D62^2+H62^2)*A62/1000000</f>
        <v>1.000004934</v>
      </c>
      <c r="G62" s="40">
        <f t="shared" si="1"/>
        <v>4.38</v>
      </c>
      <c r="H62" s="51">
        <v>1.5</v>
      </c>
      <c r="I62" s="34">
        <f>G62*100/SQRT(D62^2+H62^2)</f>
        <v>88.77973075</v>
      </c>
      <c r="J62" s="41">
        <v>0.03570698576748302</v>
      </c>
      <c r="K62" s="36">
        <v>315.8</v>
      </c>
    </row>
    <row r="63" ht="14.25" customHeight="1">
      <c r="A63" s="31">
        <v>-0.1</v>
      </c>
      <c r="B63" s="46" t="s">
        <v>100</v>
      </c>
      <c r="C63" s="47">
        <v>-0.10000003</v>
      </c>
      <c r="D63" s="34">
        <v>14.0</v>
      </c>
      <c r="E63" s="31"/>
      <c r="F63" s="31"/>
      <c r="G63" s="34">
        <f t="shared" si="1"/>
        <v>0.3</v>
      </c>
      <c r="H63" s="48"/>
      <c r="I63" s="34"/>
      <c r="J63" s="35">
        <v>-0.1641475807638434</v>
      </c>
      <c r="K63" s="36">
        <v>315.8</v>
      </c>
    </row>
    <row r="64" ht="14.25" customHeight="1">
      <c r="A64" s="37">
        <v>-0.2</v>
      </c>
      <c r="B64" s="49" t="s">
        <v>100</v>
      </c>
      <c r="C64" s="50">
        <v>-0.20000018</v>
      </c>
      <c r="D64" s="40">
        <v>10.25</v>
      </c>
      <c r="E64" s="37"/>
      <c r="F64" s="37"/>
      <c r="G64" s="40">
        <f t="shared" si="1"/>
        <v>0.8999999999</v>
      </c>
      <c r="H64" s="51"/>
      <c r="I64" s="34"/>
      <c r="J64" s="41">
        <v>-0.03535530722094139</v>
      </c>
      <c r="K64" s="36">
        <v>315.8</v>
      </c>
    </row>
    <row r="65" ht="14.25" customHeight="1">
      <c r="A65" s="31">
        <v>-0.5</v>
      </c>
      <c r="B65" s="46" t="s">
        <v>100</v>
      </c>
      <c r="C65" s="47">
        <v>-0.50000182</v>
      </c>
      <c r="D65" s="34">
        <v>5.9</v>
      </c>
      <c r="E65" s="31"/>
      <c r="F65" s="31"/>
      <c r="G65" s="34">
        <f t="shared" si="1"/>
        <v>3.64</v>
      </c>
      <c r="H65" s="48"/>
      <c r="I65" s="34"/>
      <c r="J65" s="35">
        <v>-0.09006137941508338</v>
      </c>
      <c r="K65" s="36">
        <v>315.8</v>
      </c>
    </row>
    <row r="66" ht="14.25" customHeight="1">
      <c r="A66" s="37">
        <v>-1.0</v>
      </c>
      <c r="B66" s="49" t="s">
        <v>100</v>
      </c>
      <c r="C66" s="50">
        <v>-1.00000362</v>
      </c>
      <c r="D66" s="40">
        <v>4.7</v>
      </c>
      <c r="E66" s="38">
        <f>A66-SQRT(D66^2+H66^2)*A66/1000000</f>
        <v>-0.9999950664</v>
      </c>
      <c r="F66" s="38">
        <f>A66+SQRT(D66^2+H66^2)*A66/1000000</f>
        <v>-1.000004934</v>
      </c>
      <c r="G66" s="40">
        <f t="shared" si="1"/>
        <v>3.62</v>
      </c>
      <c r="H66" s="51">
        <v>1.5</v>
      </c>
      <c r="I66" s="34">
        <f>G66*100/SQRT(D66^2+H66^2)</f>
        <v>73.37502861</v>
      </c>
      <c r="J66" s="41">
        <v>-0.02692572654521578</v>
      </c>
      <c r="K66" s="36">
        <v>315.8</v>
      </c>
    </row>
    <row r="67" ht="14.25" customHeight="1">
      <c r="A67" s="31">
        <v>1.0</v>
      </c>
      <c r="B67" s="46" t="s">
        <v>101</v>
      </c>
      <c r="C67" s="47">
        <v>1.0000033</v>
      </c>
      <c r="D67" s="34">
        <v>4.7</v>
      </c>
      <c r="E67" s="31"/>
      <c r="F67" s="31"/>
      <c r="G67" s="34">
        <f t="shared" si="1"/>
        <v>3.3</v>
      </c>
      <c r="H67" s="48"/>
      <c r="I67" s="34"/>
      <c r="J67" s="35">
        <v>0.09999966997620909</v>
      </c>
      <c r="K67" s="36">
        <v>315.8</v>
      </c>
    </row>
    <row r="68" ht="14.25" customHeight="1">
      <c r="A68" s="37">
        <v>2.0</v>
      </c>
      <c r="B68" s="49" t="s">
        <v>101</v>
      </c>
      <c r="C68" s="50">
        <v>2.0000077</v>
      </c>
      <c r="D68" s="40">
        <v>4.1</v>
      </c>
      <c r="E68" s="37"/>
      <c r="F68" s="37"/>
      <c r="G68" s="40">
        <f t="shared" si="1"/>
        <v>3.85</v>
      </c>
      <c r="H68" s="51"/>
      <c r="I68" s="34"/>
      <c r="J68" s="41">
        <v>0.04330110350525564</v>
      </c>
      <c r="K68" s="36">
        <v>315.8</v>
      </c>
    </row>
    <row r="69" ht="14.25" customHeight="1">
      <c r="A69" s="31">
        <v>5.0</v>
      </c>
      <c r="B69" s="46" t="s">
        <v>101</v>
      </c>
      <c r="C69" s="47">
        <v>5.0000212</v>
      </c>
      <c r="D69" s="34">
        <v>4.1</v>
      </c>
      <c r="E69" s="31"/>
      <c r="F69" s="31"/>
      <c r="G69" s="34">
        <f t="shared" si="1"/>
        <v>4.24</v>
      </c>
      <c r="H69" s="48"/>
      <c r="I69" s="34"/>
      <c r="J69" s="35">
        <v>0.04333314960273677</v>
      </c>
      <c r="K69" s="36">
        <v>315.8</v>
      </c>
    </row>
    <row r="70" ht="14.25" customHeight="1">
      <c r="A70" s="37">
        <v>10.0</v>
      </c>
      <c r="B70" s="49" t="s">
        <v>101</v>
      </c>
      <c r="C70" s="50">
        <v>10.0000438</v>
      </c>
      <c r="D70" s="40">
        <v>3.8</v>
      </c>
      <c r="E70" s="53">
        <f>A70-SQRT(D70^2+H70^2)*A70/1000000</f>
        <v>9.999959147</v>
      </c>
      <c r="F70" s="53">
        <f>A70+SQRT(D70^2+H70^2)*A70/1000000</f>
        <v>10.00004085</v>
      </c>
      <c r="G70" s="40">
        <f t="shared" si="1"/>
        <v>4.38</v>
      </c>
      <c r="H70" s="51">
        <v>1.5</v>
      </c>
      <c r="I70" s="34">
        <f t="shared" ref="I70:I71" si="2">G70*100/SQRT(D70^2+H70^2)</f>
        <v>107.2126281</v>
      </c>
      <c r="J70" s="41">
        <v>0.02499989051729666</v>
      </c>
      <c r="K70" s="36">
        <v>315.8</v>
      </c>
    </row>
    <row r="71" ht="14.25" customHeight="1">
      <c r="A71" s="31">
        <v>19.0</v>
      </c>
      <c r="B71" s="46" t="s">
        <v>101</v>
      </c>
      <c r="C71" s="47">
        <v>19.0001212</v>
      </c>
      <c r="D71" s="34">
        <v>3.8158</v>
      </c>
      <c r="E71" s="54">
        <f>A71-(D71+H71)*A71/1000000</f>
        <v>18.999899</v>
      </c>
      <c r="F71" s="54">
        <f>A71+(D71+H71)*A71/1000000</f>
        <v>19.000101</v>
      </c>
      <c r="G71" s="34">
        <f t="shared" si="1"/>
        <v>6.378947368</v>
      </c>
      <c r="H71" s="48">
        <v>1.5</v>
      </c>
      <c r="I71" s="34">
        <f t="shared" si="2"/>
        <v>155.5825567</v>
      </c>
      <c r="J71" s="35">
        <v>0.008228747072764976</v>
      </c>
      <c r="K71" s="36">
        <v>315.8</v>
      </c>
    </row>
    <row r="72" ht="14.25" customHeight="1">
      <c r="A72" s="37">
        <v>-1.0</v>
      </c>
      <c r="B72" s="49" t="s">
        <v>101</v>
      </c>
      <c r="C72" s="50">
        <v>-1.0000042</v>
      </c>
      <c r="D72" s="40">
        <v>4.7</v>
      </c>
      <c r="E72" s="37"/>
      <c r="F72" s="37"/>
      <c r="G72" s="40">
        <f t="shared" si="1"/>
        <v>4.2</v>
      </c>
      <c r="H72" s="51"/>
      <c r="I72" s="34"/>
      <c r="J72" s="41">
        <v>-0.1855913659293271</v>
      </c>
      <c r="K72" s="36">
        <v>315.8</v>
      </c>
    </row>
    <row r="73" ht="14.25" customHeight="1">
      <c r="A73" s="31">
        <v>-2.0</v>
      </c>
      <c r="B73" s="46" t="s">
        <v>101</v>
      </c>
      <c r="C73" s="47">
        <v>-2.0000082</v>
      </c>
      <c r="D73" s="34">
        <v>4.1</v>
      </c>
      <c r="E73" s="31"/>
      <c r="F73" s="31"/>
      <c r="G73" s="34">
        <f t="shared" si="1"/>
        <v>4.1</v>
      </c>
      <c r="H73" s="48"/>
      <c r="I73" s="34"/>
      <c r="J73" s="35">
        <v>-0.09610429424201893</v>
      </c>
      <c r="K73" s="36">
        <v>315.8</v>
      </c>
    </row>
    <row r="74" ht="14.25" customHeight="1">
      <c r="A74" s="37">
        <v>-5.0</v>
      </c>
      <c r="B74" s="49" t="s">
        <v>101</v>
      </c>
      <c r="C74" s="50">
        <v>-5.0000206</v>
      </c>
      <c r="D74" s="40">
        <v>4.1</v>
      </c>
      <c r="E74" s="37"/>
      <c r="F74" s="37"/>
      <c r="G74" s="40">
        <f t="shared" si="1"/>
        <v>4.12</v>
      </c>
      <c r="H74" s="51"/>
      <c r="I74" s="34"/>
      <c r="J74" s="41">
        <v>-0.03018449275521351</v>
      </c>
      <c r="K74" s="36">
        <v>315.8</v>
      </c>
    </row>
    <row r="75" ht="14.25" customHeight="1">
      <c r="A75" s="31">
        <v>-10.0</v>
      </c>
      <c r="B75" s="46" t="s">
        <v>101</v>
      </c>
      <c r="C75" s="47">
        <v>-10.0000405</v>
      </c>
      <c r="D75" s="34">
        <v>3.8</v>
      </c>
      <c r="E75" s="54">
        <f t="shared" ref="E75:E76" si="3">A75-SQRT(D75^2+H75^2)*A75/1000000</f>
        <v>-9.999961672</v>
      </c>
      <c r="F75" s="54">
        <f t="shared" ref="F75:F76" si="4">A75+SQRT(D75^2+H75^2)*A75/1000000</f>
        <v>-10.00003833</v>
      </c>
      <c r="G75" s="34">
        <f t="shared" si="1"/>
        <v>4.05</v>
      </c>
      <c r="H75" s="51">
        <v>0.5</v>
      </c>
      <c r="I75" s="34">
        <f t="shared" ref="I75:I76" si="5">G75*100/SQRT(D75^2+H75^2)</f>
        <v>105.6681552</v>
      </c>
      <c r="J75" s="35">
        <v>-0.02351113141776448</v>
      </c>
      <c r="K75" s="36">
        <v>315.8</v>
      </c>
    </row>
    <row r="76" ht="14.25" customHeight="1">
      <c r="A76" s="37">
        <v>-19.0</v>
      </c>
      <c r="B76" s="49" t="s">
        <v>101</v>
      </c>
      <c r="C76" s="50">
        <v>-19.000112</v>
      </c>
      <c r="D76" s="40">
        <v>3.8158</v>
      </c>
      <c r="E76" s="53">
        <f t="shared" si="3"/>
        <v>-18.9999221</v>
      </c>
      <c r="F76" s="53">
        <f t="shared" si="4"/>
        <v>-19.0000779</v>
      </c>
      <c r="G76" s="40">
        <f t="shared" si="1"/>
        <v>5.894736842</v>
      </c>
      <c r="H76" s="51">
        <v>1.5</v>
      </c>
      <c r="I76" s="34">
        <f t="shared" si="5"/>
        <v>143.7726597</v>
      </c>
      <c r="J76" s="41">
        <v>-0.0161030276615621</v>
      </c>
      <c r="K76" s="36">
        <v>315.8</v>
      </c>
    </row>
    <row r="77" ht="14.25" customHeight="1">
      <c r="A77" s="31">
        <v>10.0</v>
      </c>
      <c r="B77" s="46" t="s">
        <v>102</v>
      </c>
      <c r="C77" s="47">
        <v>10.000014</v>
      </c>
      <c r="D77" s="34">
        <v>3.8</v>
      </c>
      <c r="E77" s="31"/>
      <c r="F77" s="31"/>
      <c r="G77" s="34">
        <f t="shared" si="1"/>
        <v>1.4</v>
      </c>
      <c r="H77" s="48"/>
      <c r="I77" s="34"/>
      <c r="J77" s="35">
        <v>0.2522120794248262</v>
      </c>
      <c r="K77" s="36">
        <v>315.8</v>
      </c>
    </row>
    <row r="78" ht="14.25" customHeight="1">
      <c r="A78" s="37">
        <v>20.0</v>
      </c>
      <c r="B78" s="49" t="s">
        <v>102</v>
      </c>
      <c r="C78" s="50">
        <v>20.000087</v>
      </c>
      <c r="D78" s="40">
        <v>3.8</v>
      </c>
      <c r="E78" s="37"/>
      <c r="F78" s="37"/>
      <c r="G78" s="40">
        <f t="shared" si="1"/>
        <v>4.35</v>
      </c>
      <c r="H78" s="51"/>
      <c r="I78" s="34"/>
      <c r="J78" s="41">
        <v>0.08207345801816988</v>
      </c>
      <c r="K78" s="36">
        <v>315.8</v>
      </c>
    </row>
    <row r="79" ht="14.25" customHeight="1">
      <c r="A79" s="31">
        <v>50.0</v>
      </c>
      <c r="B79" s="46" t="s">
        <v>102</v>
      </c>
      <c r="C79" s="47">
        <v>50.000206</v>
      </c>
      <c r="D79" s="34">
        <v>7.0</v>
      </c>
      <c r="E79" s="31"/>
      <c r="F79" s="31"/>
      <c r="G79" s="34">
        <f t="shared" si="1"/>
        <v>4.12</v>
      </c>
      <c r="H79" s="48"/>
      <c r="I79" s="34"/>
      <c r="J79" s="35">
        <v>0.0760113818415123</v>
      </c>
      <c r="K79" s="36">
        <v>315.8</v>
      </c>
    </row>
    <row r="80" ht="14.25" customHeight="1">
      <c r="A80" s="37">
        <v>100.0</v>
      </c>
      <c r="B80" s="49" t="s">
        <v>102</v>
      </c>
      <c r="C80" s="50">
        <v>100.00045</v>
      </c>
      <c r="D80" s="40">
        <v>6.0</v>
      </c>
      <c r="E80" s="42">
        <f>A80-SQRT(D80^2+H80^2)*A80/1000000</f>
        <v>99.99936754</v>
      </c>
      <c r="F80" s="42">
        <f>A80+SQRT(D80^2+H80^2)*A80/1000000</f>
        <v>100.0006325</v>
      </c>
      <c r="G80" s="40">
        <f t="shared" si="1"/>
        <v>4.5</v>
      </c>
      <c r="H80" s="51">
        <v>2.0</v>
      </c>
      <c r="I80" s="34">
        <f>G80*100/SQRT(D80^2+H80^2)</f>
        <v>71.15124735</v>
      </c>
      <c r="J80" s="41">
        <v>0.03358225171138744</v>
      </c>
      <c r="K80" s="36">
        <v>315.8</v>
      </c>
    </row>
    <row r="81" ht="14.25" customHeight="1">
      <c r="A81" s="31">
        <v>-10.0</v>
      </c>
      <c r="B81" s="46" t="s">
        <v>102</v>
      </c>
      <c r="C81" s="47">
        <v>-10.000056</v>
      </c>
      <c r="D81" s="34">
        <v>3.8</v>
      </c>
      <c r="E81" s="31"/>
      <c r="F81" s="31"/>
      <c r="G81" s="34">
        <f t="shared" si="1"/>
        <v>5.6</v>
      </c>
      <c r="H81" s="48"/>
      <c r="I81" s="34"/>
      <c r="J81" s="35">
        <v>-0.2397902333152009</v>
      </c>
      <c r="K81" s="36">
        <v>315.8</v>
      </c>
    </row>
    <row r="82" ht="14.25" customHeight="1">
      <c r="A82" s="37">
        <v>-20.0</v>
      </c>
      <c r="B82" s="49" t="s">
        <v>102</v>
      </c>
      <c r="C82" s="50">
        <v>-20.000119</v>
      </c>
      <c r="D82" s="40">
        <v>3.8</v>
      </c>
      <c r="E82" s="37"/>
      <c r="F82" s="37"/>
      <c r="G82" s="40">
        <f t="shared" si="1"/>
        <v>5.95</v>
      </c>
      <c r="H82" s="51"/>
      <c r="I82" s="34"/>
      <c r="J82" s="41">
        <v>-0.0666662699987261</v>
      </c>
      <c r="K82" s="36">
        <v>315.8</v>
      </c>
    </row>
    <row r="83" ht="14.25" customHeight="1">
      <c r="A83" s="31">
        <v>-50.0</v>
      </c>
      <c r="B83" s="46" t="s">
        <v>102</v>
      </c>
      <c r="C83" s="47">
        <v>-50.000268</v>
      </c>
      <c r="D83" s="34">
        <v>7.0</v>
      </c>
      <c r="E83" s="31"/>
      <c r="F83" s="31"/>
      <c r="G83" s="34">
        <f t="shared" si="1"/>
        <v>5.36</v>
      </c>
      <c r="H83" s="48"/>
      <c r="I83" s="34"/>
      <c r="J83" s="35">
        <v>-0.08944223968620078</v>
      </c>
      <c r="K83" s="36">
        <v>315.8</v>
      </c>
    </row>
    <row r="84" ht="14.25" customHeight="1">
      <c r="A84" s="37">
        <v>-100.0</v>
      </c>
      <c r="B84" s="49" t="s">
        <v>102</v>
      </c>
      <c r="C84" s="50">
        <v>-100.000471</v>
      </c>
      <c r="D84" s="40">
        <v>6.0</v>
      </c>
      <c r="E84" s="42">
        <f>A84-SQRT(D84^2+H84^2)*A84/1000000</f>
        <v>-99.99936754</v>
      </c>
      <c r="F84" s="42">
        <f>A84+SQRT(D84^2+H84^2)*A84/1000000</f>
        <v>-100.0006325</v>
      </c>
      <c r="G84" s="40">
        <f t="shared" si="1"/>
        <v>4.71</v>
      </c>
      <c r="H84" s="51">
        <v>2.0</v>
      </c>
      <c r="I84" s="34">
        <f>G84*100/SQRT(D84^2+H84^2)</f>
        <v>74.4716389</v>
      </c>
      <c r="J84" s="41">
        <v>-0.04183280428624243</v>
      </c>
      <c r="K84" s="36">
        <v>315.8</v>
      </c>
    </row>
    <row r="85" ht="14.25" customHeight="1">
      <c r="A85" s="31">
        <v>-100.0</v>
      </c>
      <c r="B85" s="46" t="s">
        <v>103</v>
      </c>
      <c r="C85" s="47">
        <v>-100.00048</v>
      </c>
      <c r="D85" s="34">
        <v>6.0</v>
      </c>
      <c r="E85" s="31"/>
      <c r="F85" s="31"/>
      <c r="G85" s="34">
        <f t="shared" si="1"/>
        <v>4.8</v>
      </c>
      <c r="H85" s="48"/>
      <c r="I85" s="34"/>
      <c r="J85" s="35">
        <v>-0.1922084539746118</v>
      </c>
      <c r="K85" s="36">
        <v>315.8</v>
      </c>
    </row>
    <row r="86" ht="14.25" customHeight="1">
      <c r="A86" s="37">
        <v>-200.0</v>
      </c>
      <c r="B86" s="49" t="s">
        <v>103</v>
      </c>
      <c r="C86" s="50">
        <v>-200.00071</v>
      </c>
      <c r="D86" s="40">
        <v>5.5</v>
      </c>
      <c r="E86" s="37"/>
      <c r="F86" s="37"/>
      <c r="G86" s="40">
        <f t="shared" si="1"/>
        <v>3.55</v>
      </c>
      <c r="H86" s="51"/>
      <c r="I86" s="34"/>
      <c r="J86" s="41">
        <v>-0.07817331850658983</v>
      </c>
      <c r="K86" s="36">
        <v>315.8</v>
      </c>
    </row>
    <row r="87" ht="14.25" customHeight="1">
      <c r="A87" s="31">
        <v>-500.0</v>
      </c>
      <c r="B87" s="46" t="s">
        <v>103</v>
      </c>
      <c r="C87" s="47">
        <v>-500.00211</v>
      </c>
      <c r="D87" s="34">
        <v>8.2</v>
      </c>
      <c r="E87" s="31"/>
      <c r="F87" s="31"/>
      <c r="G87" s="34">
        <f t="shared" si="1"/>
        <v>4.22</v>
      </c>
      <c r="H87" s="48"/>
      <c r="I87" s="34"/>
      <c r="J87" s="35">
        <v>-0.02236058543313553</v>
      </c>
      <c r="K87" s="36">
        <v>315.8</v>
      </c>
    </row>
    <row r="88" ht="14.25" customHeight="1">
      <c r="A88" s="37">
        <v>-1000.0</v>
      </c>
      <c r="B88" s="49" t="s">
        <v>103</v>
      </c>
      <c r="C88" s="50">
        <v>-1000.00393</v>
      </c>
      <c r="D88" s="40">
        <v>7.6</v>
      </c>
      <c r="E88" s="55">
        <f>A88-SQRT(D88^2+H88^2)*A88/1000000</f>
        <v>-999.9921412</v>
      </c>
      <c r="F88" s="55">
        <f>A88+SQRT(D88^2+H88^2)*A88/1000000</f>
        <v>-1000.007859</v>
      </c>
      <c r="G88" s="40">
        <f t="shared" si="1"/>
        <v>3.93</v>
      </c>
      <c r="H88" s="51">
        <v>2.0</v>
      </c>
      <c r="I88" s="34">
        <f>G88*100/SQRT(D88^2+H88^2)</f>
        <v>50.00793331</v>
      </c>
      <c r="J88" s="41">
        <v>-0.02147341350447057</v>
      </c>
      <c r="K88" s="36">
        <v>315.8</v>
      </c>
    </row>
    <row r="89" ht="14.25" customHeight="1">
      <c r="A89" s="31">
        <v>100.0</v>
      </c>
      <c r="B89" s="46" t="s">
        <v>103</v>
      </c>
      <c r="C89" s="47">
        <v>100.0003</v>
      </c>
      <c r="D89" s="34">
        <v>6.0</v>
      </c>
      <c r="E89" s="31"/>
      <c r="F89" s="31"/>
      <c r="G89" s="34">
        <f t="shared" si="1"/>
        <v>3</v>
      </c>
      <c r="H89" s="48"/>
      <c r="I89" s="34"/>
      <c r="J89" s="35">
        <v>0.141420931956599</v>
      </c>
      <c r="K89" s="36">
        <v>315.8</v>
      </c>
    </row>
    <row r="90" ht="14.25" customHeight="1">
      <c r="A90" s="37">
        <v>200.0</v>
      </c>
      <c r="B90" s="49" t="s">
        <v>103</v>
      </c>
      <c r="C90" s="50">
        <v>200.0006</v>
      </c>
      <c r="D90" s="40">
        <v>5.5</v>
      </c>
      <c r="E90" s="37"/>
      <c r="F90" s="37"/>
      <c r="G90" s="40">
        <f t="shared" si="1"/>
        <v>3</v>
      </c>
      <c r="H90" s="51"/>
      <c r="I90" s="34"/>
      <c r="J90" s="41">
        <v>0.08660228056490502</v>
      </c>
      <c r="K90" s="36">
        <v>315.8</v>
      </c>
    </row>
    <row r="91" ht="14.25" customHeight="1">
      <c r="A91" s="31">
        <v>500.0</v>
      </c>
      <c r="B91" s="46" t="s">
        <v>103</v>
      </c>
      <c r="C91" s="47">
        <v>500.00188</v>
      </c>
      <c r="D91" s="34">
        <v>8.2</v>
      </c>
      <c r="E91" s="31"/>
      <c r="F91" s="31"/>
      <c r="G91" s="34">
        <f t="shared" si="1"/>
        <v>3.76</v>
      </c>
      <c r="H91" s="48"/>
      <c r="I91" s="34"/>
      <c r="J91" s="35">
        <v>0.0338295113200757</v>
      </c>
      <c r="K91" s="36">
        <v>315.8</v>
      </c>
    </row>
    <row r="92" ht="14.25" customHeight="1">
      <c r="A92" s="37">
        <v>1000.0</v>
      </c>
      <c r="B92" s="49" t="s">
        <v>103</v>
      </c>
      <c r="C92" s="50">
        <v>1000.00391</v>
      </c>
      <c r="D92" s="40">
        <v>7.6</v>
      </c>
      <c r="E92" s="55">
        <f>A92-SQRT(D92^2+H92^2)*A92/1000000</f>
        <v>999.9921412</v>
      </c>
      <c r="F92" s="55">
        <f>A92+SQRT(D92^2+H92^2)*A92/1000000</f>
        <v>1000.007859</v>
      </c>
      <c r="G92" s="40">
        <f t="shared" si="1"/>
        <v>3.91</v>
      </c>
      <c r="H92" s="51">
        <v>2.0</v>
      </c>
      <c r="I92" s="34">
        <f>G92*100/SQRT(D92^2+H92^2)</f>
        <v>49.75344001</v>
      </c>
      <c r="J92" s="41">
        <v>0.02738602078385349</v>
      </c>
      <c r="K92" s="36">
        <v>315.8</v>
      </c>
    </row>
    <row r="93" ht="13.5" customHeight="1">
      <c r="A93" s="4"/>
      <c r="B93" s="4"/>
      <c r="C93" s="4"/>
      <c r="D93" s="4"/>
      <c r="E93" s="4"/>
      <c r="F93" s="4"/>
      <c r="G93" s="4"/>
      <c r="H93" s="4"/>
      <c r="J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J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J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J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J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J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J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J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J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J102" s="4"/>
    </row>
    <row r="103" ht="25.5" customHeight="1">
      <c r="A103" s="3"/>
      <c r="B103" s="3"/>
      <c r="C103" s="3"/>
      <c r="D103" s="56"/>
      <c r="E103" s="2" t="s">
        <v>104</v>
      </c>
      <c r="F103" s="3"/>
      <c r="G103" s="3"/>
      <c r="H103" s="3"/>
      <c r="I103" s="3"/>
      <c r="J103" s="4"/>
    </row>
    <row r="104" ht="25.5" customHeight="1">
      <c r="A104" s="28" t="s">
        <v>105</v>
      </c>
      <c r="B104" s="28" t="s">
        <v>106</v>
      </c>
      <c r="C104" s="28" t="s">
        <v>107</v>
      </c>
      <c r="D104" s="29" t="s">
        <v>108</v>
      </c>
      <c r="E104" s="28" t="s">
        <v>109</v>
      </c>
      <c r="F104" s="28" t="s">
        <v>110</v>
      </c>
      <c r="G104" s="29" t="s">
        <v>111</v>
      </c>
      <c r="H104" s="29" t="s">
        <v>85</v>
      </c>
      <c r="I104" s="29" t="s">
        <v>86</v>
      </c>
      <c r="J104" s="28" t="s">
        <v>112</v>
      </c>
    </row>
    <row r="105" ht="14.25" customHeight="1">
      <c r="A105" s="31" t="s">
        <v>113</v>
      </c>
      <c r="B105" s="57">
        <v>0.9996126</v>
      </c>
      <c r="C105" s="57">
        <v>0.999645</v>
      </c>
      <c r="D105" s="31">
        <v>85.0</v>
      </c>
      <c r="E105" s="57">
        <f>B105-SQRT(D105^2+H105^2)*B105/1000000</f>
        <v>0.9995253126</v>
      </c>
      <c r="F105" s="57">
        <f>B105-SQRT(D105^2+H105^2)*B105/1000000</f>
        <v>0.9995253126</v>
      </c>
      <c r="G105" s="48">
        <f t="shared" ref="G105:G121" si="6">(C105-B105)*1000000/B105</f>
        <v>32.41255662</v>
      </c>
      <c r="H105" s="58">
        <v>20.0</v>
      </c>
      <c r="I105" s="34">
        <f t="shared" ref="I105:I121" si="7">G105*100/SQRT(D105^2+H105^2)</f>
        <v>37.11875187</v>
      </c>
      <c r="J105" s="34">
        <v>5.076247850544966</v>
      </c>
      <c r="K105" s="36">
        <v>315.8</v>
      </c>
    </row>
    <row r="106" ht="14.25" customHeight="1">
      <c r="A106" s="37" t="s">
        <v>114</v>
      </c>
      <c r="B106" s="38">
        <v>1.8999505</v>
      </c>
      <c r="C106" s="38">
        <v>1.899976</v>
      </c>
      <c r="D106" s="37">
        <v>85.0</v>
      </c>
      <c r="E106" s="38">
        <f t="shared" ref="E106:E121" si="8">B106-(D106+H106)*B106/1000000</f>
        <v>1.899760505</v>
      </c>
      <c r="F106" s="38">
        <f t="shared" ref="F106:F121" si="9">B106+(D106+H106)*B106/1000000</f>
        <v>1.900140495</v>
      </c>
      <c r="G106" s="51">
        <f t="shared" si="6"/>
        <v>13.42140229</v>
      </c>
      <c r="H106" s="59">
        <v>15.0</v>
      </c>
      <c r="I106" s="34">
        <f t="shared" si="7"/>
        <v>15.5496192</v>
      </c>
      <c r="J106" s="40">
        <v>3.170094604631037</v>
      </c>
      <c r="K106" s="36">
        <v>315.8</v>
      </c>
    </row>
    <row r="107" ht="14.25" customHeight="1">
      <c r="A107" s="31" t="s">
        <v>115</v>
      </c>
      <c r="B107" s="54">
        <v>10.000352</v>
      </c>
      <c r="C107" s="54">
        <v>10.000308</v>
      </c>
      <c r="D107" s="31">
        <v>26.0</v>
      </c>
      <c r="E107" s="54">
        <f t="shared" si="8"/>
        <v>10.00004199</v>
      </c>
      <c r="F107" s="54">
        <f t="shared" si="9"/>
        <v>10.00066201</v>
      </c>
      <c r="G107" s="48">
        <f t="shared" si="6"/>
        <v>-4.399845125</v>
      </c>
      <c r="H107" s="58">
        <v>5.0</v>
      </c>
      <c r="I107" s="34">
        <f t="shared" si="7"/>
        <v>-16.61798569</v>
      </c>
      <c r="J107" s="34">
        <v>0.8140865755934289</v>
      </c>
      <c r="K107" s="36">
        <v>315.8</v>
      </c>
    </row>
    <row r="108" ht="14.25" customHeight="1">
      <c r="A108" s="37" t="s">
        <v>116</v>
      </c>
      <c r="B108" s="53">
        <v>19.003878</v>
      </c>
      <c r="C108" s="53">
        <v>19.003757</v>
      </c>
      <c r="D108" s="37">
        <v>24.0</v>
      </c>
      <c r="E108" s="53">
        <f t="shared" si="8"/>
        <v>19.00332689</v>
      </c>
      <c r="F108" s="53">
        <f t="shared" si="9"/>
        <v>19.00442911</v>
      </c>
      <c r="G108" s="51">
        <f t="shared" si="6"/>
        <v>-6.36712149</v>
      </c>
      <c r="H108" s="59">
        <v>5.0</v>
      </c>
      <c r="I108" s="34">
        <f t="shared" si="7"/>
        <v>-25.97203029</v>
      </c>
      <c r="J108" s="40">
        <v>0.2723000982228442</v>
      </c>
      <c r="K108" s="36">
        <v>315.8</v>
      </c>
    </row>
    <row r="109" ht="14.25" customHeight="1">
      <c r="A109" s="31" t="s">
        <v>117</v>
      </c>
      <c r="B109" s="32">
        <v>100.00534</v>
      </c>
      <c r="C109" s="32">
        <v>100.0044</v>
      </c>
      <c r="D109" s="31">
        <v>15.0</v>
      </c>
      <c r="E109" s="32">
        <f t="shared" si="8"/>
        <v>100.0035399</v>
      </c>
      <c r="F109" s="32">
        <f t="shared" si="9"/>
        <v>100.0071401</v>
      </c>
      <c r="G109" s="48">
        <f t="shared" si="6"/>
        <v>-9.399498067</v>
      </c>
      <c r="H109" s="58">
        <v>3.0</v>
      </c>
      <c r="I109" s="34">
        <f t="shared" si="7"/>
        <v>-61.4464411</v>
      </c>
      <c r="J109" s="34">
        <v>0.1563403130093734</v>
      </c>
      <c r="K109" s="36">
        <v>315.8</v>
      </c>
    </row>
    <row r="110" ht="14.25" customHeight="1">
      <c r="A110" s="37" t="s">
        <v>118</v>
      </c>
      <c r="B110" s="42">
        <v>190.00323</v>
      </c>
      <c r="C110" s="42">
        <v>190.00179</v>
      </c>
      <c r="D110" s="37">
        <v>15.0</v>
      </c>
      <c r="E110" s="42">
        <f t="shared" si="8"/>
        <v>189.9998099</v>
      </c>
      <c r="F110" s="42">
        <f t="shared" si="9"/>
        <v>190.0066501</v>
      </c>
      <c r="G110" s="51">
        <f t="shared" si="6"/>
        <v>-7.578818529</v>
      </c>
      <c r="H110" s="59">
        <v>3.0</v>
      </c>
      <c r="I110" s="34">
        <f t="shared" si="7"/>
        <v>-49.54428662</v>
      </c>
      <c r="J110" s="40">
        <v>0.06445964913174448</v>
      </c>
      <c r="K110" s="36">
        <v>315.8</v>
      </c>
    </row>
    <row r="111" ht="14.25" customHeight="1">
      <c r="A111" s="31" t="s">
        <v>119</v>
      </c>
      <c r="B111" s="43">
        <v>999.9469</v>
      </c>
      <c r="C111" s="43">
        <v>999.9365</v>
      </c>
      <c r="D111" s="31">
        <v>11.0</v>
      </c>
      <c r="E111" s="43">
        <f t="shared" si="8"/>
        <v>999.9329007</v>
      </c>
      <c r="F111" s="43">
        <f t="shared" si="9"/>
        <v>999.9608993</v>
      </c>
      <c r="G111" s="48">
        <f t="shared" si="6"/>
        <v>-10.40055227</v>
      </c>
      <c r="H111" s="58">
        <v>3.0</v>
      </c>
      <c r="I111" s="34">
        <f t="shared" si="7"/>
        <v>-91.21887773</v>
      </c>
      <c r="J111" s="34">
        <v>0.1118104988135992</v>
      </c>
      <c r="K111" s="36">
        <v>315.8</v>
      </c>
    </row>
    <row r="112" ht="14.25" customHeight="1">
      <c r="A112" s="37" t="s">
        <v>120</v>
      </c>
      <c r="B112" s="55">
        <v>1899.9106</v>
      </c>
      <c r="C112" s="55">
        <v>1899.8911</v>
      </c>
      <c r="D112" s="37">
        <v>11.0</v>
      </c>
      <c r="E112" s="55">
        <f t="shared" si="8"/>
        <v>1899.884001</v>
      </c>
      <c r="F112" s="55">
        <f t="shared" si="9"/>
        <v>1899.937199</v>
      </c>
      <c r="G112" s="51">
        <f t="shared" si="6"/>
        <v>-10.26364083</v>
      </c>
      <c r="H112" s="59">
        <v>3.0</v>
      </c>
      <c r="I112" s="34">
        <f t="shared" si="7"/>
        <v>-90.01808494</v>
      </c>
      <c r="J112" s="40">
        <v>0.06680885643000094</v>
      </c>
      <c r="K112" s="36">
        <v>315.8</v>
      </c>
    </row>
    <row r="113" ht="14.25" customHeight="1">
      <c r="A113" s="31" t="s">
        <v>121</v>
      </c>
      <c r="B113" s="35">
        <v>10000.453</v>
      </c>
      <c r="C113" s="35">
        <v>10000.38</v>
      </c>
      <c r="D113" s="31">
        <v>9.0</v>
      </c>
      <c r="E113" s="35">
        <f t="shared" si="8"/>
        <v>10000.33299</v>
      </c>
      <c r="F113" s="35">
        <f t="shared" si="9"/>
        <v>10000.57301</v>
      </c>
      <c r="G113" s="48">
        <f t="shared" si="6"/>
        <v>-7.299669325</v>
      </c>
      <c r="H113" s="58">
        <v>3.0</v>
      </c>
      <c r="I113" s="34">
        <f t="shared" si="7"/>
        <v>-76.94527078</v>
      </c>
      <c r="J113" s="34">
        <v>0.09279254656424178</v>
      </c>
      <c r="K113" s="36">
        <v>315.8</v>
      </c>
    </row>
    <row r="114" ht="14.25" customHeight="1">
      <c r="A114" s="37" t="s">
        <v>122</v>
      </c>
      <c r="B114" s="41">
        <v>18999.722</v>
      </c>
      <c r="C114" s="41">
        <v>18999.581</v>
      </c>
      <c r="D114" s="37">
        <v>9.0</v>
      </c>
      <c r="E114" s="41">
        <f t="shared" si="8"/>
        <v>18999.494</v>
      </c>
      <c r="F114" s="41">
        <f t="shared" si="9"/>
        <v>18999.95</v>
      </c>
      <c r="G114" s="51">
        <f t="shared" si="6"/>
        <v>-7.421161215</v>
      </c>
      <c r="H114" s="59">
        <v>3.0</v>
      </c>
      <c r="I114" s="34">
        <f t="shared" si="7"/>
        <v>-78.22590774</v>
      </c>
      <c r="J114" s="40">
        <v>0.08728152446468188</v>
      </c>
      <c r="K114" s="36">
        <v>315.8</v>
      </c>
    </row>
    <row r="115" ht="14.25" customHeight="1">
      <c r="A115" s="31" t="s">
        <v>123</v>
      </c>
      <c r="B115" s="34">
        <v>99998.75</v>
      </c>
      <c r="C115" s="34">
        <v>99998.07</v>
      </c>
      <c r="D115" s="31">
        <v>11.0</v>
      </c>
      <c r="E115" s="34">
        <f t="shared" si="8"/>
        <v>99997.15002</v>
      </c>
      <c r="F115" s="34">
        <f t="shared" si="9"/>
        <v>100000.35</v>
      </c>
      <c r="G115" s="48">
        <f t="shared" si="6"/>
        <v>-6.800085001</v>
      </c>
      <c r="H115" s="58">
        <v>5.0</v>
      </c>
      <c r="I115" s="34">
        <f t="shared" si="7"/>
        <v>-56.2779039</v>
      </c>
      <c r="J115" s="34">
        <v>0.08660421185737598</v>
      </c>
      <c r="K115" s="36">
        <v>315.8</v>
      </c>
    </row>
    <row r="116" ht="14.25" customHeight="1">
      <c r="A116" s="37" t="s">
        <v>124</v>
      </c>
      <c r="B116" s="41">
        <v>189994.66</v>
      </c>
      <c r="C116" s="41">
        <v>189993.35</v>
      </c>
      <c r="D116" s="37">
        <v>11.0</v>
      </c>
      <c r="E116" s="41">
        <f t="shared" si="8"/>
        <v>189991.6201</v>
      </c>
      <c r="F116" s="41">
        <f t="shared" si="9"/>
        <v>189997.6999</v>
      </c>
      <c r="G116" s="51">
        <f t="shared" si="6"/>
        <v>-6.894930626</v>
      </c>
      <c r="H116" s="59">
        <v>5.0</v>
      </c>
      <c r="I116" s="34">
        <f t="shared" si="7"/>
        <v>-57.06285188</v>
      </c>
      <c r="J116" s="40">
        <v>0.07895013168536288</v>
      </c>
      <c r="K116" s="36">
        <v>315.8</v>
      </c>
    </row>
    <row r="117" ht="14.25" customHeight="1">
      <c r="A117" s="31" t="s">
        <v>125</v>
      </c>
      <c r="B117" s="48">
        <v>999908.7</v>
      </c>
      <c r="C117" s="48">
        <v>999911.1</v>
      </c>
      <c r="D117" s="31">
        <v>16.0</v>
      </c>
      <c r="E117" s="48">
        <f t="shared" si="8"/>
        <v>999884.7022</v>
      </c>
      <c r="F117" s="48">
        <f t="shared" si="9"/>
        <v>999932.6978</v>
      </c>
      <c r="G117" s="48">
        <f t="shared" si="6"/>
        <v>2.40021914</v>
      </c>
      <c r="H117" s="58">
        <v>8.0</v>
      </c>
      <c r="I117" s="34">
        <f t="shared" si="7"/>
        <v>13.4176329</v>
      </c>
      <c r="J117" s="34">
        <v>0.1878404935182885</v>
      </c>
      <c r="K117" s="36">
        <v>315.8</v>
      </c>
    </row>
    <row r="118" ht="14.25" customHeight="1">
      <c r="A118" s="37" t="s">
        <v>126</v>
      </c>
      <c r="B118" s="51">
        <v>1899855.1</v>
      </c>
      <c r="C118" s="51">
        <v>1899850.4</v>
      </c>
      <c r="D118" s="37">
        <v>17.0</v>
      </c>
      <c r="E118" s="51">
        <f t="shared" si="8"/>
        <v>1899807.604</v>
      </c>
      <c r="F118" s="51">
        <f t="shared" si="9"/>
        <v>1899902.596</v>
      </c>
      <c r="G118" s="51">
        <f t="shared" si="6"/>
        <v>-2.473872876</v>
      </c>
      <c r="H118" s="59">
        <v>8.0</v>
      </c>
      <c r="I118" s="34">
        <f t="shared" si="7"/>
        <v>-13.16709674</v>
      </c>
      <c r="J118" s="40">
        <v>0.03823896643759721</v>
      </c>
      <c r="K118" s="36">
        <v>315.8</v>
      </c>
    </row>
    <row r="119" ht="14.25" customHeight="1">
      <c r="A119" s="31" t="s">
        <v>127</v>
      </c>
      <c r="B119" s="58">
        <v>9998564.0</v>
      </c>
      <c r="C119" s="58">
        <v>9999497.0</v>
      </c>
      <c r="D119" s="31">
        <v>33.0</v>
      </c>
      <c r="E119" s="58">
        <f t="shared" si="8"/>
        <v>9998114.065</v>
      </c>
      <c r="F119" s="58">
        <f t="shared" si="9"/>
        <v>9999013.935</v>
      </c>
      <c r="G119" s="48">
        <f t="shared" si="6"/>
        <v>93.3133998</v>
      </c>
      <c r="H119" s="58">
        <v>12.0</v>
      </c>
      <c r="I119" s="34">
        <f t="shared" si="7"/>
        <v>265.7433923</v>
      </c>
      <c r="J119" s="34">
        <v>0.2236180457376796</v>
      </c>
      <c r="K119" s="36">
        <v>315.8</v>
      </c>
    </row>
    <row r="120" ht="14.25" customHeight="1">
      <c r="A120" s="37" t="s">
        <v>128</v>
      </c>
      <c r="B120" s="59">
        <v>1.89995E7</v>
      </c>
      <c r="C120" s="59">
        <v>1.900019E7</v>
      </c>
      <c r="D120" s="37">
        <v>43.0</v>
      </c>
      <c r="E120" s="59">
        <f t="shared" si="8"/>
        <v>18998455.03</v>
      </c>
      <c r="F120" s="59">
        <f t="shared" si="9"/>
        <v>19000544.97</v>
      </c>
      <c r="G120" s="51">
        <f t="shared" si="6"/>
        <v>36.31674518</v>
      </c>
      <c r="H120" s="59">
        <v>12.0</v>
      </c>
      <c r="I120" s="34">
        <f t="shared" si="7"/>
        <v>81.34919682</v>
      </c>
      <c r="J120" s="40">
        <v>0.290664488544253</v>
      </c>
      <c r="K120" s="36">
        <v>315.8</v>
      </c>
    </row>
    <row r="121" ht="14.25" customHeight="1">
      <c r="A121" s="31" t="s">
        <v>129</v>
      </c>
      <c r="B121" s="58">
        <v>1.0000939E8</v>
      </c>
      <c r="C121" s="58">
        <v>1.0012052E8</v>
      </c>
      <c r="D121" s="31">
        <v>110.0</v>
      </c>
      <c r="E121" s="58">
        <f t="shared" si="8"/>
        <v>99980387.28</v>
      </c>
      <c r="F121" s="58">
        <f t="shared" si="9"/>
        <v>100038392.7</v>
      </c>
      <c r="G121" s="48">
        <f t="shared" si="6"/>
        <v>1111.195659</v>
      </c>
      <c r="H121" s="58">
        <v>180.0</v>
      </c>
      <c r="I121" s="34">
        <f t="shared" si="7"/>
        <v>526.7572607</v>
      </c>
      <c r="J121" s="34">
        <v>1.685751230714455</v>
      </c>
      <c r="K121" s="36">
        <v>315.8</v>
      </c>
    </row>
    <row r="122" ht="14.25" customHeight="1">
      <c r="A122" s="31"/>
      <c r="B122" s="32"/>
      <c r="C122" s="31"/>
      <c r="D122" s="31"/>
      <c r="E122" s="31"/>
      <c r="F122" s="31"/>
      <c r="G122" s="34"/>
      <c r="H122" s="34"/>
      <c r="I122" s="34"/>
      <c r="J122" s="34"/>
    </row>
    <row r="123" ht="14.25" customHeight="1">
      <c r="A123" s="31"/>
      <c r="B123" s="35"/>
      <c r="C123" s="31"/>
      <c r="D123" s="31"/>
      <c r="E123" s="31"/>
      <c r="F123" s="31"/>
      <c r="G123" s="34"/>
      <c r="H123" s="34"/>
      <c r="I123" s="34"/>
      <c r="J123" s="34"/>
    </row>
    <row r="124" ht="14.25" customHeight="1">
      <c r="A124" s="31"/>
      <c r="B124" s="35"/>
      <c r="C124" s="31"/>
      <c r="D124" s="31"/>
      <c r="E124" s="31"/>
      <c r="F124" s="31"/>
      <c r="G124" s="34"/>
      <c r="H124" s="34"/>
      <c r="I124" s="34"/>
      <c r="J124" s="34"/>
    </row>
    <row r="125" ht="14.25" customHeight="1">
      <c r="A125" s="31"/>
      <c r="B125" s="35"/>
      <c r="C125" s="31"/>
      <c r="D125" s="31"/>
      <c r="E125" s="31"/>
      <c r="F125" s="31"/>
      <c r="G125" s="34"/>
      <c r="H125" s="34"/>
      <c r="I125" s="34"/>
      <c r="J125" s="34"/>
    </row>
    <row r="126" ht="14.25" customHeight="1">
      <c r="A126" s="31"/>
      <c r="B126" s="35"/>
      <c r="C126" s="31"/>
      <c r="D126" s="31"/>
      <c r="E126" s="31"/>
      <c r="F126" s="31"/>
      <c r="G126" s="34"/>
      <c r="H126" s="34"/>
      <c r="I126" s="34"/>
      <c r="J126" s="34"/>
    </row>
    <row r="127" ht="14.25" customHeight="1">
      <c r="A127" s="31"/>
      <c r="B127" s="35"/>
      <c r="C127" s="31"/>
      <c r="D127" s="31"/>
      <c r="E127" s="31"/>
      <c r="F127" s="31"/>
      <c r="G127" s="34"/>
      <c r="H127" s="34"/>
      <c r="I127" s="34"/>
      <c r="J127" s="34"/>
    </row>
    <row r="128" ht="14.25" customHeight="1">
      <c r="A128" s="22"/>
      <c r="B128" s="4"/>
      <c r="C128" s="4"/>
      <c r="D128" s="4"/>
      <c r="E128" s="4"/>
      <c r="F128" s="4"/>
      <c r="G128" s="4"/>
      <c r="H128" s="4"/>
      <c r="J128" s="4"/>
    </row>
    <row r="129" ht="25.5" customHeight="1">
      <c r="A129" s="60" t="s">
        <v>130</v>
      </c>
      <c r="B129" s="61" t="s">
        <v>131</v>
      </c>
      <c r="C129" s="60" t="s">
        <v>132</v>
      </c>
      <c r="D129" s="60" t="s">
        <v>133</v>
      </c>
      <c r="E129" s="60" t="s">
        <v>134</v>
      </c>
      <c r="F129" s="60" t="s">
        <v>135</v>
      </c>
      <c r="G129" s="61" t="s">
        <v>136</v>
      </c>
      <c r="H129" s="60" t="s">
        <v>85</v>
      </c>
      <c r="I129" s="60" t="s">
        <v>86</v>
      </c>
      <c r="J129" s="60" t="s">
        <v>137</v>
      </c>
    </row>
    <row r="130" ht="14.25" customHeight="1">
      <c r="A130" s="31" t="s">
        <v>138</v>
      </c>
      <c r="B130" s="31" t="s">
        <v>115</v>
      </c>
      <c r="C130" s="31">
        <v>3.0E-5</v>
      </c>
      <c r="D130" s="33">
        <v>5.0E-5</v>
      </c>
      <c r="E130" s="33"/>
      <c r="F130" s="33"/>
      <c r="G130" s="31" t="s">
        <v>89</v>
      </c>
      <c r="H130" s="33"/>
      <c r="I130" s="31"/>
      <c r="J130" s="62">
        <v>4.330127018922193E-6</v>
      </c>
      <c r="K130" s="36">
        <v>1.611E39</v>
      </c>
    </row>
    <row r="131" ht="14.25" customHeight="1">
      <c r="A131" s="37" t="s">
        <v>138</v>
      </c>
      <c r="B131" s="49" t="s">
        <v>117</v>
      </c>
      <c r="C131" s="37">
        <v>5.0E-5</v>
      </c>
      <c r="D131" s="39">
        <v>5.0E-5</v>
      </c>
      <c r="E131" s="39"/>
      <c r="F131" s="39"/>
      <c r="G131" s="37" t="s">
        <v>89</v>
      </c>
      <c r="H131" s="39"/>
      <c r="I131" s="37"/>
      <c r="J131" s="63">
        <v>7.817359599705715E-6</v>
      </c>
      <c r="K131" s="36">
        <v>1.611E39</v>
      </c>
    </row>
    <row r="132" ht="14.25" customHeight="1">
      <c r="A132" s="31" t="s">
        <v>138</v>
      </c>
      <c r="B132" s="46" t="s">
        <v>139</v>
      </c>
      <c r="C132" s="31">
        <v>4.0E-4</v>
      </c>
      <c r="D132" s="33">
        <v>5.0E-5</v>
      </c>
      <c r="E132" s="33"/>
      <c r="F132" s="33"/>
      <c r="G132" s="31" t="s">
        <v>89</v>
      </c>
      <c r="H132" s="33"/>
      <c r="I132" s="31"/>
      <c r="J132" s="62">
        <v>7.071067811865475E-5</v>
      </c>
      <c r="K132" s="36">
        <v>1.611E39</v>
      </c>
    </row>
    <row r="133" ht="14.25" customHeight="1">
      <c r="A133" s="37" t="s">
        <v>138</v>
      </c>
      <c r="B133" s="49" t="s">
        <v>140</v>
      </c>
      <c r="C133" s="37">
        <v>0.004</v>
      </c>
      <c r="D133" s="39">
        <v>5.0E-5</v>
      </c>
      <c r="E133" s="39"/>
      <c r="F133" s="39"/>
      <c r="G133" s="37" t="s">
        <v>89</v>
      </c>
      <c r="H133" s="39"/>
      <c r="I133" s="37"/>
      <c r="J133" s="63">
        <v>0.001201850425154663</v>
      </c>
      <c r="K133" s="36">
        <v>1.611E39</v>
      </c>
    </row>
    <row r="134" ht="14.25" customHeight="1">
      <c r="A134" s="31" t="s">
        <v>138</v>
      </c>
      <c r="B134" s="46" t="s">
        <v>141</v>
      </c>
      <c r="C134" s="31">
        <v>-0.01</v>
      </c>
      <c r="D134" s="33">
        <v>5.0E-5</v>
      </c>
      <c r="E134" s="33"/>
      <c r="F134" s="33"/>
      <c r="G134" s="31" t="s">
        <v>89</v>
      </c>
      <c r="H134" s="33"/>
      <c r="I134" s="31"/>
      <c r="J134" s="62">
        <v>0.005270462766947299</v>
      </c>
      <c r="K134" s="36">
        <v>1.611E39</v>
      </c>
    </row>
    <row r="135" ht="14.25" customHeight="1">
      <c r="A135" s="37" t="s">
        <v>138</v>
      </c>
      <c r="B135" s="49" t="s">
        <v>125</v>
      </c>
      <c r="C135" s="37">
        <v>0.0</v>
      </c>
      <c r="D135" s="39">
        <v>5.0E-5</v>
      </c>
      <c r="E135" s="39"/>
      <c r="F135" s="39"/>
      <c r="G135" s="37" t="s">
        <v>89</v>
      </c>
      <c r="H135" s="39"/>
      <c r="I135" s="37"/>
      <c r="J135" s="63">
        <v>0.08660254037844388</v>
      </c>
      <c r="K135" s="36">
        <v>1.611E39</v>
      </c>
    </row>
    <row r="136" ht="14.25" customHeight="1">
      <c r="A136" s="31" t="s">
        <v>138</v>
      </c>
      <c r="B136" s="46" t="s">
        <v>142</v>
      </c>
      <c r="C136" s="31">
        <v>0.0</v>
      </c>
      <c r="D136" s="33">
        <v>5.0E-5</v>
      </c>
      <c r="E136" s="33"/>
      <c r="F136" s="33"/>
      <c r="G136" s="31" t="s">
        <v>89</v>
      </c>
      <c r="H136" s="33"/>
      <c r="I136" s="31"/>
      <c r="J136" s="62">
        <v>0.6666666666666666</v>
      </c>
      <c r="K136" s="36">
        <v>1.611E39</v>
      </c>
    </row>
    <row r="137" ht="14.25" customHeight="1">
      <c r="A137" s="37" t="s">
        <v>138</v>
      </c>
      <c r="B137" s="49" t="s">
        <v>143</v>
      </c>
      <c r="C137" s="37">
        <v>-10.0</v>
      </c>
      <c r="D137" s="39">
        <v>5.0E-5</v>
      </c>
      <c r="E137" s="39"/>
      <c r="F137" s="39"/>
      <c r="G137" s="37" t="s">
        <v>89</v>
      </c>
      <c r="H137" s="39"/>
      <c r="I137" s="37"/>
      <c r="J137" s="63">
        <v>5.0</v>
      </c>
      <c r="K137" s="36">
        <v>1.611E39</v>
      </c>
    </row>
    <row r="138" ht="14.25" customHeight="1">
      <c r="A138" s="31"/>
      <c r="B138" s="46"/>
      <c r="C138" s="31"/>
      <c r="D138" s="33"/>
      <c r="E138" s="33"/>
      <c r="F138" s="33"/>
      <c r="G138" s="31"/>
      <c r="H138" s="33"/>
      <c r="I138" s="31"/>
      <c r="J138" s="62"/>
    </row>
    <row r="139" ht="14.25" customHeight="1">
      <c r="A139" s="37"/>
      <c r="B139" s="49"/>
      <c r="C139" s="37"/>
      <c r="D139" s="37"/>
      <c r="E139" s="39"/>
      <c r="F139" s="39"/>
      <c r="G139" s="37"/>
      <c r="H139" s="39"/>
      <c r="I139" s="37"/>
      <c r="J139" s="63"/>
    </row>
    <row r="140" ht="14.25" customHeight="1">
      <c r="A140" s="31"/>
      <c r="B140" s="46"/>
      <c r="C140" s="31"/>
      <c r="D140" s="33"/>
      <c r="E140" s="33"/>
      <c r="F140" s="33"/>
      <c r="G140" s="31"/>
      <c r="H140" s="33"/>
      <c r="I140" s="31"/>
      <c r="J140" s="62"/>
    </row>
    <row r="141" ht="14.25" customHeight="1">
      <c r="A141" s="37"/>
      <c r="B141" s="49"/>
      <c r="C141" s="37"/>
      <c r="D141" s="39"/>
      <c r="E141" s="39"/>
      <c r="F141" s="39"/>
      <c r="G141" s="37"/>
      <c r="H141" s="39"/>
      <c r="I141" s="37"/>
      <c r="J141" s="63"/>
    </row>
    <row r="142" ht="14.25" customHeight="1">
      <c r="A142" s="31"/>
      <c r="B142" s="46"/>
      <c r="C142" s="31"/>
      <c r="D142" s="33"/>
      <c r="E142" s="33"/>
      <c r="F142" s="33"/>
      <c r="G142" s="31"/>
      <c r="H142" s="33"/>
      <c r="I142" s="31"/>
      <c r="J142" s="62"/>
    </row>
    <row r="143" ht="14.25" customHeight="1">
      <c r="A143" s="31"/>
      <c r="B143" s="46"/>
      <c r="C143" s="47"/>
      <c r="D143" s="33"/>
      <c r="E143" s="33"/>
      <c r="F143" s="33"/>
      <c r="G143" s="31"/>
      <c r="H143" s="33"/>
      <c r="I143" s="31"/>
      <c r="J143" s="47"/>
    </row>
    <row r="144" ht="14.2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</row>
    <row r="145" ht="25.5" customHeight="1">
      <c r="A145" s="65" t="s">
        <v>144</v>
      </c>
      <c r="B145" s="66" t="s">
        <v>131</v>
      </c>
      <c r="C145" s="60" t="s">
        <v>132</v>
      </c>
      <c r="D145" s="60" t="s">
        <v>133</v>
      </c>
      <c r="E145" s="60" t="s">
        <v>134</v>
      </c>
      <c r="F145" s="60" t="s">
        <v>135</v>
      </c>
      <c r="G145" s="61" t="s">
        <v>136</v>
      </c>
      <c r="H145" s="60" t="s">
        <v>85</v>
      </c>
      <c r="I145" s="60" t="s">
        <v>86</v>
      </c>
      <c r="J145" s="60" t="s">
        <v>137</v>
      </c>
    </row>
    <row r="146" ht="14.25" customHeight="1">
      <c r="A146" s="37" t="s">
        <v>138</v>
      </c>
      <c r="B146" s="49" t="s">
        <v>115</v>
      </c>
      <c r="C146" s="37">
        <v>0.447618</v>
      </c>
      <c r="D146" s="39">
        <v>5.0E-5</v>
      </c>
      <c r="E146" s="39"/>
      <c r="F146" s="39"/>
      <c r="G146" s="37" t="s">
        <v>89</v>
      </c>
      <c r="H146" s="39"/>
      <c r="I146" s="37"/>
      <c r="J146" s="41">
        <v>8.595783850237772E-5</v>
      </c>
      <c r="K146" s="36">
        <v>1.611E39</v>
      </c>
    </row>
    <row r="147" ht="14.25" customHeight="1">
      <c r="A147" s="31" t="s">
        <v>138</v>
      </c>
      <c r="B147" s="46" t="s">
        <v>117</v>
      </c>
      <c r="C147" s="31">
        <v>0.44735</v>
      </c>
      <c r="D147" s="33">
        <v>5.0E-5</v>
      </c>
      <c r="E147" s="33"/>
      <c r="F147" s="33"/>
      <c r="G147" s="31" t="s">
        <v>89</v>
      </c>
      <c r="H147" s="33"/>
      <c r="I147" s="31"/>
      <c r="J147" s="35">
        <v>4.358898943540416E-5</v>
      </c>
      <c r="K147" s="36">
        <v>1.611E39</v>
      </c>
    </row>
    <row r="148" ht="14.25" customHeight="1">
      <c r="A148" s="37" t="s">
        <v>138</v>
      </c>
      <c r="B148" s="49" t="s">
        <v>139</v>
      </c>
      <c r="C148" s="37">
        <v>0.4482</v>
      </c>
      <c r="D148" s="39">
        <v>5.0E-5</v>
      </c>
      <c r="E148" s="39"/>
      <c r="F148" s="39"/>
      <c r="G148" s="37" t="s">
        <v>89</v>
      </c>
      <c r="H148" s="39"/>
      <c r="I148" s="37"/>
      <c r="J148" s="41">
        <v>8.660254037844769E-5</v>
      </c>
      <c r="K148" s="36">
        <v>1.611E39</v>
      </c>
    </row>
    <row r="149" ht="14.25" customHeight="1">
      <c r="A149" s="31" t="s">
        <v>138</v>
      </c>
      <c r="B149" s="46" t="s">
        <v>140</v>
      </c>
      <c r="C149" s="31">
        <v>0.458</v>
      </c>
      <c r="D149" s="33">
        <v>5.0E-5</v>
      </c>
      <c r="E149" s="33"/>
      <c r="F149" s="33"/>
      <c r="G149" s="31" t="s">
        <v>89</v>
      </c>
      <c r="H149" s="33"/>
      <c r="I149" s="31"/>
      <c r="J149" s="35">
        <v>8.660254037844393E-4</v>
      </c>
      <c r="K149" s="36">
        <v>1.611E39</v>
      </c>
    </row>
    <row r="150" ht="14.25" customHeight="1">
      <c r="A150" s="37" t="s">
        <v>138</v>
      </c>
      <c r="B150" s="49" t="s">
        <v>141</v>
      </c>
      <c r="C150" s="37">
        <v>0.45</v>
      </c>
      <c r="D150" s="37">
        <v>5.0E-5</v>
      </c>
      <c r="E150" s="39"/>
      <c r="F150" s="39"/>
      <c r="G150" s="37" t="s">
        <v>89</v>
      </c>
      <c r="H150" s="39"/>
      <c r="I150" s="37"/>
      <c r="J150" s="41">
        <v>0.005000000000000004</v>
      </c>
      <c r="K150" s="36">
        <v>1.611E39</v>
      </c>
    </row>
    <row r="151" ht="14.25" customHeight="1">
      <c r="A151" s="31" t="s">
        <v>138</v>
      </c>
      <c r="B151" s="46" t="s">
        <v>125</v>
      </c>
      <c r="C151" s="31">
        <v>0.4</v>
      </c>
      <c r="D151" s="33">
        <v>5.0E-5</v>
      </c>
      <c r="E151" s="33"/>
      <c r="F151" s="33"/>
      <c r="G151" s="31" t="s">
        <v>89</v>
      </c>
      <c r="H151" s="33"/>
      <c r="I151" s="31"/>
      <c r="J151" s="35">
        <v>0.08819171036881968</v>
      </c>
      <c r="K151" s="36">
        <v>1.611E39</v>
      </c>
    </row>
    <row r="152" ht="14.25" customHeight="1">
      <c r="A152" s="37" t="s">
        <v>138</v>
      </c>
      <c r="B152" s="49" t="s">
        <v>142</v>
      </c>
      <c r="C152" s="37">
        <v>0.0</v>
      </c>
      <c r="D152" s="39">
        <v>5.0E-5</v>
      </c>
      <c r="E152" s="39"/>
      <c r="F152" s="39"/>
      <c r="G152" s="37" t="s">
        <v>89</v>
      </c>
      <c r="H152" s="39"/>
      <c r="I152" s="37"/>
      <c r="J152" s="41">
        <v>0.6666666666666667</v>
      </c>
      <c r="K152" s="36">
        <v>1.611E39</v>
      </c>
    </row>
    <row r="153" ht="14.25" customHeight="1">
      <c r="A153" s="31" t="s">
        <v>138</v>
      </c>
      <c r="B153" s="46" t="s">
        <v>145</v>
      </c>
      <c r="C153" s="31">
        <v>0.0</v>
      </c>
      <c r="D153" s="33">
        <v>5.0E-5</v>
      </c>
      <c r="E153" s="33"/>
      <c r="F153" s="33"/>
      <c r="G153" s="31" t="s">
        <v>89</v>
      </c>
      <c r="H153" s="33"/>
      <c r="I153" s="31"/>
      <c r="J153" s="35">
        <v>7.071067811865475</v>
      </c>
      <c r="K153" s="36">
        <v>1.611E39</v>
      </c>
    </row>
    <row r="154" ht="14.25" customHeight="1">
      <c r="A154" s="15"/>
      <c r="B154" s="67"/>
      <c r="C154" s="22"/>
      <c r="D154" s="68"/>
      <c r="E154" s="68"/>
      <c r="F154" s="68"/>
      <c r="G154" s="15"/>
      <c r="H154" s="68"/>
      <c r="I154" s="15"/>
      <c r="J154" s="22"/>
    </row>
    <row r="155" ht="14.2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64"/>
    </row>
    <row r="156" ht="14.2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</row>
    <row r="157" ht="14.2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64"/>
    </row>
    <row r="158" ht="14.2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</row>
    <row r="159" ht="25.5" customHeight="1">
      <c r="A159" s="3"/>
      <c r="B159" s="3"/>
      <c r="C159" s="3"/>
      <c r="D159" s="56"/>
      <c r="E159" s="2" t="s">
        <v>146</v>
      </c>
      <c r="F159" s="3"/>
      <c r="G159" s="3"/>
      <c r="H159" s="3"/>
      <c r="I159" s="3"/>
      <c r="J159" s="4"/>
    </row>
    <row r="160" ht="25.5" customHeight="1">
      <c r="A160" s="65" t="s">
        <v>147</v>
      </c>
      <c r="B160" s="66" t="s">
        <v>131</v>
      </c>
      <c r="C160" s="65" t="s">
        <v>148</v>
      </c>
      <c r="D160" s="29" t="s">
        <v>149</v>
      </c>
      <c r="E160" s="65" t="s">
        <v>150</v>
      </c>
      <c r="F160" s="65" t="s">
        <v>151</v>
      </c>
      <c r="G160" s="65" t="s">
        <v>152</v>
      </c>
      <c r="H160" s="65" t="s">
        <v>85</v>
      </c>
      <c r="I160" s="29" t="s">
        <v>86</v>
      </c>
      <c r="J160" s="28" t="s">
        <v>98</v>
      </c>
    </row>
    <row r="161" ht="14.25" customHeight="1">
      <c r="A161" s="31" t="s">
        <v>153</v>
      </c>
      <c r="B161" s="31" t="s">
        <v>154</v>
      </c>
      <c r="C161" s="32">
        <v>0.99997</v>
      </c>
      <c r="D161" s="31">
        <v>77.0</v>
      </c>
      <c r="E161" s="54">
        <f t="shared" ref="E161:E163" si="10">MID(A161,1,1)-MID(A161,1,1)*SQRT(D161^2+H161^2)/1000000</f>
        <v>0.9999223534</v>
      </c>
      <c r="F161" s="54">
        <f>MID(A161,1,1)+MID(A161,1,1)*SQRT(D161^2+H161^2)/1000000</f>
        <v>1.000077647</v>
      </c>
      <c r="G161" s="48">
        <f t="shared" ref="G161:G163" si="11">(C161-MID(A161,1,1))*1000000/MID(A161,1,1)</f>
        <v>-30</v>
      </c>
      <c r="H161" s="69">
        <v>10.0</v>
      </c>
      <c r="I161" s="58">
        <f t="shared" ref="I161:I167" si="12">G161*100/SQRT(H161^2+D161^2)</f>
        <v>-38.63657429</v>
      </c>
      <c r="J161" s="34">
        <v>18.02829722624193</v>
      </c>
      <c r="K161" s="36">
        <v>315.8</v>
      </c>
    </row>
    <row r="162" ht="14.25" customHeight="1">
      <c r="A162" s="37" t="s">
        <v>155</v>
      </c>
      <c r="B162" s="49" t="s">
        <v>154</v>
      </c>
      <c r="C162" s="42">
        <v>1.99995</v>
      </c>
      <c r="D162" s="37">
        <v>73.5</v>
      </c>
      <c r="E162" s="53">
        <f t="shared" si="10"/>
        <v>1.999851646</v>
      </c>
      <c r="F162" s="53">
        <f>MID(A162,1,1)+MID(A162,1,1)*(D162^2+H162^2)/1000000</f>
        <v>2.0110045</v>
      </c>
      <c r="G162" s="51">
        <f t="shared" si="11"/>
        <v>-25</v>
      </c>
      <c r="H162" s="70">
        <v>10.0</v>
      </c>
      <c r="I162" s="58">
        <f t="shared" si="12"/>
        <v>-33.70310001</v>
      </c>
      <c r="J162" s="40">
        <v>6.180319913903982</v>
      </c>
      <c r="K162" s="36">
        <v>315.8</v>
      </c>
    </row>
    <row r="163" ht="14.25" customHeight="1">
      <c r="A163" s="31" t="s">
        <v>156</v>
      </c>
      <c r="B163" s="46" t="s">
        <v>154</v>
      </c>
      <c r="C163" s="32">
        <v>4.99994</v>
      </c>
      <c r="D163" s="31">
        <v>84.0</v>
      </c>
      <c r="E163" s="54">
        <f t="shared" si="10"/>
        <v>4.999577034</v>
      </c>
      <c r="F163" s="54">
        <f>MID(A163,1,1)+MID(A163,1,1)*SQRT(D163^2+H163^2)/1000000</f>
        <v>5.000422966</v>
      </c>
      <c r="G163" s="48">
        <f t="shared" si="11"/>
        <v>-12</v>
      </c>
      <c r="H163" s="69">
        <v>10.0</v>
      </c>
      <c r="I163" s="58">
        <f t="shared" si="12"/>
        <v>-14.18554677</v>
      </c>
      <c r="J163" s="34">
        <v>3.574644660637756</v>
      </c>
      <c r="K163" s="36">
        <v>315.8</v>
      </c>
    </row>
    <row r="164" ht="14.25" customHeight="1">
      <c r="A164" s="37" t="s">
        <v>157</v>
      </c>
      <c r="B164" s="49" t="s">
        <v>154</v>
      </c>
      <c r="C164" s="42">
        <v>9.99991</v>
      </c>
      <c r="D164" s="37">
        <v>77.0</v>
      </c>
      <c r="E164" s="53">
        <f t="shared" ref="E164:E167" si="13">MID(A164,1,2)-MID(A164,1,2)*SQRT(D164^2+H164^2)/1000000</f>
        <v>9.999223534</v>
      </c>
      <c r="F164" s="53">
        <f>MID(A164,1,1)+MID(A164,1,1)*(D164^2+H164^2)/1000000</f>
        <v>1.006029</v>
      </c>
      <c r="G164" s="51">
        <f t="shared" ref="G164:G167" si="14">(C164-MID(A164,1,2))*1000000/MID(A164,1,2)</f>
        <v>-9</v>
      </c>
      <c r="H164" s="71">
        <v>10.0</v>
      </c>
      <c r="I164" s="58">
        <f t="shared" si="12"/>
        <v>-11.59097229</v>
      </c>
      <c r="J164" s="40">
        <v>1.922111064754059</v>
      </c>
      <c r="K164" s="36">
        <v>315.8</v>
      </c>
    </row>
    <row r="165" ht="14.25" customHeight="1">
      <c r="A165" s="31" t="s">
        <v>158</v>
      </c>
      <c r="B165" s="46" t="s">
        <v>154</v>
      </c>
      <c r="C165" s="32">
        <v>11.99989</v>
      </c>
      <c r="D165" s="31">
        <v>75.833</v>
      </c>
      <c r="E165" s="54">
        <f t="shared" si="13"/>
        <v>11.99908213</v>
      </c>
      <c r="F165" s="54">
        <f>MID(A165,1,1)+MID(A165,1,1)*SQRT(D165^2+H165^2)/1000000</f>
        <v>1.00007649</v>
      </c>
      <c r="G165" s="48">
        <f t="shared" si="14"/>
        <v>-9.166666667</v>
      </c>
      <c r="H165" s="69">
        <v>10.0</v>
      </c>
      <c r="I165" s="58">
        <f t="shared" si="12"/>
        <v>-11.98421541</v>
      </c>
      <c r="J165" s="34">
        <v>1.959286846185541</v>
      </c>
      <c r="K165" s="36">
        <v>315.8</v>
      </c>
    </row>
    <row r="166" ht="14.25" customHeight="1">
      <c r="A166" s="37" t="s">
        <v>159</v>
      </c>
      <c r="B166" s="49" t="s">
        <v>154</v>
      </c>
      <c r="C166" s="42">
        <v>14.99986</v>
      </c>
      <c r="D166" s="37">
        <v>74.667</v>
      </c>
      <c r="E166" s="53">
        <f t="shared" si="13"/>
        <v>14.99887</v>
      </c>
      <c r="F166" s="53">
        <f>MID(A166,1,1)+MID(A166,1,1)*(D166^2+H166^2)/1000000</f>
        <v>1.005675161</v>
      </c>
      <c r="G166" s="51">
        <f t="shared" si="14"/>
        <v>-9.333333333</v>
      </c>
      <c r="H166" s="70">
        <v>10.0</v>
      </c>
      <c r="I166" s="58">
        <f t="shared" si="12"/>
        <v>-12.3893262</v>
      </c>
      <c r="J166" s="40">
        <v>1.507198507888269</v>
      </c>
      <c r="K166" s="36">
        <v>315.8</v>
      </c>
    </row>
    <row r="167" ht="14.25" customHeight="1">
      <c r="A167" s="31" t="s">
        <v>160</v>
      </c>
      <c r="B167" s="46" t="s">
        <v>154</v>
      </c>
      <c r="C167" s="32">
        <v>18.9998</v>
      </c>
      <c r="D167" s="31">
        <v>73.684</v>
      </c>
      <c r="E167" s="54">
        <f t="shared" si="13"/>
        <v>18.99858717</v>
      </c>
      <c r="F167" s="54">
        <f>MID(A167,1,2)+MID(A167,1,2)*SQRT(D167^2+H167^2)/1000000</f>
        <v>19.00141283</v>
      </c>
      <c r="G167" s="48">
        <f t="shared" si="14"/>
        <v>-10.52631579</v>
      </c>
      <c r="H167" s="72">
        <v>10.0</v>
      </c>
      <c r="I167" s="58">
        <f t="shared" si="12"/>
        <v>-14.15598412</v>
      </c>
      <c r="J167" s="34">
        <v>1.011638946570859</v>
      </c>
      <c r="K167" s="36">
        <v>315.8</v>
      </c>
    </row>
    <row r="168" ht="13.5" customHeight="1">
      <c r="A168" s="4"/>
      <c r="B168" s="4"/>
      <c r="C168" s="4"/>
      <c r="D168" s="4"/>
      <c r="E168" s="4"/>
      <c r="F168" s="4"/>
      <c r="G168" s="4"/>
      <c r="H168" s="4"/>
      <c r="J168" s="4"/>
    </row>
    <row r="169" ht="25.5" customHeight="1">
      <c r="A169" s="73" t="s">
        <v>161</v>
      </c>
      <c r="B169" s="8"/>
      <c r="C169" s="74" t="s">
        <v>162</v>
      </c>
      <c r="D169" s="74" t="s">
        <v>94</v>
      </c>
      <c r="E169" s="74" t="s">
        <v>163</v>
      </c>
      <c r="F169" s="74" t="s">
        <v>164</v>
      </c>
      <c r="G169" s="74" t="s">
        <v>165</v>
      </c>
      <c r="H169" s="74" t="s">
        <v>85</v>
      </c>
      <c r="I169" s="75" t="s">
        <v>86</v>
      </c>
      <c r="J169" s="74" t="s">
        <v>112</v>
      </c>
    </row>
    <row r="170" ht="14.25" customHeight="1">
      <c r="A170" s="31" t="s">
        <v>166</v>
      </c>
      <c r="B170" s="76"/>
      <c r="C170" s="47">
        <v>9.971E-4</v>
      </c>
      <c r="D170" s="58">
        <v>5500.0</v>
      </c>
      <c r="E170" s="77">
        <f t="shared" ref="E170:E185" si="15">MID(A170,1,5)-MID(A170,1,5)*SQRT(D170^2+H170^2)/1000000</f>
        <v>0.0009944999636</v>
      </c>
      <c r="F170" s="77">
        <f t="shared" ref="F170:F185" si="16">MID(A170,1,5)+MID(A170,1,5)*SQRT(D170^2+H170^2)/1000000</f>
        <v>0.001005500036</v>
      </c>
      <c r="G170" s="58">
        <f t="shared" ref="G170:G185" si="17">(C170-MID(A170,1,5))*1000000/MID(A170,1,5)</f>
        <v>-2900</v>
      </c>
      <c r="H170" s="31">
        <v>20.0</v>
      </c>
      <c r="I170" s="58">
        <f t="shared" ref="I170:I281" si="18">G170*100/SQRT(H170^2+D170^2)</f>
        <v>-52.72692412</v>
      </c>
      <c r="J170" s="34">
        <v>150.4362651689847</v>
      </c>
      <c r="K170" s="36">
        <v>315.8</v>
      </c>
    </row>
    <row r="171" ht="14.25" customHeight="1">
      <c r="A171" s="78" t="s">
        <v>167</v>
      </c>
      <c r="B171" s="79"/>
      <c r="C171" s="50">
        <v>9.98E-4</v>
      </c>
      <c r="D171" s="59">
        <v>5200.0</v>
      </c>
      <c r="E171" s="52">
        <f t="shared" si="15"/>
        <v>0.0009947999615</v>
      </c>
      <c r="F171" s="52">
        <f t="shared" si="16"/>
        <v>0.001005200038</v>
      </c>
      <c r="G171" s="59">
        <f t="shared" si="17"/>
        <v>-2000</v>
      </c>
      <c r="H171" s="37">
        <v>20.0</v>
      </c>
      <c r="I171" s="59">
        <f t="shared" si="18"/>
        <v>-38.46125399</v>
      </c>
      <c r="J171" s="40">
        <v>142.6854332886167</v>
      </c>
      <c r="K171" s="36">
        <v>315.8</v>
      </c>
    </row>
    <row r="172" ht="14.25" customHeight="1">
      <c r="A172" s="31" t="s">
        <v>168</v>
      </c>
      <c r="B172" s="76"/>
      <c r="C172" s="47">
        <v>9.981E-4</v>
      </c>
      <c r="D172" s="58">
        <v>5200.0</v>
      </c>
      <c r="E172" s="77">
        <f t="shared" si="15"/>
        <v>0.0009947999615</v>
      </c>
      <c r="F172" s="77">
        <f t="shared" si="16"/>
        <v>0.001005200038</v>
      </c>
      <c r="G172" s="58">
        <f t="shared" si="17"/>
        <v>-1900</v>
      </c>
      <c r="H172" s="31">
        <v>20.0</v>
      </c>
      <c r="I172" s="58">
        <f t="shared" si="18"/>
        <v>-36.53819129</v>
      </c>
      <c r="J172" s="34">
        <v>33.39678722908748</v>
      </c>
      <c r="K172" s="36">
        <v>315.8</v>
      </c>
    </row>
    <row r="173" ht="14.25" customHeight="1">
      <c r="A173" s="78" t="s">
        <v>169</v>
      </c>
      <c r="B173" s="79"/>
      <c r="C173" s="50">
        <v>9.982E-4</v>
      </c>
      <c r="D173" s="59">
        <v>5100.0</v>
      </c>
      <c r="E173" s="52">
        <f t="shared" si="15"/>
        <v>0.0009948999608</v>
      </c>
      <c r="F173" s="52">
        <f t="shared" si="16"/>
        <v>0.001005100039</v>
      </c>
      <c r="G173" s="59">
        <f t="shared" si="17"/>
        <v>-1800</v>
      </c>
      <c r="H173" s="37">
        <v>20.0</v>
      </c>
      <c r="I173" s="59">
        <f t="shared" si="18"/>
        <v>-35.29384626</v>
      </c>
      <c r="J173" s="40">
        <v>116.8770453482719</v>
      </c>
      <c r="K173" s="36">
        <v>315.8</v>
      </c>
    </row>
    <row r="174" ht="14.25" customHeight="1">
      <c r="A174" s="31" t="s">
        <v>170</v>
      </c>
      <c r="B174" s="76"/>
      <c r="C174" s="47">
        <v>9.982E-4</v>
      </c>
      <c r="D174" s="58">
        <v>5100.0</v>
      </c>
      <c r="E174" s="77">
        <f t="shared" si="15"/>
        <v>0.0009948999608</v>
      </c>
      <c r="F174" s="77">
        <f t="shared" si="16"/>
        <v>0.001005100039</v>
      </c>
      <c r="G174" s="58">
        <f t="shared" si="17"/>
        <v>-1800</v>
      </c>
      <c r="H174" s="31">
        <v>20.0</v>
      </c>
      <c r="I174" s="58">
        <f t="shared" si="18"/>
        <v>-35.29384626</v>
      </c>
      <c r="J174" s="34">
        <v>92.9634068461119</v>
      </c>
      <c r="K174" s="36">
        <v>315.8</v>
      </c>
    </row>
    <row r="175" ht="14.25" customHeight="1">
      <c r="A175" s="78" t="s">
        <v>171</v>
      </c>
      <c r="B175" s="79"/>
      <c r="C175" s="50">
        <v>9.984E-4</v>
      </c>
      <c r="D175" s="59">
        <v>5100.0</v>
      </c>
      <c r="E175" s="52">
        <f t="shared" si="15"/>
        <v>0.0009948999608</v>
      </c>
      <c r="F175" s="52">
        <f t="shared" si="16"/>
        <v>0.001005100039</v>
      </c>
      <c r="G175" s="59">
        <f t="shared" si="17"/>
        <v>-1600</v>
      </c>
      <c r="H175" s="37">
        <v>20.0</v>
      </c>
      <c r="I175" s="59">
        <f t="shared" si="18"/>
        <v>-31.37230779</v>
      </c>
      <c r="J175" s="40">
        <v>364.5888366025853</v>
      </c>
      <c r="K175" s="36">
        <v>315.8</v>
      </c>
    </row>
    <row r="176" ht="14.25" customHeight="1">
      <c r="A176" s="31" t="s">
        <v>172</v>
      </c>
      <c r="B176" s="76"/>
      <c r="C176" s="47">
        <v>9.979E-4</v>
      </c>
      <c r="D176" s="58">
        <v>5100.0</v>
      </c>
      <c r="E176" s="77">
        <f t="shared" si="15"/>
        <v>0.0009948999608</v>
      </c>
      <c r="F176" s="77">
        <f t="shared" si="16"/>
        <v>0.001005100039</v>
      </c>
      <c r="G176" s="58">
        <f t="shared" si="17"/>
        <v>-2100</v>
      </c>
      <c r="H176" s="31">
        <v>20.0</v>
      </c>
      <c r="I176" s="58">
        <f t="shared" si="18"/>
        <v>-41.17615397</v>
      </c>
      <c r="J176" s="34">
        <v>307.9648748135554</v>
      </c>
      <c r="K176" s="36">
        <v>315.8</v>
      </c>
    </row>
    <row r="177" ht="14.25" customHeight="1">
      <c r="A177" s="78" t="s">
        <v>173</v>
      </c>
      <c r="B177" s="79"/>
      <c r="C177" s="50">
        <v>9.984E-4</v>
      </c>
      <c r="D177" s="59">
        <v>5100.0</v>
      </c>
      <c r="E177" s="52">
        <f t="shared" si="15"/>
        <v>0.0009948999608</v>
      </c>
      <c r="F177" s="52">
        <f t="shared" si="16"/>
        <v>0.001005100039</v>
      </c>
      <c r="G177" s="59">
        <f t="shared" si="17"/>
        <v>-1600</v>
      </c>
      <c r="H177" s="37">
        <v>20.0</v>
      </c>
      <c r="I177" s="59">
        <f t="shared" si="18"/>
        <v>-31.37230779</v>
      </c>
      <c r="J177" s="40">
        <v>187.3826816292795</v>
      </c>
      <c r="K177" s="36">
        <v>315.8</v>
      </c>
    </row>
    <row r="178" ht="14.25" customHeight="1">
      <c r="A178" s="31" t="s">
        <v>174</v>
      </c>
      <c r="B178" s="76"/>
      <c r="C178" s="47">
        <v>9.986E-4</v>
      </c>
      <c r="D178" s="58">
        <v>5100.0</v>
      </c>
      <c r="E178" s="77">
        <f t="shared" si="15"/>
        <v>0.0009948999608</v>
      </c>
      <c r="F178" s="77">
        <f t="shared" si="16"/>
        <v>0.001005100039</v>
      </c>
      <c r="G178" s="58">
        <f t="shared" si="17"/>
        <v>-1400</v>
      </c>
      <c r="H178" s="31">
        <v>20.0</v>
      </c>
      <c r="I178" s="58">
        <f t="shared" si="18"/>
        <v>-27.45076931</v>
      </c>
      <c r="J178" s="34">
        <v>105.5570351881748</v>
      </c>
      <c r="K178" s="36">
        <v>315.8</v>
      </c>
    </row>
    <row r="179" ht="14.25" customHeight="1">
      <c r="A179" s="78" t="s">
        <v>175</v>
      </c>
      <c r="B179" s="79"/>
      <c r="C179" s="50">
        <v>9.979E-4</v>
      </c>
      <c r="D179" s="59">
        <v>5340.0</v>
      </c>
      <c r="E179" s="52">
        <f t="shared" si="15"/>
        <v>0.0009946599625</v>
      </c>
      <c r="F179" s="52">
        <f t="shared" si="16"/>
        <v>0.001005340037</v>
      </c>
      <c r="G179" s="59">
        <f t="shared" si="17"/>
        <v>-2100</v>
      </c>
      <c r="H179" s="37">
        <v>20.0</v>
      </c>
      <c r="I179" s="59">
        <f t="shared" si="18"/>
        <v>-39.32556688</v>
      </c>
      <c r="J179" s="40">
        <v>109.5206354061148</v>
      </c>
      <c r="K179" s="36">
        <v>315.8</v>
      </c>
    </row>
    <row r="180" ht="14.25" customHeight="1">
      <c r="A180" s="31" t="s">
        <v>176</v>
      </c>
      <c r="B180" s="76"/>
      <c r="C180" s="47">
        <v>9.959E-4</v>
      </c>
      <c r="D180" s="58">
        <v>5340.0</v>
      </c>
      <c r="E180" s="77">
        <f t="shared" si="15"/>
        <v>0.0009946599625</v>
      </c>
      <c r="F180" s="77">
        <f t="shared" si="16"/>
        <v>0.001005340037</v>
      </c>
      <c r="G180" s="58">
        <f t="shared" si="17"/>
        <v>-4100</v>
      </c>
      <c r="H180" s="31">
        <v>20.0</v>
      </c>
      <c r="I180" s="58">
        <f t="shared" si="18"/>
        <v>-76.77848772</v>
      </c>
      <c r="J180" s="34">
        <v>101.7967421477324</v>
      </c>
      <c r="K180" s="36">
        <v>315.8</v>
      </c>
    </row>
    <row r="181" ht="14.25" customHeight="1">
      <c r="A181" s="78" t="s">
        <v>177</v>
      </c>
      <c r="B181" s="79"/>
      <c r="C181" s="50">
        <v>9.818E-4</v>
      </c>
      <c r="D181" s="59">
        <v>8800.0</v>
      </c>
      <c r="E181" s="52">
        <f t="shared" si="15"/>
        <v>0.000991199858</v>
      </c>
      <c r="F181" s="52">
        <f t="shared" si="16"/>
        <v>0.001008800142</v>
      </c>
      <c r="G181" s="59">
        <f t="shared" si="17"/>
        <v>-18200</v>
      </c>
      <c r="H181" s="37">
        <v>50.0</v>
      </c>
      <c r="I181" s="59">
        <f t="shared" si="18"/>
        <v>-206.8148435</v>
      </c>
      <c r="J181" s="40">
        <v>79.6227296771328</v>
      </c>
      <c r="K181" s="36">
        <v>315.8</v>
      </c>
    </row>
    <row r="182" ht="14.25" customHeight="1">
      <c r="A182" s="31" t="s">
        <v>178</v>
      </c>
      <c r="B182" s="76"/>
      <c r="C182" s="47">
        <v>9.275E-4</v>
      </c>
      <c r="D182" s="58">
        <v>16100.0</v>
      </c>
      <c r="E182" s="77">
        <f t="shared" si="15"/>
        <v>0.0009838996894</v>
      </c>
      <c r="F182" s="77">
        <f t="shared" si="16"/>
        <v>0.001016100311</v>
      </c>
      <c r="G182" s="58">
        <f t="shared" si="17"/>
        <v>-72500</v>
      </c>
      <c r="H182" s="80">
        <v>100.0</v>
      </c>
      <c r="I182" s="58">
        <f t="shared" si="18"/>
        <v>-450.301873</v>
      </c>
      <c r="J182" s="34">
        <v>107.816711590304</v>
      </c>
      <c r="K182" s="36">
        <v>315.8</v>
      </c>
    </row>
    <row r="183" ht="14.25" customHeight="1">
      <c r="A183" s="78" t="s">
        <v>179</v>
      </c>
      <c r="B183" s="79"/>
      <c r="C183" s="50">
        <v>8.949E-4</v>
      </c>
      <c r="D183" s="59">
        <v>16100.0</v>
      </c>
      <c r="E183" s="52">
        <f t="shared" si="15"/>
        <v>0.0009838996894</v>
      </c>
      <c r="F183" s="52">
        <f t="shared" si="16"/>
        <v>0.001016100311</v>
      </c>
      <c r="G183" s="59">
        <f t="shared" si="17"/>
        <v>-105100</v>
      </c>
      <c r="H183" s="37">
        <v>100.0</v>
      </c>
      <c r="I183" s="59">
        <f t="shared" si="18"/>
        <v>-652.7824394</v>
      </c>
      <c r="J183" s="40">
        <v>147.823852445226</v>
      </c>
      <c r="K183" s="36">
        <v>315.8</v>
      </c>
    </row>
    <row r="184" ht="14.25" customHeight="1">
      <c r="A184" s="31" t="s">
        <v>180</v>
      </c>
      <c r="B184" s="76"/>
      <c r="C184" s="47">
        <v>8.571E-4</v>
      </c>
      <c r="D184" s="58">
        <v>31500.0</v>
      </c>
      <c r="E184" s="77">
        <f t="shared" si="15"/>
        <v>0.0009684993651</v>
      </c>
      <c r="F184" s="77">
        <f t="shared" si="16"/>
        <v>0.001031500635</v>
      </c>
      <c r="G184" s="58">
        <f t="shared" si="17"/>
        <v>-142900</v>
      </c>
      <c r="H184" s="31">
        <v>200.0</v>
      </c>
      <c r="I184" s="58">
        <f t="shared" si="18"/>
        <v>-453.64165</v>
      </c>
      <c r="J184" s="34">
        <v>182.4141780353673</v>
      </c>
      <c r="K184" s="36">
        <v>315.8</v>
      </c>
    </row>
    <row r="185" ht="14.25" customHeight="1">
      <c r="A185" s="78" t="s">
        <v>181</v>
      </c>
      <c r="B185" s="79"/>
      <c r="C185" s="50">
        <v>7.719E-4</v>
      </c>
      <c r="D185" s="59">
        <v>33000.0</v>
      </c>
      <c r="E185" s="52">
        <f t="shared" si="15"/>
        <v>0.0009669986364</v>
      </c>
      <c r="F185" s="52">
        <f t="shared" si="16"/>
        <v>0.001033001364</v>
      </c>
      <c r="G185" s="59">
        <f t="shared" si="17"/>
        <v>-228100</v>
      </c>
      <c r="H185" s="37">
        <v>300.0</v>
      </c>
      <c r="I185" s="59">
        <f t="shared" si="18"/>
        <v>-691.1835605</v>
      </c>
      <c r="J185" s="40">
        <v>262.6748944292299</v>
      </c>
      <c r="K185" s="36">
        <v>315.8</v>
      </c>
    </row>
    <row r="186" ht="14.25" customHeight="1">
      <c r="A186" s="31" t="s">
        <v>182</v>
      </c>
      <c r="B186" s="76"/>
      <c r="C186" s="47">
        <v>0.0099871</v>
      </c>
      <c r="D186" s="58">
        <v>1100.0</v>
      </c>
      <c r="E186" s="77">
        <f t="shared" ref="E186:E201" si="19">MID(A186,1,4)-MID(A186,1,4)*SQRT(D186^2+H186^2)/1000000</f>
        <v>0.009988998182</v>
      </c>
      <c r="F186" s="77">
        <f t="shared" ref="F186:F201" si="20">MID(A186,1,4)+MID(A186,1,4)*SQRT(D186^2+H186^2)/1000000</f>
        <v>0.01001100182</v>
      </c>
      <c r="G186" s="58">
        <f t="shared" ref="G186:G201" si="21">(C186-MID(A186,1,4))*1000000/MID(A186,1,4)</f>
        <v>-1290</v>
      </c>
      <c r="H186" s="31">
        <v>20.0</v>
      </c>
      <c r="I186" s="58">
        <f t="shared" si="18"/>
        <v>-117.2533482</v>
      </c>
      <c r="J186" s="34">
        <v>129.3092798230323</v>
      </c>
      <c r="K186" s="36">
        <v>315.8</v>
      </c>
    </row>
    <row r="187" ht="14.25" customHeight="1">
      <c r="A187" s="78" t="s">
        <v>183</v>
      </c>
      <c r="B187" s="79"/>
      <c r="C187" s="50">
        <v>0.0099961</v>
      </c>
      <c r="D187" s="59">
        <v>800.0</v>
      </c>
      <c r="E187" s="52">
        <f t="shared" si="19"/>
        <v>0.0099919975</v>
      </c>
      <c r="F187" s="52">
        <f t="shared" si="20"/>
        <v>0.0100080025</v>
      </c>
      <c r="G187" s="59">
        <f t="shared" si="21"/>
        <v>-390</v>
      </c>
      <c r="H187" s="37">
        <v>20.0</v>
      </c>
      <c r="I187" s="59">
        <f t="shared" si="18"/>
        <v>-48.73477276</v>
      </c>
      <c r="J187" s="40">
        <v>11.30829353970313</v>
      </c>
      <c r="K187" s="36">
        <v>315.8</v>
      </c>
    </row>
    <row r="188" ht="14.25" customHeight="1">
      <c r="A188" s="31" t="s">
        <v>184</v>
      </c>
      <c r="B188" s="76"/>
      <c r="C188" s="47">
        <v>0.0099974</v>
      </c>
      <c r="D188" s="58">
        <v>800.0</v>
      </c>
      <c r="E188" s="77">
        <f t="shared" si="19"/>
        <v>0.0099919975</v>
      </c>
      <c r="F188" s="77">
        <f t="shared" si="20"/>
        <v>0.0100080025</v>
      </c>
      <c r="G188" s="58">
        <f t="shared" si="21"/>
        <v>-260</v>
      </c>
      <c r="H188" s="31">
        <v>20.0</v>
      </c>
      <c r="I188" s="58">
        <f t="shared" si="18"/>
        <v>-32.48984851</v>
      </c>
      <c r="J188" s="34">
        <v>11.30682307920192</v>
      </c>
      <c r="K188" s="36">
        <v>315.8</v>
      </c>
    </row>
    <row r="189" ht="14.25" customHeight="1">
      <c r="A189" s="78" t="s">
        <v>185</v>
      </c>
      <c r="B189" s="79"/>
      <c r="C189" s="50">
        <v>0.0099981</v>
      </c>
      <c r="D189" s="59">
        <v>700.0</v>
      </c>
      <c r="E189" s="52">
        <f t="shared" si="19"/>
        <v>0.009992997143</v>
      </c>
      <c r="F189" s="52">
        <f t="shared" si="20"/>
        <v>0.01000700286</v>
      </c>
      <c r="G189" s="59">
        <f t="shared" si="21"/>
        <v>-190</v>
      </c>
      <c r="H189" s="37">
        <v>20.0</v>
      </c>
      <c r="I189" s="59">
        <f t="shared" si="18"/>
        <v>-27.1317852</v>
      </c>
      <c r="J189" s="40">
        <v>6.010394100656846</v>
      </c>
      <c r="K189" s="36">
        <v>315.8</v>
      </c>
    </row>
    <row r="190" ht="14.25" customHeight="1">
      <c r="A190" s="31" t="s">
        <v>186</v>
      </c>
      <c r="B190" s="76"/>
      <c r="C190" s="47">
        <v>0.0099984</v>
      </c>
      <c r="D190" s="58">
        <v>700.0</v>
      </c>
      <c r="E190" s="77">
        <f t="shared" si="19"/>
        <v>0.009992997143</v>
      </c>
      <c r="F190" s="77">
        <f t="shared" si="20"/>
        <v>0.01000700286</v>
      </c>
      <c r="G190" s="58">
        <f t="shared" si="21"/>
        <v>-160</v>
      </c>
      <c r="H190" s="31">
        <v>20.0</v>
      </c>
      <c r="I190" s="58">
        <f t="shared" si="18"/>
        <v>-22.84781912</v>
      </c>
      <c r="J190" s="34">
        <v>11.30569221597294</v>
      </c>
      <c r="K190" s="36">
        <v>315.8</v>
      </c>
    </row>
    <row r="191" ht="14.25" customHeight="1">
      <c r="A191" s="78" t="s">
        <v>187</v>
      </c>
      <c r="B191" s="79"/>
      <c r="C191" s="50">
        <v>0.0099988</v>
      </c>
      <c r="D191" s="59">
        <v>700.0</v>
      </c>
      <c r="E191" s="52">
        <f t="shared" si="19"/>
        <v>0.009992997143</v>
      </c>
      <c r="F191" s="52">
        <f t="shared" si="20"/>
        <v>0.01000700286</v>
      </c>
      <c r="G191" s="59">
        <f t="shared" si="21"/>
        <v>-120</v>
      </c>
      <c r="H191" s="37">
        <v>20.0</v>
      </c>
      <c r="I191" s="59">
        <f t="shared" si="18"/>
        <v>-17.13586434</v>
      </c>
      <c r="J191" s="40">
        <v>28.6293755872868</v>
      </c>
      <c r="K191" s="36">
        <v>315.8</v>
      </c>
    </row>
    <row r="192" ht="14.25" customHeight="1">
      <c r="A192" s="31" t="s">
        <v>188</v>
      </c>
      <c r="B192" s="76"/>
      <c r="C192" s="47">
        <v>0.0099988</v>
      </c>
      <c r="D192" s="58">
        <v>700.0</v>
      </c>
      <c r="E192" s="77">
        <f t="shared" si="19"/>
        <v>0.009992997143</v>
      </c>
      <c r="F192" s="77">
        <f t="shared" si="20"/>
        <v>0.01000700286</v>
      </c>
      <c r="G192" s="58">
        <f t="shared" si="21"/>
        <v>-120</v>
      </c>
      <c r="H192" s="31">
        <v>20.0</v>
      </c>
      <c r="I192" s="58">
        <f t="shared" si="18"/>
        <v>-17.13586434</v>
      </c>
      <c r="J192" s="34">
        <v>33.58643317130885</v>
      </c>
      <c r="K192" s="36">
        <v>315.8</v>
      </c>
    </row>
    <row r="193" ht="14.25" customHeight="1">
      <c r="A193" s="78" t="s">
        <v>189</v>
      </c>
      <c r="B193" s="79"/>
      <c r="C193" s="50">
        <v>0.0099999</v>
      </c>
      <c r="D193" s="59">
        <v>700.0</v>
      </c>
      <c r="E193" s="52">
        <f t="shared" si="19"/>
        <v>0.009992997143</v>
      </c>
      <c r="F193" s="52">
        <f t="shared" si="20"/>
        <v>0.01000700286</v>
      </c>
      <c r="G193" s="59">
        <f t="shared" si="21"/>
        <v>-10</v>
      </c>
      <c r="H193" s="37">
        <v>20.0</v>
      </c>
      <c r="I193" s="59">
        <f t="shared" si="18"/>
        <v>-1.427988695</v>
      </c>
      <c r="J193" s="40">
        <v>16.58328978466353</v>
      </c>
      <c r="K193" s="36">
        <v>315.8</v>
      </c>
    </row>
    <row r="194" ht="14.25" customHeight="1">
      <c r="A194" s="31" t="s">
        <v>190</v>
      </c>
      <c r="B194" s="76"/>
      <c r="C194" s="47">
        <v>0.01</v>
      </c>
      <c r="D194" s="58">
        <v>700.0</v>
      </c>
      <c r="E194" s="77">
        <f t="shared" si="19"/>
        <v>0.009992997143</v>
      </c>
      <c r="F194" s="77">
        <f t="shared" si="20"/>
        <v>0.01000700286</v>
      </c>
      <c r="G194" s="58">
        <f t="shared" si="21"/>
        <v>0</v>
      </c>
      <c r="H194" s="31">
        <v>20.0</v>
      </c>
      <c r="I194" s="58">
        <f t="shared" si="18"/>
        <v>0</v>
      </c>
      <c r="J194" s="34">
        <v>15.09230856354936</v>
      </c>
      <c r="K194" s="36">
        <v>315.8</v>
      </c>
    </row>
    <row r="195" ht="14.25" customHeight="1">
      <c r="A195" s="78" t="s">
        <v>191</v>
      </c>
      <c r="B195" s="79"/>
      <c r="C195" s="50">
        <v>0.010001</v>
      </c>
      <c r="D195" s="59">
        <v>940.0</v>
      </c>
      <c r="E195" s="52">
        <f t="shared" si="19"/>
        <v>0.009990597873</v>
      </c>
      <c r="F195" s="52">
        <f t="shared" si="20"/>
        <v>0.01000940213</v>
      </c>
      <c r="G195" s="59">
        <f t="shared" si="21"/>
        <v>100</v>
      </c>
      <c r="H195" s="37">
        <v>20.0</v>
      </c>
      <c r="I195" s="59">
        <f t="shared" si="18"/>
        <v>10.63589075</v>
      </c>
      <c r="J195" s="40">
        <v>8.818289207988022</v>
      </c>
      <c r="K195" s="36">
        <v>315.8</v>
      </c>
    </row>
    <row r="196" ht="14.25" customHeight="1">
      <c r="A196" s="31" t="s">
        <v>192</v>
      </c>
      <c r="B196" s="76"/>
      <c r="C196" s="47">
        <v>0.0100034</v>
      </c>
      <c r="D196" s="58">
        <v>940.0</v>
      </c>
      <c r="E196" s="77">
        <f t="shared" si="19"/>
        <v>0.009990597873</v>
      </c>
      <c r="F196" s="77">
        <f t="shared" si="20"/>
        <v>0.01000940213</v>
      </c>
      <c r="G196" s="58">
        <f t="shared" si="21"/>
        <v>340</v>
      </c>
      <c r="H196" s="31">
        <v>20.0</v>
      </c>
      <c r="I196" s="58">
        <f t="shared" si="18"/>
        <v>36.16202853</v>
      </c>
      <c r="J196" s="34">
        <v>4.998300577773862</v>
      </c>
      <c r="K196" s="36">
        <v>315.8</v>
      </c>
    </row>
    <row r="197" ht="14.25" customHeight="1">
      <c r="A197" s="78" t="s">
        <v>193</v>
      </c>
      <c r="B197" s="79"/>
      <c r="C197" s="50">
        <v>0.0100087</v>
      </c>
      <c r="D197" s="59">
        <v>1600.0</v>
      </c>
      <c r="E197" s="52">
        <f t="shared" si="19"/>
        <v>0.009983992189</v>
      </c>
      <c r="F197" s="52">
        <f t="shared" si="20"/>
        <v>0.01001600781</v>
      </c>
      <c r="G197" s="59">
        <f t="shared" si="21"/>
        <v>870</v>
      </c>
      <c r="H197" s="37">
        <v>50.0</v>
      </c>
      <c r="I197" s="59">
        <f t="shared" si="18"/>
        <v>54.34846914</v>
      </c>
      <c r="J197" s="40">
        <v>10.53176290018426</v>
      </c>
      <c r="K197" s="36">
        <v>315.8</v>
      </c>
    </row>
    <row r="198" ht="14.25" customHeight="1">
      <c r="A198" s="31" t="s">
        <v>194</v>
      </c>
      <c r="B198" s="76"/>
      <c r="C198" s="47">
        <v>0.0099962</v>
      </c>
      <c r="D198" s="58">
        <v>2600.0</v>
      </c>
      <c r="E198" s="77">
        <f t="shared" si="19"/>
        <v>0.009973980776</v>
      </c>
      <c r="F198" s="77">
        <f t="shared" si="20"/>
        <v>0.01002601922</v>
      </c>
      <c r="G198" s="58">
        <f t="shared" si="21"/>
        <v>-380</v>
      </c>
      <c r="H198" s="80">
        <v>100.0</v>
      </c>
      <c r="I198" s="58">
        <f t="shared" si="18"/>
        <v>-14.6045864</v>
      </c>
      <c r="J198" s="34">
        <v>4.411261797897997</v>
      </c>
      <c r="K198" s="36">
        <v>315.8</v>
      </c>
    </row>
    <row r="199" ht="14.25" customHeight="1">
      <c r="A199" s="78" t="s">
        <v>195</v>
      </c>
      <c r="B199" s="79"/>
      <c r="C199" s="50">
        <v>0.009993</v>
      </c>
      <c r="D199" s="59">
        <v>2600.0</v>
      </c>
      <c r="E199" s="52">
        <f t="shared" si="19"/>
        <v>0.009973980776</v>
      </c>
      <c r="F199" s="52">
        <f t="shared" si="20"/>
        <v>0.01002601922</v>
      </c>
      <c r="G199" s="59">
        <f t="shared" si="21"/>
        <v>-700</v>
      </c>
      <c r="H199" s="37">
        <v>100.0</v>
      </c>
      <c r="I199" s="59">
        <f t="shared" si="18"/>
        <v>-26.90318547</v>
      </c>
      <c r="J199" s="40">
        <v>9.725060700547838</v>
      </c>
      <c r="K199" s="36">
        <v>315.8</v>
      </c>
    </row>
    <row r="200" ht="14.25" customHeight="1">
      <c r="A200" s="31" t="s">
        <v>196</v>
      </c>
      <c r="B200" s="76"/>
      <c r="C200" s="47">
        <v>0.0099884</v>
      </c>
      <c r="D200" s="58">
        <v>4500.0</v>
      </c>
      <c r="E200" s="77">
        <f t="shared" si="19"/>
        <v>0.009954955577</v>
      </c>
      <c r="F200" s="77">
        <f t="shared" si="20"/>
        <v>0.01004504442</v>
      </c>
      <c r="G200" s="58">
        <f t="shared" si="21"/>
        <v>-1160</v>
      </c>
      <c r="H200" s="31">
        <v>200.0</v>
      </c>
      <c r="I200" s="58">
        <f t="shared" si="18"/>
        <v>-25.7523559</v>
      </c>
      <c r="J200" s="34">
        <v>7.82643826811194</v>
      </c>
      <c r="K200" s="36">
        <v>315.8</v>
      </c>
    </row>
    <row r="201" ht="14.25" customHeight="1">
      <c r="A201" s="78" t="s">
        <v>197</v>
      </c>
      <c r="B201" s="79"/>
      <c r="C201" s="50">
        <v>0.0097837</v>
      </c>
      <c r="D201" s="59">
        <v>6000.0</v>
      </c>
      <c r="E201" s="52">
        <f t="shared" si="19"/>
        <v>0.009939925047</v>
      </c>
      <c r="F201" s="52">
        <f t="shared" si="20"/>
        <v>0.01006007495</v>
      </c>
      <c r="G201" s="59">
        <f t="shared" si="21"/>
        <v>-21630</v>
      </c>
      <c r="H201" s="37">
        <v>300.0</v>
      </c>
      <c r="I201" s="59">
        <f t="shared" si="18"/>
        <v>-360.0502182</v>
      </c>
      <c r="J201" s="40">
        <v>5.110541001840108</v>
      </c>
      <c r="K201" s="36">
        <v>315.8</v>
      </c>
    </row>
    <row r="202" ht="14.25" customHeight="1">
      <c r="A202" s="31" t="s">
        <v>198</v>
      </c>
      <c r="B202" s="76"/>
      <c r="C202" s="47">
        <v>0.099872</v>
      </c>
      <c r="D202" s="58">
        <v>660.0</v>
      </c>
      <c r="E202" s="77">
        <f t="shared" ref="E202:E217" si="22">MID(A202,1,3)-MID(A202,1,3)*SQRT(D202^2+H202^2)/1000000</f>
        <v>0.0999339697</v>
      </c>
      <c r="F202" s="77">
        <f t="shared" ref="F202:F217" si="23">MID(A202,1,3)+MID(A202,1,3)*SQRT(D202^2+H202^2)/1000000</f>
        <v>0.1000660303</v>
      </c>
      <c r="G202" s="58">
        <f t="shared" ref="G202:G217" si="24">(C202-MID(A202,1,3))*1000000/MID(A202,1,3)</f>
        <v>-1280</v>
      </c>
      <c r="H202" s="31">
        <v>20.0</v>
      </c>
      <c r="I202" s="58">
        <f t="shared" si="18"/>
        <v>-193.8504105</v>
      </c>
      <c r="J202" s="34">
        <v>145.7161050530675</v>
      </c>
      <c r="K202" s="36">
        <v>315.8</v>
      </c>
    </row>
    <row r="203" ht="14.25" customHeight="1">
      <c r="A203" s="78" t="s">
        <v>199</v>
      </c>
      <c r="B203" s="79"/>
      <c r="C203" s="50">
        <v>0.099967</v>
      </c>
      <c r="D203" s="59">
        <v>300.0</v>
      </c>
      <c r="E203" s="52">
        <f t="shared" si="22"/>
        <v>0.09996993341</v>
      </c>
      <c r="F203" s="52">
        <f t="shared" si="23"/>
        <v>0.1000300666</v>
      </c>
      <c r="G203" s="59">
        <f t="shared" si="24"/>
        <v>-330</v>
      </c>
      <c r="H203" s="37">
        <v>20.0</v>
      </c>
      <c r="I203" s="59">
        <f t="shared" si="18"/>
        <v>-109.7563674</v>
      </c>
      <c r="J203" s="40">
        <v>4.382592731624434</v>
      </c>
      <c r="K203" s="36">
        <v>315.8</v>
      </c>
    </row>
    <row r="204" ht="14.25" customHeight="1">
      <c r="A204" s="31" t="s">
        <v>200</v>
      </c>
      <c r="B204" s="76"/>
      <c r="C204" s="47">
        <v>0.0999818</v>
      </c>
      <c r="D204" s="58">
        <v>300.0</v>
      </c>
      <c r="E204" s="77">
        <f t="shared" si="22"/>
        <v>0.09996993341</v>
      </c>
      <c r="F204" s="77">
        <f t="shared" si="23"/>
        <v>0.1000300666</v>
      </c>
      <c r="G204" s="58">
        <f t="shared" si="24"/>
        <v>-182</v>
      </c>
      <c r="H204" s="31">
        <v>20.0</v>
      </c>
      <c r="I204" s="58">
        <f t="shared" si="18"/>
        <v>-60.53229958</v>
      </c>
      <c r="J204" s="34">
        <v>2.242678842041773</v>
      </c>
      <c r="K204" s="36">
        <v>315.8</v>
      </c>
    </row>
    <row r="205" ht="14.25" customHeight="1">
      <c r="A205" s="78" t="s">
        <v>201</v>
      </c>
      <c r="B205" s="79"/>
      <c r="C205" s="50">
        <v>0.0999869</v>
      </c>
      <c r="D205" s="59">
        <v>195.0</v>
      </c>
      <c r="E205" s="52">
        <f t="shared" si="22"/>
        <v>0.0999803977</v>
      </c>
      <c r="F205" s="52">
        <f t="shared" si="23"/>
        <v>0.1000196023</v>
      </c>
      <c r="G205" s="59">
        <f t="shared" si="24"/>
        <v>-131</v>
      </c>
      <c r="H205" s="37">
        <v>20.0</v>
      </c>
      <c r="I205" s="59">
        <f t="shared" si="18"/>
        <v>-66.8289069</v>
      </c>
      <c r="J205" s="40">
        <v>1.7161631742114</v>
      </c>
      <c r="K205" s="36">
        <v>315.8</v>
      </c>
    </row>
    <row r="206" ht="14.25" customHeight="1">
      <c r="A206" s="31" t="s">
        <v>202</v>
      </c>
      <c r="B206" s="76"/>
      <c r="C206" s="47">
        <v>0.0999898</v>
      </c>
      <c r="D206" s="58">
        <v>195.0</v>
      </c>
      <c r="E206" s="77">
        <f t="shared" si="22"/>
        <v>0.0999803977</v>
      </c>
      <c r="F206" s="77">
        <f t="shared" si="23"/>
        <v>0.1000196023</v>
      </c>
      <c r="G206" s="58">
        <f t="shared" si="24"/>
        <v>-102</v>
      </c>
      <c r="H206" s="31">
        <v>20.0</v>
      </c>
      <c r="I206" s="58">
        <f t="shared" si="18"/>
        <v>-52.0347214</v>
      </c>
      <c r="J206" s="34">
        <v>1.92228983934019</v>
      </c>
      <c r="K206" s="36">
        <v>315.8</v>
      </c>
    </row>
    <row r="207" ht="14.25" customHeight="1">
      <c r="A207" s="78" t="s">
        <v>203</v>
      </c>
      <c r="B207" s="79"/>
      <c r="C207" s="50">
        <v>0.0999929</v>
      </c>
      <c r="D207" s="59">
        <v>195.0</v>
      </c>
      <c r="E207" s="52">
        <f t="shared" si="22"/>
        <v>0.0999803977</v>
      </c>
      <c r="F207" s="52">
        <f t="shared" si="23"/>
        <v>0.1000196023</v>
      </c>
      <c r="G207" s="59">
        <f t="shared" si="24"/>
        <v>-71</v>
      </c>
      <c r="H207" s="37">
        <v>20.0</v>
      </c>
      <c r="I207" s="59">
        <f t="shared" si="18"/>
        <v>-36.22024725</v>
      </c>
      <c r="J207" s="40">
        <v>2.242429887011061</v>
      </c>
      <c r="K207" s="36">
        <v>315.8</v>
      </c>
    </row>
    <row r="208" ht="14.25" customHeight="1">
      <c r="A208" s="31" t="s">
        <v>204</v>
      </c>
      <c r="B208" s="76"/>
      <c r="C208" s="47">
        <v>0.0999925</v>
      </c>
      <c r="D208" s="58">
        <v>195.0</v>
      </c>
      <c r="E208" s="77">
        <f t="shared" si="22"/>
        <v>0.0999803977</v>
      </c>
      <c r="F208" s="77">
        <f t="shared" si="23"/>
        <v>0.1000196023</v>
      </c>
      <c r="G208" s="58">
        <f t="shared" si="24"/>
        <v>-75</v>
      </c>
      <c r="H208" s="31">
        <v>20.0</v>
      </c>
      <c r="I208" s="58">
        <f t="shared" si="18"/>
        <v>-38.26082456</v>
      </c>
      <c r="J208" s="34">
        <v>2.713340266526533</v>
      </c>
      <c r="K208" s="36">
        <v>315.8</v>
      </c>
    </row>
    <row r="209" ht="14.25" customHeight="1">
      <c r="A209" s="78" t="s">
        <v>205</v>
      </c>
      <c r="B209" s="79"/>
      <c r="C209" s="50">
        <v>0.0999921</v>
      </c>
      <c r="D209" s="59">
        <v>195.0</v>
      </c>
      <c r="E209" s="52">
        <f t="shared" si="22"/>
        <v>0.0999803977</v>
      </c>
      <c r="F209" s="52">
        <f t="shared" si="23"/>
        <v>0.1000196023</v>
      </c>
      <c r="G209" s="59">
        <f t="shared" si="24"/>
        <v>-79</v>
      </c>
      <c r="H209" s="37">
        <v>20.0</v>
      </c>
      <c r="I209" s="59">
        <f t="shared" si="18"/>
        <v>-40.30140187</v>
      </c>
      <c r="J209" s="40">
        <v>1.856068083646337</v>
      </c>
      <c r="K209" s="36">
        <v>315.8</v>
      </c>
    </row>
    <row r="210" ht="14.25" customHeight="1">
      <c r="A210" s="31" t="s">
        <v>206</v>
      </c>
      <c r="B210" s="76"/>
      <c r="C210" s="47">
        <v>0.0999867</v>
      </c>
      <c r="D210" s="58">
        <v>195.0</v>
      </c>
      <c r="E210" s="77">
        <f t="shared" si="22"/>
        <v>0.0999803977</v>
      </c>
      <c r="F210" s="77">
        <f t="shared" si="23"/>
        <v>0.1000196023</v>
      </c>
      <c r="G210" s="58">
        <f t="shared" si="24"/>
        <v>-133</v>
      </c>
      <c r="H210" s="31">
        <v>20.0</v>
      </c>
      <c r="I210" s="58">
        <f t="shared" si="18"/>
        <v>-67.84919556</v>
      </c>
      <c r="J210" s="34">
        <v>1.269464356414072</v>
      </c>
      <c r="K210" s="36">
        <v>315.8</v>
      </c>
    </row>
    <row r="211" ht="14.25" customHeight="1">
      <c r="A211" s="78" t="s">
        <v>207</v>
      </c>
      <c r="B211" s="79"/>
      <c r="C211" s="50">
        <v>0.0999834</v>
      </c>
      <c r="D211" s="59">
        <v>400.0</v>
      </c>
      <c r="E211" s="52">
        <f t="shared" si="22"/>
        <v>0.09995995003</v>
      </c>
      <c r="F211" s="52">
        <f t="shared" si="23"/>
        <v>0.10004005</v>
      </c>
      <c r="G211" s="59">
        <f t="shared" si="24"/>
        <v>-166</v>
      </c>
      <c r="H211" s="37">
        <v>20.0</v>
      </c>
      <c r="I211" s="59">
        <f t="shared" si="18"/>
        <v>-41.44822206</v>
      </c>
      <c r="J211" s="40">
        <v>1.333554703420639</v>
      </c>
      <c r="K211" s="36">
        <v>315.8</v>
      </c>
    </row>
    <row r="212" ht="14.25" customHeight="1">
      <c r="A212" s="31" t="s">
        <v>208</v>
      </c>
      <c r="B212" s="76"/>
      <c r="C212" s="47">
        <v>0.0999837</v>
      </c>
      <c r="D212" s="58">
        <v>400.0</v>
      </c>
      <c r="E212" s="77">
        <f t="shared" si="22"/>
        <v>0.09995995003</v>
      </c>
      <c r="F212" s="77">
        <f t="shared" si="23"/>
        <v>0.10004005</v>
      </c>
      <c r="G212" s="58">
        <f t="shared" si="24"/>
        <v>-163</v>
      </c>
      <c r="H212" s="31">
        <v>20.0</v>
      </c>
      <c r="I212" s="58">
        <f t="shared" si="18"/>
        <v>-40.69915781</v>
      </c>
      <c r="J212" s="34">
        <v>1.481607238201354</v>
      </c>
      <c r="K212" s="36">
        <v>315.8</v>
      </c>
    </row>
    <row r="213" ht="14.25" customHeight="1">
      <c r="A213" s="78" t="s">
        <v>209</v>
      </c>
      <c r="B213" s="79"/>
      <c r="C213" s="50">
        <v>0.0999815</v>
      </c>
      <c r="D213" s="59">
        <v>1050.0</v>
      </c>
      <c r="E213" s="52">
        <f t="shared" si="22"/>
        <v>0.09989488102</v>
      </c>
      <c r="F213" s="52">
        <f t="shared" si="23"/>
        <v>0.100105119</v>
      </c>
      <c r="G213" s="59">
        <f t="shared" si="24"/>
        <v>-185</v>
      </c>
      <c r="H213" s="37">
        <v>50.0</v>
      </c>
      <c r="I213" s="59">
        <f t="shared" si="18"/>
        <v>-17.59910528</v>
      </c>
      <c r="J213" s="40">
        <v>2.398359458150317</v>
      </c>
      <c r="K213" s="36">
        <v>315.8</v>
      </c>
    </row>
    <row r="214" ht="14.25" customHeight="1">
      <c r="A214" s="31" t="s">
        <v>210</v>
      </c>
      <c r="B214" s="76"/>
      <c r="C214" s="47">
        <v>0.0999602</v>
      </c>
      <c r="D214" s="58">
        <v>1240.0</v>
      </c>
      <c r="E214" s="77">
        <f t="shared" si="22"/>
        <v>0.09987559743</v>
      </c>
      <c r="F214" s="77">
        <f t="shared" si="23"/>
        <v>0.1001244026</v>
      </c>
      <c r="G214" s="58">
        <f t="shared" si="24"/>
        <v>-398</v>
      </c>
      <c r="H214" s="80">
        <v>100.0</v>
      </c>
      <c r="I214" s="58">
        <f t="shared" si="18"/>
        <v>-31.99290759</v>
      </c>
      <c r="J214" s="34">
        <v>0.8822682464756544</v>
      </c>
      <c r="K214" s="36">
        <v>315.8</v>
      </c>
    </row>
    <row r="215" ht="14.25" customHeight="1">
      <c r="A215" s="78" t="s">
        <v>211</v>
      </c>
      <c r="B215" s="79"/>
      <c r="C215" s="50">
        <v>0.0999365</v>
      </c>
      <c r="D215" s="59">
        <v>1240.0</v>
      </c>
      <c r="E215" s="52">
        <f t="shared" si="22"/>
        <v>0.09987559743</v>
      </c>
      <c r="F215" s="52">
        <f t="shared" si="23"/>
        <v>0.1001244026</v>
      </c>
      <c r="G215" s="59">
        <f t="shared" si="24"/>
        <v>-635</v>
      </c>
      <c r="H215" s="37">
        <v>100.0</v>
      </c>
      <c r="I215" s="59">
        <f t="shared" si="18"/>
        <v>-51.0439606</v>
      </c>
      <c r="J215" s="40">
        <v>1.202614085133283</v>
      </c>
      <c r="K215" s="36">
        <v>315.8</v>
      </c>
    </row>
    <row r="216" ht="14.25" customHeight="1">
      <c r="A216" s="31" t="s">
        <v>212</v>
      </c>
      <c r="B216" s="76"/>
      <c r="C216" s="47">
        <v>0.0999059</v>
      </c>
      <c r="D216" s="58">
        <v>1900.0</v>
      </c>
      <c r="E216" s="77">
        <f t="shared" si="22"/>
        <v>0.09980895027</v>
      </c>
      <c r="F216" s="77">
        <f t="shared" si="23"/>
        <v>0.1001910497</v>
      </c>
      <c r="G216" s="58">
        <f t="shared" si="24"/>
        <v>-941</v>
      </c>
      <c r="H216" s="31">
        <v>200.0</v>
      </c>
      <c r="I216" s="58">
        <f t="shared" si="18"/>
        <v>-49.25419112</v>
      </c>
      <c r="J216" s="34">
        <v>1.131453027794563</v>
      </c>
      <c r="K216" s="36">
        <v>315.8</v>
      </c>
    </row>
    <row r="217" ht="14.25" customHeight="1">
      <c r="A217" s="78" t="s">
        <v>213</v>
      </c>
      <c r="B217" s="79"/>
      <c r="C217" s="50">
        <v>0.0996453</v>
      </c>
      <c r="D217" s="59">
        <v>4000.0</v>
      </c>
      <c r="E217" s="52">
        <f t="shared" si="22"/>
        <v>0.09959887658</v>
      </c>
      <c r="F217" s="52">
        <f t="shared" si="23"/>
        <v>0.1004011234</v>
      </c>
      <c r="G217" s="59">
        <f t="shared" si="24"/>
        <v>-3547</v>
      </c>
      <c r="H217" s="37">
        <v>300.0</v>
      </c>
      <c r="I217" s="59">
        <f t="shared" si="18"/>
        <v>-88.4266488</v>
      </c>
      <c r="J217" s="40">
        <v>2.068891169782819</v>
      </c>
      <c r="K217" s="36">
        <v>315.8</v>
      </c>
    </row>
    <row r="218" ht="14.25" customHeight="1">
      <c r="A218" s="31" t="s">
        <v>214</v>
      </c>
      <c r="B218" s="76"/>
      <c r="C218" s="47">
        <v>0.998732</v>
      </c>
      <c r="D218" s="58">
        <v>600.0</v>
      </c>
      <c r="E218" s="57">
        <f t="shared" ref="E218:E233" si="25">MID(A218,1,1)-MID(A218,1,1)*SQRT(D218^2+H218^2)/1000000</f>
        <v>0.9993999167</v>
      </c>
      <c r="F218" s="57">
        <f t="shared" ref="F218:F233" si="26">MID(A218,1,1)+MID(A218,1,1)*SQRT(D218^2+H218^2)/1000000</f>
        <v>1.000600083</v>
      </c>
      <c r="G218" s="58">
        <f t="shared" ref="G218:G233" si="27">(C218-MID(A218,1,1))*1000000/MID(A218,1,1)</f>
        <v>-1268</v>
      </c>
      <c r="H218" s="31">
        <v>10.0</v>
      </c>
      <c r="I218" s="58">
        <f t="shared" si="18"/>
        <v>-211.3039876</v>
      </c>
      <c r="J218" s="34">
        <v>125.1311076510361</v>
      </c>
      <c r="K218" s="36">
        <v>315.8</v>
      </c>
    </row>
    <row r="219" ht="14.25" customHeight="1">
      <c r="A219" s="78" t="s">
        <v>215</v>
      </c>
      <c r="B219" s="79"/>
      <c r="C219" s="50">
        <v>0.999723</v>
      </c>
      <c r="D219" s="59">
        <v>180.0</v>
      </c>
      <c r="E219" s="38">
        <f t="shared" si="25"/>
        <v>0.9998197224</v>
      </c>
      <c r="F219" s="38">
        <f t="shared" si="26"/>
        <v>1.000180278</v>
      </c>
      <c r="G219" s="59">
        <f t="shared" si="27"/>
        <v>-277</v>
      </c>
      <c r="H219" s="37">
        <v>10.0</v>
      </c>
      <c r="I219" s="59">
        <f t="shared" si="18"/>
        <v>-153.6519544</v>
      </c>
      <c r="J219" s="40">
        <v>3.465061437144619</v>
      </c>
      <c r="K219" s="36">
        <v>315.8</v>
      </c>
    </row>
    <row r="220" ht="14.25" customHeight="1">
      <c r="A220" s="31" t="s">
        <v>216</v>
      </c>
      <c r="B220" s="76"/>
      <c r="C220" s="47">
        <v>0.999869</v>
      </c>
      <c r="D220" s="58">
        <v>180.0</v>
      </c>
      <c r="E220" s="57">
        <f t="shared" si="25"/>
        <v>0.9998197224</v>
      </c>
      <c r="F220" s="57">
        <f t="shared" si="26"/>
        <v>1.000180278</v>
      </c>
      <c r="G220" s="58">
        <f t="shared" si="27"/>
        <v>-131</v>
      </c>
      <c r="H220" s="31">
        <v>10.0</v>
      </c>
      <c r="I220" s="58">
        <f t="shared" si="18"/>
        <v>-72.66572571</v>
      </c>
      <c r="J220" s="34">
        <v>3.790102170352005</v>
      </c>
      <c r="K220" s="36">
        <v>315.8</v>
      </c>
    </row>
    <row r="221" ht="14.25" customHeight="1">
      <c r="A221" s="78" t="s">
        <v>217</v>
      </c>
      <c r="B221" s="79"/>
      <c r="C221" s="50">
        <v>0.999923</v>
      </c>
      <c r="D221" s="59">
        <v>77.0</v>
      </c>
      <c r="E221" s="38">
        <f t="shared" si="25"/>
        <v>0.9999223534</v>
      </c>
      <c r="F221" s="38">
        <f t="shared" si="26"/>
        <v>1.000077647</v>
      </c>
      <c r="G221" s="59">
        <f t="shared" si="27"/>
        <v>-77</v>
      </c>
      <c r="H221" s="37">
        <v>10.0</v>
      </c>
      <c r="I221" s="59">
        <f t="shared" si="18"/>
        <v>-99.16720735</v>
      </c>
      <c r="J221" s="40">
        <v>1.16675650692878</v>
      </c>
      <c r="K221" s="36">
        <v>315.8</v>
      </c>
    </row>
    <row r="222" ht="14.25" customHeight="1">
      <c r="A222" s="31" t="s">
        <v>218</v>
      </c>
      <c r="B222" s="76"/>
      <c r="C222" s="47">
        <v>0.999951</v>
      </c>
      <c r="D222" s="58">
        <v>77.0</v>
      </c>
      <c r="E222" s="57">
        <f t="shared" si="25"/>
        <v>0.9999223534</v>
      </c>
      <c r="F222" s="57">
        <f t="shared" si="26"/>
        <v>1.000077647</v>
      </c>
      <c r="G222" s="58">
        <f t="shared" si="27"/>
        <v>-49</v>
      </c>
      <c r="H222" s="31">
        <v>10.0</v>
      </c>
      <c r="I222" s="58">
        <f t="shared" si="18"/>
        <v>-63.10640468</v>
      </c>
      <c r="J222" s="34">
        <v>1.802863978064874</v>
      </c>
      <c r="K222" s="36">
        <v>315.8</v>
      </c>
    </row>
    <row r="223" ht="14.25" customHeight="1">
      <c r="A223" s="78" t="s">
        <v>219</v>
      </c>
      <c r="B223" s="79"/>
      <c r="C223" s="50">
        <v>0.999985</v>
      </c>
      <c r="D223" s="59">
        <v>77.0</v>
      </c>
      <c r="E223" s="38">
        <f t="shared" si="25"/>
        <v>0.9999223534</v>
      </c>
      <c r="F223" s="38">
        <f t="shared" si="26"/>
        <v>1.000077647</v>
      </c>
      <c r="G223" s="59">
        <f t="shared" si="27"/>
        <v>-15</v>
      </c>
      <c r="H223" s="37">
        <v>10.0</v>
      </c>
      <c r="I223" s="59">
        <f t="shared" si="18"/>
        <v>-19.31828715</v>
      </c>
      <c r="J223" s="40">
        <v>1.269314557375763</v>
      </c>
      <c r="K223" s="36">
        <v>315.8</v>
      </c>
    </row>
    <row r="224" ht="14.25" customHeight="1">
      <c r="A224" s="31" t="s">
        <v>220</v>
      </c>
      <c r="B224" s="76"/>
      <c r="C224" s="47">
        <v>0.999983</v>
      </c>
      <c r="D224" s="58">
        <v>77.0</v>
      </c>
      <c r="E224" s="57">
        <f t="shared" si="25"/>
        <v>0.9999223534</v>
      </c>
      <c r="F224" s="57">
        <f t="shared" si="26"/>
        <v>1.000077647</v>
      </c>
      <c r="G224" s="58">
        <f t="shared" si="27"/>
        <v>-17</v>
      </c>
      <c r="H224" s="31">
        <v>10.0</v>
      </c>
      <c r="I224" s="58">
        <f t="shared" si="18"/>
        <v>-21.89405877</v>
      </c>
      <c r="J224" s="34">
        <v>2.455195048757536</v>
      </c>
      <c r="K224" s="36">
        <v>315.8</v>
      </c>
    </row>
    <row r="225" ht="14.25" customHeight="1">
      <c r="A225" s="78" t="s">
        <v>221</v>
      </c>
      <c r="B225" s="79"/>
      <c r="C225" s="50">
        <v>0.999986</v>
      </c>
      <c r="D225" s="59">
        <v>77.0</v>
      </c>
      <c r="E225" s="38">
        <f t="shared" si="25"/>
        <v>0.9999223534</v>
      </c>
      <c r="F225" s="38">
        <f t="shared" si="26"/>
        <v>1.000077647</v>
      </c>
      <c r="G225" s="59">
        <f t="shared" si="27"/>
        <v>-14</v>
      </c>
      <c r="H225" s="37">
        <v>10.0</v>
      </c>
      <c r="I225" s="59">
        <f t="shared" si="18"/>
        <v>-18.03040134</v>
      </c>
      <c r="J225" s="40">
        <v>0.9279737187555417</v>
      </c>
      <c r="K225" s="36">
        <v>315.8</v>
      </c>
    </row>
    <row r="226" ht="14.25" customHeight="1">
      <c r="A226" s="31" t="s">
        <v>222</v>
      </c>
      <c r="B226" s="76"/>
      <c r="C226" s="47">
        <v>0.999976</v>
      </c>
      <c r="D226" s="58">
        <v>77.0</v>
      </c>
      <c r="E226" s="57">
        <f t="shared" si="25"/>
        <v>0.9999223534</v>
      </c>
      <c r="F226" s="57">
        <f t="shared" si="26"/>
        <v>1.000077647</v>
      </c>
      <c r="G226" s="58">
        <f t="shared" si="27"/>
        <v>-24</v>
      </c>
      <c r="H226" s="31">
        <v>10.0</v>
      </c>
      <c r="I226" s="58">
        <f t="shared" si="18"/>
        <v>-30.90925943</v>
      </c>
      <c r="J226" s="34">
        <v>1.118060822200402</v>
      </c>
      <c r="K226" s="36">
        <v>315.8</v>
      </c>
    </row>
    <row r="227" ht="14.25" customHeight="1">
      <c r="A227" s="78" t="s">
        <v>223</v>
      </c>
      <c r="B227" s="79"/>
      <c r="C227" s="50">
        <v>0.999979</v>
      </c>
      <c r="D227" s="59">
        <v>140.0</v>
      </c>
      <c r="E227" s="38">
        <f t="shared" si="25"/>
        <v>0.9998596433</v>
      </c>
      <c r="F227" s="38">
        <f t="shared" si="26"/>
        <v>1.000140357</v>
      </c>
      <c r="G227" s="59">
        <f t="shared" si="27"/>
        <v>-21</v>
      </c>
      <c r="H227" s="37">
        <v>10.0</v>
      </c>
      <c r="I227" s="59">
        <f t="shared" si="18"/>
        <v>-14.9618805</v>
      </c>
      <c r="J227" s="40">
        <v>0.7264984137443581</v>
      </c>
      <c r="K227" s="36">
        <v>315.8</v>
      </c>
    </row>
    <row r="228" ht="14.25" customHeight="1">
      <c r="A228" s="31" t="s">
        <v>224</v>
      </c>
      <c r="B228" s="76"/>
      <c r="C228" s="47">
        <v>1.00001</v>
      </c>
      <c r="D228" s="58">
        <v>140.0</v>
      </c>
      <c r="E228" s="57">
        <f t="shared" si="25"/>
        <v>0.9998585786</v>
      </c>
      <c r="F228" s="57">
        <f t="shared" si="26"/>
        <v>1.000141421</v>
      </c>
      <c r="G228" s="58">
        <f t="shared" si="27"/>
        <v>10</v>
      </c>
      <c r="H228" s="31">
        <v>20.0</v>
      </c>
      <c r="I228" s="58">
        <f t="shared" si="18"/>
        <v>7.071067812</v>
      </c>
      <c r="J228" s="34">
        <v>1.322862426904104</v>
      </c>
      <c r="K228" s="36">
        <v>315.8</v>
      </c>
    </row>
    <row r="229" ht="14.25" customHeight="1">
      <c r="A229" s="78" t="s">
        <v>225</v>
      </c>
      <c r="B229" s="79"/>
      <c r="C229" s="50">
        <v>1.000074</v>
      </c>
      <c r="D229" s="59">
        <v>310.0</v>
      </c>
      <c r="E229" s="38">
        <f t="shared" si="25"/>
        <v>0.9996885518</v>
      </c>
      <c r="F229" s="38">
        <f t="shared" si="26"/>
        <v>1.000311448</v>
      </c>
      <c r="G229" s="59">
        <f t="shared" si="27"/>
        <v>74</v>
      </c>
      <c r="H229" s="37">
        <v>30.0</v>
      </c>
      <c r="I229" s="59">
        <f t="shared" si="18"/>
        <v>23.75996807</v>
      </c>
      <c r="J229" s="40">
        <v>1.235941621465809</v>
      </c>
      <c r="K229" s="36">
        <v>315.8</v>
      </c>
    </row>
    <row r="230" ht="14.25" customHeight="1">
      <c r="A230" s="31" t="s">
        <v>226</v>
      </c>
      <c r="B230" s="76"/>
      <c r="C230" s="47">
        <v>1.000084</v>
      </c>
      <c r="D230" s="58">
        <v>550.0</v>
      </c>
      <c r="E230" s="57">
        <f t="shared" si="25"/>
        <v>0.9994455633</v>
      </c>
      <c r="F230" s="57">
        <f t="shared" si="26"/>
        <v>1.000554437</v>
      </c>
      <c r="G230" s="58">
        <f t="shared" si="27"/>
        <v>84</v>
      </c>
      <c r="H230" s="80">
        <v>70.0</v>
      </c>
      <c r="I230" s="58">
        <f t="shared" si="18"/>
        <v>15.15051356</v>
      </c>
      <c r="J230" s="34">
        <v>1.1179400817738</v>
      </c>
      <c r="K230" s="36">
        <v>315.8</v>
      </c>
    </row>
    <row r="231" ht="14.25" customHeight="1">
      <c r="A231" s="78" t="s">
        <v>227</v>
      </c>
      <c r="B231" s="79"/>
      <c r="C231" s="50">
        <v>1.000142</v>
      </c>
      <c r="D231" s="59">
        <v>550.0</v>
      </c>
      <c r="E231" s="38">
        <f t="shared" si="25"/>
        <v>0.9994455633</v>
      </c>
      <c r="F231" s="38">
        <f t="shared" si="26"/>
        <v>1.000554437</v>
      </c>
      <c r="G231" s="59">
        <f t="shared" si="27"/>
        <v>142</v>
      </c>
      <c r="H231" s="59">
        <v>70.0</v>
      </c>
      <c r="I231" s="59">
        <f t="shared" si="18"/>
        <v>25.61158245</v>
      </c>
      <c r="J231" s="40">
        <v>0.8817918892687776</v>
      </c>
      <c r="K231" s="36">
        <v>315.8</v>
      </c>
    </row>
    <row r="232" ht="14.25" customHeight="1">
      <c r="A232" s="31" t="s">
        <v>228</v>
      </c>
      <c r="B232" s="76"/>
      <c r="C232" s="47">
        <v>1.000945</v>
      </c>
      <c r="D232" s="58">
        <v>1400.0</v>
      </c>
      <c r="E232" s="57">
        <f t="shared" si="25"/>
        <v>0.9985964331</v>
      </c>
      <c r="F232" s="57">
        <f t="shared" si="26"/>
        <v>1.001403567</v>
      </c>
      <c r="G232" s="58">
        <f t="shared" si="27"/>
        <v>945</v>
      </c>
      <c r="H232" s="58">
        <v>100.0</v>
      </c>
      <c r="I232" s="58">
        <f t="shared" si="18"/>
        <v>67.32846224</v>
      </c>
      <c r="J232" s="34">
        <v>0.8810844788321044</v>
      </c>
      <c r="K232" s="36">
        <v>315.8</v>
      </c>
    </row>
    <row r="233" ht="14.25" customHeight="1">
      <c r="A233" s="78" t="s">
        <v>229</v>
      </c>
      <c r="B233" s="79"/>
      <c r="C233" s="50">
        <v>1.007597</v>
      </c>
      <c r="D233" s="59">
        <v>3000.0</v>
      </c>
      <c r="E233" s="38">
        <f t="shared" si="25"/>
        <v>0.9969933407</v>
      </c>
      <c r="F233" s="38">
        <f t="shared" si="26"/>
        <v>1.003006659</v>
      </c>
      <c r="G233" s="59">
        <f t="shared" si="27"/>
        <v>7597</v>
      </c>
      <c r="H233" s="37">
        <v>200.0</v>
      </c>
      <c r="I233" s="59">
        <f t="shared" si="18"/>
        <v>252.6724615</v>
      </c>
      <c r="J233" s="40">
        <v>4.923554445590795</v>
      </c>
      <c r="K233" s="36">
        <v>315.8</v>
      </c>
    </row>
    <row r="234" ht="14.25" customHeight="1">
      <c r="A234" s="31" t="s">
        <v>230</v>
      </c>
      <c r="B234" s="76"/>
      <c r="C234" s="47">
        <v>9.98725</v>
      </c>
      <c r="D234" s="58">
        <v>600.0</v>
      </c>
      <c r="E234" s="57">
        <f t="shared" ref="E234:E265" si="28">MID(A234,1,2)-MID(A234,1,2)*SQRT(D234^2+H234^2)/1000000</f>
        <v>9.993999167</v>
      </c>
      <c r="F234" s="57">
        <f t="shared" ref="F234:F265" si="29">MID(A234,1,2)+MID(A234,1,2)*SQRT(D234^2+H234^2)/1000000</f>
        <v>10.00600083</v>
      </c>
      <c r="G234" s="58">
        <f t="shared" ref="G234:G265" si="30">(C234-MID(A234,1,2))*1000000/MID(A234,1,2)</f>
        <v>-1275</v>
      </c>
      <c r="H234" s="31">
        <v>10.0</v>
      </c>
      <c r="I234" s="58">
        <f t="shared" si="18"/>
        <v>-212.4704923</v>
      </c>
      <c r="J234" s="34">
        <v>142.5487441070781</v>
      </c>
      <c r="K234" s="36">
        <v>315.8</v>
      </c>
    </row>
    <row r="235" ht="14.25" customHeight="1">
      <c r="A235" s="78" t="s">
        <v>231</v>
      </c>
      <c r="B235" s="79"/>
      <c r="C235" s="50">
        <v>9.99736</v>
      </c>
      <c r="D235" s="59">
        <v>180.0</v>
      </c>
      <c r="E235" s="38">
        <f t="shared" si="28"/>
        <v>9.998197224</v>
      </c>
      <c r="F235" s="38">
        <f t="shared" si="29"/>
        <v>10.00180278</v>
      </c>
      <c r="G235" s="59">
        <f t="shared" si="30"/>
        <v>-264</v>
      </c>
      <c r="H235" s="37">
        <v>10.0</v>
      </c>
      <c r="I235" s="59">
        <f t="shared" si="18"/>
        <v>-146.4408518</v>
      </c>
      <c r="J235" s="40">
        <v>3.690298175575538</v>
      </c>
      <c r="K235" s="36">
        <v>315.8</v>
      </c>
    </row>
    <row r="236" ht="14.25" customHeight="1">
      <c r="A236" s="31" t="s">
        <v>232</v>
      </c>
      <c r="B236" s="76"/>
      <c r="C236" s="47">
        <v>9.99885</v>
      </c>
      <c r="D236" s="58">
        <v>180.0</v>
      </c>
      <c r="E236" s="57">
        <f t="shared" si="28"/>
        <v>9.998197224</v>
      </c>
      <c r="F236" s="57">
        <f t="shared" si="29"/>
        <v>10.00180278</v>
      </c>
      <c r="G236" s="58">
        <f t="shared" si="30"/>
        <v>-115</v>
      </c>
      <c r="H236" s="31">
        <v>10.0</v>
      </c>
      <c r="I236" s="58">
        <f t="shared" si="18"/>
        <v>-63.79052257</v>
      </c>
      <c r="J236" s="34">
        <v>1.732250016315007</v>
      </c>
      <c r="K236" s="36">
        <v>315.8</v>
      </c>
    </row>
    <row r="237" ht="14.25" customHeight="1">
      <c r="A237" s="78" t="s">
        <v>233</v>
      </c>
      <c r="B237" s="79"/>
      <c r="C237" s="50">
        <v>9.99936</v>
      </c>
      <c r="D237" s="59">
        <v>77.0</v>
      </c>
      <c r="E237" s="38">
        <f t="shared" si="28"/>
        <v>9.999223534</v>
      </c>
      <c r="F237" s="38">
        <f t="shared" si="29"/>
        <v>10.00077647</v>
      </c>
      <c r="G237" s="59">
        <f t="shared" si="30"/>
        <v>-64</v>
      </c>
      <c r="H237" s="37">
        <v>10.0</v>
      </c>
      <c r="I237" s="59">
        <f t="shared" si="18"/>
        <v>-82.42469183</v>
      </c>
      <c r="J237" s="40">
        <v>1.641581361527012</v>
      </c>
      <c r="K237" s="36">
        <v>315.8</v>
      </c>
    </row>
    <row r="238" ht="14.25" customHeight="1">
      <c r="A238" s="31" t="s">
        <v>234</v>
      </c>
      <c r="B238" s="76"/>
      <c r="C238" s="47">
        <v>9.99965</v>
      </c>
      <c r="D238" s="58">
        <v>77.0</v>
      </c>
      <c r="E238" s="57">
        <f t="shared" si="28"/>
        <v>9.999223534</v>
      </c>
      <c r="F238" s="57">
        <f t="shared" si="29"/>
        <v>10.00077647</v>
      </c>
      <c r="G238" s="58">
        <f t="shared" si="30"/>
        <v>-35</v>
      </c>
      <c r="H238" s="31">
        <v>10.0</v>
      </c>
      <c r="I238" s="58">
        <f t="shared" si="18"/>
        <v>-45.07600334</v>
      </c>
      <c r="J238" s="34">
        <v>1.943718661767033</v>
      </c>
      <c r="K238" s="36">
        <v>315.8</v>
      </c>
    </row>
    <row r="239" ht="14.25" customHeight="1">
      <c r="A239" s="78" t="s">
        <v>235</v>
      </c>
      <c r="B239" s="79"/>
      <c r="C239" s="50">
        <v>10.00001</v>
      </c>
      <c r="D239" s="59">
        <v>77.0</v>
      </c>
      <c r="E239" s="38">
        <f t="shared" si="28"/>
        <v>9.999223534</v>
      </c>
      <c r="F239" s="38">
        <f t="shared" si="29"/>
        <v>10.00077647</v>
      </c>
      <c r="G239" s="59">
        <f t="shared" si="30"/>
        <v>1</v>
      </c>
      <c r="H239" s="37">
        <v>10.0</v>
      </c>
      <c r="I239" s="59">
        <f t="shared" si="18"/>
        <v>1.28788581</v>
      </c>
      <c r="J239" s="40">
        <v>1.615891669918252</v>
      </c>
      <c r="K239" s="36">
        <v>315.8</v>
      </c>
    </row>
    <row r="240" ht="14.25" customHeight="1">
      <c r="A240" s="31" t="s">
        <v>236</v>
      </c>
      <c r="B240" s="76"/>
      <c r="C240" s="47">
        <v>9.99991</v>
      </c>
      <c r="D240" s="58">
        <v>77.0</v>
      </c>
      <c r="E240" s="57">
        <f t="shared" si="28"/>
        <v>9.999223534</v>
      </c>
      <c r="F240" s="57">
        <f t="shared" si="29"/>
        <v>10.00077647</v>
      </c>
      <c r="G240" s="58">
        <f t="shared" si="30"/>
        <v>-9</v>
      </c>
      <c r="H240" s="31">
        <v>10.0</v>
      </c>
      <c r="I240" s="58">
        <f t="shared" si="18"/>
        <v>-11.59097229</v>
      </c>
      <c r="J240" s="34">
        <v>2.692606637073488</v>
      </c>
      <c r="K240" s="36">
        <v>315.8</v>
      </c>
    </row>
    <row r="241" ht="14.25" customHeight="1">
      <c r="A241" s="78" t="s">
        <v>237</v>
      </c>
      <c r="B241" s="79"/>
      <c r="C241" s="50">
        <v>10.00028</v>
      </c>
      <c r="D241" s="59">
        <v>77.0</v>
      </c>
      <c r="E241" s="38">
        <f t="shared" si="28"/>
        <v>9.999223534</v>
      </c>
      <c r="F241" s="38">
        <f t="shared" si="29"/>
        <v>10.00077647</v>
      </c>
      <c r="G241" s="59">
        <f t="shared" si="30"/>
        <v>28</v>
      </c>
      <c r="H241" s="37">
        <v>10.0</v>
      </c>
      <c r="I241" s="59">
        <f t="shared" si="18"/>
        <v>36.06080267</v>
      </c>
      <c r="J241" s="40">
        <v>1.333296001037386</v>
      </c>
      <c r="K241" s="36">
        <v>315.8</v>
      </c>
    </row>
    <row r="242" ht="14.25" customHeight="1">
      <c r="A242" s="31" t="s">
        <v>238</v>
      </c>
      <c r="B242" s="76"/>
      <c r="C242" s="47">
        <v>10.00095</v>
      </c>
      <c r="D242" s="58">
        <v>77.0</v>
      </c>
      <c r="E242" s="57">
        <f t="shared" si="28"/>
        <v>9.999223534</v>
      </c>
      <c r="F242" s="57">
        <f t="shared" si="29"/>
        <v>10.00077647</v>
      </c>
      <c r="G242" s="58">
        <f t="shared" si="30"/>
        <v>95</v>
      </c>
      <c r="H242" s="31">
        <v>10.0</v>
      </c>
      <c r="I242" s="58">
        <f t="shared" si="18"/>
        <v>122.3491519</v>
      </c>
      <c r="J242" s="34">
        <v>1.053992424069268</v>
      </c>
      <c r="K242" s="36">
        <v>315.8</v>
      </c>
    </row>
    <row r="243" ht="14.25" customHeight="1">
      <c r="A243" s="78" t="s">
        <v>239</v>
      </c>
      <c r="B243" s="79"/>
      <c r="C243" s="50">
        <v>10.00164</v>
      </c>
      <c r="D243" s="59">
        <v>140.0</v>
      </c>
      <c r="E243" s="38">
        <f t="shared" si="28"/>
        <v>9.998596433</v>
      </c>
      <c r="F243" s="38">
        <f t="shared" si="29"/>
        <v>10.00140357</v>
      </c>
      <c r="G243" s="59">
        <f t="shared" si="30"/>
        <v>164</v>
      </c>
      <c r="H243" s="37">
        <v>10.0</v>
      </c>
      <c r="I243" s="59">
        <f t="shared" si="18"/>
        <v>116.845162</v>
      </c>
      <c r="J243" s="40">
        <v>1.536338783263521</v>
      </c>
      <c r="K243" s="36">
        <v>315.8</v>
      </c>
    </row>
    <row r="244" ht="14.25" customHeight="1">
      <c r="A244" s="31" t="s">
        <v>240</v>
      </c>
      <c r="B244" s="76"/>
      <c r="C244" s="47">
        <v>10.00246</v>
      </c>
      <c r="D244" s="58">
        <v>140.0</v>
      </c>
      <c r="E244" s="57">
        <f t="shared" si="28"/>
        <v>9.998585786</v>
      </c>
      <c r="F244" s="57">
        <f t="shared" si="29"/>
        <v>10.00141421</v>
      </c>
      <c r="G244" s="58">
        <f t="shared" si="30"/>
        <v>246</v>
      </c>
      <c r="H244" s="31">
        <v>20.0</v>
      </c>
      <c r="I244" s="58">
        <f t="shared" si="18"/>
        <v>173.9482682</v>
      </c>
      <c r="J244" s="34">
        <v>0.7069328757560804</v>
      </c>
      <c r="K244" s="36">
        <v>315.8</v>
      </c>
    </row>
    <row r="245" ht="14.25" customHeight="1">
      <c r="A245" s="78" t="s">
        <v>241</v>
      </c>
      <c r="B245" s="79"/>
      <c r="C245" s="50">
        <v>10.00271</v>
      </c>
      <c r="D245" s="59">
        <v>270.0</v>
      </c>
      <c r="E245" s="38">
        <f t="shared" si="28"/>
        <v>9.997283384</v>
      </c>
      <c r="F245" s="38">
        <f t="shared" si="29"/>
        <v>10.00271662</v>
      </c>
      <c r="G245" s="59">
        <f t="shared" si="30"/>
        <v>271</v>
      </c>
      <c r="H245" s="37">
        <v>30.0</v>
      </c>
      <c r="I245" s="59">
        <f t="shared" si="18"/>
        <v>99.75647855</v>
      </c>
      <c r="J245" s="40">
        <v>1.32251725337369</v>
      </c>
      <c r="K245" s="36">
        <v>315.8</v>
      </c>
    </row>
    <row r="246" ht="14.25" customHeight="1">
      <c r="A246" s="31" t="s">
        <v>242</v>
      </c>
      <c r="B246" s="76"/>
      <c r="C246" s="47">
        <v>10.00667</v>
      </c>
      <c r="D246" s="58">
        <v>670.0</v>
      </c>
      <c r="E246" s="57">
        <f t="shared" si="28"/>
        <v>9.993263532</v>
      </c>
      <c r="F246" s="57">
        <f t="shared" si="29"/>
        <v>10.00673647</v>
      </c>
      <c r="G246" s="58">
        <f t="shared" si="30"/>
        <v>667</v>
      </c>
      <c r="H246" s="80">
        <v>70.0</v>
      </c>
      <c r="I246" s="58">
        <f t="shared" si="18"/>
        <v>99.01331205</v>
      </c>
      <c r="J246" s="34">
        <v>1.26844946183793</v>
      </c>
      <c r="K246" s="36">
        <v>315.8</v>
      </c>
    </row>
    <row r="247" ht="14.25" customHeight="1">
      <c r="A247" s="78" t="s">
        <v>243</v>
      </c>
      <c r="B247" s="79"/>
      <c r="C247" s="50">
        <v>10.01153</v>
      </c>
      <c r="D247" s="59">
        <v>670.0</v>
      </c>
      <c r="E247" s="38">
        <f t="shared" si="28"/>
        <v>9.993263532</v>
      </c>
      <c r="F247" s="38">
        <f t="shared" si="29"/>
        <v>10.00673647</v>
      </c>
      <c r="G247" s="59">
        <f t="shared" si="30"/>
        <v>1153</v>
      </c>
      <c r="H247" s="59">
        <v>70.0</v>
      </c>
      <c r="I247" s="59">
        <f t="shared" si="18"/>
        <v>171.1579442</v>
      </c>
      <c r="J247" s="40">
        <v>1.30020913819281</v>
      </c>
      <c r="K247" s="36">
        <v>315.8</v>
      </c>
    </row>
    <row r="248" ht="14.25" customHeight="1">
      <c r="A248" s="31" t="s">
        <v>244</v>
      </c>
      <c r="B248" s="76"/>
      <c r="C248" s="47">
        <v>10.05869</v>
      </c>
      <c r="D248" s="58">
        <v>1700.0</v>
      </c>
      <c r="E248" s="57">
        <f t="shared" si="28"/>
        <v>9.982970614</v>
      </c>
      <c r="F248" s="57">
        <f t="shared" si="29"/>
        <v>10.01702939</v>
      </c>
      <c r="G248" s="58">
        <f t="shared" si="30"/>
        <v>5869</v>
      </c>
      <c r="H248" s="58">
        <v>100.0</v>
      </c>
      <c r="I248" s="58">
        <f t="shared" si="18"/>
        <v>344.6395468</v>
      </c>
      <c r="J248" s="34">
        <v>0.8609723569884874</v>
      </c>
      <c r="K248" s="36">
        <v>315.8</v>
      </c>
    </row>
    <row r="249" ht="14.25" customHeight="1">
      <c r="A249" s="78" t="s">
        <v>245</v>
      </c>
      <c r="B249" s="79"/>
      <c r="C249" s="50">
        <v>9.99443</v>
      </c>
      <c r="D249" s="59">
        <v>3500.0</v>
      </c>
      <c r="E249" s="38">
        <f t="shared" si="28"/>
        <v>9.964942904</v>
      </c>
      <c r="F249" s="38">
        <f t="shared" si="29"/>
        <v>10.0350571</v>
      </c>
      <c r="G249" s="59">
        <f t="shared" si="30"/>
        <v>-557</v>
      </c>
      <c r="H249" s="37">
        <v>200.0</v>
      </c>
      <c r="I249" s="59">
        <f t="shared" si="18"/>
        <v>-15.88836666</v>
      </c>
      <c r="J249" s="40">
        <v>5.73565593432343</v>
      </c>
      <c r="K249" s="36">
        <v>315.8</v>
      </c>
    </row>
    <row r="250" ht="14.25" customHeight="1">
      <c r="A250" s="31" t="s">
        <v>246</v>
      </c>
      <c r="B250" s="76"/>
      <c r="C250" s="47">
        <v>18.98125</v>
      </c>
      <c r="D250" s="58">
        <v>552.63</v>
      </c>
      <c r="E250" s="57">
        <f t="shared" si="28"/>
        <v>18.98949831</v>
      </c>
      <c r="F250" s="57">
        <f t="shared" si="29"/>
        <v>19.01050169</v>
      </c>
      <c r="G250" s="58">
        <f t="shared" si="30"/>
        <v>-986.8421053</v>
      </c>
      <c r="H250" s="80">
        <v>10.0</v>
      </c>
      <c r="I250" s="58">
        <f t="shared" si="18"/>
        <v>-178.5427102</v>
      </c>
      <c r="J250" s="34">
        <v>130.7685892484728</v>
      </c>
      <c r="K250" s="36">
        <v>315.8</v>
      </c>
    </row>
    <row r="251" ht="14.25" customHeight="1">
      <c r="A251" s="78" t="s">
        <v>247</v>
      </c>
      <c r="B251" s="79"/>
      <c r="C251" s="50">
        <v>18.99614</v>
      </c>
      <c r="D251" s="59">
        <v>165.79</v>
      </c>
      <c r="E251" s="38">
        <f t="shared" si="28"/>
        <v>18.99684427</v>
      </c>
      <c r="F251" s="38">
        <f t="shared" si="29"/>
        <v>19.00315573</v>
      </c>
      <c r="G251" s="59">
        <f t="shared" si="30"/>
        <v>-203.1578947</v>
      </c>
      <c r="H251" s="81">
        <v>10.0</v>
      </c>
      <c r="I251" s="59">
        <f t="shared" si="18"/>
        <v>-122.3169904</v>
      </c>
      <c r="J251" s="40">
        <v>4.304487322876121</v>
      </c>
      <c r="K251" s="36">
        <v>315.8</v>
      </c>
    </row>
    <row r="252" ht="14.25" customHeight="1">
      <c r="A252" s="31" t="s">
        <v>248</v>
      </c>
      <c r="B252" s="76"/>
      <c r="C252" s="47">
        <v>18.99835</v>
      </c>
      <c r="D252" s="58">
        <v>165.79</v>
      </c>
      <c r="E252" s="57">
        <f t="shared" si="28"/>
        <v>18.99684427</v>
      </c>
      <c r="F252" s="57">
        <f t="shared" si="29"/>
        <v>19.00315573</v>
      </c>
      <c r="G252" s="58">
        <f t="shared" si="30"/>
        <v>-86.84210526</v>
      </c>
      <c r="H252" s="80">
        <v>10.0</v>
      </c>
      <c r="I252" s="58">
        <f t="shared" si="18"/>
        <v>-52.28576013</v>
      </c>
      <c r="J252" s="34">
        <v>1.86922160369976</v>
      </c>
      <c r="K252" s="36">
        <v>315.8</v>
      </c>
    </row>
    <row r="253" ht="14.25" customHeight="1">
      <c r="A253" s="78" t="s">
        <v>249</v>
      </c>
      <c r="B253" s="79"/>
      <c r="C253" s="50">
        <v>18.99912</v>
      </c>
      <c r="D253" s="59">
        <v>73.684</v>
      </c>
      <c r="E253" s="38">
        <f t="shared" si="28"/>
        <v>18.99858717</v>
      </c>
      <c r="F253" s="38">
        <f t="shared" si="29"/>
        <v>19.00141283</v>
      </c>
      <c r="G253" s="59">
        <f t="shared" si="30"/>
        <v>-46.31578947</v>
      </c>
      <c r="H253" s="81">
        <v>10.0</v>
      </c>
      <c r="I253" s="59">
        <f t="shared" si="18"/>
        <v>-62.28633012</v>
      </c>
      <c r="J253" s="40">
        <v>1.887581704784417</v>
      </c>
      <c r="K253" s="36">
        <v>315.8</v>
      </c>
    </row>
    <row r="254" ht="14.25" customHeight="1">
      <c r="A254" s="31" t="s">
        <v>250</v>
      </c>
      <c r="B254" s="76"/>
      <c r="C254" s="47">
        <v>18.99953</v>
      </c>
      <c r="D254" s="58">
        <v>73.684</v>
      </c>
      <c r="E254" s="57">
        <f t="shared" si="28"/>
        <v>18.99858717</v>
      </c>
      <c r="F254" s="57">
        <f t="shared" si="29"/>
        <v>19.00141283</v>
      </c>
      <c r="G254" s="58">
        <f t="shared" si="30"/>
        <v>-24.73684211</v>
      </c>
      <c r="H254" s="80">
        <v>10.0</v>
      </c>
      <c r="I254" s="58">
        <f t="shared" si="18"/>
        <v>-33.26656268</v>
      </c>
      <c r="J254" s="34">
        <v>1.109598556753303</v>
      </c>
      <c r="K254" s="36">
        <v>315.8</v>
      </c>
    </row>
    <row r="255" ht="14.25" customHeight="1">
      <c r="A255" s="78" t="s">
        <v>251</v>
      </c>
      <c r="B255" s="79"/>
      <c r="C255" s="50">
        <v>19.00005</v>
      </c>
      <c r="D255" s="59">
        <v>73.684</v>
      </c>
      <c r="E255" s="38">
        <f t="shared" si="28"/>
        <v>18.99858717</v>
      </c>
      <c r="F255" s="38">
        <f t="shared" si="29"/>
        <v>19.00141283</v>
      </c>
      <c r="G255" s="59">
        <f t="shared" si="30"/>
        <v>2.631578947</v>
      </c>
      <c r="H255" s="81">
        <v>10.0</v>
      </c>
      <c r="I255" s="59">
        <f t="shared" si="18"/>
        <v>3.53899603</v>
      </c>
      <c r="J255" s="40">
        <v>0.9116032892935731</v>
      </c>
      <c r="K255" s="36">
        <v>315.8</v>
      </c>
    </row>
    <row r="256" ht="14.25" customHeight="1">
      <c r="A256" s="31" t="s">
        <v>252</v>
      </c>
      <c r="B256" s="76"/>
      <c r="C256" s="47">
        <v>18.99984</v>
      </c>
      <c r="D256" s="58">
        <v>73.684</v>
      </c>
      <c r="E256" s="57">
        <f t="shared" si="28"/>
        <v>18.99858717</v>
      </c>
      <c r="F256" s="57">
        <f t="shared" si="29"/>
        <v>19.00141283</v>
      </c>
      <c r="G256" s="58">
        <f t="shared" si="30"/>
        <v>-8.421052632</v>
      </c>
      <c r="H256" s="31">
        <v>10.0</v>
      </c>
      <c r="I256" s="58">
        <f t="shared" si="18"/>
        <v>-11.3247873</v>
      </c>
      <c r="J256" s="34">
        <v>0.9406925965655175</v>
      </c>
      <c r="K256" s="36">
        <v>315.8</v>
      </c>
    </row>
    <row r="257" ht="14.25" customHeight="1">
      <c r="A257" s="78" t="s">
        <v>253</v>
      </c>
      <c r="B257" s="79"/>
      <c r="C257" s="50">
        <v>19.0005</v>
      </c>
      <c r="D257" s="59">
        <v>73.684</v>
      </c>
      <c r="E257" s="38">
        <f t="shared" si="28"/>
        <v>18.99858717</v>
      </c>
      <c r="F257" s="38">
        <f t="shared" si="29"/>
        <v>19.00141283</v>
      </c>
      <c r="G257" s="59">
        <f t="shared" si="30"/>
        <v>26.31578947</v>
      </c>
      <c r="H257" s="81">
        <v>10.0</v>
      </c>
      <c r="I257" s="59">
        <f t="shared" si="18"/>
        <v>35.3899603</v>
      </c>
      <c r="J257" s="40">
        <v>1.147048483858714</v>
      </c>
      <c r="K257" s="36">
        <v>315.8</v>
      </c>
    </row>
    <row r="258" ht="14.25" customHeight="1">
      <c r="A258" s="31" t="s">
        <v>254</v>
      </c>
      <c r="B258" s="76"/>
      <c r="C258" s="47">
        <v>19.00166</v>
      </c>
      <c r="D258" s="58">
        <v>73.684</v>
      </c>
      <c r="E258" s="57">
        <f t="shared" si="28"/>
        <v>18.99858717</v>
      </c>
      <c r="F258" s="57">
        <f t="shared" si="29"/>
        <v>19.00141283</v>
      </c>
      <c r="G258" s="58">
        <f t="shared" si="30"/>
        <v>87.36842105</v>
      </c>
      <c r="H258" s="80">
        <v>10.0</v>
      </c>
      <c r="I258" s="58">
        <f t="shared" si="18"/>
        <v>117.4946682</v>
      </c>
      <c r="J258" s="34">
        <v>1.099023636747282</v>
      </c>
      <c r="K258" s="36">
        <v>315.8</v>
      </c>
    </row>
    <row r="259" ht="14.25" customHeight="1">
      <c r="A259" s="78" t="s">
        <v>255</v>
      </c>
      <c r="B259" s="79"/>
      <c r="C259" s="50">
        <v>19.00292</v>
      </c>
      <c r="D259" s="59">
        <v>130.53</v>
      </c>
      <c r="E259" s="38">
        <f t="shared" si="28"/>
        <v>18.99751266</v>
      </c>
      <c r="F259" s="38">
        <f t="shared" si="29"/>
        <v>19.00248734</v>
      </c>
      <c r="G259" s="59">
        <f t="shared" si="30"/>
        <v>153.6842105</v>
      </c>
      <c r="H259" s="81">
        <v>10.0</v>
      </c>
      <c r="I259" s="59">
        <f t="shared" si="18"/>
        <v>117.3946097</v>
      </c>
      <c r="J259" s="40">
        <v>1.150251035815154</v>
      </c>
      <c r="K259" s="36">
        <v>315.8</v>
      </c>
    </row>
    <row r="260" ht="14.25" customHeight="1">
      <c r="A260" s="31" t="s">
        <v>256</v>
      </c>
      <c r="B260" s="76"/>
      <c r="C260" s="47">
        <v>19.00429</v>
      </c>
      <c r="D260" s="58">
        <v>130.53</v>
      </c>
      <c r="E260" s="57">
        <f t="shared" si="28"/>
        <v>18.99749099</v>
      </c>
      <c r="F260" s="57">
        <f t="shared" si="29"/>
        <v>19.00250901</v>
      </c>
      <c r="G260" s="58">
        <f t="shared" si="30"/>
        <v>225.7894737</v>
      </c>
      <c r="H260" s="80">
        <v>20.0</v>
      </c>
      <c r="I260" s="58">
        <f t="shared" si="18"/>
        <v>170.9835569</v>
      </c>
      <c r="J260" s="34">
        <v>1.208854136967739</v>
      </c>
      <c r="K260" s="36">
        <v>315.8</v>
      </c>
    </row>
    <row r="261" ht="14.25" customHeight="1">
      <c r="A261" s="78" t="s">
        <v>257</v>
      </c>
      <c r="B261" s="79"/>
      <c r="C261" s="50">
        <v>19.00412</v>
      </c>
      <c r="D261" s="59">
        <v>251.05</v>
      </c>
      <c r="E261" s="38">
        <f t="shared" si="28"/>
        <v>18.99519611</v>
      </c>
      <c r="F261" s="38">
        <f t="shared" si="29"/>
        <v>19.00480389</v>
      </c>
      <c r="G261" s="59">
        <f t="shared" si="30"/>
        <v>216.8421053</v>
      </c>
      <c r="H261" s="81">
        <v>30.0</v>
      </c>
      <c r="I261" s="59">
        <f t="shared" si="18"/>
        <v>85.76389603</v>
      </c>
      <c r="J261" s="40">
        <v>1.116242343005671</v>
      </c>
      <c r="K261" s="36">
        <v>315.8</v>
      </c>
    </row>
    <row r="262" ht="14.25" customHeight="1">
      <c r="A262" s="31" t="s">
        <v>258</v>
      </c>
      <c r="B262" s="76"/>
      <c r="C262" s="47">
        <v>19.00999</v>
      </c>
      <c r="D262" s="58">
        <v>589.47</v>
      </c>
      <c r="E262" s="57">
        <f t="shared" si="28"/>
        <v>18.98872138</v>
      </c>
      <c r="F262" s="57">
        <f t="shared" si="29"/>
        <v>19.01127862</v>
      </c>
      <c r="G262" s="58">
        <f t="shared" si="30"/>
        <v>525.7894737</v>
      </c>
      <c r="H262" s="80">
        <v>70.0</v>
      </c>
      <c r="I262" s="58">
        <f t="shared" si="18"/>
        <v>88.57464415</v>
      </c>
      <c r="J262" s="34">
        <v>0.8363490296853834</v>
      </c>
      <c r="K262" s="36">
        <v>315.8</v>
      </c>
    </row>
    <row r="263" ht="14.25" customHeight="1">
      <c r="A263" s="78" t="s">
        <v>259</v>
      </c>
      <c r="B263" s="79"/>
      <c r="C263" s="50">
        <v>19.01667</v>
      </c>
      <c r="D263" s="59">
        <v>589.47</v>
      </c>
      <c r="E263" s="38">
        <f t="shared" si="28"/>
        <v>18.98872138</v>
      </c>
      <c r="F263" s="38">
        <f t="shared" si="29"/>
        <v>19.01127862</v>
      </c>
      <c r="G263" s="59">
        <f t="shared" si="30"/>
        <v>877.3684211</v>
      </c>
      <c r="H263" s="82">
        <v>70.0</v>
      </c>
      <c r="I263" s="59">
        <f t="shared" si="18"/>
        <v>147.8017335</v>
      </c>
      <c r="J263" s="40">
        <v>0.6845090541034772</v>
      </c>
      <c r="K263" s="36">
        <v>315.8</v>
      </c>
    </row>
    <row r="264" ht="14.25" customHeight="1">
      <c r="A264" s="31" t="s">
        <v>260</v>
      </c>
      <c r="B264" s="76"/>
      <c r="C264" s="47">
        <v>19.10041</v>
      </c>
      <c r="D264" s="58">
        <v>1463.2</v>
      </c>
      <c r="E264" s="57">
        <f t="shared" si="28"/>
        <v>18.97213435</v>
      </c>
      <c r="F264" s="57">
        <f t="shared" si="29"/>
        <v>19.02786565</v>
      </c>
      <c r="G264" s="58">
        <f t="shared" si="30"/>
        <v>5284.736842</v>
      </c>
      <c r="H264" s="83">
        <v>100.0</v>
      </c>
      <c r="I264" s="58">
        <f t="shared" si="18"/>
        <v>360.3361056</v>
      </c>
      <c r="J264" s="34">
        <v>1.227831172164</v>
      </c>
      <c r="K264" s="36">
        <v>315.8</v>
      </c>
    </row>
    <row r="265" ht="14.25" customHeight="1">
      <c r="A265" s="78" t="s">
        <v>261</v>
      </c>
      <c r="B265" s="79"/>
      <c r="C265" s="50">
        <v>18.95266</v>
      </c>
      <c r="D265" s="59">
        <v>3073.7</v>
      </c>
      <c r="E265" s="38">
        <f t="shared" si="28"/>
        <v>18.9414762</v>
      </c>
      <c r="F265" s="38">
        <f t="shared" si="29"/>
        <v>19.0585238</v>
      </c>
      <c r="G265" s="59">
        <f t="shared" si="30"/>
        <v>-2491.578947</v>
      </c>
      <c r="H265" s="81">
        <v>200.0</v>
      </c>
      <c r="I265" s="59">
        <f t="shared" si="18"/>
        <v>-80.89016925</v>
      </c>
      <c r="J265" s="40">
        <v>5.122364839270366</v>
      </c>
      <c r="K265" s="36">
        <v>315.8</v>
      </c>
    </row>
    <row r="266" ht="14.25" customHeight="1">
      <c r="A266" s="31" t="s">
        <v>262</v>
      </c>
      <c r="B266" s="76"/>
      <c r="C266" s="47">
        <v>99.8759</v>
      </c>
      <c r="D266" s="58">
        <v>600.0</v>
      </c>
      <c r="E266" s="54">
        <f t="shared" ref="E266:E278" si="31">MID(A266,1,3)-MID(A266,1,3)*SQRT(D266^2+H266^2)/1000000</f>
        <v>99.93999167</v>
      </c>
      <c r="F266" s="54">
        <f t="shared" ref="F266:F278" si="32">MID(A266,1,3)+MID(A266,1,3)*SQRT(D266^2+H266^2)/1000000</f>
        <v>100.0600083</v>
      </c>
      <c r="G266" s="58">
        <f t="shared" ref="G266:G278" si="33">(C266-MID(A266,1,3))*1000000/MID(A266,1,3)</f>
        <v>-1241</v>
      </c>
      <c r="H266" s="31">
        <v>10.0</v>
      </c>
      <c r="I266" s="58">
        <f t="shared" si="18"/>
        <v>-206.8046125</v>
      </c>
      <c r="J266" s="34">
        <v>118.069639676438</v>
      </c>
      <c r="K266" s="36">
        <v>315.8</v>
      </c>
    </row>
    <row r="267" ht="14.25" customHeight="1">
      <c r="A267" s="78" t="s">
        <v>263</v>
      </c>
      <c r="B267" s="79"/>
      <c r="C267" s="50">
        <v>99.9746</v>
      </c>
      <c r="D267" s="59">
        <v>180.0</v>
      </c>
      <c r="E267" s="53">
        <f t="shared" si="31"/>
        <v>99.98197224</v>
      </c>
      <c r="F267" s="53">
        <f t="shared" si="32"/>
        <v>100.0180278</v>
      </c>
      <c r="G267" s="59">
        <f t="shared" si="33"/>
        <v>-254</v>
      </c>
      <c r="H267" s="37">
        <v>10.0</v>
      </c>
      <c r="I267" s="59">
        <f t="shared" si="18"/>
        <v>-140.8938498</v>
      </c>
      <c r="J267" s="40">
        <v>4.770907817690962</v>
      </c>
      <c r="K267" s="36">
        <v>315.8</v>
      </c>
    </row>
    <row r="268" ht="14.25" customHeight="1">
      <c r="A268" s="31" t="s">
        <v>264</v>
      </c>
      <c r="B268" s="76"/>
      <c r="C268" s="47">
        <v>99.9895</v>
      </c>
      <c r="D268" s="58">
        <v>180.0</v>
      </c>
      <c r="E268" s="54">
        <f t="shared" si="31"/>
        <v>99.98197224</v>
      </c>
      <c r="F268" s="54">
        <f t="shared" si="32"/>
        <v>100.0180278</v>
      </c>
      <c r="G268" s="58">
        <f t="shared" si="33"/>
        <v>-105</v>
      </c>
      <c r="H268" s="31">
        <v>10.0</v>
      </c>
      <c r="I268" s="58">
        <f t="shared" si="18"/>
        <v>-58.2435206</v>
      </c>
      <c r="J268" s="34">
        <v>3.000315033059637</v>
      </c>
      <c r="K268" s="36">
        <v>315.8</v>
      </c>
    </row>
    <row r="269" ht="14.25" customHeight="1">
      <c r="A269" s="78" t="s">
        <v>265</v>
      </c>
      <c r="B269" s="79"/>
      <c r="C269" s="50">
        <v>99.9942</v>
      </c>
      <c r="D269" s="59">
        <v>85.0</v>
      </c>
      <c r="E269" s="53">
        <f t="shared" si="31"/>
        <v>99.99144138</v>
      </c>
      <c r="F269" s="53">
        <f t="shared" si="32"/>
        <v>100.0085586</v>
      </c>
      <c r="G269" s="59">
        <f t="shared" si="33"/>
        <v>-58</v>
      </c>
      <c r="H269" s="37">
        <v>10.0</v>
      </c>
      <c r="I269" s="59">
        <f t="shared" si="18"/>
        <v>-67.76792359</v>
      </c>
      <c r="J269" s="40">
        <v>2.906101182878083</v>
      </c>
      <c r="K269" s="36">
        <v>315.8</v>
      </c>
    </row>
    <row r="270" ht="14.25" customHeight="1">
      <c r="A270" s="31" t="s">
        <v>266</v>
      </c>
      <c r="B270" s="76"/>
      <c r="C270" s="47">
        <v>99.9975</v>
      </c>
      <c r="D270" s="58">
        <v>85.0</v>
      </c>
      <c r="E270" s="54">
        <f t="shared" si="31"/>
        <v>99.99144138</v>
      </c>
      <c r="F270" s="54">
        <f t="shared" si="32"/>
        <v>100.0085586</v>
      </c>
      <c r="G270" s="58">
        <f t="shared" si="33"/>
        <v>-25</v>
      </c>
      <c r="H270" s="31">
        <v>10.0</v>
      </c>
      <c r="I270" s="58">
        <f t="shared" si="18"/>
        <v>-29.21031189</v>
      </c>
      <c r="J270" s="34">
        <v>2.549573496130177</v>
      </c>
      <c r="K270" s="36">
        <v>315.8</v>
      </c>
    </row>
    <row r="271" ht="14.25" customHeight="1">
      <c r="A271" s="78" t="s">
        <v>267</v>
      </c>
      <c r="B271" s="79"/>
      <c r="C271" s="50">
        <v>100.0007</v>
      </c>
      <c r="D271" s="59">
        <v>85.0</v>
      </c>
      <c r="E271" s="53">
        <f t="shared" si="31"/>
        <v>99.99144138</v>
      </c>
      <c r="F271" s="53">
        <f t="shared" si="32"/>
        <v>100.0085586</v>
      </c>
      <c r="G271" s="59">
        <f t="shared" si="33"/>
        <v>7</v>
      </c>
      <c r="H271" s="37">
        <v>10.0</v>
      </c>
      <c r="I271" s="59">
        <f t="shared" si="18"/>
        <v>8.17888733</v>
      </c>
      <c r="J271" s="40">
        <v>1.589887539822311</v>
      </c>
      <c r="K271" s="36">
        <v>315.8</v>
      </c>
    </row>
    <row r="272" ht="14.25" customHeight="1">
      <c r="A272" s="31" t="s">
        <v>268</v>
      </c>
      <c r="B272" s="76"/>
      <c r="C272" s="47">
        <v>100.0001</v>
      </c>
      <c r="D272" s="58">
        <v>85.0</v>
      </c>
      <c r="E272" s="54">
        <f t="shared" si="31"/>
        <v>99.99144138</v>
      </c>
      <c r="F272" s="54">
        <f t="shared" si="32"/>
        <v>100.0085586</v>
      </c>
      <c r="G272" s="58">
        <f t="shared" si="33"/>
        <v>1</v>
      </c>
      <c r="H272" s="31">
        <v>10.0</v>
      </c>
      <c r="I272" s="58">
        <f t="shared" si="18"/>
        <v>1.168412476</v>
      </c>
      <c r="J272" s="34">
        <v>1.810461604773458</v>
      </c>
      <c r="K272" s="36">
        <v>315.8</v>
      </c>
    </row>
    <row r="273" ht="14.25" customHeight="1">
      <c r="A273" s="78" t="s">
        <v>269</v>
      </c>
      <c r="B273" s="79"/>
      <c r="C273" s="50">
        <v>100.0023</v>
      </c>
      <c r="D273" s="59">
        <v>85.0</v>
      </c>
      <c r="E273" s="53">
        <f t="shared" si="31"/>
        <v>99.99144138</v>
      </c>
      <c r="F273" s="53">
        <f t="shared" si="32"/>
        <v>100.0085586</v>
      </c>
      <c r="G273" s="59">
        <f t="shared" si="33"/>
        <v>23</v>
      </c>
      <c r="H273" s="37">
        <v>10.0</v>
      </c>
      <c r="I273" s="59">
        <f t="shared" si="18"/>
        <v>26.87348694</v>
      </c>
      <c r="J273" s="40">
        <v>1.414181036205966</v>
      </c>
      <c r="K273" s="36">
        <v>315.8</v>
      </c>
    </row>
    <row r="274" ht="14.25" customHeight="1">
      <c r="A274" s="31" t="s">
        <v>270</v>
      </c>
      <c r="B274" s="76"/>
      <c r="C274" s="47">
        <v>100.0103</v>
      </c>
      <c r="D274" s="58">
        <v>85.0</v>
      </c>
      <c r="E274" s="54">
        <f t="shared" si="31"/>
        <v>99.99144138</v>
      </c>
      <c r="F274" s="54">
        <f t="shared" si="32"/>
        <v>100.0085586</v>
      </c>
      <c r="G274" s="58">
        <f t="shared" si="33"/>
        <v>103</v>
      </c>
      <c r="H274" s="31">
        <v>10.0</v>
      </c>
      <c r="I274" s="58">
        <f t="shared" si="18"/>
        <v>120.346485</v>
      </c>
      <c r="J274" s="34">
        <v>0.8659362123422933</v>
      </c>
      <c r="K274" s="36">
        <v>315.8</v>
      </c>
    </row>
    <row r="275" ht="14.25" customHeight="1">
      <c r="A275" s="78" t="s">
        <v>271</v>
      </c>
      <c r="B275" s="79"/>
      <c r="C275" s="50">
        <v>100.018</v>
      </c>
      <c r="D275" s="59">
        <v>240.0</v>
      </c>
      <c r="E275" s="53">
        <f t="shared" si="31"/>
        <v>99.97597918</v>
      </c>
      <c r="F275" s="53">
        <f t="shared" si="32"/>
        <v>100.0240208</v>
      </c>
      <c r="G275" s="59">
        <f t="shared" si="33"/>
        <v>180</v>
      </c>
      <c r="H275" s="37">
        <v>10.0</v>
      </c>
      <c r="I275" s="59">
        <f t="shared" si="18"/>
        <v>74.93498048</v>
      </c>
      <c r="J275" s="40">
        <v>1.452704827657494</v>
      </c>
      <c r="K275" s="36">
        <v>315.8</v>
      </c>
    </row>
    <row r="276" ht="14.25" customHeight="1">
      <c r="A276" s="31" t="s">
        <v>272</v>
      </c>
      <c r="B276" s="76"/>
      <c r="C276" s="47">
        <v>100.0266</v>
      </c>
      <c r="D276" s="58">
        <v>240.0</v>
      </c>
      <c r="E276" s="54">
        <f t="shared" si="31"/>
        <v>99.97591681</v>
      </c>
      <c r="F276" s="54">
        <f t="shared" si="32"/>
        <v>100.0240832</v>
      </c>
      <c r="G276" s="58">
        <f t="shared" si="33"/>
        <v>266</v>
      </c>
      <c r="H276" s="31">
        <v>20.0</v>
      </c>
      <c r="I276" s="58">
        <f t="shared" si="18"/>
        <v>110.4504882</v>
      </c>
      <c r="J276" s="34">
        <v>1.657871401375713</v>
      </c>
      <c r="K276" s="36">
        <v>315.8</v>
      </c>
    </row>
    <row r="277" ht="14.25" customHeight="1">
      <c r="A277" s="78" t="s">
        <v>273</v>
      </c>
      <c r="B277" s="79"/>
      <c r="C277" s="50">
        <v>100.0332</v>
      </c>
      <c r="D277" s="59">
        <v>600.0</v>
      </c>
      <c r="E277" s="53">
        <f t="shared" si="31"/>
        <v>99.93992505</v>
      </c>
      <c r="F277" s="53">
        <f t="shared" si="32"/>
        <v>100.060075</v>
      </c>
      <c r="G277" s="59">
        <f t="shared" si="33"/>
        <v>332</v>
      </c>
      <c r="H277" s="37">
        <v>30.0</v>
      </c>
      <c r="I277" s="59">
        <f t="shared" si="18"/>
        <v>55.26429608</v>
      </c>
      <c r="J277" s="40">
        <v>6.739012120003893</v>
      </c>
      <c r="K277" s="36">
        <v>315.8</v>
      </c>
    </row>
    <row r="278" ht="14.25" customHeight="1">
      <c r="A278" s="31" t="s">
        <v>274</v>
      </c>
      <c r="B278" s="76"/>
      <c r="C278" s="47">
        <v>100.1198</v>
      </c>
      <c r="D278" s="58">
        <v>2600.0</v>
      </c>
      <c r="E278" s="54">
        <f t="shared" si="31"/>
        <v>99.73995193</v>
      </c>
      <c r="F278" s="54">
        <f t="shared" si="32"/>
        <v>100.2600481</v>
      </c>
      <c r="G278" s="58">
        <f t="shared" si="33"/>
        <v>1198</v>
      </c>
      <c r="H278" s="31">
        <v>50.0</v>
      </c>
      <c r="I278" s="58">
        <f t="shared" si="18"/>
        <v>46.0684053</v>
      </c>
      <c r="J278" s="34">
        <v>14.37124313277697</v>
      </c>
      <c r="K278" s="36">
        <v>315.8</v>
      </c>
    </row>
    <row r="279" ht="14.25" customHeight="1">
      <c r="A279" s="78" t="s">
        <v>275</v>
      </c>
      <c r="B279" s="79"/>
      <c r="C279" s="50">
        <v>999.962</v>
      </c>
      <c r="D279" s="59">
        <v>79.0</v>
      </c>
      <c r="E279" s="53">
        <f t="shared" ref="E279:E281" si="34">MID(A279,1,4)-MID(A279,1,4)*SQRT(D279^2+H279^2)/1000000</f>
        <v>999.9195886</v>
      </c>
      <c r="F279" s="53">
        <f t="shared" ref="F279:F281" si="35">MID(A279,1,4)+MID(A279,1,4)*SQRT(D279^2+H279^2)/1000000</f>
        <v>1000.080411</v>
      </c>
      <c r="G279" s="59">
        <f t="shared" ref="G279:G280" si="36">(C279-MID(A279,1,4))*1000000/MID(A279,1,4)</f>
        <v>-38</v>
      </c>
      <c r="H279" s="37">
        <v>15.0</v>
      </c>
      <c r="I279" s="59">
        <f t="shared" si="18"/>
        <v>-47.25695631</v>
      </c>
      <c r="J279" s="40">
        <v>2.048112116172601</v>
      </c>
      <c r="K279" s="36">
        <v>315.8</v>
      </c>
    </row>
    <row r="280" ht="14.25" customHeight="1">
      <c r="A280" s="31" t="s">
        <v>276</v>
      </c>
      <c r="B280" s="76"/>
      <c r="C280" s="47">
        <v>1000.009</v>
      </c>
      <c r="D280" s="58">
        <v>79.0</v>
      </c>
      <c r="E280" s="54">
        <f t="shared" si="34"/>
        <v>999.9195886</v>
      </c>
      <c r="F280" s="54">
        <f t="shared" si="35"/>
        <v>1000.080411</v>
      </c>
      <c r="G280" s="58">
        <f t="shared" si="36"/>
        <v>9</v>
      </c>
      <c r="H280" s="31">
        <v>15.0</v>
      </c>
      <c r="I280" s="58">
        <f t="shared" si="18"/>
        <v>11.19243702</v>
      </c>
      <c r="J280" s="34">
        <v>1.054083066616934</v>
      </c>
      <c r="K280" s="36">
        <v>315.8</v>
      </c>
    </row>
    <row r="281" ht="14.25" customHeight="1">
      <c r="A281" s="78" t="s">
        <v>277</v>
      </c>
      <c r="B281" s="79"/>
      <c r="C281" s="50">
        <v>700.012</v>
      </c>
      <c r="D281" s="59">
        <v>80.714</v>
      </c>
      <c r="E281" s="53">
        <f t="shared" si="34"/>
        <v>699.9335378</v>
      </c>
      <c r="F281" s="53">
        <f t="shared" si="35"/>
        <v>700.0664622</v>
      </c>
      <c r="G281" s="59">
        <f>(C281-MID(A281,1,3))*1000000/MID(A281,1,3)</f>
        <v>17.14285714</v>
      </c>
      <c r="H281" s="81">
        <v>50.0</v>
      </c>
      <c r="I281" s="59">
        <f t="shared" si="18"/>
        <v>18.05536895</v>
      </c>
      <c r="J281" s="40">
        <v>1.81324822669287</v>
      </c>
      <c r="K281" s="36">
        <v>315.8</v>
      </c>
    </row>
    <row r="282" ht="14.25" customHeight="1">
      <c r="A282" s="4"/>
      <c r="B282" s="4"/>
      <c r="C282" s="4"/>
      <c r="D282" s="4"/>
      <c r="E282" s="4"/>
      <c r="F282" s="4"/>
      <c r="G282" s="4"/>
      <c r="H282" s="4"/>
      <c r="J282" s="4"/>
    </row>
    <row r="283" ht="31.5" customHeight="1">
      <c r="A283" s="4"/>
      <c r="B283" s="4"/>
      <c r="C283" s="4"/>
      <c r="D283" s="4"/>
      <c r="E283" s="4"/>
      <c r="F283" s="4"/>
      <c r="G283" s="4"/>
      <c r="H283" s="4"/>
      <c r="J283" s="4"/>
    </row>
    <row r="284" ht="31.5" customHeight="1">
      <c r="A284" s="4"/>
      <c r="B284" s="4"/>
      <c r="C284" s="4"/>
      <c r="D284" s="4"/>
      <c r="E284" s="4"/>
      <c r="F284" s="4"/>
      <c r="G284" s="4"/>
      <c r="H284" s="4"/>
      <c r="J284" s="4"/>
    </row>
    <row r="285" ht="25.5" customHeight="1">
      <c r="A285" s="3"/>
      <c r="B285" s="3"/>
      <c r="C285" s="3"/>
      <c r="D285" s="3"/>
      <c r="E285" s="2" t="s">
        <v>278</v>
      </c>
      <c r="F285" s="6"/>
      <c r="G285" s="3"/>
      <c r="H285" s="3"/>
      <c r="I285" s="3"/>
      <c r="J285" s="3"/>
    </row>
    <row r="286" ht="25.5" customHeight="1">
      <c r="A286" s="28" t="s">
        <v>279</v>
      </c>
      <c r="B286" s="28" t="s">
        <v>79</v>
      </c>
      <c r="C286" s="28" t="s">
        <v>280</v>
      </c>
      <c r="D286" s="65" t="s">
        <v>149</v>
      </c>
      <c r="E286" s="28" t="s">
        <v>281</v>
      </c>
      <c r="F286" s="28" t="s">
        <v>282</v>
      </c>
      <c r="G286" s="28" t="s">
        <v>283</v>
      </c>
      <c r="H286" s="28" t="s">
        <v>85</v>
      </c>
      <c r="I286" s="29" t="s">
        <v>86</v>
      </c>
      <c r="J286" s="28" t="s">
        <v>112</v>
      </c>
    </row>
    <row r="287" ht="14.25" customHeight="1">
      <c r="A287" s="84" t="s">
        <v>284</v>
      </c>
      <c r="B287" s="85">
        <v>1.0E-6</v>
      </c>
      <c r="C287" s="86">
        <v>9.999349999999999E-7</v>
      </c>
      <c r="D287" s="87">
        <v>10045.65296744289</v>
      </c>
      <c r="E287" s="86"/>
      <c r="F287" s="86"/>
      <c r="G287" s="87">
        <f t="shared" ref="G287:G313" si="37">(C287-B287)*1000000/B287</f>
        <v>-65</v>
      </c>
      <c r="H287" s="87"/>
      <c r="I287" s="88"/>
      <c r="J287" s="88">
        <v>9.574893445698894</v>
      </c>
      <c r="K287" s="36">
        <v>315.8</v>
      </c>
    </row>
    <row r="288" ht="14.25" customHeight="1">
      <c r="A288" s="37" t="s">
        <v>285</v>
      </c>
      <c r="B288" s="89">
        <v>1.0E-5</v>
      </c>
      <c r="C288" s="90">
        <v>1.000051E-5</v>
      </c>
      <c r="D288" s="59">
        <v>1044.946707717906</v>
      </c>
      <c r="E288" s="90"/>
      <c r="F288" s="90"/>
      <c r="G288" s="59">
        <f t="shared" si="37"/>
        <v>51</v>
      </c>
      <c r="H288" s="59"/>
      <c r="I288" s="40"/>
      <c r="J288" s="40">
        <v>1.731962477473284</v>
      </c>
      <c r="K288" s="36">
        <v>315.8</v>
      </c>
    </row>
    <row r="289" ht="14.25" customHeight="1">
      <c r="A289" s="84" t="s">
        <v>286</v>
      </c>
      <c r="B289" s="85">
        <v>5.0E-5</v>
      </c>
      <c r="C289" s="86">
        <v>5.000313E-5</v>
      </c>
      <c r="D289" s="84">
        <v>245.0</v>
      </c>
      <c r="E289" s="86"/>
      <c r="F289" s="86"/>
      <c r="G289" s="87">
        <f t="shared" si="37"/>
        <v>62.6</v>
      </c>
      <c r="H289" s="87"/>
      <c r="I289" s="88"/>
      <c r="J289" s="88">
        <v>0.588747202144798</v>
      </c>
      <c r="K289" s="36">
        <v>315.8</v>
      </c>
    </row>
    <row r="290" ht="14.25" customHeight="1">
      <c r="A290" s="37" t="s">
        <v>287</v>
      </c>
      <c r="B290" s="89">
        <v>1.0E-4</v>
      </c>
      <c r="C290" s="90">
        <v>1.00006365E-4</v>
      </c>
      <c r="D290" s="59">
        <v>145.0</v>
      </c>
      <c r="E290" s="90">
        <f t="shared" ref="E290:E291" si="38">B290-SQRT(H290^2+D290^2)*B290/1000000</f>
        <v>0.00009998548311</v>
      </c>
      <c r="F290" s="90">
        <f t="shared" ref="F290:F291" si="39">B290+SQRT(H290^2+D290^2)*B290/1000000</f>
        <v>0.0001000145169</v>
      </c>
      <c r="G290" s="59">
        <f t="shared" si="37"/>
        <v>63.65</v>
      </c>
      <c r="H290" s="59">
        <v>7.0</v>
      </c>
      <c r="I290" s="40">
        <f t="shared" ref="I290:I291" si="40">G290*100/SQRT(D290^2+H290^2)</f>
        <v>43.84548921</v>
      </c>
      <c r="J290" s="40">
        <v>0.1707716431628531</v>
      </c>
      <c r="K290" s="36">
        <v>315.8</v>
      </c>
    </row>
    <row r="291" ht="14.25" customHeight="1">
      <c r="A291" s="31" t="s">
        <v>288</v>
      </c>
      <c r="B291" s="91">
        <v>-1.0E-4</v>
      </c>
      <c r="C291" s="92">
        <v>-1.000066E-4</v>
      </c>
      <c r="D291" s="31">
        <v>145.0</v>
      </c>
      <c r="E291" s="92">
        <f t="shared" si="38"/>
        <v>-0.00009998548311</v>
      </c>
      <c r="F291" s="92">
        <f t="shared" si="39"/>
        <v>-0.0001000145169</v>
      </c>
      <c r="G291" s="58">
        <f t="shared" si="37"/>
        <v>66</v>
      </c>
      <c r="H291" s="58">
        <v>7.0</v>
      </c>
      <c r="I291" s="40">
        <f t="shared" si="40"/>
        <v>45.4642936</v>
      </c>
      <c r="J291" s="34">
        <v>-0.1731936499229048</v>
      </c>
      <c r="K291" s="36">
        <v>315.8</v>
      </c>
    </row>
    <row r="292" ht="14.25" customHeight="1">
      <c r="A292" s="37" t="s">
        <v>289</v>
      </c>
      <c r="B292" s="89">
        <v>-5.0E-5</v>
      </c>
      <c r="C292" s="90">
        <v>-5.0003335E-5</v>
      </c>
      <c r="D292" s="37">
        <v>245.0</v>
      </c>
      <c r="E292" s="90"/>
      <c r="F292" s="90"/>
      <c r="G292" s="59">
        <f t="shared" si="37"/>
        <v>66.7</v>
      </c>
      <c r="H292" s="59"/>
      <c r="I292" s="34"/>
      <c r="J292" s="40">
        <v>-0.4898652745770924</v>
      </c>
      <c r="K292" s="36">
        <v>315.8</v>
      </c>
    </row>
    <row r="293" ht="14.25" customHeight="1">
      <c r="A293" s="93" t="s">
        <v>290</v>
      </c>
      <c r="B293" s="91">
        <v>-1.0E-5</v>
      </c>
      <c r="C293" s="92">
        <v>-1.000076E-5</v>
      </c>
      <c r="D293" s="87">
        <v>-1044.920586035461</v>
      </c>
      <c r="E293" s="92"/>
      <c r="F293" s="92"/>
      <c r="G293" s="58">
        <f t="shared" si="37"/>
        <v>76</v>
      </c>
      <c r="H293" s="58"/>
      <c r="I293" s="34"/>
      <c r="J293" s="34">
        <v>-1.258210115196431</v>
      </c>
      <c r="K293" s="36">
        <v>315.8</v>
      </c>
    </row>
    <row r="294" ht="14.25" customHeight="1">
      <c r="A294" s="37" t="s">
        <v>291</v>
      </c>
      <c r="B294" s="89">
        <v>1.0E-4</v>
      </c>
      <c r="C294" s="90">
        <v>1.0000635E-4</v>
      </c>
      <c r="D294" s="59">
        <v>145.0</v>
      </c>
      <c r="E294" s="90"/>
      <c r="F294" s="90"/>
      <c r="G294" s="59">
        <f t="shared" si="37"/>
        <v>63.5</v>
      </c>
      <c r="H294" s="59"/>
      <c r="I294" s="34"/>
      <c r="J294" s="40">
        <v>1.290912475778928</v>
      </c>
      <c r="K294" s="36">
        <v>315.8</v>
      </c>
    </row>
    <row r="295" ht="14.25" customHeight="1">
      <c r="A295" s="84" t="s">
        <v>292</v>
      </c>
      <c r="B295" s="85">
        <v>5.0E-4</v>
      </c>
      <c r="C295" s="86">
        <v>5.000228E-4</v>
      </c>
      <c r="D295" s="84">
        <v>65.0</v>
      </c>
      <c r="E295" s="86"/>
      <c r="F295" s="86"/>
      <c r="G295" s="87">
        <f t="shared" si="37"/>
        <v>45.6</v>
      </c>
      <c r="H295" s="87"/>
      <c r="I295" s="88"/>
      <c r="J295" s="88">
        <v>0.0</v>
      </c>
      <c r="K295" s="36">
        <v>315.8</v>
      </c>
    </row>
    <row r="296" ht="14.25" customHeight="1">
      <c r="A296" s="37" t="s">
        <v>293</v>
      </c>
      <c r="B296" s="89">
        <v>0.001</v>
      </c>
      <c r="C296" s="90">
        <v>0.0010000463</v>
      </c>
      <c r="D296" s="37">
        <v>55.0</v>
      </c>
      <c r="E296" s="90">
        <f t="shared" ref="E296:E297" si="41">B296-SQRT(H296^2+D296^2)*B296/1000000</f>
        <v>0.0009999445563</v>
      </c>
      <c r="F296" s="90">
        <f t="shared" ref="F296:F297" si="42">B296+SQRT(H296^2+D296^2)*B296/1000000</f>
        <v>0.001000055444</v>
      </c>
      <c r="G296" s="59">
        <f t="shared" si="37"/>
        <v>46.3</v>
      </c>
      <c r="H296" s="59">
        <v>7.0</v>
      </c>
      <c r="I296" s="40">
        <f t="shared" ref="I296:I297" si="43">G296*100/SQRT(D296^2+H296^2)</f>
        <v>83.50818784</v>
      </c>
      <c r="J296" s="40">
        <v>0.08164587791646809</v>
      </c>
      <c r="K296" s="36">
        <v>315.8</v>
      </c>
    </row>
    <row r="297" ht="14.25" customHeight="1">
      <c r="A297" s="84" t="s">
        <v>294</v>
      </c>
      <c r="B297" s="85">
        <v>-0.001</v>
      </c>
      <c r="C297" s="86">
        <v>-0.0010000469</v>
      </c>
      <c r="D297" s="84">
        <v>55.0</v>
      </c>
      <c r="E297" s="92">
        <f t="shared" si="41"/>
        <v>-0.0009999445563</v>
      </c>
      <c r="F297" s="92">
        <f t="shared" si="42"/>
        <v>-0.001000055444</v>
      </c>
      <c r="G297" s="87">
        <f t="shared" si="37"/>
        <v>46.9</v>
      </c>
      <c r="H297" s="87">
        <v>7.0</v>
      </c>
      <c r="I297" s="40">
        <f t="shared" si="43"/>
        <v>84.59036738</v>
      </c>
      <c r="J297" s="88">
        <v>-0.1825656235695688</v>
      </c>
      <c r="K297" s="36">
        <v>315.8</v>
      </c>
    </row>
    <row r="298" ht="14.25" customHeight="1">
      <c r="A298" s="37" t="s">
        <v>295</v>
      </c>
      <c r="B298" s="89">
        <v>-5.0E-4</v>
      </c>
      <c r="C298" s="90">
        <v>-5.0002365E-4</v>
      </c>
      <c r="D298" s="37">
        <v>65.0</v>
      </c>
      <c r="E298" s="90"/>
      <c r="F298" s="90"/>
      <c r="G298" s="59">
        <f t="shared" si="37"/>
        <v>47.3</v>
      </c>
      <c r="H298" s="59"/>
      <c r="I298" s="40"/>
      <c r="J298" s="40">
        <v>-0.1914763646712751</v>
      </c>
      <c r="K298" s="36">
        <v>315.8</v>
      </c>
    </row>
    <row r="299" ht="14.25" customHeight="1">
      <c r="A299" s="31" t="s">
        <v>293</v>
      </c>
      <c r="B299" s="91">
        <v>0.001</v>
      </c>
      <c r="C299" s="92">
        <v>0.001000044</v>
      </c>
      <c r="D299" s="31">
        <v>55.0</v>
      </c>
      <c r="E299" s="92"/>
      <c r="F299" s="92"/>
      <c r="G299" s="58">
        <f t="shared" si="37"/>
        <v>44</v>
      </c>
      <c r="H299" s="58"/>
      <c r="I299" s="34"/>
      <c r="J299" s="34">
        <v>0.4999780009216219</v>
      </c>
      <c r="K299" s="36">
        <v>315.8</v>
      </c>
    </row>
    <row r="300" ht="14.25" customHeight="1">
      <c r="A300" s="31" t="s">
        <v>296</v>
      </c>
      <c r="B300" s="91">
        <v>0.005</v>
      </c>
      <c r="C300" s="92">
        <v>0.0050002015</v>
      </c>
      <c r="D300" s="31">
        <v>65.0</v>
      </c>
      <c r="E300" s="92"/>
      <c r="F300" s="92"/>
      <c r="G300" s="58">
        <f t="shared" si="37"/>
        <v>40.3</v>
      </c>
      <c r="H300" s="58"/>
      <c r="I300" s="34"/>
      <c r="J300" s="34">
        <v>0.4760760427094621</v>
      </c>
      <c r="K300" s="36">
        <v>315.8</v>
      </c>
    </row>
    <row r="301" ht="14.25" customHeight="1">
      <c r="A301" s="37" t="s">
        <v>297</v>
      </c>
      <c r="B301" s="89">
        <v>0.01</v>
      </c>
      <c r="C301" s="90">
        <v>0.0100004095</v>
      </c>
      <c r="D301" s="37">
        <v>55.0</v>
      </c>
      <c r="E301" s="90">
        <f t="shared" ref="E301:E302" si="44">B301-SQRT(H301^2+D301^2)*B301/1000000</f>
        <v>0.009999445563</v>
      </c>
      <c r="F301" s="90">
        <f t="shared" ref="F301:F302" si="45">B301+SQRT(H301^2+D301^2)*B301/1000000</f>
        <v>0.01000055444</v>
      </c>
      <c r="G301" s="59">
        <f t="shared" si="37"/>
        <v>40.95</v>
      </c>
      <c r="H301" s="59">
        <v>7.0</v>
      </c>
      <c r="I301" s="40">
        <f t="shared" ref="I301:I302" si="46">G301*100/SQRT(D301^2+H301^2)</f>
        <v>73.85875361</v>
      </c>
      <c r="J301" s="40">
        <v>0.2380378666667153</v>
      </c>
      <c r="K301" s="36">
        <v>315.8</v>
      </c>
    </row>
    <row r="302" ht="14.25" customHeight="1">
      <c r="A302" s="31" t="s">
        <v>298</v>
      </c>
      <c r="B302" s="91">
        <v>-0.01</v>
      </c>
      <c r="C302" s="92">
        <v>-0.0100004095</v>
      </c>
      <c r="D302" s="31">
        <v>55.0</v>
      </c>
      <c r="E302" s="92">
        <f t="shared" si="44"/>
        <v>-0.009999445563</v>
      </c>
      <c r="F302" s="92">
        <f t="shared" si="45"/>
        <v>-0.01000055444</v>
      </c>
      <c r="G302" s="58">
        <f t="shared" si="37"/>
        <v>40.95</v>
      </c>
      <c r="H302" s="58">
        <v>7.0</v>
      </c>
      <c r="I302" s="40">
        <f t="shared" si="46"/>
        <v>73.85875361</v>
      </c>
      <c r="J302" s="34">
        <v>-0.1731979883082533</v>
      </c>
      <c r="K302" s="36">
        <v>315.8</v>
      </c>
    </row>
    <row r="303" ht="14.25" customHeight="1">
      <c r="A303" s="37" t="s">
        <v>299</v>
      </c>
      <c r="B303" s="89">
        <v>-0.005</v>
      </c>
      <c r="C303" s="90">
        <v>-0.005000208</v>
      </c>
      <c r="D303" s="37">
        <v>65.0</v>
      </c>
      <c r="E303" s="90"/>
      <c r="F303" s="90"/>
      <c r="G303" s="59">
        <f t="shared" si="37"/>
        <v>41.6</v>
      </c>
      <c r="H303" s="59"/>
      <c r="I303" s="34"/>
      <c r="J303" s="40">
        <v>-0.2309305010457588</v>
      </c>
      <c r="K303" s="36">
        <v>315.8</v>
      </c>
    </row>
    <row r="304" ht="14.25" customHeight="1">
      <c r="A304" s="31" t="s">
        <v>297</v>
      </c>
      <c r="B304" s="91">
        <v>0.01</v>
      </c>
      <c r="C304" s="92">
        <v>0.01000028</v>
      </c>
      <c r="D304" s="31">
        <v>55.0</v>
      </c>
      <c r="E304" s="92"/>
      <c r="F304" s="92"/>
      <c r="G304" s="58">
        <f t="shared" si="37"/>
        <v>28</v>
      </c>
      <c r="H304" s="58"/>
      <c r="I304" s="34"/>
      <c r="J304" s="34">
        <v>0.8164737196587264</v>
      </c>
      <c r="K304" s="36">
        <v>315.8</v>
      </c>
    </row>
    <row r="305" ht="14.25" customHeight="1">
      <c r="A305" s="37" t="s">
        <v>300</v>
      </c>
      <c r="B305" s="89">
        <v>0.05</v>
      </c>
      <c r="C305" s="90">
        <v>0.05000449</v>
      </c>
      <c r="D305" s="37">
        <v>75.0</v>
      </c>
      <c r="E305" s="90"/>
      <c r="F305" s="90"/>
      <c r="G305" s="59">
        <f t="shared" si="37"/>
        <v>89.8</v>
      </c>
      <c r="H305" s="59"/>
      <c r="I305" s="40">
        <f t="shared" ref="I305:I307" si="47">G305*100/SQRT(D305^2+H305^2)</f>
        <v>119.7333333</v>
      </c>
      <c r="J305" s="40">
        <v>0.1999820415767842</v>
      </c>
      <c r="K305" s="36">
        <v>315.8</v>
      </c>
    </row>
    <row r="306" ht="14.25" customHeight="1">
      <c r="A306" s="31" t="s">
        <v>301</v>
      </c>
      <c r="B306" s="91">
        <v>0.1</v>
      </c>
      <c r="C306" s="92">
        <v>0.10000955</v>
      </c>
      <c r="D306" s="31">
        <v>65.0</v>
      </c>
      <c r="E306" s="92">
        <f t="shared" ref="E306:E307" si="48">B306-SQRT(H306^2+D306^2)*B306/1000000</f>
        <v>0.09999346242</v>
      </c>
      <c r="F306" s="92">
        <f t="shared" ref="F306:F307" si="49">B306+SQRT(H306^2+D306^2)*B306/1000000</f>
        <v>0.1000065376</v>
      </c>
      <c r="G306" s="58">
        <f t="shared" si="37"/>
        <v>95.5</v>
      </c>
      <c r="H306" s="58">
        <v>7.0</v>
      </c>
      <c r="I306" s="40">
        <f t="shared" si="47"/>
        <v>146.0784368</v>
      </c>
      <c r="J306" s="34">
        <v>0.2061355953352127</v>
      </c>
      <c r="K306" s="36">
        <v>315.8</v>
      </c>
    </row>
    <row r="307" ht="14.25" customHeight="1">
      <c r="A307" s="37" t="s">
        <v>302</v>
      </c>
      <c r="B307" s="89">
        <v>-0.1</v>
      </c>
      <c r="C307" s="90">
        <v>-0.100010765</v>
      </c>
      <c r="D307" s="37">
        <v>65.0</v>
      </c>
      <c r="E307" s="90">
        <f t="shared" si="48"/>
        <v>-0.09999346242</v>
      </c>
      <c r="F307" s="90">
        <f t="shared" si="49"/>
        <v>-0.1000065376</v>
      </c>
      <c r="G307" s="59">
        <f t="shared" si="37"/>
        <v>107.65</v>
      </c>
      <c r="H307" s="59">
        <v>7.0</v>
      </c>
      <c r="I307" s="40">
        <f t="shared" si="47"/>
        <v>164.663285</v>
      </c>
      <c r="J307" s="40">
        <v>-0.20613309102366</v>
      </c>
      <c r="K307" s="36">
        <v>315.8</v>
      </c>
    </row>
    <row r="308" ht="14.25" customHeight="1">
      <c r="A308" s="31" t="s">
        <v>303</v>
      </c>
      <c r="B308" s="91">
        <v>-0.05</v>
      </c>
      <c r="C308" s="92">
        <v>-0.05000565</v>
      </c>
      <c r="D308" s="31">
        <v>75.0</v>
      </c>
      <c r="E308" s="92"/>
      <c r="F308" s="92"/>
      <c r="G308" s="58">
        <f t="shared" si="37"/>
        <v>113</v>
      </c>
      <c r="H308" s="58"/>
      <c r="I308" s="34"/>
      <c r="J308" s="34">
        <v>-0.3265617308935598</v>
      </c>
      <c r="K308" s="36">
        <v>315.8</v>
      </c>
    </row>
    <row r="309" ht="14.25" customHeight="1">
      <c r="A309" s="37" t="s">
        <v>304</v>
      </c>
      <c r="B309" s="89">
        <v>0.1</v>
      </c>
      <c r="C309" s="90">
        <v>0.09994095</v>
      </c>
      <c r="D309" s="37">
        <v>65.0</v>
      </c>
      <c r="E309" s="90"/>
      <c r="F309" s="90"/>
      <c r="G309" s="59">
        <f t="shared" si="37"/>
        <v>-590.5</v>
      </c>
      <c r="H309" s="59"/>
      <c r="I309" s="34"/>
      <c r="J309" s="40">
        <v>0.5776913959755514</v>
      </c>
      <c r="K309" s="36">
        <v>315.8</v>
      </c>
    </row>
    <row r="310" ht="14.25" customHeight="1">
      <c r="A310" s="31" t="s">
        <v>305</v>
      </c>
      <c r="B310" s="91">
        <v>0.5</v>
      </c>
      <c r="C310" s="92">
        <v>0.4998118499999999</v>
      </c>
      <c r="D310" s="31">
        <v>135.0</v>
      </c>
      <c r="E310" s="92"/>
      <c r="F310" s="92"/>
      <c r="G310" s="58">
        <f t="shared" si="37"/>
        <v>-376.3</v>
      </c>
      <c r="H310" s="58"/>
      <c r="I310" s="34"/>
      <c r="J310" s="34">
        <v>0.1915575046457721</v>
      </c>
      <c r="K310" s="36">
        <v>315.8</v>
      </c>
    </row>
    <row r="311" ht="14.25" customHeight="1">
      <c r="A311" s="37" t="s">
        <v>306</v>
      </c>
      <c r="B311" s="89">
        <v>-0.5</v>
      </c>
      <c r="C311" s="90">
        <v>-0.49988945</v>
      </c>
      <c r="D311" s="37">
        <v>135.0</v>
      </c>
      <c r="E311" s="90"/>
      <c r="F311" s="90"/>
      <c r="G311" s="59">
        <f t="shared" si="37"/>
        <v>-221.1</v>
      </c>
      <c r="H311" s="59"/>
      <c r="I311" s="34"/>
      <c r="J311" s="40">
        <v>-0.3416405622701265</v>
      </c>
      <c r="K311" s="36">
        <v>315.8</v>
      </c>
    </row>
    <row r="312" ht="14.25" customHeight="1">
      <c r="A312" s="31" t="s">
        <v>307</v>
      </c>
      <c r="B312" s="91">
        <v>-1.0</v>
      </c>
      <c r="C312" s="92">
        <v>-0.9997300499999999</v>
      </c>
      <c r="D312" s="31">
        <v>105.0</v>
      </c>
      <c r="E312" s="92">
        <f t="shared" ref="E312:E313" si="50">B312-SQRT(H312^2+D312^2)*B312/1000000</f>
        <v>-0.9998931122</v>
      </c>
      <c r="F312" s="92">
        <f t="shared" ref="F312:F313" si="51">B312+SQRT(H312^2+D312^2)*B312/1000000</f>
        <v>-1.000106888</v>
      </c>
      <c r="G312" s="58">
        <f t="shared" si="37"/>
        <v>-269.95</v>
      </c>
      <c r="H312" s="58">
        <v>20.0</v>
      </c>
      <c r="I312" s="40">
        <f t="shared" ref="I312:I313" si="52">G312*100/SQRT(D312^2+H312^2)</f>
        <v>-252.5545676</v>
      </c>
      <c r="J312" s="34">
        <v>-0.09576856349727142</v>
      </c>
      <c r="K312" s="36">
        <v>315.8</v>
      </c>
    </row>
    <row r="313" ht="14.25" customHeight="1">
      <c r="A313" s="37" t="s">
        <v>308</v>
      </c>
      <c r="B313" s="89">
        <v>1.0</v>
      </c>
      <c r="C313" s="90">
        <v>0.9996532499999999</v>
      </c>
      <c r="D313" s="37">
        <v>105.0</v>
      </c>
      <c r="E313" s="90">
        <f t="shared" si="50"/>
        <v>0.9998931122</v>
      </c>
      <c r="F313" s="90">
        <f t="shared" si="51"/>
        <v>1.000106888</v>
      </c>
      <c r="G313" s="59">
        <f t="shared" si="37"/>
        <v>-346.75</v>
      </c>
      <c r="H313" s="59">
        <v>20.0</v>
      </c>
      <c r="I313" s="40">
        <f t="shared" si="52"/>
        <v>-324.4056171</v>
      </c>
      <c r="J313" s="40">
        <v>0.2160996225143786</v>
      </c>
      <c r="K313" s="36">
        <v>315.8</v>
      </c>
    </row>
    <row r="314" ht="31.5" customHeight="1">
      <c r="A314" s="31"/>
      <c r="B314" s="91"/>
      <c r="C314" s="92"/>
      <c r="D314" s="31"/>
      <c r="E314" s="92"/>
      <c r="F314" s="92"/>
      <c r="G314" s="58"/>
      <c r="H314" s="34"/>
      <c r="I314" s="34"/>
      <c r="J314" s="31"/>
    </row>
    <row r="315" ht="25.5" customHeight="1">
      <c r="A315" s="4"/>
      <c r="B315" s="4"/>
      <c r="C315" s="4"/>
      <c r="D315" s="94"/>
      <c r="E315" s="2" t="s">
        <v>309</v>
      </c>
      <c r="F315" s="94"/>
      <c r="G315" s="4"/>
      <c r="H315" s="4"/>
      <c r="J315" s="4"/>
    </row>
    <row r="316" ht="25.5" customHeight="1">
      <c r="A316" s="95" t="s">
        <v>310</v>
      </c>
      <c r="B316" s="28" t="s">
        <v>79</v>
      </c>
      <c r="C316" s="28" t="s">
        <v>311</v>
      </c>
      <c r="D316" s="65" t="s">
        <v>149</v>
      </c>
      <c r="E316" s="28" t="s">
        <v>312</v>
      </c>
      <c r="F316" s="28" t="s">
        <v>313</v>
      </c>
      <c r="G316" s="95" t="s">
        <v>314</v>
      </c>
      <c r="H316" s="28" t="s">
        <v>85</v>
      </c>
      <c r="I316" s="95" t="s">
        <v>86</v>
      </c>
      <c r="J316" s="95" t="s">
        <v>112</v>
      </c>
    </row>
    <row r="317" ht="14.25" customHeight="1">
      <c r="A317" s="31" t="s">
        <v>315</v>
      </c>
      <c r="B317" s="91">
        <v>1.0E-5</v>
      </c>
      <c r="C317" s="92">
        <v>9.991E-6</v>
      </c>
      <c r="D317" s="58">
        <v>3653.287959163248</v>
      </c>
      <c r="E317" s="92"/>
      <c r="F317" s="92"/>
      <c r="G317" s="58">
        <f t="shared" ref="G317:G321" si="53">(C317-B317)*1000000/B317</f>
        <v>-900</v>
      </c>
      <c r="H317" s="58"/>
      <c r="I317" s="34"/>
      <c r="J317" s="34">
        <v>71.24464185794177</v>
      </c>
      <c r="K317" s="36">
        <v>315.8</v>
      </c>
    </row>
    <row r="318" ht="14.25" customHeight="1">
      <c r="A318" s="37" t="s">
        <v>316</v>
      </c>
      <c r="B318" s="89">
        <v>1.0E-5</v>
      </c>
      <c r="C318" s="90">
        <v>9.99315E-6</v>
      </c>
      <c r="D318" s="59">
        <v>2851.953588207923</v>
      </c>
      <c r="E318" s="90"/>
      <c r="F318" s="90"/>
      <c r="G318" s="59">
        <f t="shared" si="53"/>
        <v>-685</v>
      </c>
      <c r="H318" s="59"/>
      <c r="I318" s="34"/>
      <c r="J318" s="40">
        <v>9.580833948839329</v>
      </c>
      <c r="K318" s="36">
        <v>315.8</v>
      </c>
    </row>
    <row r="319" ht="14.25" customHeight="1">
      <c r="A319" s="31" t="s">
        <v>317</v>
      </c>
      <c r="B319" s="91">
        <v>1.0E-5</v>
      </c>
      <c r="C319" s="92">
        <v>9.9932E-6</v>
      </c>
      <c r="D319" s="58">
        <v>2851.939318736741</v>
      </c>
      <c r="E319" s="92"/>
      <c r="F319" s="92"/>
      <c r="G319" s="58">
        <f t="shared" si="53"/>
        <v>-680</v>
      </c>
      <c r="H319" s="58"/>
      <c r="I319" s="34"/>
      <c r="J319" s="34">
        <v>8.17052176409475</v>
      </c>
      <c r="K319" s="36">
        <v>315.8</v>
      </c>
    </row>
    <row r="320" ht="14.25" customHeight="1">
      <c r="A320" s="37" t="s">
        <v>318</v>
      </c>
      <c r="B320" s="89">
        <v>1.0E-5</v>
      </c>
      <c r="C320" s="90">
        <v>9.99255E-6</v>
      </c>
      <c r="D320" s="59">
        <v>2121.58057753026</v>
      </c>
      <c r="E320" s="90"/>
      <c r="F320" s="90"/>
      <c r="G320" s="59">
        <f t="shared" si="53"/>
        <v>-745</v>
      </c>
      <c r="H320" s="59"/>
      <c r="I320" s="34"/>
      <c r="J320" s="40">
        <v>9.581409227458831</v>
      </c>
      <c r="K320" s="36">
        <v>315.8</v>
      </c>
    </row>
    <row r="321" ht="14.25" customHeight="1">
      <c r="A321" s="31" t="s">
        <v>319</v>
      </c>
      <c r="B321" s="91">
        <v>1.0E-5</v>
      </c>
      <c r="C321" s="92">
        <v>9.99275E-6</v>
      </c>
      <c r="D321" s="58">
        <v>2121.538115133472</v>
      </c>
      <c r="E321" s="92"/>
      <c r="F321" s="92"/>
      <c r="G321" s="58">
        <f t="shared" si="53"/>
        <v>-725</v>
      </c>
      <c r="H321" s="58"/>
      <c r="I321" s="34"/>
      <c r="J321" s="34">
        <v>20.6304852299252</v>
      </c>
      <c r="K321" s="36">
        <v>315.8</v>
      </c>
    </row>
    <row r="322" ht="14.25" customHeight="1">
      <c r="A322" s="37" t="s">
        <v>320</v>
      </c>
      <c r="B322" s="89">
        <v>1.0E-5</v>
      </c>
      <c r="C322" s="90">
        <v>9.993E-6</v>
      </c>
      <c r="D322" s="59">
        <v>2121.485039527669</v>
      </c>
      <c r="E322" s="90"/>
      <c r="F322" s="90"/>
      <c r="G322" s="59">
        <v>-40.00000000008771</v>
      </c>
      <c r="H322" s="59"/>
      <c r="I322" s="34"/>
      <c r="J322" s="40">
        <v>5.003502451727172</v>
      </c>
      <c r="K322" s="36">
        <v>315.8</v>
      </c>
    </row>
    <row r="323" ht="14.25" customHeight="1">
      <c r="A323" s="31" t="s">
        <v>321</v>
      </c>
      <c r="B323" s="91">
        <v>1.0E-5</v>
      </c>
      <c r="C323" s="92">
        <v>9.99245E-6</v>
      </c>
      <c r="D323" s="58">
        <v>2121.601809366071</v>
      </c>
      <c r="E323" s="92"/>
      <c r="F323" s="92"/>
      <c r="G323" s="58">
        <f t="shared" ref="G323:G325" si="54">(C323-B323)*1000000/B323</f>
        <v>-755</v>
      </c>
      <c r="H323" s="58"/>
      <c r="I323" s="34"/>
      <c r="J323" s="34">
        <v>9.581505113945402</v>
      </c>
      <c r="K323" s="36">
        <v>315.8</v>
      </c>
    </row>
    <row r="324" ht="14.25" customHeight="1">
      <c r="A324" s="37" t="s">
        <v>322</v>
      </c>
      <c r="B324" s="89">
        <v>1.0E-5</v>
      </c>
      <c r="C324" s="90">
        <v>9.98315E-6</v>
      </c>
      <c r="D324" s="59">
        <v>5509.283142094429</v>
      </c>
      <c r="E324" s="90"/>
      <c r="F324" s="90"/>
      <c r="G324" s="59">
        <f t="shared" si="54"/>
        <v>-1685</v>
      </c>
      <c r="H324" s="59"/>
      <c r="I324" s="34"/>
      <c r="J324" s="40">
        <v>9.590430953741429</v>
      </c>
      <c r="K324" s="36">
        <v>315.8</v>
      </c>
    </row>
    <row r="325" ht="14.25" customHeight="1">
      <c r="A325" s="31" t="s">
        <v>323</v>
      </c>
      <c r="B325" s="91">
        <v>1.0E-5</v>
      </c>
      <c r="C325" s="92">
        <v>9.95405E-6</v>
      </c>
      <c r="D325" s="58">
        <v>11553.08643215575</v>
      </c>
      <c r="E325" s="92"/>
      <c r="F325" s="92"/>
      <c r="G325" s="58">
        <f t="shared" si="54"/>
        <v>-4595</v>
      </c>
      <c r="H325" s="58"/>
      <c r="I325" s="34"/>
      <c r="J325" s="34">
        <v>9.618467937758373</v>
      </c>
      <c r="K325" s="36">
        <v>315.8</v>
      </c>
    </row>
    <row r="326" ht="14.25" customHeight="1">
      <c r="A326" s="37" t="s">
        <v>324</v>
      </c>
      <c r="B326" s="89">
        <v>1.0E-4</v>
      </c>
      <c r="C326" s="90">
        <v>9.999775000000001E-5</v>
      </c>
      <c r="D326" s="59">
        <v>950.0</v>
      </c>
      <c r="E326" s="90">
        <v>9.9939E-5</v>
      </c>
      <c r="F326" s="90">
        <v>1.00061E-4</v>
      </c>
      <c r="G326" s="59">
        <v>-40.00000000008771</v>
      </c>
      <c r="H326" s="59">
        <v>50.0</v>
      </c>
      <c r="I326" s="34">
        <f t="shared" ref="I326:I370" si="55">G326*100/SQRT(H326^2+D326^2)</f>
        <v>-4.20470665</v>
      </c>
      <c r="J326" s="40">
        <v>81.13289228943295</v>
      </c>
      <c r="K326" s="36">
        <v>315.8</v>
      </c>
    </row>
    <row r="327" ht="14.25" customHeight="1">
      <c r="A327" s="31" t="s">
        <v>325</v>
      </c>
      <c r="B327" s="91">
        <v>1.0E-4</v>
      </c>
      <c r="C327" s="92">
        <v>1.0000995E-4</v>
      </c>
      <c r="D327" s="58">
        <v>600.0</v>
      </c>
      <c r="E327" s="92">
        <f>B327-B327*SQRT(D327^2+H327^2)/1000000</f>
        <v>0.00009993979203</v>
      </c>
      <c r="F327" s="92">
        <f>B327+B327*SQRT(D327^2+H327^2)/1000000</f>
        <v>0.000100060208</v>
      </c>
      <c r="G327" s="58">
        <f t="shared" ref="G327:G329" si="56">(C327-B327)*1000000/B327</f>
        <v>99.5</v>
      </c>
      <c r="H327" s="58">
        <v>50.0</v>
      </c>
      <c r="I327" s="34">
        <f t="shared" si="55"/>
        <v>16.52605049</v>
      </c>
      <c r="J327" s="34">
        <v>2.629693985120095</v>
      </c>
      <c r="K327" s="36">
        <v>315.8</v>
      </c>
    </row>
    <row r="328" ht="14.25" customHeight="1">
      <c r="A328" s="37" t="s">
        <v>326</v>
      </c>
      <c r="B328" s="89">
        <v>1.0E-4</v>
      </c>
      <c r="C328" s="90">
        <v>1.000091E-4</v>
      </c>
      <c r="D328" s="59">
        <v>600.0</v>
      </c>
      <c r="E328" s="90">
        <v>9.9939E-5</v>
      </c>
      <c r="F328" s="90">
        <v>1.00061E-4</v>
      </c>
      <c r="G328" s="59">
        <f t="shared" si="56"/>
        <v>91</v>
      </c>
      <c r="H328" s="59">
        <v>50.0</v>
      </c>
      <c r="I328" s="34">
        <f t="shared" si="55"/>
        <v>15.11427733</v>
      </c>
      <c r="J328" s="40">
        <v>1.825575730963039</v>
      </c>
      <c r="K328" s="36">
        <v>315.8</v>
      </c>
    </row>
    <row r="329" ht="14.25" customHeight="1">
      <c r="A329" s="31" t="s">
        <v>327</v>
      </c>
      <c r="B329" s="91">
        <v>1.0E-4</v>
      </c>
      <c r="C329" s="92">
        <v>1.0000115E-4</v>
      </c>
      <c r="D329" s="58">
        <v>320.0</v>
      </c>
      <c r="E329" s="92">
        <f>B329-B329*SQRT(D329^2+H329^2)/1000000</f>
        <v>0.00009996761173</v>
      </c>
      <c r="F329" s="92">
        <f>B329+B329*SQRT(D329^2+H329^2)/1000000</f>
        <v>0.0001000323883</v>
      </c>
      <c r="G329" s="58">
        <f t="shared" si="56"/>
        <v>11.5</v>
      </c>
      <c r="H329" s="58">
        <v>50.0</v>
      </c>
      <c r="I329" s="34">
        <f t="shared" si="55"/>
        <v>3.550668246</v>
      </c>
      <c r="J329" s="34">
        <v>1.707805487890647</v>
      </c>
      <c r="K329" s="36">
        <v>315.8</v>
      </c>
    </row>
    <row r="330" ht="14.25" customHeight="1">
      <c r="A330" s="37" t="s">
        <v>328</v>
      </c>
      <c r="B330" s="89">
        <v>1.0E-4</v>
      </c>
      <c r="C330" s="90">
        <v>1.000037E-4</v>
      </c>
      <c r="D330" s="59">
        <v>320.0</v>
      </c>
      <c r="E330" s="90">
        <v>9.9939E-5</v>
      </c>
      <c r="F330" s="90">
        <v>1.00061E-4</v>
      </c>
      <c r="G330" s="59">
        <v>-40.00000000008771</v>
      </c>
      <c r="H330" s="59">
        <v>50.0</v>
      </c>
      <c r="I330" s="34">
        <f t="shared" si="55"/>
        <v>-12.35015042</v>
      </c>
      <c r="J330" s="40">
        <v>2.999889004060723</v>
      </c>
      <c r="K330" s="36">
        <v>315.8</v>
      </c>
    </row>
    <row r="331" ht="14.25" customHeight="1">
      <c r="A331" s="31" t="s">
        <v>329</v>
      </c>
      <c r="B331" s="91">
        <v>1.0E-4</v>
      </c>
      <c r="C331" s="92">
        <v>1.0000675E-4</v>
      </c>
      <c r="D331" s="58">
        <v>320.0</v>
      </c>
      <c r="E331" s="92">
        <f>B331-B331*SQRT(D331^2+H331^2)/1000000</f>
        <v>0.00009996761173</v>
      </c>
      <c r="F331" s="92">
        <f>B331+B331*SQRT(D331^2+H331^2)/1000000</f>
        <v>0.0001000323883</v>
      </c>
      <c r="G331" s="58">
        <f t="shared" ref="G331:G370" si="57">(C331-B331)*1000000/B331</f>
        <v>67.5</v>
      </c>
      <c r="H331" s="58">
        <v>50.0</v>
      </c>
      <c r="I331" s="34">
        <f t="shared" si="55"/>
        <v>20.84087884</v>
      </c>
      <c r="J331" s="34">
        <v>0.957362485796544</v>
      </c>
      <c r="K331" s="36">
        <v>315.8</v>
      </c>
    </row>
    <row r="332" ht="14.25" customHeight="1">
      <c r="A332" s="37" t="s">
        <v>330</v>
      </c>
      <c r="B332" s="89">
        <v>1.0E-4</v>
      </c>
      <c r="C332" s="90">
        <v>1.000021E-4</v>
      </c>
      <c r="D332" s="59">
        <v>320.0</v>
      </c>
      <c r="E332" s="90">
        <v>9.9939E-5</v>
      </c>
      <c r="F332" s="90">
        <v>1.00061E-4</v>
      </c>
      <c r="G332" s="59">
        <f t="shared" si="57"/>
        <v>21</v>
      </c>
      <c r="H332" s="59">
        <v>50.0</v>
      </c>
      <c r="I332" s="34">
        <f t="shared" si="55"/>
        <v>6.483828971</v>
      </c>
      <c r="J332" s="40">
        <v>1.499968500638424</v>
      </c>
      <c r="K332" s="36">
        <v>315.8</v>
      </c>
    </row>
    <row r="333" ht="14.25" customHeight="1">
      <c r="A333" s="31" t="s">
        <v>331</v>
      </c>
      <c r="B333" s="91">
        <v>1.0E-4</v>
      </c>
      <c r="C333" s="92">
        <v>9.9915E-5</v>
      </c>
      <c r="D333" s="58">
        <v>0.1</v>
      </c>
      <c r="E333" s="92">
        <f>B333-B333*SQRT(D333^2+H333^2)/1000000</f>
        <v>0.00009999</v>
      </c>
      <c r="F333" s="92">
        <f>B333+B333*SQRT(D333^2+H333^2)/1000000</f>
        <v>0.00010001</v>
      </c>
      <c r="G333" s="58">
        <f t="shared" si="57"/>
        <v>-850</v>
      </c>
      <c r="H333" s="58">
        <v>100.0</v>
      </c>
      <c r="I333" s="34">
        <f t="shared" si="55"/>
        <v>-849.999575</v>
      </c>
      <c r="J333" s="34">
        <v>1.259376208969737</v>
      </c>
      <c r="K333" s="36">
        <v>315.8</v>
      </c>
    </row>
    <row r="334" ht="14.25" customHeight="1">
      <c r="A334" s="37" t="s">
        <v>332</v>
      </c>
      <c r="B334" s="89">
        <v>1.0E-4</v>
      </c>
      <c r="C334" s="90">
        <v>9.96532E-5</v>
      </c>
      <c r="D334" s="59">
        <v>0.25</v>
      </c>
      <c r="E334" s="90">
        <v>9.9939E-5</v>
      </c>
      <c r="F334" s="90">
        <v>1.00061E-4</v>
      </c>
      <c r="G334" s="59">
        <f t="shared" si="57"/>
        <v>-3468</v>
      </c>
      <c r="H334" s="59">
        <v>300.0</v>
      </c>
      <c r="I334" s="34">
        <f t="shared" si="55"/>
        <v>-1155.999599</v>
      </c>
      <c r="J334" s="40">
        <v>1.738078463671647</v>
      </c>
      <c r="K334" s="36">
        <v>315.8</v>
      </c>
    </row>
    <row r="335" ht="14.25" customHeight="1">
      <c r="A335" s="31" t="s">
        <v>333</v>
      </c>
      <c r="B335" s="91">
        <v>0.001</v>
      </c>
      <c r="C335" s="92">
        <v>9.99925E-4</v>
      </c>
      <c r="D335" s="58">
        <v>700.0</v>
      </c>
      <c r="E335" s="92">
        <f>B335-B335*SQRT(D335^2+H335^2)/1000000</f>
        <v>0.0009992988581</v>
      </c>
      <c r="F335" s="92">
        <f>B335+B335*SQRT(D335^2+H335^2)/1000000</f>
        <v>0.001000701142</v>
      </c>
      <c r="G335" s="58">
        <f t="shared" si="57"/>
        <v>-75</v>
      </c>
      <c r="H335" s="58">
        <v>40.0</v>
      </c>
      <c r="I335" s="34">
        <f t="shared" si="55"/>
        <v>-10.69683573</v>
      </c>
      <c r="J335" s="34">
        <v>123.9054187537943</v>
      </c>
      <c r="K335" s="36">
        <v>315.8</v>
      </c>
    </row>
    <row r="336" ht="14.25" customHeight="1">
      <c r="A336" s="37" t="s">
        <v>334</v>
      </c>
      <c r="B336" s="89">
        <v>0.001</v>
      </c>
      <c r="C336" s="90">
        <v>0.001000057</v>
      </c>
      <c r="D336" s="59">
        <v>390.0</v>
      </c>
      <c r="E336" s="90">
        <v>9.9939E-5</v>
      </c>
      <c r="F336" s="90">
        <v>1.00061E-4</v>
      </c>
      <c r="G336" s="59">
        <f t="shared" si="57"/>
        <v>57</v>
      </c>
      <c r="H336" s="59">
        <v>40.0</v>
      </c>
      <c r="I336" s="34">
        <f t="shared" si="55"/>
        <v>14.53911333</v>
      </c>
      <c r="J336" s="40">
        <v>2.645600511863412</v>
      </c>
      <c r="K336" s="36">
        <v>315.8</v>
      </c>
    </row>
    <row r="337" ht="14.25" customHeight="1">
      <c r="A337" s="31" t="s">
        <v>335</v>
      </c>
      <c r="B337" s="91">
        <v>0.001</v>
      </c>
      <c r="C337" s="92">
        <v>0.0010000475</v>
      </c>
      <c r="D337" s="58">
        <v>390.0</v>
      </c>
      <c r="E337" s="92">
        <f>B337-B337*SQRT(D337^2+H337^2)/1000000</f>
        <v>0.0009996079541</v>
      </c>
      <c r="F337" s="92">
        <f>B337+B337*SQRT(D337^2+H337^2)/1000000</f>
        <v>0.001000392046</v>
      </c>
      <c r="G337" s="58">
        <f t="shared" si="57"/>
        <v>47.5</v>
      </c>
      <c r="H337" s="58">
        <v>40.0</v>
      </c>
      <c r="I337" s="34">
        <f t="shared" si="55"/>
        <v>12.11592778</v>
      </c>
      <c r="J337" s="34">
        <v>1.414146390390709</v>
      </c>
      <c r="K337" s="36">
        <v>315.8</v>
      </c>
    </row>
    <row r="338" ht="14.25" customHeight="1">
      <c r="A338" s="37" t="s">
        <v>336</v>
      </c>
      <c r="B338" s="89">
        <v>0.001</v>
      </c>
      <c r="C338" s="90">
        <v>9.99968E-4</v>
      </c>
      <c r="D338" s="59">
        <v>160.0</v>
      </c>
      <c r="E338" s="90">
        <v>9.9939E-5</v>
      </c>
      <c r="F338" s="90">
        <v>1.00061E-4</v>
      </c>
      <c r="G338" s="59">
        <f t="shared" si="57"/>
        <v>-32</v>
      </c>
      <c r="H338" s="59">
        <v>40.0</v>
      </c>
      <c r="I338" s="34">
        <f t="shared" si="55"/>
        <v>-19.40285</v>
      </c>
      <c r="J338" s="40">
        <v>1.258346006339708</v>
      </c>
      <c r="K338" s="36">
        <v>315.8</v>
      </c>
    </row>
    <row r="339" ht="14.25" customHeight="1">
      <c r="A339" s="31" t="s">
        <v>337</v>
      </c>
      <c r="B339" s="91">
        <v>0.001</v>
      </c>
      <c r="C339" s="92">
        <v>9.999955E-4</v>
      </c>
      <c r="D339" s="58">
        <v>160.0</v>
      </c>
      <c r="E339" s="92">
        <f>B339-B339*SQRT(D339^2+H339^2)/1000000</f>
        <v>0.0009998350758</v>
      </c>
      <c r="F339" s="92">
        <f>B339+B339*SQRT(D339^2+H339^2)/1000000</f>
        <v>0.001000164924</v>
      </c>
      <c r="G339" s="58">
        <f t="shared" si="57"/>
        <v>-4.5</v>
      </c>
      <c r="H339" s="58">
        <v>40.0</v>
      </c>
      <c r="I339" s="34">
        <f t="shared" si="55"/>
        <v>-2.728525782</v>
      </c>
      <c r="J339" s="34">
        <v>2.380486855060764</v>
      </c>
      <c r="K339" s="36">
        <v>315.8</v>
      </c>
    </row>
    <row r="340" ht="14.25" customHeight="1">
      <c r="A340" s="37" t="s">
        <v>338</v>
      </c>
      <c r="B340" s="89">
        <v>0.001</v>
      </c>
      <c r="C340" s="90">
        <v>0.001000027</v>
      </c>
      <c r="D340" s="59">
        <v>160.0</v>
      </c>
      <c r="E340" s="90">
        <v>9.9939E-5</v>
      </c>
      <c r="F340" s="90">
        <v>1.00061E-4</v>
      </c>
      <c r="G340" s="59">
        <f t="shared" si="57"/>
        <v>27</v>
      </c>
      <c r="H340" s="59">
        <v>40.0</v>
      </c>
      <c r="I340" s="34">
        <f t="shared" si="55"/>
        <v>16.37115469</v>
      </c>
      <c r="J340" s="40">
        <v>0.4999865004265713</v>
      </c>
      <c r="K340" s="36">
        <v>315.8</v>
      </c>
    </row>
    <row r="341" ht="14.25" customHeight="1">
      <c r="A341" s="31" t="s">
        <v>339</v>
      </c>
      <c r="B341" s="91">
        <v>0.001</v>
      </c>
      <c r="C341" s="92">
        <v>0.001000014</v>
      </c>
      <c r="D341" s="58">
        <v>160.0</v>
      </c>
      <c r="E341" s="92">
        <f>B341-B341*SQRT(D341^2+H341^2)/1000000</f>
        <v>0.0009998350758</v>
      </c>
      <c r="F341" s="92">
        <f>B341+B341*SQRT(D341^2+H341^2)/1000000</f>
        <v>0.001000164924</v>
      </c>
      <c r="G341" s="58">
        <f t="shared" si="57"/>
        <v>14</v>
      </c>
      <c r="H341" s="58">
        <v>40.0</v>
      </c>
      <c r="I341" s="34">
        <f t="shared" si="55"/>
        <v>8.488746876</v>
      </c>
      <c r="J341" s="34">
        <v>1.154684372816213</v>
      </c>
      <c r="K341" s="36">
        <v>315.8</v>
      </c>
    </row>
    <row r="342" ht="14.25" customHeight="1">
      <c r="A342" s="37" t="s">
        <v>340</v>
      </c>
      <c r="B342" s="89">
        <v>0.001</v>
      </c>
      <c r="C342" s="90">
        <v>9.999639999999999E-4</v>
      </c>
      <c r="D342" s="59">
        <v>1000.0</v>
      </c>
      <c r="E342" s="90">
        <v>9.9939E-5</v>
      </c>
      <c r="F342" s="90">
        <v>1.00061E-4</v>
      </c>
      <c r="G342" s="59">
        <f t="shared" si="57"/>
        <v>-36</v>
      </c>
      <c r="H342" s="59">
        <v>70.0</v>
      </c>
      <c r="I342" s="34">
        <f t="shared" si="55"/>
        <v>-3.591212282</v>
      </c>
      <c r="J342" s="40">
        <v>1.914923152776326</v>
      </c>
      <c r="K342" s="36">
        <v>315.8</v>
      </c>
    </row>
    <row r="343" ht="14.25" customHeight="1">
      <c r="A343" s="31" t="s">
        <v>341</v>
      </c>
      <c r="B343" s="91">
        <v>0.001</v>
      </c>
      <c r="C343" s="92">
        <v>9.99735E-4</v>
      </c>
      <c r="D343" s="58">
        <v>0.25</v>
      </c>
      <c r="E343" s="92">
        <f>B343-B343*SQRT(D343^2+H343^2)/1000000</f>
        <v>0.0009997999998</v>
      </c>
      <c r="F343" s="92">
        <f>B343+B343*SQRT(D343^2+H343^2)/1000000</f>
        <v>0.0010002</v>
      </c>
      <c r="G343" s="58">
        <f t="shared" si="57"/>
        <v>-265</v>
      </c>
      <c r="H343" s="58">
        <v>200.0</v>
      </c>
      <c r="I343" s="34">
        <f t="shared" si="55"/>
        <v>-132.4998965</v>
      </c>
      <c r="J343" s="34">
        <v>0.5001325351839064</v>
      </c>
      <c r="K343" s="36">
        <v>315.8</v>
      </c>
    </row>
    <row r="344" ht="14.25" customHeight="1">
      <c r="A344" s="37" t="s">
        <v>342</v>
      </c>
      <c r="B344" s="89">
        <v>0.01</v>
      </c>
      <c r="C344" s="90">
        <v>0.009999235</v>
      </c>
      <c r="D344" s="59">
        <v>700.0</v>
      </c>
      <c r="E344" s="90">
        <v>9.9939E-5</v>
      </c>
      <c r="F344" s="90">
        <v>1.00061E-4</v>
      </c>
      <c r="G344" s="59">
        <f t="shared" si="57"/>
        <v>-76.5</v>
      </c>
      <c r="H344" s="59">
        <v>40.0</v>
      </c>
      <c r="I344" s="34">
        <f t="shared" si="55"/>
        <v>-10.91077244</v>
      </c>
      <c r="J344" s="40">
        <v>175.6921244133869</v>
      </c>
      <c r="K344" s="36">
        <v>315.8</v>
      </c>
    </row>
    <row r="345" ht="14.25" customHeight="1">
      <c r="A345" s="31" t="s">
        <v>343</v>
      </c>
      <c r="B345" s="91">
        <v>0.01</v>
      </c>
      <c r="C345" s="92">
        <v>0.010000565</v>
      </c>
      <c r="D345" s="58">
        <v>390.0</v>
      </c>
      <c r="E345" s="92">
        <f>B345-B345*SQRT(D345^2+H345^2)/1000000</f>
        <v>0.009996079541</v>
      </c>
      <c r="F345" s="92">
        <f>B345+B345*SQRT(D345^2+H345^2)/1000000</f>
        <v>0.01000392046</v>
      </c>
      <c r="G345" s="58">
        <f t="shared" si="57"/>
        <v>56.5</v>
      </c>
      <c r="H345" s="58">
        <v>40.0</v>
      </c>
      <c r="I345" s="34">
        <f t="shared" si="55"/>
        <v>14.41157725</v>
      </c>
      <c r="J345" s="34">
        <v>3.872764534988189</v>
      </c>
      <c r="K345" s="36">
        <v>315.8</v>
      </c>
    </row>
    <row r="346" ht="14.25" customHeight="1">
      <c r="A346" s="37" t="s">
        <v>344</v>
      </c>
      <c r="B346" s="89">
        <v>0.01</v>
      </c>
      <c r="C346" s="90">
        <v>0.010000495</v>
      </c>
      <c r="D346" s="59">
        <v>390.0</v>
      </c>
      <c r="E346" s="90">
        <v>9.9939E-5</v>
      </c>
      <c r="F346" s="90">
        <v>1.00061E-4</v>
      </c>
      <c r="G346" s="59">
        <f t="shared" si="57"/>
        <v>49.5</v>
      </c>
      <c r="H346" s="59">
        <v>40.0</v>
      </c>
      <c r="I346" s="34">
        <f t="shared" si="55"/>
        <v>12.62607211</v>
      </c>
      <c r="J346" s="40">
        <v>1.290930547666029</v>
      </c>
      <c r="K346" s="36">
        <v>315.8</v>
      </c>
    </row>
    <row r="347" ht="14.25" customHeight="1">
      <c r="A347" s="31" t="s">
        <v>345</v>
      </c>
      <c r="B347" s="91">
        <v>0.01</v>
      </c>
      <c r="C347" s="92">
        <v>0.00999967</v>
      </c>
      <c r="D347" s="58">
        <v>160.0</v>
      </c>
      <c r="E347" s="92">
        <f>B347-B347*SQRT(D347^2+H347^2)/1000000</f>
        <v>0.009998350758</v>
      </c>
      <c r="F347" s="92">
        <f>B347+B347*SQRT(D347^2+H347^2)/1000000</f>
        <v>0.01000164924</v>
      </c>
      <c r="G347" s="58">
        <f t="shared" si="57"/>
        <v>-33</v>
      </c>
      <c r="H347" s="58">
        <v>40.0</v>
      </c>
      <c r="I347" s="34">
        <f t="shared" si="55"/>
        <v>-20.00918907</v>
      </c>
      <c r="J347" s="34">
        <v>1.732107967121506</v>
      </c>
      <c r="K347" s="36">
        <v>315.8</v>
      </c>
    </row>
    <row r="348" ht="14.25" customHeight="1">
      <c r="A348" s="37" t="s">
        <v>346</v>
      </c>
      <c r="B348" s="89">
        <v>0.01</v>
      </c>
      <c r="C348" s="90">
        <v>0.009999975000000001</v>
      </c>
      <c r="D348" s="59">
        <v>160.0</v>
      </c>
      <c r="E348" s="90">
        <v>9.9939E-5</v>
      </c>
      <c r="F348" s="90">
        <v>1.00061E-4</v>
      </c>
      <c r="G348" s="59">
        <f t="shared" si="57"/>
        <v>-2.5</v>
      </c>
      <c r="H348" s="59">
        <v>40.0</v>
      </c>
      <c r="I348" s="34">
        <f t="shared" si="55"/>
        <v>-1.515847656</v>
      </c>
      <c r="J348" s="40">
        <v>1.892974181024302</v>
      </c>
      <c r="K348" s="36">
        <v>315.8</v>
      </c>
    </row>
    <row r="349" ht="14.25" customHeight="1">
      <c r="A349" s="31" t="s">
        <v>347</v>
      </c>
      <c r="B349" s="91">
        <v>0.01</v>
      </c>
      <c r="C349" s="92">
        <v>0.0100003</v>
      </c>
      <c r="D349" s="58">
        <v>160.0</v>
      </c>
      <c r="E349" s="92">
        <f>B349-B349*SQRT(D349^2+H349^2)/1000000</f>
        <v>0.009998350758</v>
      </c>
      <c r="F349" s="92">
        <f>B349+B349*SQRT(D349^2+H349^2)/1000000</f>
        <v>0.01000164924</v>
      </c>
      <c r="G349" s="58">
        <f t="shared" si="57"/>
        <v>30</v>
      </c>
      <c r="H349" s="58">
        <v>40.0</v>
      </c>
      <c r="I349" s="34">
        <f t="shared" si="55"/>
        <v>18.19017188</v>
      </c>
      <c r="J349" s="34">
        <v>0.816472086760274</v>
      </c>
      <c r="K349" s="36">
        <v>315.8</v>
      </c>
    </row>
    <row r="350" ht="14.25" customHeight="1">
      <c r="A350" s="37" t="s">
        <v>348</v>
      </c>
      <c r="B350" s="89">
        <v>0.01</v>
      </c>
      <c r="C350" s="90">
        <v>0.01000021</v>
      </c>
      <c r="D350" s="59">
        <v>160.0</v>
      </c>
      <c r="E350" s="90">
        <v>9.9939E-5</v>
      </c>
      <c r="F350" s="90">
        <v>1.00061E-4</v>
      </c>
      <c r="G350" s="59">
        <f t="shared" si="57"/>
        <v>21</v>
      </c>
      <c r="H350" s="59">
        <v>40.0</v>
      </c>
      <c r="I350" s="34">
        <f t="shared" si="55"/>
        <v>12.73312031</v>
      </c>
      <c r="J350" s="40">
        <v>1.499968500652578</v>
      </c>
      <c r="K350" s="36">
        <v>315.8</v>
      </c>
    </row>
    <row r="351" ht="14.25" customHeight="1">
      <c r="A351" s="31" t="s">
        <v>349</v>
      </c>
      <c r="B351" s="91">
        <v>0.01</v>
      </c>
      <c r="C351" s="92">
        <v>0.01000074</v>
      </c>
      <c r="D351" s="58">
        <v>1000.0</v>
      </c>
      <c r="E351" s="92">
        <f>B351-B351*SQRT(D351^2+H351^2)/1000000</f>
        <v>0.00998997553</v>
      </c>
      <c r="F351" s="92">
        <f>B351+B351*SQRT(D351^2+H351^2)/1000000</f>
        <v>0.01001002447</v>
      </c>
      <c r="G351" s="58">
        <f t="shared" si="57"/>
        <v>74</v>
      </c>
      <c r="H351" s="58">
        <v>70.0</v>
      </c>
      <c r="I351" s="34">
        <f t="shared" si="55"/>
        <v>7.381936357</v>
      </c>
      <c r="J351" s="34">
        <v>1.154615096855227</v>
      </c>
      <c r="K351" s="36">
        <v>315.8</v>
      </c>
    </row>
    <row r="352" ht="14.25" customHeight="1">
      <c r="A352" s="37" t="s">
        <v>350</v>
      </c>
      <c r="B352" s="89">
        <v>0.01</v>
      </c>
      <c r="C352" s="90">
        <v>0.01000115</v>
      </c>
      <c r="D352" s="59">
        <v>0.25</v>
      </c>
      <c r="E352" s="90">
        <v>9.9939E-5</v>
      </c>
      <c r="F352" s="90">
        <v>1.00061E-4</v>
      </c>
      <c r="G352" s="59">
        <f t="shared" si="57"/>
        <v>115</v>
      </c>
      <c r="H352" s="59">
        <v>200.0</v>
      </c>
      <c r="I352" s="34">
        <f t="shared" si="55"/>
        <v>57.49995508</v>
      </c>
      <c r="J352" s="40">
        <v>0.9998850132175412</v>
      </c>
      <c r="K352" s="36">
        <v>315.8</v>
      </c>
    </row>
    <row r="353" ht="14.25" customHeight="1">
      <c r="A353" s="31" t="s">
        <v>351</v>
      </c>
      <c r="B353" s="91">
        <v>0.1</v>
      </c>
      <c r="C353" s="92">
        <v>0.09999369999999999</v>
      </c>
      <c r="D353" s="58">
        <v>700.0</v>
      </c>
      <c r="E353" s="92">
        <f>B353-B353*SQRT(D353^2+H353^2)/1000000</f>
        <v>0.09992988581</v>
      </c>
      <c r="F353" s="92">
        <f>B353+B353*SQRT(D353^2+H353^2)/1000000</f>
        <v>0.1000701142</v>
      </c>
      <c r="G353" s="58">
        <f t="shared" si="57"/>
        <v>-63</v>
      </c>
      <c r="H353" s="58">
        <v>40.0</v>
      </c>
      <c r="I353" s="34">
        <f t="shared" si="55"/>
        <v>-8.98534201</v>
      </c>
      <c r="J353" s="34">
        <v>134.2333922907329</v>
      </c>
      <c r="K353" s="36">
        <v>315.8</v>
      </c>
    </row>
    <row r="354" ht="14.25" customHeight="1">
      <c r="A354" s="37" t="s">
        <v>352</v>
      </c>
      <c r="B354" s="89">
        <v>0.1</v>
      </c>
      <c r="C354" s="90">
        <v>0.1000112</v>
      </c>
      <c r="D354" s="59">
        <v>390.0</v>
      </c>
      <c r="E354" s="90">
        <v>9.9939E-5</v>
      </c>
      <c r="F354" s="90">
        <v>1.00061E-4</v>
      </c>
      <c r="G354" s="59">
        <f t="shared" si="57"/>
        <v>112</v>
      </c>
      <c r="H354" s="59">
        <v>40.0</v>
      </c>
      <c r="I354" s="34">
        <f t="shared" si="55"/>
        <v>28.56808234</v>
      </c>
      <c r="J354" s="40">
        <v>1.25816482474165</v>
      </c>
      <c r="K354" s="36">
        <v>315.8</v>
      </c>
    </row>
    <row r="355" ht="14.25" customHeight="1">
      <c r="A355" s="31" t="s">
        <v>353</v>
      </c>
      <c r="B355" s="91">
        <v>0.1</v>
      </c>
      <c r="C355" s="92">
        <v>0.1000106</v>
      </c>
      <c r="D355" s="58">
        <v>390.0</v>
      </c>
      <c r="E355" s="92">
        <f>B355-B355*SQRT(D355^2+H355^2)/1000000</f>
        <v>0.09996079541</v>
      </c>
      <c r="F355" s="92">
        <f>B355+B355*SQRT(D355^2+H355^2)/1000000</f>
        <v>0.1000392046</v>
      </c>
      <c r="G355" s="58">
        <f t="shared" si="57"/>
        <v>106</v>
      </c>
      <c r="H355" s="58">
        <v>40.0</v>
      </c>
      <c r="I355" s="34">
        <f t="shared" si="55"/>
        <v>27.03764936</v>
      </c>
      <c r="J355" s="34">
        <v>2.629676893922302</v>
      </c>
      <c r="K355" s="36">
        <v>315.8</v>
      </c>
    </row>
    <row r="356" ht="14.25" customHeight="1">
      <c r="A356" s="37" t="s">
        <v>354</v>
      </c>
      <c r="B356" s="89">
        <v>0.1</v>
      </c>
      <c r="C356" s="90">
        <v>0.1000019</v>
      </c>
      <c r="D356" s="59">
        <v>160.0</v>
      </c>
      <c r="E356" s="90">
        <v>9.9939E-5</v>
      </c>
      <c r="F356" s="90">
        <v>1.00061E-4</v>
      </c>
      <c r="G356" s="59">
        <f t="shared" si="57"/>
        <v>19</v>
      </c>
      <c r="H356" s="59">
        <v>40.0</v>
      </c>
      <c r="I356" s="34">
        <f t="shared" si="55"/>
        <v>11.52044219</v>
      </c>
      <c r="J356" s="40">
        <v>0.4999905001254865</v>
      </c>
      <c r="K356" s="36">
        <v>315.8</v>
      </c>
    </row>
    <row r="357" ht="14.25" customHeight="1">
      <c r="A357" s="31" t="s">
        <v>355</v>
      </c>
      <c r="B357" s="91">
        <v>0.1</v>
      </c>
      <c r="C357" s="92">
        <v>0.1000048</v>
      </c>
      <c r="D357" s="58">
        <v>160.0</v>
      </c>
      <c r="E357" s="92">
        <f>B357-B357*SQRT(D357^2+H357^2)/1000000</f>
        <v>0.09998350758</v>
      </c>
      <c r="F357" s="92">
        <f>B357+B357*SQRT(D357^2+H357^2)/1000000</f>
        <v>0.1000164924</v>
      </c>
      <c r="G357" s="58">
        <f t="shared" si="57"/>
        <v>48</v>
      </c>
      <c r="H357" s="58">
        <v>40.0</v>
      </c>
      <c r="I357" s="34">
        <f t="shared" si="55"/>
        <v>29.104275</v>
      </c>
      <c r="J357" s="34">
        <v>2.061453863020979</v>
      </c>
      <c r="K357" s="36">
        <v>315.8</v>
      </c>
    </row>
    <row r="358" ht="14.25" customHeight="1">
      <c r="A358" s="37" t="s">
        <v>356</v>
      </c>
      <c r="B358" s="89">
        <v>0.1</v>
      </c>
      <c r="C358" s="90">
        <v>0.10000835</v>
      </c>
      <c r="D358" s="59">
        <v>160.0</v>
      </c>
      <c r="E358" s="90">
        <v>9.9939E-5</v>
      </c>
      <c r="F358" s="90">
        <v>1.00061E-4</v>
      </c>
      <c r="G358" s="59">
        <f t="shared" si="57"/>
        <v>83.5</v>
      </c>
      <c r="H358" s="59">
        <v>40.0</v>
      </c>
      <c r="I358" s="34">
        <f t="shared" si="55"/>
        <v>50.62931173</v>
      </c>
      <c r="J358" s="40">
        <v>3.162013631989385</v>
      </c>
      <c r="K358" s="36">
        <v>315.8</v>
      </c>
    </row>
    <row r="359" ht="14.25" customHeight="1">
      <c r="A359" s="31" t="s">
        <v>357</v>
      </c>
      <c r="B359" s="91">
        <v>0.1</v>
      </c>
      <c r="C359" s="92">
        <v>0.1000079</v>
      </c>
      <c r="D359" s="58">
        <v>160.0</v>
      </c>
      <c r="E359" s="92">
        <f>B359-B359*SQRT(D359^2+H359^2)/1000000</f>
        <v>0.09998350758</v>
      </c>
      <c r="F359" s="92">
        <f>B359+B359*SQRT(D359^2+H359^2)/1000000</f>
        <v>0.1000164924</v>
      </c>
      <c r="G359" s="58">
        <f t="shared" si="57"/>
        <v>79</v>
      </c>
      <c r="H359" s="58">
        <v>40.0</v>
      </c>
      <c r="I359" s="34">
        <f t="shared" si="55"/>
        <v>47.90078594</v>
      </c>
      <c r="J359" s="34">
        <v>4.424956444229249</v>
      </c>
      <c r="K359" s="36">
        <v>315.8</v>
      </c>
    </row>
    <row r="360" ht="14.25" customHeight="1">
      <c r="A360" s="37" t="s">
        <v>358</v>
      </c>
      <c r="B360" s="89">
        <v>0.1</v>
      </c>
      <c r="C360" s="90">
        <v>0.1000242</v>
      </c>
      <c r="D360" s="59">
        <v>0.1</v>
      </c>
      <c r="E360" s="90">
        <v>9.9939E-5</v>
      </c>
      <c r="F360" s="90">
        <v>1.00061E-4</v>
      </c>
      <c r="G360" s="59">
        <f t="shared" si="57"/>
        <v>242</v>
      </c>
      <c r="H360" s="59">
        <v>70.0</v>
      </c>
      <c r="I360" s="34">
        <f t="shared" si="55"/>
        <v>345.7139329</v>
      </c>
      <c r="J360" s="40">
        <v>2.216819312325506</v>
      </c>
      <c r="K360" s="36">
        <v>315.8</v>
      </c>
    </row>
    <row r="361" ht="14.25" customHeight="1">
      <c r="A361" s="31" t="s">
        <v>359</v>
      </c>
      <c r="B361" s="91">
        <v>0.1</v>
      </c>
      <c r="C361" s="92">
        <v>0.10005185</v>
      </c>
      <c r="D361" s="58">
        <v>0.25</v>
      </c>
      <c r="E361" s="92">
        <f>B361-B361*SQRT(D361^2+H361^2)/1000000</f>
        <v>0.09997999998</v>
      </c>
      <c r="F361" s="92">
        <f>B361+B361*SQRT(D361^2+H361^2)/1000000</f>
        <v>0.10002</v>
      </c>
      <c r="G361" s="58">
        <f t="shared" si="57"/>
        <v>518.5</v>
      </c>
      <c r="H361" s="58">
        <v>200.0</v>
      </c>
      <c r="I361" s="34">
        <f t="shared" si="55"/>
        <v>259.2497975</v>
      </c>
      <c r="J361" s="34">
        <v>2.885255341024645</v>
      </c>
      <c r="K361" s="36">
        <v>315.8</v>
      </c>
    </row>
    <row r="362" ht="14.25" customHeight="1">
      <c r="A362" s="37" t="s">
        <v>360</v>
      </c>
      <c r="B362" s="89">
        <v>1.0</v>
      </c>
      <c r="C362" s="90">
        <v>0.999489</v>
      </c>
      <c r="D362" s="59">
        <v>-1.0</v>
      </c>
      <c r="E362" s="90">
        <v>9.9939E-5</v>
      </c>
      <c r="F362" s="90">
        <v>1.00061E-4</v>
      </c>
      <c r="G362" s="59">
        <f t="shared" si="57"/>
        <v>-511</v>
      </c>
      <c r="H362" s="59">
        <v>40.0</v>
      </c>
      <c r="I362" s="34">
        <f t="shared" si="55"/>
        <v>-1277.100968</v>
      </c>
      <c r="J362" s="40">
        <v>141.5655671690299</v>
      </c>
      <c r="K362" s="36">
        <v>315.8</v>
      </c>
    </row>
    <row r="363" ht="14.25" customHeight="1">
      <c r="A363" s="31" t="s">
        <v>361</v>
      </c>
      <c r="B363" s="91">
        <v>1.0</v>
      </c>
      <c r="C363" s="92">
        <v>0.999704</v>
      </c>
      <c r="D363" s="58">
        <v>-1.0</v>
      </c>
      <c r="E363" s="92">
        <f>B363-B363*SQRT(D363^2+H363^2)/1000000</f>
        <v>0.9999599875</v>
      </c>
      <c r="F363" s="92">
        <f>B363+B363*SQRT(D363^2+H363^2)/1000000</f>
        <v>1.000040012</v>
      </c>
      <c r="G363" s="58">
        <f t="shared" si="57"/>
        <v>-296</v>
      </c>
      <c r="H363" s="58">
        <v>40.0</v>
      </c>
      <c r="I363" s="34">
        <f t="shared" si="55"/>
        <v>-739.7688583</v>
      </c>
      <c r="J363" s="34">
        <v>4.436024628496557</v>
      </c>
      <c r="K363" s="36">
        <v>315.8</v>
      </c>
    </row>
    <row r="364" ht="14.25" customHeight="1">
      <c r="A364" s="37" t="s">
        <v>362</v>
      </c>
      <c r="B364" s="89">
        <v>1.0</v>
      </c>
      <c r="C364" s="90">
        <v>0.9996944999999999</v>
      </c>
      <c r="D364" s="59">
        <v>-1.0</v>
      </c>
      <c r="E364" s="90">
        <v>9.9939E-5</v>
      </c>
      <c r="F364" s="90">
        <v>1.00061E-4</v>
      </c>
      <c r="G364" s="59">
        <f t="shared" si="57"/>
        <v>-305.5</v>
      </c>
      <c r="H364" s="59">
        <v>40.0</v>
      </c>
      <c r="I364" s="34">
        <f t="shared" si="55"/>
        <v>-763.5114399</v>
      </c>
      <c r="J364" s="40">
        <v>1.708347027677242</v>
      </c>
      <c r="K364" s="36">
        <v>315.8</v>
      </c>
    </row>
    <row r="365" ht="14.25" customHeight="1">
      <c r="A365" s="31" t="s">
        <v>363</v>
      </c>
      <c r="B365" s="91">
        <v>1.0</v>
      </c>
      <c r="C365" s="92">
        <v>0.999608</v>
      </c>
      <c r="D365" s="58">
        <v>640.0</v>
      </c>
      <c r="E365" s="92">
        <f>B365-B365*SQRT(D365^2+H365^2)/1000000</f>
        <v>0.9993587512</v>
      </c>
      <c r="F365" s="92">
        <f>B365+B365*SQRT(D365^2+H365^2)/1000000</f>
        <v>1.000641249</v>
      </c>
      <c r="G365" s="58">
        <f t="shared" si="57"/>
        <v>-392</v>
      </c>
      <c r="H365" s="58">
        <v>40.0</v>
      </c>
      <c r="I365" s="34">
        <f t="shared" si="55"/>
        <v>-61.13072043</v>
      </c>
      <c r="J365" s="34">
        <v>4.692255123801145</v>
      </c>
      <c r="K365" s="36">
        <v>315.8</v>
      </c>
    </row>
    <row r="366" ht="14.25" customHeight="1">
      <c r="A366" s="37" t="s">
        <v>364</v>
      </c>
      <c r="B366" s="89">
        <v>1.0</v>
      </c>
      <c r="C366" s="90">
        <v>0.9996385</v>
      </c>
      <c r="D366" s="59">
        <v>640.0</v>
      </c>
      <c r="E366" s="90">
        <v>9.9939E-5</v>
      </c>
      <c r="F366" s="90">
        <v>1.00061E-4</v>
      </c>
      <c r="G366" s="59">
        <f t="shared" si="57"/>
        <v>-361.5</v>
      </c>
      <c r="H366" s="59">
        <v>40.0</v>
      </c>
      <c r="I366" s="34">
        <f t="shared" si="55"/>
        <v>-56.37437611</v>
      </c>
      <c r="J366" s="40">
        <v>4.042913397531498</v>
      </c>
      <c r="K366" s="36">
        <v>315.8</v>
      </c>
    </row>
    <row r="367" ht="14.25" customHeight="1">
      <c r="A367" s="31" t="s">
        <v>365</v>
      </c>
      <c r="B367" s="91">
        <v>1.0</v>
      </c>
      <c r="C367" s="92">
        <v>0.999676</v>
      </c>
      <c r="D367" s="58">
        <v>640.0</v>
      </c>
      <c r="E367" s="92">
        <f>B367-B367*SQRT(D367^2+H367^2)/1000000</f>
        <v>0.9993587512</v>
      </c>
      <c r="F367" s="92">
        <f>B367+B367*SQRT(D367^2+H367^2)/1000000</f>
        <v>1.000641249</v>
      </c>
      <c r="G367" s="58">
        <f t="shared" si="57"/>
        <v>-324</v>
      </c>
      <c r="H367" s="58">
        <v>40.0</v>
      </c>
      <c r="I367" s="34">
        <f t="shared" si="55"/>
        <v>-50.52641179</v>
      </c>
      <c r="J367" s="34">
        <v>3.000972315011476</v>
      </c>
      <c r="K367" s="36">
        <v>315.8</v>
      </c>
    </row>
    <row r="368" ht="14.25" customHeight="1">
      <c r="A368" s="37" t="s">
        <v>366</v>
      </c>
      <c r="B368" s="89">
        <v>1.0</v>
      </c>
      <c r="C368" s="90">
        <v>0.9997245</v>
      </c>
      <c r="D368" s="59">
        <v>640.0</v>
      </c>
      <c r="E368" s="90">
        <v>9.9939E-5</v>
      </c>
      <c r="F368" s="90">
        <v>1.00061E-4</v>
      </c>
      <c r="G368" s="59">
        <f t="shared" si="57"/>
        <v>-275.5</v>
      </c>
      <c r="H368" s="59">
        <v>40.0</v>
      </c>
      <c r="I368" s="34">
        <f t="shared" si="55"/>
        <v>-42.96304459</v>
      </c>
      <c r="J368" s="40">
        <v>3.560006865900353</v>
      </c>
      <c r="K368" s="36">
        <v>315.8</v>
      </c>
    </row>
    <row r="369" ht="14.25" customHeight="1">
      <c r="A369" s="31" t="s">
        <v>367</v>
      </c>
      <c r="B369" s="91">
        <v>1.0</v>
      </c>
      <c r="C369" s="92">
        <v>0.999784</v>
      </c>
      <c r="D369" s="58">
        <v>800.0</v>
      </c>
      <c r="E369" s="92">
        <f>B369-B369*SQRT(D369^2+H369^2)/1000000</f>
        <v>0.9991969433</v>
      </c>
      <c r="F369" s="92">
        <f>B369+B369*SQRT(D369^2+H369^2)/1000000</f>
        <v>1.000803057</v>
      </c>
      <c r="G369" s="58">
        <f t="shared" si="57"/>
        <v>-216</v>
      </c>
      <c r="H369" s="58">
        <v>70.0</v>
      </c>
      <c r="I369" s="34">
        <f t="shared" si="55"/>
        <v>-26.89723037</v>
      </c>
      <c r="J369" s="34">
        <v>0.816672982315385</v>
      </c>
      <c r="K369" s="36">
        <v>315.8</v>
      </c>
    </row>
    <row r="370" ht="14.25" customHeight="1">
      <c r="A370" s="37" t="s">
        <v>368</v>
      </c>
      <c r="B370" s="89">
        <v>1.0</v>
      </c>
      <c r="C370" s="90">
        <v>0.9994985000000001</v>
      </c>
      <c r="D370" s="59">
        <v>0.82</v>
      </c>
      <c r="E370" s="90">
        <v>9.9939E-5</v>
      </c>
      <c r="F370" s="90">
        <v>1.00061E-4</v>
      </c>
      <c r="G370" s="59">
        <f t="shared" si="57"/>
        <v>-501.5</v>
      </c>
      <c r="H370" s="59">
        <v>200.0</v>
      </c>
      <c r="I370" s="34">
        <f t="shared" si="55"/>
        <v>-250.7478925</v>
      </c>
      <c r="J370" s="40">
        <v>1.708682031699184</v>
      </c>
      <c r="K370" s="36">
        <v>315.8</v>
      </c>
    </row>
    <row r="371" ht="14.25" customHeight="1">
      <c r="A371" s="96"/>
      <c r="B371" s="97"/>
      <c r="C371" s="47"/>
      <c r="D371" s="47"/>
      <c r="E371" s="47"/>
      <c r="F371" s="47"/>
      <c r="G371" s="47"/>
      <c r="H371" s="47"/>
      <c r="I371" s="47"/>
      <c r="J371" s="47"/>
    </row>
    <row r="372" ht="25.5" customHeight="1">
      <c r="A372" s="98" t="s">
        <v>369</v>
      </c>
      <c r="B372" s="40" t="s">
        <v>370</v>
      </c>
      <c r="C372" s="40" t="s">
        <v>371</v>
      </c>
      <c r="D372" s="40" t="s">
        <v>372</v>
      </c>
      <c r="E372" s="40" t="s">
        <v>373</v>
      </c>
      <c r="F372" s="40" t="s">
        <v>374</v>
      </c>
      <c r="G372" s="40" t="s">
        <v>375</v>
      </c>
      <c r="H372" s="40"/>
      <c r="I372" s="40" t="s">
        <v>376</v>
      </c>
      <c r="J372" s="40"/>
    </row>
    <row r="373" ht="25.5" customHeight="1">
      <c r="A373" s="99" t="s">
        <v>377</v>
      </c>
      <c r="B373" s="31">
        <v>0.01</v>
      </c>
      <c r="C373" s="31">
        <v>278.28</v>
      </c>
      <c r="D373" s="31">
        <v>146.22</v>
      </c>
      <c r="E373" s="31">
        <v>434.25</v>
      </c>
      <c r="F373" s="31">
        <v>33.72</v>
      </c>
      <c r="G373" s="31">
        <v>27.74</v>
      </c>
      <c r="H373" s="4"/>
      <c r="I373" s="31">
        <f>SUM(B373:G373)</f>
        <v>920.22</v>
      </c>
      <c r="J373" s="100"/>
    </row>
    <row r="374" ht="25.5" customHeight="1">
      <c r="A374" s="98"/>
      <c r="B374" s="37"/>
      <c r="C374" s="37"/>
      <c r="D374" s="37"/>
      <c r="E374" s="37"/>
      <c r="F374" s="37"/>
      <c r="G374" s="37"/>
      <c r="H374" s="40"/>
      <c r="I374" s="40"/>
      <c r="J374" s="40"/>
    </row>
    <row r="375" ht="13.5" customHeight="1">
      <c r="A375" s="4"/>
      <c r="B375" s="4"/>
      <c r="C375" s="4"/>
      <c r="D375" s="4"/>
      <c r="E375" s="4"/>
      <c r="F375" s="4"/>
      <c r="G375" s="4"/>
      <c r="H375" s="4"/>
      <c r="J375" s="4"/>
    </row>
    <row r="376" ht="13.5" customHeight="1">
      <c r="A376" s="4"/>
      <c r="B376" s="4"/>
      <c r="C376" s="4"/>
      <c r="D376" s="4"/>
      <c r="E376" s="4"/>
      <c r="F376" s="4"/>
      <c r="G376" s="4"/>
      <c r="H376" s="4"/>
      <c r="J376" s="4"/>
    </row>
    <row r="377" ht="13.5" customHeight="1">
      <c r="A377" s="4"/>
      <c r="B377" s="4"/>
      <c r="C377" s="4"/>
      <c r="D377" s="4"/>
      <c r="E377" s="4"/>
      <c r="F377" s="4"/>
      <c r="G377" s="4"/>
      <c r="H377" s="4"/>
      <c r="J377" s="4"/>
    </row>
    <row r="378" ht="13.5" customHeight="1">
      <c r="A378" s="4"/>
      <c r="B378" s="4"/>
      <c r="C378" s="4"/>
      <c r="D378" s="4"/>
      <c r="E378" s="4"/>
      <c r="F378" s="4"/>
      <c r="G378" s="4"/>
      <c r="H378" s="4"/>
      <c r="J378" s="4"/>
    </row>
    <row r="379" ht="13.5" customHeight="1">
      <c r="A379" s="4"/>
      <c r="B379" s="4"/>
      <c r="C379" s="4"/>
      <c r="D379" s="4"/>
      <c r="E379" s="4"/>
      <c r="F379" s="4"/>
      <c r="G379" s="4"/>
      <c r="H379" s="4"/>
      <c r="J379" s="4"/>
    </row>
    <row r="380" ht="13.5" customHeight="1">
      <c r="A380" s="4"/>
      <c r="B380" s="4"/>
      <c r="C380" s="4"/>
      <c r="D380" s="4"/>
      <c r="E380" s="4"/>
      <c r="F380" s="4"/>
      <c r="G380" s="4"/>
      <c r="H380" s="4"/>
      <c r="J380" s="4"/>
    </row>
    <row r="381" ht="13.5" customHeight="1">
      <c r="A381" s="4"/>
      <c r="B381" s="4"/>
      <c r="C381" s="4"/>
      <c r="D381" s="4"/>
      <c r="E381" s="4"/>
      <c r="F381" s="4"/>
      <c r="G381" s="4"/>
      <c r="H381" s="4"/>
      <c r="J381" s="4"/>
    </row>
    <row r="382" ht="13.5" customHeight="1">
      <c r="A382" s="4"/>
      <c r="B382" s="4"/>
      <c r="C382" s="4"/>
      <c r="D382" s="4"/>
      <c r="E382" s="4"/>
      <c r="F382" s="4"/>
      <c r="G382" s="4"/>
      <c r="H382" s="4"/>
      <c r="J382" s="4"/>
    </row>
    <row r="383" ht="13.5" customHeight="1">
      <c r="A383" s="4"/>
      <c r="B383" s="4"/>
      <c r="C383" s="4"/>
      <c r="D383" s="4"/>
      <c r="E383" s="4"/>
      <c r="F383" s="4"/>
      <c r="G383" s="4"/>
      <c r="H383" s="4"/>
      <c r="J383" s="4"/>
    </row>
    <row r="384" ht="13.5" customHeight="1">
      <c r="A384" s="4"/>
      <c r="B384" s="4"/>
      <c r="C384" s="4"/>
      <c r="D384" s="4"/>
      <c r="E384" s="4"/>
      <c r="F384" s="4"/>
      <c r="G384" s="4"/>
      <c r="H384" s="4"/>
      <c r="J384" s="4"/>
    </row>
    <row r="385" ht="13.5" customHeight="1">
      <c r="A385" s="4"/>
      <c r="B385" s="4"/>
      <c r="C385" s="4"/>
      <c r="D385" s="4"/>
      <c r="E385" s="4"/>
      <c r="F385" s="4"/>
      <c r="G385" s="4"/>
      <c r="H385" s="4"/>
      <c r="J385" s="4"/>
    </row>
    <row r="386" ht="13.5" customHeight="1">
      <c r="A386" s="4"/>
      <c r="B386" s="4"/>
      <c r="C386" s="4"/>
      <c r="D386" s="4"/>
      <c r="E386" s="4"/>
      <c r="F386" s="4"/>
      <c r="G386" s="4"/>
      <c r="H386" s="4"/>
      <c r="J386" s="4"/>
    </row>
    <row r="387" ht="13.5" customHeight="1">
      <c r="A387" s="4"/>
      <c r="B387" s="4"/>
      <c r="C387" s="4"/>
      <c r="D387" s="4"/>
      <c r="E387" s="4"/>
      <c r="F387" s="4"/>
      <c r="G387" s="4"/>
      <c r="H387" s="4"/>
      <c r="J387" s="4"/>
    </row>
    <row r="388" ht="13.5" customHeight="1">
      <c r="A388" s="4"/>
      <c r="B388" s="4"/>
      <c r="C388" s="4"/>
      <c r="D388" s="4"/>
      <c r="E388" s="4"/>
      <c r="F388" s="4"/>
      <c r="G388" s="4"/>
      <c r="H388" s="4"/>
      <c r="J388" s="4"/>
    </row>
    <row r="389" ht="13.5" customHeight="1">
      <c r="A389" s="4"/>
      <c r="B389" s="4"/>
      <c r="C389" s="4"/>
      <c r="D389" s="4"/>
      <c r="E389" s="4"/>
      <c r="F389" s="4"/>
      <c r="G389" s="4"/>
      <c r="H389" s="4"/>
      <c r="J389" s="4"/>
    </row>
    <row r="390" ht="13.5" customHeight="1">
      <c r="A390" s="4"/>
      <c r="B390" s="4"/>
      <c r="C390" s="4"/>
      <c r="D390" s="4"/>
      <c r="E390" s="4"/>
      <c r="F390" s="4"/>
      <c r="G390" s="4"/>
      <c r="H390" s="4"/>
      <c r="J390" s="4"/>
    </row>
    <row r="391" ht="13.5" customHeight="1">
      <c r="A391" s="4"/>
      <c r="B391" s="4"/>
      <c r="C391" s="4"/>
      <c r="D391" s="4"/>
      <c r="E391" s="4"/>
      <c r="F391" s="4"/>
      <c r="G391" s="4"/>
      <c r="H391" s="4"/>
      <c r="J391" s="4"/>
    </row>
    <row r="392" ht="13.5" customHeight="1">
      <c r="A392" s="4"/>
      <c r="B392" s="4"/>
      <c r="C392" s="4"/>
      <c r="D392" s="4"/>
      <c r="E392" s="4"/>
      <c r="F392" s="4"/>
      <c r="G392" s="4"/>
      <c r="H392" s="4"/>
      <c r="J392" s="4"/>
    </row>
    <row r="393" ht="13.5" customHeight="1">
      <c r="A393" s="4"/>
      <c r="B393" s="4"/>
      <c r="C393" s="4"/>
      <c r="D393" s="4"/>
      <c r="E393" s="4"/>
      <c r="F393" s="4"/>
      <c r="G393" s="4"/>
      <c r="H393" s="4"/>
      <c r="J393" s="4"/>
    </row>
    <row r="394" ht="13.5" customHeight="1">
      <c r="A394" s="4"/>
      <c r="B394" s="4"/>
      <c r="C394" s="4"/>
      <c r="D394" s="4"/>
      <c r="E394" s="4"/>
      <c r="F394" s="4"/>
      <c r="G394" s="4"/>
      <c r="H394" s="4"/>
      <c r="J394" s="4"/>
    </row>
    <row r="395" ht="13.5" customHeight="1">
      <c r="A395" s="4"/>
      <c r="B395" s="4"/>
      <c r="C395" s="4"/>
      <c r="D395" s="4"/>
      <c r="E395" s="4"/>
      <c r="F395" s="4"/>
      <c r="G395" s="4"/>
      <c r="H395" s="4"/>
      <c r="J395" s="4"/>
    </row>
    <row r="396" ht="13.5" customHeight="1">
      <c r="A396" s="4"/>
      <c r="B396" s="4"/>
      <c r="C396" s="4"/>
      <c r="D396" s="4"/>
      <c r="E396" s="4"/>
      <c r="F396" s="4"/>
      <c r="G396" s="4"/>
      <c r="H396" s="4"/>
      <c r="J396" s="4"/>
    </row>
    <row r="397" ht="13.5" customHeight="1">
      <c r="A397" s="4"/>
      <c r="B397" s="4"/>
      <c r="C397" s="4"/>
      <c r="D397" s="4"/>
      <c r="E397" s="4"/>
      <c r="F397" s="4"/>
      <c r="G397" s="4"/>
      <c r="H397" s="4"/>
      <c r="J397" s="4"/>
    </row>
    <row r="398" ht="13.5" customHeight="1">
      <c r="A398" s="4"/>
      <c r="B398" s="4"/>
      <c r="C398" s="4"/>
      <c r="D398" s="4"/>
      <c r="E398" s="4"/>
      <c r="F398" s="4"/>
      <c r="G398" s="4"/>
      <c r="H398" s="4"/>
      <c r="J398" s="4"/>
    </row>
    <row r="399" ht="13.5" customHeight="1">
      <c r="A399" s="4"/>
      <c r="B399" s="4"/>
      <c r="C399" s="4"/>
      <c r="D399" s="4"/>
      <c r="E399" s="4"/>
      <c r="F399" s="4"/>
      <c r="G399" s="4"/>
      <c r="H399" s="4"/>
      <c r="J399" s="4"/>
    </row>
    <row r="400" ht="13.5" customHeight="1">
      <c r="A400" s="4"/>
      <c r="B400" s="4"/>
      <c r="C400" s="4"/>
      <c r="D400" s="4"/>
      <c r="E400" s="4"/>
      <c r="F400" s="4"/>
      <c r="G400" s="4"/>
      <c r="H400" s="4"/>
      <c r="J400" s="4"/>
    </row>
    <row r="401" ht="13.5" customHeight="1">
      <c r="A401" s="4"/>
      <c r="B401" s="4"/>
      <c r="C401" s="4"/>
      <c r="D401" s="4"/>
      <c r="E401" s="4"/>
      <c r="F401" s="4"/>
      <c r="G401" s="4"/>
      <c r="H401" s="4"/>
      <c r="J401" s="4"/>
    </row>
    <row r="402" ht="13.5" customHeight="1">
      <c r="A402" s="4"/>
      <c r="B402" s="4"/>
      <c r="C402" s="4"/>
      <c r="D402" s="4"/>
      <c r="E402" s="4"/>
      <c r="F402" s="4"/>
      <c r="G402" s="4"/>
      <c r="H402" s="4"/>
      <c r="J402" s="4"/>
    </row>
    <row r="403" ht="13.5" customHeight="1">
      <c r="A403" s="4"/>
      <c r="B403" s="4"/>
      <c r="C403" s="4"/>
      <c r="D403" s="4"/>
      <c r="E403" s="4"/>
      <c r="F403" s="4"/>
      <c r="G403" s="4"/>
      <c r="H403" s="4"/>
      <c r="J403" s="4"/>
    </row>
    <row r="404" ht="13.5" customHeight="1">
      <c r="A404" s="4"/>
      <c r="B404" s="4"/>
      <c r="C404" s="4"/>
      <c r="D404" s="4"/>
      <c r="E404" s="4"/>
      <c r="F404" s="4"/>
      <c r="G404" s="4"/>
      <c r="H404" s="4"/>
      <c r="J404" s="4"/>
    </row>
    <row r="405" ht="13.5" customHeight="1">
      <c r="A405" s="4"/>
      <c r="B405" s="4"/>
      <c r="C405" s="4"/>
      <c r="D405" s="4"/>
      <c r="E405" s="4"/>
      <c r="F405" s="4"/>
      <c r="G405" s="4"/>
      <c r="H405" s="4"/>
      <c r="J405" s="4"/>
    </row>
    <row r="406" ht="13.5" customHeight="1">
      <c r="A406" s="4"/>
      <c r="B406" s="4"/>
      <c r="C406" s="4"/>
      <c r="D406" s="4"/>
      <c r="E406" s="4"/>
      <c r="F406" s="4"/>
      <c r="G406" s="4"/>
      <c r="H406" s="4"/>
      <c r="J406" s="4"/>
    </row>
    <row r="407" ht="13.5" customHeight="1">
      <c r="A407" s="4"/>
      <c r="B407" s="4"/>
      <c r="C407" s="4"/>
      <c r="D407" s="4"/>
      <c r="E407" s="4"/>
      <c r="F407" s="4"/>
      <c r="G407" s="4"/>
      <c r="H407" s="4"/>
      <c r="J407" s="4"/>
    </row>
    <row r="408" ht="13.5" customHeight="1">
      <c r="A408" s="4"/>
      <c r="B408" s="4"/>
      <c r="C408" s="4"/>
      <c r="D408" s="4"/>
      <c r="E408" s="4"/>
      <c r="F408" s="4"/>
      <c r="G408" s="4"/>
      <c r="H408" s="4"/>
      <c r="J408" s="4"/>
    </row>
    <row r="409" ht="13.5" customHeight="1">
      <c r="A409" s="4"/>
      <c r="B409" s="4"/>
      <c r="C409" s="4"/>
      <c r="D409" s="4"/>
      <c r="E409" s="4"/>
      <c r="F409" s="4"/>
      <c r="G409" s="4"/>
      <c r="H409" s="4"/>
      <c r="J409" s="4"/>
    </row>
    <row r="410" ht="13.5" customHeight="1">
      <c r="A410" s="4"/>
      <c r="B410" s="4"/>
      <c r="C410" s="4"/>
      <c r="D410" s="4"/>
      <c r="E410" s="4"/>
      <c r="F410" s="4"/>
      <c r="G410" s="4"/>
      <c r="H410" s="4"/>
      <c r="J410" s="4"/>
    </row>
    <row r="411" ht="13.5" customHeight="1">
      <c r="A411" s="4"/>
      <c r="B411" s="4"/>
      <c r="C411" s="4"/>
      <c r="D411" s="4"/>
      <c r="E411" s="4"/>
      <c r="F411" s="4"/>
      <c r="G411" s="4"/>
      <c r="H411" s="4"/>
      <c r="J411" s="4"/>
    </row>
    <row r="412" ht="13.5" customHeight="1">
      <c r="A412" s="4"/>
      <c r="B412" s="4"/>
      <c r="C412" s="4"/>
      <c r="D412" s="4"/>
      <c r="E412" s="4"/>
      <c r="F412" s="4"/>
      <c r="G412" s="4"/>
      <c r="H412" s="4"/>
      <c r="J412" s="4"/>
    </row>
    <row r="413" ht="13.5" customHeight="1">
      <c r="A413" s="4"/>
      <c r="B413" s="4"/>
      <c r="C413" s="4"/>
      <c r="D413" s="4"/>
      <c r="E413" s="4"/>
      <c r="F413" s="4"/>
      <c r="G413" s="4"/>
      <c r="H413" s="4"/>
      <c r="J413" s="4"/>
    </row>
    <row r="414" ht="13.5" customHeight="1">
      <c r="A414" s="4"/>
      <c r="B414" s="4"/>
      <c r="C414" s="4"/>
      <c r="D414" s="4"/>
      <c r="E414" s="4"/>
      <c r="F414" s="4"/>
      <c r="G414" s="4"/>
      <c r="H414" s="4"/>
      <c r="J414" s="4"/>
    </row>
    <row r="415" ht="13.5" customHeight="1">
      <c r="A415" s="4"/>
      <c r="B415" s="4"/>
      <c r="C415" s="4"/>
      <c r="D415" s="4"/>
      <c r="E415" s="4"/>
      <c r="F415" s="4"/>
      <c r="G415" s="4"/>
      <c r="H415" s="4"/>
      <c r="J415" s="4"/>
    </row>
    <row r="416" ht="13.5" customHeight="1">
      <c r="A416" s="4"/>
      <c r="B416" s="4"/>
      <c r="C416" s="4"/>
      <c r="D416" s="4"/>
      <c r="E416" s="4"/>
      <c r="F416" s="4"/>
      <c r="G416" s="4"/>
      <c r="H416" s="4"/>
      <c r="J416" s="4"/>
    </row>
    <row r="417" ht="13.5" customHeight="1">
      <c r="A417" s="4"/>
      <c r="B417" s="4"/>
      <c r="C417" s="4"/>
      <c r="D417" s="4"/>
      <c r="E417" s="4"/>
      <c r="F417" s="4"/>
      <c r="G417" s="4"/>
      <c r="H417" s="4"/>
      <c r="J417" s="4"/>
    </row>
    <row r="418" ht="13.5" customHeight="1">
      <c r="A418" s="4"/>
      <c r="B418" s="4"/>
      <c r="C418" s="4"/>
      <c r="D418" s="4"/>
      <c r="E418" s="4"/>
      <c r="F418" s="4"/>
      <c r="G418" s="4"/>
      <c r="H418" s="4"/>
      <c r="J418" s="4"/>
    </row>
    <row r="419" ht="13.5" customHeight="1">
      <c r="A419" s="4"/>
      <c r="B419" s="4"/>
      <c r="C419" s="4"/>
      <c r="D419" s="4"/>
      <c r="E419" s="4"/>
      <c r="F419" s="4"/>
      <c r="G419" s="4"/>
      <c r="H419" s="4"/>
      <c r="J419" s="4"/>
    </row>
    <row r="420" ht="13.5" customHeight="1">
      <c r="A420" s="4"/>
      <c r="B420" s="4"/>
      <c r="C420" s="4"/>
      <c r="D420" s="4"/>
      <c r="E420" s="4"/>
      <c r="F420" s="4"/>
      <c r="G420" s="4"/>
      <c r="H420" s="4"/>
      <c r="J420" s="4"/>
    </row>
    <row r="421" ht="13.5" customHeight="1">
      <c r="A421" s="4"/>
      <c r="B421" s="4"/>
      <c r="C421" s="4"/>
      <c r="D421" s="4"/>
      <c r="E421" s="4"/>
      <c r="F421" s="4"/>
      <c r="G421" s="4"/>
      <c r="H421" s="4"/>
      <c r="J421" s="4"/>
    </row>
    <row r="422" ht="13.5" customHeight="1">
      <c r="A422" s="4"/>
      <c r="B422" s="4"/>
      <c r="C422" s="4"/>
      <c r="D422" s="4"/>
      <c r="E422" s="4"/>
      <c r="F422" s="4"/>
      <c r="G422" s="4"/>
      <c r="H422" s="4"/>
      <c r="J422" s="4"/>
    </row>
    <row r="423" ht="13.5" customHeight="1">
      <c r="A423" s="4"/>
      <c r="B423" s="4"/>
      <c r="C423" s="4"/>
      <c r="D423" s="4"/>
      <c r="E423" s="4"/>
      <c r="F423" s="4"/>
      <c r="G423" s="4"/>
      <c r="H423" s="4"/>
      <c r="J423" s="4"/>
    </row>
    <row r="424" ht="13.5" customHeight="1">
      <c r="A424" s="4"/>
      <c r="B424" s="4"/>
      <c r="C424" s="4"/>
      <c r="D424" s="4"/>
      <c r="E424" s="4"/>
      <c r="F424" s="4"/>
      <c r="G424" s="4"/>
      <c r="H424" s="4"/>
      <c r="J424" s="4"/>
    </row>
    <row r="425" ht="13.5" customHeight="1">
      <c r="A425" s="4"/>
      <c r="B425" s="4"/>
      <c r="C425" s="4"/>
      <c r="D425" s="4"/>
      <c r="E425" s="4"/>
      <c r="F425" s="4"/>
      <c r="G425" s="4"/>
      <c r="H425" s="4"/>
      <c r="J425" s="4"/>
    </row>
    <row r="426" ht="13.5" customHeight="1">
      <c r="A426" s="4"/>
      <c r="B426" s="4"/>
      <c r="C426" s="4"/>
      <c r="D426" s="4"/>
      <c r="E426" s="4"/>
      <c r="F426" s="4"/>
      <c r="G426" s="4"/>
      <c r="H426" s="4"/>
      <c r="J426" s="4"/>
    </row>
    <row r="427" ht="13.5" customHeight="1">
      <c r="A427" s="4"/>
      <c r="B427" s="4"/>
      <c r="C427" s="4"/>
      <c r="D427" s="4"/>
      <c r="E427" s="4"/>
      <c r="F427" s="4"/>
      <c r="G427" s="4"/>
      <c r="H427" s="4"/>
      <c r="J427" s="4"/>
    </row>
    <row r="428" ht="13.5" customHeight="1">
      <c r="A428" s="4"/>
      <c r="B428" s="4"/>
      <c r="C428" s="4"/>
      <c r="D428" s="4"/>
      <c r="E428" s="4"/>
      <c r="F428" s="4"/>
      <c r="G428" s="4"/>
      <c r="H428" s="4"/>
      <c r="J428" s="4"/>
    </row>
    <row r="429" ht="13.5" customHeight="1">
      <c r="A429" s="4"/>
      <c r="B429" s="4"/>
      <c r="C429" s="4"/>
      <c r="D429" s="4"/>
      <c r="E429" s="4"/>
      <c r="F429" s="4"/>
      <c r="G429" s="4"/>
      <c r="H429" s="4"/>
      <c r="J429" s="4"/>
    </row>
    <row r="430" ht="13.5" customHeight="1">
      <c r="A430" s="4"/>
      <c r="B430" s="4"/>
      <c r="C430" s="4"/>
      <c r="D430" s="4"/>
      <c r="E430" s="4"/>
      <c r="F430" s="4"/>
      <c r="G430" s="4"/>
      <c r="H430" s="4"/>
      <c r="J430" s="4"/>
    </row>
    <row r="431" ht="13.5" customHeight="1">
      <c r="A431" s="4"/>
      <c r="B431" s="4"/>
      <c r="C431" s="4"/>
      <c r="D431" s="4"/>
      <c r="E431" s="4"/>
      <c r="F431" s="4"/>
      <c r="G431" s="4"/>
      <c r="H431" s="4"/>
      <c r="J431" s="4"/>
    </row>
    <row r="432" ht="13.5" customHeight="1">
      <c r="A432" s="4"/>
      <c r="B432" s="4"/>
      <c r="C432" s="4"/>
      <c r="D432" s="4"/>
      <c r="E432" s="4"/>
      <c r="F432" s="4"/>
      <c r="G432" s="4"/>
      <c r="H432" s="4"/>
      <c r="J432" s="4"/>
    </row>
    <row r="433" ht="13.5" customHeight="1">
      <c r="A433" s="4"/>
      <c r="B433" s="4"/>
      <c r="C433" s="4"/>
      <c r="D433" s="4"/>
      <c r="E433" s="4"/>
      <c r="F433" s="4"/>
      <c r="G433" s="4"/>
      <c r="H433" s="4"/>
      <c r="J433" s="4"/>
    </row>
    <row r="434" ht="13.5" customHeight="1">
      <c r="A434" s="4"/>
      <c r="B434" s="4"/>
      <c r="C434" s="4"/>
      <c r="D434" s="4"/>
      <c r="E434" s="4"/>
      <c r="F434" s="4"/>
      <c r="G434" s="4"/>
      <c r="H434" s="4"/>
      <c r="J434" s="4"/>
    </row>
    <row r="435" ht="13.5" customHeight="1">
      <c r="A435" s="4"/>
      <c r="B435" s="4"/>
      <c r="C435" s="4"/>
      <c r="D435" s="4"/>
      <c r="E435" s="4"/>
      <c r="F435" s="4"/>
      <c r="G435" s="4"/>
      <c r="H435" s="4"/>
      <c r="J435" s="4"/>
    </row>
    <row r="436" ht="13.5" customHeight="1">
      <c r="A436" s="4"/>
      <c r="B436" s="4"/>
      <c r="C436" s="4"/>
      <c r="D436" s="4"/>
      <c r="E436" s="4"/>
      <c r="F436" s="4"/>
      <c r="G436" s="4"/>
      <c r="H436" s="4"/>
      <c r="J436" s="4"/>
    </row>
    <row r="437" ht="13.5" customHeight="1">
      <c r="A437" s="4"/>
      <c r="B437" s="4"/>
      <c r="C437" s="4"/>
      <c r="D437" s="4"/>
      <c r="E437" s="4"/>
      <c r="F437" s="4"/>
      <c r="G437" s="4"/>
      <c r="H437" s="4"/>
      <c r="J437" s="4"/>
    </row>
    <row r="438" ht="13.5" customHeight="1">
      <c r="A438" s="4"/>
      <c r="B438" s="4"/>
      <c r="C438" s="4"/>
      <c r="D438" s="4"/>
      <c r="E438" s="4"/>
      <c r="F438" s="4"/>
      <c r="G438" s="4"/>
      <c r="H438" s="4"/>
      <c r="J438" s="4"/>
    </row>
    <row r="439" ht="13.5" customHeight="1">
      <c r="A439" s="4"/>
      <c r="B439" s="4"/>
      <c r="C439" s="4"/>
      <c r="D439" s="4"/>
      <c r="E439" s="4"/>
      <c r="F439" s="4"/>
      <c r="G439" s="4"/>
      <c r="H439" s="4"/>
      <c r="J439" s="4"/>
    </row>
    <row r="440" ht="13.5" customHeight="1">
      <c r="A440" s="4"/>
      <c r="B440" s="4"/>
      <c r="C440" s="4"/>
      <c r="D440" s="4"/>
      <c r="E440" s="4"/>
      <c r="F440" s="4"/>
      <c r="G440" s="4"/>
      <c r="H440" s="4"/>
      <c r="J440" s="4"/>
    </row>
    <row r="441" ht="13.5" customHeight="1">
      <c r="A441" s="4"/>
      <c r="B441" s="4"/>
      <c r="C441" s="4"/>
      <c r="D441" s="4"/>
      <c r="E441" s="4"/>
      <c r="F441" s="4"/>
      <c r="G441" s="4"/>
      <c r="H441" s="4"/>
      <c r="J441" s="4"/>
    </row>
    <row r="442" ht="13.5" customHeight="1">
      <c r="A442" s="4"/>
      <c r="B442" s="4"/>
      <c r="C442" s="4"/>
      <c r="D442" s="4"/>
      <c r="E442" s="4"/>
      <c r="F442" s="4"/>
      <c r="G442" s="4"/>
      <c r="H442" s="4"/>
      <c r="J442" s="4"/>
    </row>
    <row r="443" ht="13.5" customHeight="1">
      <c r="A443" s="4"/>
      <c r="B443" s="4"/>
      <c r="C443" s="4"/>
      <c r="D443" s="4"/>
      <c r="E443" s="4"/>
      <c r="F443" s="4"/>
      <c r="G443" s="4"/>
      <c r="H443" s="4"/>
      <c r="J443" s="4"/>
    </row>
    <row r="444" ht="13.5" customHeight="1">
      <c r="A444" s="4"/>
      <c r="B444" s="4"/>
      <c r="C444" s="4"/>
      <c r="D444" s="4"/>
      <c r="E444" s="4"/>
      <c r="F444" s="4"/>
      <c r="G444" s="4"/>
      <c r="H444" s="4"/>
      <c r="J444" s="4"/>
    </row>
    <row r="445" ht="13.5" customHeight="1">
      <c r="A445" s="4"/>
      <c r="B445" s="4"/>
      <c r="C445" s="4"/>
      <c r="D445" s="4"/>
      <c r="E445" s="4"/>
      <c r="F445" s="4"/>
      <c r="G445" s="4"/>
      <c r="H445" s="4"/>
      <c r="J445" s="4"/>
    </row>
    <row r="446" ht="13.5" customHeight="1">
      <c r="A446" s="4"/>
      <c r="B446" s="4"/>
      <c r="C446" s="4"/>
      <c r="D446" s="4"/>
      <c r="E446" s="4"/>
      <c r="F446" s="4"/>
      <c r="G446" s="4"/>
      <c r="H446" s="4"/>
      <c r="J446" s="4"/>
    </row>
    <row r="447" ht="13.5" customHeight="1">
      <c r="A447" s="4"/>
      <c r="B447" s="4"/>
      <c r="C447" s="4"/>
      <c r="D447" s="4"/>
      <c r="E447" s="4"/>
      <c r="F447" s="4"/>
      <c r="G447" s="4"/>
      <c r="H447" s="4"/>
      <c r="J447" s="4"/>
    </row>
    <row r="448" ht="13.5" customHeight="1">
      <c r="A448" s="4"/>
      <c r="B448" s="4"/>
      <c r="C448" s="4"/>
      <c r="D448" s="4"/>
      <c r="E448" s="4"/>
      <c r="F448" s="4"/>
      <c r="G448" s="4"/>
      <c r="H448" s="4"/>
      <c r="J448" s="4"/>
    </row>
    <row r="449" ht="13.5" customHeight="1">
      <c r="A449" s="4"/>
      <c r="B449" s="4"/>
      <c r="C449" s="4"/>
      <c r="D449" s="4"/>
      <c r="E449" s="4"/>
      <c r="F449" s="4"/>
      <c r="G449" s="4"/>
      <c r="H449" s="4"/>
      <c r="J449" s="4"/>
    </row>
    <row r="450" ht="13.5" customHeight="1">
      <c r="A450" s="4"/>
      <c r="B450" s="4"/>
      <c r="C450" s="4"/>
      <c r="D450" s="4"/>
      <c r="E450" s="4"/>
      <c r="F450" s="4"/>
      <c r="G450" s="4"/>
      <c r="H450" s="4"/>
      <c r="J450" s="4"/>
    </row>
    <row r="451" ht="13.5" customHeight="1">
      <c r="A451" s="4"/>
      <c r="B451" s="4"/>
      <c r="C451" s="4"/>
      <c r="D451" s="4"/>
      <c r="E451" s="4"/>
      <c r="F451" s="4"/>
      <c r="G451" s="4"/>
      <c r="H451" s="4"/>
      <c r="J451" s="4"/>
    </row>
    <row r="452" ht="13.5" customHeight="1">
      <c r="A452" s="4"/>
      <c r="B452" s="4"/>
      <c r="C452" s="4"/>
      <c r="D452" s="4"/>
      <c r="E452" s="4"/>
      <c r="F452" s="4"/>
      <c r="G452" s="4"/>
      <c r="H452" s="4"/>
      <c r="J452" s="4"/>
    </row>
    <row r="453" ht="13.5" customHeight="1">
      <c r="A453" s="4"/>
      <c r="B453" s="4"/>
      <c r="C453" s="4"/>
      <c r="D453" s="4"/>
      <c r="E453" s="4"/>
      <c r="F453" s="4"/>
      <c r="G453" s="4"/>
      <c r="H453" s="4"/>
      <c r="J453" s="4"/>
    </row>
    <row r="454" ht="13.5" customHeight="1">
      <c r="A454" s="4"/>
      <c r="B454" s="4"/>
      <c r="C454" s="4"/>
      <c r="D454" s="4"/>
      <c r="E454" s="4"/>
      <c r="F454" s="4"/>
      <c r="G454" s="4"/>
      <c r="H454" s="4"/>
      <c r="J454" s="4"/>
    </row>
    <row r="455" ht="13.5" customHeight="1">
      <c r="A455" s="4"/>
      <c r="B455" s="4"/>
      <c r="C455" s="4"/>
      <c r="D455" s="4"/>
      <c r="E455" s="4"/>
      <c r="F455" s="4"/>
      <c r="G455" s="4"/>
      <c r="H455" s="4"/>
      <c r="J455" s="4"/>
    </row>
    <row r="456" ht="13.5" customHeight="1">
      <c r="A456" s="4"/>
      <c r="B456" s="4"/>
      <c r="C456" s="4"/>
      <c r="D456" s="4"/>
      <c r="E456" s="4"/>
      <c r="F456" s="4"/>
      <c r="G456" s="4"/>
      <c r="H456" s="4"/>
      <c r="J456" s="4"/>
    </row>
    <row r="457" ht="13.5" customHeight="1">
      <c r="A457" s="4"/>
      <c r="B457" s="4"/>
      <c r="C457" s="4"/>
      <c r="D457" s="4"/>
      <c r="E457" s="4"/>
      <c r="F457" s="4"/>
      <c r="G457" s="4"/>
      <c r="H457" s="4"/>
      <c r="J457" s="4"/>
    </row>
    <row r="458" ht="13.5" customHeight="1">
      <c r="A458" s="4"/>
      <c r="B458" s="4"/>
      <c r="C458" s="4"/>
      <c r="D458" s="4"/>
      <c r="E458" s="4"/>
      <c r="F458" s="4"/>
      <c r="G458" s="4"/>
      <c r="H458" s="4"/>
      <c r="J458" s="4"/>
    </row>
    <row r="459" ht="13.5" customHeight="1">
      <c r="A459" s="4"/>
      <c r="B459" s="4"/>
      <c r="C459" s="4"/>
      <c r="D459" s="4"/>
      <c r="E459" s="4"/>
      <c r="F459" s="4"/>
      <c r="G459" s="4"/>
      <c r="H459" s="4"/>
      <c r="J459" s="4"/>
    </row>
    <row r="460" ht="13.5" customHeight="1">
      <c r="A460" s="4"/>
      <c r="B460" s="4"/>
      <c r="C460" s="4"/>
      <c r="D460" s="4"/>
      <c r="E460" s="4"/>
      <c r="F460" s="4"/>
      <c r="G460" s="4"/>
      <c r="H460" s="4"/>
      <c r="J460" s="4"/>
    </row>
    <row r="461" ht="13.5" customHeight="1">
      <c r="A461" s="4"/>
      <c r="B461" s="4"/>
      <c r="C461" s="4"/>
      <c r="D461" s="4"/>
      <c r="E461" s="4"/>
      <c r="F461" s="4"/>
      <c r="G461" s="4"/>
      <c r="H461" s="4"/>
      <c r="J461" s="4"/>
    </row>
    <row r="462" ht="13.5" customHeight="1">
      <c r="A462" s="4"/>
      <c r="B462" s="4"/>
      <c r="C462" s="4"/>
      <c r="D462" s="4"/>
      <c r="E462" s="4"/>
      <c r="F462" s="4"/>
      <c r="G462" s="4"/>
      <c r="H462" s="4"/>
      <c r="J462" s="4"/>
    </row>
    <row r="463" ht="13.5" customHeight="1">
      <c r="A463" s="4"/>
      <c r="B463" s="4"/>
      <c r="C463" s="4"/>
      <c r="D463" s="4"/>
      <c r="E463" s="4"/>
      <c r="F463" s="4"/>
      <c r="G463" s="4"/>
      <c r="H463" s="4"/>
      <c r="J463" s="4"/>
    </row>
    <row r="464" ht="13.5" customHeight="1">
      <c r="A464" s="4"/>
      <c r="B464" s="4"/>
      <c r="C464" s="4"/>
      <c r="D464" s="4"/>
      <c r="E464" s="4"/>
      <c r="F464" s="4"/>
      <c r="G464" s="4"/>
      <c r="H464" s="4"/>
      <c r="J464" s="4"/>
    </row>
    <row r="465" ht="13.5" customHeight="1">
      <c r="A465" s="4"/>
      <c r="B465" s="4"/>
      <c r="C465" s="4"/>
      <c r="D465" s="4"/>
      <c r="E465" s="4"/>
      <c r="F465" s="4"/>
      <c r="G465" s="4"/>
      <c r="H465" s="4"/>
      <c r="J465" s="4"/>
    </row>
    <row r="466" ht="13.5" customHeight="1">
      <c r="A466" s="4"/>
      <c r="B466" s="4"/>
      <c r="C466" s="4"/>
      <c r="D466" s="4"/>
      <c r="E466" s="4"/>
      <c r="F466" s="4"/>
      <c r="G466" s="4"/>
      <c r="H466" s="4"/>
      <c r="J466" s="4"/>
    </row>
    <row r="467" ht="13.5" customHeight="1">
      <c r="A467" s="4"/>
      <c r="B467" s="4"/>
      <c r="C467" s="4"/>
      <c r="D467" s="4"/>
      <c r="E467" s="4"/>
      <c r="F467" s="4"/>
      <c r="G467" s="4"/>
      <c r="H467" s="4"/>
      <c r="J467" s="4"/>
    </row>
    <row r="468" ht="13.5" customHeight="1">
      <c r="A468" s="4"/>
      <c r="B468" s="4"/>
      <c r="C468" s="4"/>
      <c r="D468" s="4"/>
      <c r="E468" s="4"/>
      <c r="F468" s="4"/>
      <c r="G468" s="4"/>
      <c r="H468" s="4"/>
      <c r="J468" s="4"/>
    </row>
    <row r="469" ht="13.5" customHeight="1">
      <c r="A469" s="4"/>
      <c r="B469" s="4"/>
      <c r="C469" s="4"/>
      <c r="D469" s="4"/>
      <c r="E469" s="4"/>
      <c r="F469" s="4"/>
      <c r="G469" s="4"/>
      <c r="H469" s="4"/>
      <c r="J469" s="4"/>
    </row>
    <row r="470" ht="13.5" customHeight="1">
      <c r="A470" s="4"/>
      <c r="B470" s="4"/>
      <c r="C470" s="4"/>
      <c r="D470" s="4"/>
      <c r="E470" s="4"/>
      <c r="F470" s="4"/>
      <c r="G470" s="4"/>
      <c r="H470" s="4"/>
      <c r="J470" s="4"/>
    </row>
    <row r="471" ht="13.5" customHeight="1">
      <c r="A471" s="4"/>
      <c r="B471" s="4"/>
      <c r="C471" s="4"/>
      <c r="D471" s="4"/>
      <c r="E471" s="4"/>
      <c r="F471" s="4"/>
      <c r="G471" s="4"/>
      <c r="H471" s="4"/>
      <c r="J471" s="4"/>
    </row>
    <row r="472" ht="13.5" customHeight="1">
      <c r="A472" s="4"/>
      <c r="B472" s="4"/>
      <c r="C472" s="4"/>
      <c r="D472" s="4"/>
      <c r="E472" s="4"/>
      <c r="F472" s="4"/>
      <c r="G472" s="4"/>
      <c r="H472" s="4"/>
      <c r="J472" s="4"/>
    </row>
    <row r="473" ht="13.5" customHeight="1">
      <c r="A473" s="4"/>
      <c r="B473" s="4"/>
      <c r="C473" s="4"/>
      <c r="D473" s="4"/>
      <c r="E473" s="4"/>
      <c r="F473" s="4"/>
      <c r="G473" s="4"/>
      <c r="H473" s="4"/>
      <c r="J473" s="4"/>
    </row>
    <row r="474" ht="13.5" customHeight="1">
      <c r="A474" s="4"/>
      <c r="B474" s="4"/>
      <c r="C474" s="4"/>
      <c r="D474" s="4"/>
      <c r="E474" s="4"/>
      <c r="F474" s="4"/>
      <c r="G474" s="4"/>
      <c r="H474" s="4"/>
      <c r="J474" s="4"/>
    </row>
    <row r="475" ht="13.5" customHeight="1">
      <c r="A475" s="4"/>
      <c r="B475" s="4"/>
      <c r="C475" s="4"/>
      <c r="D475" s="4"/>
      <c r="E475" s="4"/>
      <c r="F475" s="4"/>
      <c r="G475" s="4"/>
      <c r="H475" s="4"/>
      <c r="J475" s="4"/>
    </row>
    <row r="476" ht="13.5" customHeight="1">
      <c r="A476" s="4"/>
      <c r="B476" s="4"/>
      <c r="C476" s="4"/>
      <c r="D476" s="4"/>
      <c r="E476" s="4"/>
      <c r="F476" s="4"/>
      <c r="G476" s="4"/>
      <c r="H476" s="4"/>
      <c r="J476" s="4"/>
    </row>
    <row r="477" ht="13.5" customHeight="1">
      <c r="A477" s="4"/>
      <c r="B477" s="4"/>
      <c r="C477" s="4"/>
      <c r="D477" s="4"/>
      <c r="E477" s="4"/>
      <c r="F477" s="4"/>
      <c r="G477" s="4"/>
      <c r="H477" s="4"/>
      <c r="J477" s="4"/>
    </row>
    <row r="478" ht="13.5" customHeight="1">
      <c r="A478" s="4"/>
      <c r="B478" s="4"/>
      <c r="C478" s="4"/>
      <c r="D478" s="4"/>
      <c r="E478" s="4"/>
      <c r="F478" s="4"/>
      <c r="G478" s="4"/>
      <c r="H478" s="4"/>
      <c r="J478" s="4"/>
    </row>
    <row r="479" ht="13.5" customHeight="1">
      <c r="A479" s="4"/>
      <c r="B479" s="4"/>
      <c r="C479" s="4"/>
      <c r="D479" s="4"/>
      <c r="E479" s="4"/>
      <c r="F479" s="4"/>
      <c r="G479" s="4"/>
      <c r="H479" s="4"/>
      <c r="J479" s="4"/>
    </row>
    <row r="480" ht="13.5" customHeight="1">
      <c r="A480" s="4"/>
      <c r="B480" s="4"/>
      <c r="C480" s="4"/>
      <c r="D480" s="4"/>
      <c r="E480" s="4"/>
      <c r="F480" s="4"/>
      <c r="G480" s="4"/>
      <c r="H480" s="4"/>
      <c r="J480" s="4"/>
    </row>
    <row r="481" ht="13.5" customHeight="1">
      <c r="A481" s="4"/>
      <c r="B481" s="4"/>
      <c r="C481" s="4"/>
      <c r="D481" s="4"/>
      <c r="E481" s="4"/>
      <c r="F481" s="4"/>
      <c r="G481" s="4"/>
      <c r="H481" s="4"/>
      <c r="J481" s="4"/>
    </row>
    <row r="482" ht="13.5" customHeight="1">
      <c r="A482" s="4"/>
      <c r="B482" s="4"/>
      <c r="C482" s="4"/>
      <c r="D482" s="4"/>
      <c r="E482" s="4"/>
      <c r="F482" s="4"/>
      <c r="G482" s="4"/>
      <c r="H482" s="4"/>
      <c r="J482" s="4"/>
    </row>
    <row r="483" ht="13.5" customHeight="1">
      <c r="A483" s="4"/>
      <c r="B483" s="4"/>
      <c r="C483" s="4"/>
      <c r="D483" s="4"/>
      <c r="E483" s="4"/>
      <c r="F483" s="4"/>
      <c r="G483" s="4"/>
      <c r="H483" s="4"/>
      <c r="J483" s="4"/>
    </row>
    <row r="484" ht="13.5" customHeight="1">
      <c r="A484" s="4"/>
      <c r="B484" s="4"/>
      <c r="C484" s="4"/>
      <c r="D484" s="4"/>
      <c r="E484" s="4"/>
      <c r="F484" s="4"/>
      <c r="G484" s="4"/>
      <c r="H484" s="4"/>
      <c r="J484" s="4"/>
    </row>
    <row r="485" ht="13.5" customHeight="1">
      <c r="A485" s="4"/>
      <c r="B485" s="4"/>
      <c r="C485" s="4"/>
      <c r="D485" s="4"/>
      <c r="E485" s="4"/>
      <c r="F485" s="4"/>
      <c r="G485" s="4"/>
      <c r="H485" s="4"/>
      <c r="J485" s="4"/>
    </row>
    <row r="486" ht="13.5" customHeight="1">
      <c r="A486" s="4"/>
      <c r="B486" s="4"/>
      <c r="C486" s="4"/>
      <c r="D486" s="4"/>
      <c r="E486" s="4"/>
      <c r="F486" s="4"/>
      <c r="G486" s="4"/>
      <c r="H486" s="4"/>
      <c r="J486" s="4"/>
    </row>
    <row r="487" ht="13.5" customHeight="1">
      <c r="A487" s="4"/>
      <c r="B487" s="4"/>
      <c r="C487" s="4"/>
      <c r="D487" s="4"/>
      <c r="E487" s="4"/>
      <c r="F487" s="4"/>
      <c r="G487" s="4"/>
      <c r="H487" s="4"/>
      <c r="J487" s="4"/>
    </row>
    <row r="488" ht="13.5" customHeight="1">
      <c r="A488" s="4"/>
      <c r="B488" s="4"/>
      <c r="C488" s="4"/>
      <c r="D488" s="4"/>
      <c r="E488" s="4"/>
      <c r="F488" s="4"/>
      <c r="G488" s="4"/>
      <c r="H488" s="4"/>
      <c r="J488" s="4"/>
    </row>
    <row r="489" ht="13.5" customHeight="1">
      <c r="A489" s="4"/>
      <c r="B489" s="4"/>
      <c r="C489" s="4"/>
      <c r="D489" s="4"/>
      <c r="E489" s="4"/>
      <c r="F489" s="4"/>
      <c r="G489" s="4"/>
      <c r="H489" s="4"/>
      <c r="J489" s="4"/>
    </row>
    <row r="490" ht="13.5" customHeight="1">
      <c r="A490" s="4"/>
      <c r="B490" s="4"/>
      <c r="C490" s="4"/>
      <c r="D490" s="4"/>
      <c r="E490" s="4"/>
      <c r="F490" s="4"/>
      <c r="G490" s="4"/>
      <c r="H490" s="4"/>
      <c r="J490" s="4"/>
    </row>
    <row r="491" ht="13.5" customHeight="1">
      <c r="A491" s="4"/>
      <c r="B491" s="4"/>
      <c r="C491" s="4"/>
      <c r="D491" s="4"/>
      <c r="E491" s="4"/>
      <c r="F491" s="4"/>
      <c r="G491" s="4"/>
      <c r="H491" s="4"/>
      <c r="J491" s="4"/>
    </row>
    <row r="492" ht="13.5" customHeight="1">
      <c r="A492" s="4"/>
      <c r="B492" s="4"/>
      <c r="C492" s="4"/>
      <c r="D492" s="4"/>
      <c r="E492" s="4"/>
      <c r="F492" s="4"/>
      <c r="G492" s="4"/>
      <c r="H492" s="4"/>
      <c r="J492" s="4"/>
    </row>
    <row r="493" ht="13.5" customHeight="1">
      <c r="A493" s="4"/>
      <c r="B493" s="4"/>
      <c r="C493" s="4"/>
      <c r="D493" s="4"/>
      <c r="E493" s="4"/>
      <c r="F493" s="4"/>
      <c r="G493" s="4"/>
      <c r="H493" s="4"/>
      <c r="J493" s="4"/>
    </row>
    <row r="494" ht="13.5" customHeight="1">
      <c r="A494" s="4"/>
      <c r="B494" s="4"/>
      <c r="C494" s="4"/>
      <c r="D494" s="4"/>
      <c r="E494" s="4"/>
      <c r="F494" s="4"/>
      <c r="G494" s="4"/>
      <c r="H494" s="4"/>
      <c r="J494" s="4"/>
    </row>
    <row r="495" ht="13.5" customHeight="1">
      <c r="A495" s="4"/>
      <c r="B495" s="4"/>
      <c r="C495" s="4"/>
      <c r="D495" s="4"/>
      <c r="E495" s="4"/>
      <c r="F495" s="4"/>
      <c r="G495" s="4"/>
      <c r="H495" s="4"/>
      <c r="J495" s="4"/>
    </row>
    <row r="496" ht="13.5" customHeight="1">
      <c r="A496" s="4"/>
      <c r="B496" s="4"/>
      <c r="C496" s="4"/>
      <c r="D496" s="4"/>
      <c r="E496" s="4"/>
      <c r="F496" s="4"/>
      <c r="G496" s="4"/>
      <c r="H496" s="4"/>
      <c r="J496" s="4"/>
    </row>
    <row r="497" ht="13.5" customHeight="1">
      <c r="A497" s="4"/>
      <c r="B497" s="4"/>
      <c r="C497" s="4"/>
      <c r="D497" s="4"/>
      <c r="E497" s="4"/>
      <c r="F497" s="4"/>
      <c r="G497" s="4"/>
      <c r="H497" s="4"/>
      <c r="J497" s="4"/>
    </row>
    <row r="498" ht="13.5" customHeight="1">
      <c r="A498" s="4"/>
      <c r="B498" s="4"/>
      <c r="C498" s="4"/>
      <c r="D498" s="4"/>
      <c r="E498" s="4"/>
      <c r="F498" s="4"/>
      <c r="G498" s="4"/>
      <c r="H498" s="4"/>
      <c r="J498" s="4"/>
    </row>
    <row r="499" ht="13.5" customHeight="1">
      <c r="A499" s="4"/>
      <c r="B499" s="4"/>
      <c r="C499" s="4"/>
      <c r="D499" s="4"/>
      <c r="E499" s="4"/>
      <c r="F499" s="4"/>
      <c r="G499" s="4"/>
      <c r="H499" s="4"/>
      <c r="J499" s="4"/>
    </row>
    <row r="500" ht="13.5" customHeight="1">
      <c r="A500" s="4"/>
      <c r="B500" s="4"/>
      <c r="C500" s="4"/>
      <c r="D500" s="4"/>
      <c r="E500" s="4"/>
      <c r="F500" s="4"/>
      <c r="G500" s="4"/>
      <c r="H500" s="4"/>
      <c r="J500" s="4"/>
    </row>
    <row r="501" ht="13.5" customHeight="1">
      <c r="A501" s="4"/>
      <c r="B501" s="4"/>
      <c r="C501" s="4"/>
      <c r="D501" s="4"/>
      <c r="E501" s="4"/>
      <c r="F501" s="4"/>
      <c r="G501" s="4"/>
      <c r="H501" s="4"/>
      <c r="J501" s="4"/>
    </row>
    <row r="502" ht="13.5" customHeight="1">
      <c r="A502" s="4"/>
      <c r="B502" s="4"/>
      <c r="C502" s="4"/>
      <c r="D502" s="4"/>
      <c r="E502" s="4"/>
      <c r="F502" s="4"/>
      <c r="G502" s="4"/>
      <c r="H502" s="4"/>
      <c r="J502" s="4"/>
    </row>
    <row r="503" ht="13.5" customHeight="1">
      <c r="A503" s="4"/>
      <c r="B503" s="4"/>
      <c r="C503" s="4"/>
      <c r="D503" s="4"/>
      <c r="E503" s="4"/>
      <c r="F503" s="4"/>
      <c r="G503" s="4"/>
      <c r="H503" s="4"/>
      <c r="J503" s="4"/>
    </row>
    <row r="504" ht="13.5" customHeight="1">
      <c r="A504" s="4"/>
      <c r="B504" s="4"/>
      <c r="C504" s="4"/>
      <c r="D504" s="4"/>
      <c r="E504" s="4"/>
      <c r="F504" s="4"/>
      <c r="G504" s="4"/>
      <c r="H504" s="4"/>
      <c r="J504" s="4"/>
    </row>
    <row r="505" ht="13.5" customHeight="1">
      <c r="A505" s="4"/>
      <c r="B505" s="4"/>
      <c r="C505" s="4"/>
      <c r="D505" s="4"/>
      <c r="E505" s="4"/>
      <c r="F505" s="4"/>
      <c r="G505" s="4"/>
      <c r="H505" s="4"/>
      <c r="J505" s="4"/>
    </row>
    <row r="506" ht="13.5" customHeight="1">
      <c r="A506" s="4"/>
      <c r="B506" s="4"/>
      <c r="C506" s="4"/>
      <c r="D506" s="4"/>
      <c r="E506" s="4"/>
      <c r="F506" s="4"/>
      <c r="G506" s="4"/>
      <c r="H506" s="4"/>
      <c r="J506" s="4"/>
    </row>
    <row r="507" ht="13.5" customHeight="1">
      <c r="A507" s="4"/>
      <c r="B507" s="4"/>
      <c r="C507" s="4"/>
      <c r="D507" s="4"/>
      <c r="E507" s="4"/>
      <c r="F507" s="4"/>
      <c r="G507" s="4"/>
      <c r="H507" s="4"/>
      <c r="J507" s="4"/>
    </row>
    <row r="508" ht="13.5" customHeight="1">
      <c r="A508" s="4"/>
      <c r="B508" s="4"/>
      <c r="C508" s="4"/>
      <c r="D508" s="4"/>
      <c r="E508" s="4"/>
      <c r="F508" s="4"/>
      <c r="G508" s="4"/>
      <c r="H508" s="4"/>
      <c r="J508" s="4"/>
    </row>
    <row r="509" ht="13.5" customHeight="1">
      <c r="A509" s="4"/>
      <c r="B509" s="4"/>
      <c r="C509" s="4"/>
      <c r="D509" s="4"/>
      <c r="E509" s="4"/>
      <c r="F509" s="4"/>
      <c r="G509" s="4"/>
      <c r="H509" s="4"/>
      <c r="J509" s="4"/>
    </row>
    <row r="510" ht="13.5" customHeight="1">
      <c r="A510" s="4"/>
      <c r="B510" s="4"/>
      <c r="C510" s="4"/>
      <c r="D510" s="4"/>
      <c r="E510" s="4"/>
      <c r="F510" s="4"/>
      <c r="G510" s="4"/>
      <c r="H510" s="4"/>
      <c r="J510" s="4"/>
    </row>
    <row r="511" ht="13.5" customHeight="1">
      <c r="A511" s="4"/>
      <c r="B511" s="4"/>
      <c r="C511" s="4"/>
      <c r="D511" s="4"/>
      <c r="E511" s="4"/>
      <c r="F511" s="4"/>
      <c r="G511" s="4"/>
      <c r="H511" s="4"/>
      <c r="J511" s="4"/>
    </row>
    <row r="512" ht="13.5" customHeight="1">
      <c r="A512" s="4"/>
      <c r="B512" s="4"/>
      <c r="C512" s="4"/>
      <c r="D512" s="4"/>
      <c r="E512" s="4"/>
      <c r="F512" s="4"/>
      <c r="G512" s="4"/>
      <c r="H512" s="4"/>
      <c r="J512" s="4"/>
    </row>
    <row r="513" ht="13.5" customHeight="1">
      <c r="A513" s="4"/>
      <c r="B513" s="4"/>
      <c r="C513" s="4"/>
      <c r="D513" s="4"/>
      <c r="E513" s="4"/>
      <c r="F513" s="4"/>
      <c r="G513" s="4"/>
      <c r="H513" s="4"/>
      <c r="J513" s="4"/>
    </row>
    <row r="514" ht="13.5" customHeight="1">
      <c r="A514" s="4"/>
      <c r="B514" s="4"/>
      <c r="C514" s="4"/>
      <c r="D514" s="4"/>
      <c r="E514" s="4"/>
      <c r="F514" s="4"/>
      <c r="G514" s="4"/>
      <c r="H514" s="4"/>
      <c r="J514" s="4"/>
    </row>
    <row r="515" ht="13.5" customHeight="1">
      <c r="A515" s="4"/>
      <c r="B515" s="4"/>
      <c r="C515" s="4"/>
      <c r="D515" s="4"/>
      <c r="E515" s="4"/>
      <c r="F515" s="4"/>
      <c r="G515" s="4"/>
      <c r="H515" s="4"/>
      <c r="J515" s="4"/>
    </row>
    <row r="516" ht="13.5" customHeight="1">
      <c r="A516" s="4"/>
      <c r="B516" s="4"/>
      <c r="C516" s="4"/>
      <c r="D516" s="4"/>
      <c r="E516" s="4"/>
      <c r="F516" s="4"/>
      <c r="G516" s="4"/>
      <c r="H516" s="4"/>
      <c r="J516" s="4"/>
    </row>
    <row r="517" ht="13.5" customHeight="1">
      <c r="A517" s="4"/>
      <c r="B517" s="4"/>
      <c r="C517" s="4"/>
      <c r="D517" s="4"/>
      <c r="E517" s="4"/>
      <c r="F517" s="4"/>
      <c r="G517" s="4"/>
      <c r="H517" s="4"/>
      <c r="J517" s="4"/>
    </row>
    <row r="518" ht="13.5" customHeight="1">
      <c r="A518" s="4"/>
      <c r="B518" s="4"/>
      <c r="C518" s="4"/>
      <c r="D518" s="4"/>
      <c r="E518" s="4"/>
      <c r="F518" s="4"/>
      <c r="G518" s="4"/>
      <c r="H518" s="4"/>
      <c r="J518" s="4"/>
    </row>
    <row r="519" ht="13.5" customHeight="1">
      <c r="A519" s="4"/>
      <c r="B519" s="4"/>
      <c r="C519" s="4"/>
      <c r="D519" s="4"/>
      <c r="E519" s="4"/>
      <c r="F519" s="4"/>
      <c r="G519" s="4"/>
      <c r="H519" s="4"/>
      <c r="J519" s="4"/>
    </row>
    <row r="520" ht="13.5" customHeight="1">
      <c r="A520" s="4"/>
      <c r="B520" s="4"/>
      <c r="C520" s="4"/>
      <c r="D520" s="4"/>
      <c r="E520" s="4"/>
      <c r="F520" s="4"/>
      <c r="G520" s="4"/>
      <c r="H520" s="4"/>
      <c r="J520" s="4"/>
    </row>
    <row r="521" ht="13.5" customHeight="1">
      <c r="A521" s="4"/>
      <c r="B521" s="4"/>
      <c r="C521" s="4"/>
      <c r="D521" s="4"/>
      <c r="E521" s="4"/>
      <c r="F521" s="4"/>
      <c r="G521" s="4"/>
      <c r="H521" s="4"/>
      <c r="J521" s="4"/>
    </row>
    <row r="522" ht="13.5" customHeight="1">
      <c r="A522" s="4"/>
      <c r="B522" s="4"/>
      <c r="C522" s="4"/>
      <c r="D522" s="4"/>
      <c r="E522" s="4"/>
      <c r="F522" s="4"/>
      <c r="G522" s="4"/>
      <c r="H522" s="4"/>
      <c r="J522" s="4"/>
    </row>
    <row r="523" ht="13.5" customHeight="1">
      <c r="A523" s="4"/>
      <c r="B523" s="4"/>
      <c r="C523" s="4"/>
      <c r="D523" s="4"/>
      <c r="E523" s="4"/>
      <c r="F523" s="4"/>
      <c r="G523" s="4"/>
      <c r="H523" s="4"/>
      <c r="J523" s="4"/>
    </row>
    <row r="524" ht="13.5" customHeight="1">
      <c r="A524" s="4"/>
      <c r="B524" s="4"/>
      <c r="C524" s="4"/>
      <c r="D524" s="4"/>
      <c r="E524" s="4"/>
      <c r="F524" s="4"/>
      <c r="G524" s="4"/>
      <c r="H524" s="4"/>
      <c r="J524" s="4"/>
    </row>
    <row r="525" ht="13.5" customHeight="1">
      <c r="A525" s="4"/>
      <c r="B525" s="4"/>
      <c r="C525" s="4"/>
      <c r="D525" s="4"/>
      <c r="E525" s="4"/>
      <c r="F525" s="4"/>
      <c r="G525" s="4"/>
      <c r="H525" s="4"/>
      <c r="J525" s="4"/>
    </row>
    <row r="526" ht="13.5" customHeight="1">
      <c r="A526" s="4"/>
      <c r="B526" s="4"/>
      <c r="C526" s="4"/>
      <c r="D526" s="4"/>
      <c r="E526" s="4"/>
      <c r="F526" s="4"/>
      <c r="G526" s="4"/>
      <c r="H526" s="4"/>
      <c r="J526" s="4"/>
    </row>
    <row r="527" ht="13.5" customHeight="1">
      <c r="A527" s="4"/>
      <c r="B527" s="4"/>
      <c r="C527" s="4"/>
      <c r="D527" s="4"/>
      <c r="E527" s="4"/>
      <c r="F527" s="4"/>
      <c r="G527" s="4"/>
      <c r="H527" s="4"/>
      <c r="J527" s="4"/>
    </row>
    <row r="528" ht="13.5" customHeight="1">
      <c r="A528" s="4"/>
      <c r="B528" s="4"/>
      <c r="C528" s="4"/>
      <c r="D528" s="4"/>
      <c r="E528" s="4"/>
      <c r="F528" s="4"/>
      <c r="G528" s="4"/>
      <c r="H528" s="4"/>
      <c r="J528" s="4"/>
    </row>
    <row r="529" ht="13.5" customHeight="1">
      <c r="A529" s="4"/>
      <c r="B529" s="4"/>
      <c r="C529" s="4"/>
      <c r="D529" s="4"/>
      <c r="E529" s="4"/>
      <c r="F529" s="4"/>
      <c r="G529" s="4"/>
      <c r="H529" s="4"/>
      <c r="J529" s="4"/>
    </row>
    <row r="530" ht="13.5" customHeight="1">
      <c r="A530" s="4"/>
      <c r="B530" s="4"/>
      <c r="C530" s="4"/>
      <c r="D530" s="4"/>
      <c r="E530" s="4"/>
      <c r="F530" s="4"/>
      <c r="G530" s="4"/>
      <c r="H530" s="4"/>
      <c r="J530" s="4"/>
    </row>
    <row r="531" ht="13.5" customHeight="1">
      <c r="A531" s="4"/>
      <c r="B531" s="4"/>
      <c r="C531" s="4"/>
      <c r="D531" s="4"/>
      <c r="E531" s="4"/>
      <c r="F531" s="4"/>
      <c r="G531" s="4"/>
      <c r="H531" s="4"/>
      <c r="J531" s="4"/>
    </row>
    <row r="532" ht="13.5" customHeight="1">
      <c r="A532" s="4"/>
      <c r="B532" s="4"/>
      <c r="C532" s="4"/>
      <c r="D532" s="4"/>
      <c r="E532" s="4"/>
      <c r="F532" s="4"/>
      <c r="G532" s="4"/>
      <c r="H532" s="4"/>
      <c r="J532" s="4"/>
    </row>
    <row r="533" ht="13.5" customHeight="1">
      <c r="A533" s="4"/>
      <c r="B533" s="4"/>
      <c r="C533" s="4"/>
      <c r="D533" s="4"/>
      <c r="E533" s="4"/>
      <c r="F533" s="4"/>
      <c r="G533" s="4"/>
      <c r="H533" s="4"/>
      <c r="J533" s="4"/>
    </row>
    <row r="534" ht="13.5" customHeight="1">
      <c r="A534" s="4"/>
      <c r="B534" s="4"/>
      <c r="C534" s="4"/>
      <c r="D534" s="4"/>
      <c r="E534" s="4"/>
      <c r="F534" s="4"/>
      <c r="G534" s="4"/>
      <c r="H534" s="4"/>
      <c r="J534" s="4"/>
    </row>
    <row r="535" ht="13.5" customHeight="1">
      <c r="A535" s="4"/>
      <c r="B535" s="4"/>
      <c r="C535" s="4"/>
      <c r="D535" s="4"/>
      <c r="E535" s="4"/>
      <c r="F535" s="4"/>
      <c r="G535" s="4"/>
      <c r="H535" s="4"/>
      <c r="J535" s="4"/>
    </row>
    <row r="536" ht="13.5" customHeight="1">
      <c r="A536" s="4"/>
      <c r="B536" s="4"/>
      <c r="C536" s="4"/>
      <c r="D536" s="4"/>
      <c r="E536" s="4"/>
      <c r="F536" s="4"/>
      <c r="G536" s="4"/>
      <c r="H536" s="4"/>
      <c r="J536" s="4"/>
    </row>
    <row r="537" ht="13.5" customHeight="1">
      <c r="A537" s="4"/>
      <c r="B537" s="4"/>
      <c r="C537" s="4"/>
      <c r="D537" s="4"/>
      <c r="E537" s="4"/>
      <c r="F537" s="4"/>
      <c r="G537" s="4"/>
      <c r="H537" s="4"/>
      <c r="J537" s="4"/>
    </row>
    <row r="538" ht="13.5" customHeight="1">
      <c r="A538" s="4"/>
      <c r="B538" s="4"/>
      <c r="C538" s="4"/>
      <c r="D538" s="4"/>
      <c r="E538" s="4"/>
      <c r="F538" s="4"/>
      <c r="G538" s="4"/>
      <c r="H538" s="4"/>
      <c r="J538" s="4"/>
    </row>
    <row r="539" ht="13.5" customHeight="1">
      <c r="A539" s="4"/>
      <c r="B539" s="4"/>
      <c r="C539" s="4"/>
      <c r="D539" s="4"/>
      <c r="E539" s="4"/>
      <c r="F539" s="4"/>
      <c r="G539" s="4"/>
      <c r="H539" s="4"/>
      <c r="J539" s="4"/>
    </row>
    <row r="540" ht="13.5" customHeight="1">
      <c r="A540" s="4"/>
      <c r="B540" s="4"/>
      <c r="C540" s="4"/>
      <c r="D540" s="4"/>
      <c r="E540" s="4"/>
      <c r="F540" s="4"/>
      <c r="G540" s="4"/>
      <c r="H540" s="4"/>
      <c r="J540" s="4"/>
    </row>
    <row r="541" ht="13.5" customHeight="1">
      <c r="A541" s="4"/>
      <c r="B541" s="4"/>
      <c r="C541" s="4"/>
      <c r="D541" s="4"/>
      <c r="E541" s="4"/>
      <c r="F541" s="4"/>
      <c r="G541" s="4"/>
      <c r="H541" s="4"/>
      <c r="J541" s="4"/>
    </row>
    <row r="542" ht="13.5" customHeight="1">
      <c r="A542" s="4"/>
      <c r="B542" s="4"/>
      <c r="C542" s="4"/>
      <c r="D542" s="4"/>
      <c r="E542" s="4"/>
      <c r="F542" s="4"/>
      <c r="G542" s="4"/>
      <c r="H542" s="4"/>
      <c r="J542" s="4"/>
    </row>
    <row r="543" ht="13.5" customHeight="1">
      <c r="A543" s="4"/>
      <c r="B543" s="4"/>
      <c r="C543" s="4"/>
      <c r="D543" s="4"/>
      <c r="E543" s="4"/>
      <c r="F543" s="4"/>
      <c r="G543" s="4"/>
      <c r="H543" s="4"/>
      <c r="J543" s="4"/>
    </row>
    <row r="544" ht="13.5" customHeight="1">
      <c r="A544" s="4"/>
      <c r="B544" s="4"/>
      <c r="C544" s="4"/>
      <c r="D544" s="4"/>
      <c r="E544" s="4"/>
      <c r="F544" s="4"/>
      <c r="G544" s="4"/>
      <c r="H544" s="4"/>
      <c r="J544" s="4"/>
    </row>
    <row r="545" ht="13.5" customHeight="1">
      <c r="A545" s="4"/>
      <c r="B545" s="4"/>
      <c r="C545" s="4"/>
      <c r="D545" s="4"/>
      <c r="E545" s="4"/>
      <c r="F545" s="4"/>
      <c r="G545" s="4"/>
      <c r="H545" s="4"/>
      <c r="J545" s="4"/>
    </row>
    <row r="546" ht="13.5" customHeight="1">
      <c r="A546" s="4"/>
      <c r="B546" s="4"/>
      <c r="C546" s="4"/>
      <c r="D546" s="4"/>
      <c r="E546" s="4"/>
      <c r="F546" s="4"/>
      <c r="G546" s="4"/>
      <c r="H546" s="4"/>
      <c r="J546" s="4"/>
    </row>
    <row r="547" ht="13.5" customHeight="1">
      <c r="A547" s="4"/>
      <c r="B547" s="4"/>
      <c r="C547" s="4"/>
      <c r="D547" s="4"/>
      <c r="E547" s="4"/>
      <c r="F547" s="4"/>
      <c r="G547" s="4"/>
      <c r="H547" s="4"/>
      <c r="J547" s="4"/>
    </row>
    <row r="548" ht="13.5" customHeight="1">
      <c r="A548" s="4"/>
      <c r="B548" s="4"/>
      <c r="C548" s="4"/>
      <c r="D548" s="4"/>
      <c r="E548" s="4"/>
      <c r="F548" s="4"/>
      <c r="G548" s="4"/>
      <c r="H548" s="4"/>
      <c r="J548" s="4"/>
    </row>
    <row r="549" ht="13.5" customHeight="1">
      <c r="A549" s="4"/>
      <c r="B549" s="4"/>
      <c r="C549" s="4"/>
      <c r="D549" s="4"/>
      <c r="E549" s="4"/>
      <c r="F549" s="4"/>
      <c r="G549" s="4"/>
      <c r="H549" s="4"/>
      <c r="J549" s="4"/>
    </row>
    <row r="550" ht="13.5" customHeight="1">
      <c r="A550" s="4"/>
      <c r="B550" s="4"/>
      <c r="C550" s="4"/>
      <c r="D550" s="4"/>
      <c r="E550" s="4"/>
      <c r="F550" s="4"/>
      <c r="G550" s="4"/>
      <c r="H550" s="4"/>
      <c r="J550" s="4"/>
    </row>
    <row r="551" ht="13.5" customHeight="1">
      <c r="A551" s="4"/>
      <c r="B551" s="4"/>
      <c r="C551" s="4"/>
      <c r="D551" s="4"/>
      <c r="E551" s="4"/>
      <c r="F551" s="4"/>
      <c r="G551" s="4"/>
      <c r="H551" s="4"/>
      <c r="J551" s="4"/>
    </row>
    <row r="552" ht="13.5" customHeight="1">
      <c r="A552" s="4"/>
      <c r="B552" s="4"/>
      <c r="C552" s="4"/>
      <c r="D552" s="4"/>
      <c r="E552" s="4"/>
      <c r="F552" s="4"/>
      <c r="G552" s="4"/>
      <c r="H552" s="4"/>
      <c r="J552" s="4"/>
    </row>
    <row r="553" ht="13.5" customHeight="1">
      <c r="A553" s="4"/>
      <c r="B553" s="4"/>
      <c r="C553" s="4"/>
      <c r="D553" s="4"/>
      <c r="E553" s="4"/>
      <c r="F553" s="4"/>
      <c r="G553" s="4"/>
      <c r="H553" s="4"/>
      <c r="J553" s="4"/>
    </row>
    <row r="554" ht="13.5" customHeight="1">
      <c r="A554" s="4"/>
      <c r="B554" s="4"/>
      <c r="C554" s="4"/>
      <c r="D554" s="4"/>
      <c r="E554" s="4"/>
      <c r="F554" s="4"/>
      <c r="G554" s="4"/>
      <c r="H554" s="4"/>
      <c r="J554" s="4"/>
    </row>
    <row r="555" ht="13.5" customHeight="1">
      <c r="A555" s="4"/>
      <c r="B555" s="4"/>
      <c r="C555" s="4"/>
      <c r="D555" s="4"/>
      <c r="E555" s="4"/>
      <c r="F555" s="4"/>
      <c r="G555" s="4"/>
      <c r="H555" s="4"/>
      <c r="J555" s="4"/>
    </row>
    <row r="556" ht="13.5" customHeight="1">
      <c r="A556" s="4"/>
      <c r="B556" s="4"/>
      <c r="C556" s="4"/>
      <c r="D556" s="4"/>
      <c r="E556" s="4"/>
      <c r="F556" s="4"/>
      <c r="G556" s="4"/>
      <c r="H556" s="4"/>
      <c r="J556" s="4"/>
    </row>
    <row r="557" ht="13.5" customHeight="1">
      <c r="A557" s="4"/>
      <c r="B557" s="4"/>
      <c r="C557" s="4"/>
      <c r="D557" s="4"/>
      <c r="E557" s="4"/>
      <c r="F557" s="4"/>
      <c r="G557" s="4"/>
      <c r="H557" s="4"/>
      <c r="J557" s="4"/>
    </row>
    <row r="558" ht="13.5" customHeight="1">
      <c r="A558" s="4"/>
      <c r="B558" s="4"/>
      <c r="C558" s="4"/>
      <c r="D558" s="4"/>
      <c r="E558" s="4"/>
      <c r="F558" s="4"/>
      <c r="G558" s="4"/>
      <c r="H558" s="4"/>
      <c r="J558" s="4"/>
    </row>
    <row r="559" ht="13.5" customHeight="1">
      <c r="A559" s="4"/>
      <c r="B559" s="4"/>
      <c r="C559" s="4"/>
      <c r="D559" s="4"/>
      <c r="E559" s="4"/>
      <c r="F559" s="4"/>
      <c r="G559" s="4"/>
      <c r="H559" s="4"/>
      <c r="J559" s="4"/>
    </row>
    <row r="560" ht="13.5" customHeight="1">
      <c r="A560" s="4"/>
      <c r="B560" s="4"/>
      <c r="C560" s="4"/>
      <c r="D560" s="4"/>
      <c r="E560" s="4"/>
      <c r="F560" s="4"/>
      <c r="G560" s="4"/>
      <c r="H560" s="4"/>
      <c r="J560" s="4"/>
    </row>
    <row r="561" ht="13.5" customHeight="1">
      <c r="A561" s="4"/>
      <c r="B561" s="4"/>
      <c r="C561" s="4"/>
      <c r="D561" s="4"/>
      <c r="E561" s="4"/>
      <c r="F561" s="4"/>
      <c r="G561" s="4"/>
      <c r="H561" s="4"/>
      <c r="J561" s="4"/>
    </row>
    <row r="562" ht="13.5" customHeight="1">
      <c r="A562" s="4"/>
      <c r="B562" s="4"/>
      <c r="C562" s="4"/>
      <c r="D562" s="4"/>
      <c r="E562" s="4"/>
      <c r="F562" s="4"/>
      <c r="G562" s="4"/>
      <c r="H562" s="4"/>
      <c r="J562" s="4"/>
    </row>
    <row r="563" ht="13.5" customHeight="1">
      <c r="A563" s="4"/>
      <c r="B563" s="4"/>
      <c r="C563" s="4"/>
      <c r="D563" s="4"/>
      <c r="E563" s="4"/>
      <c r="F563" s="4"/>
      <c r="G563" s="4"/>
      <c r="H563" s="4"/>
      <c r="J563" s="4"/>
    </row>
    <row r="564" ht="13.5" customHeight="1">
      <c r="A564" s="4"/>
      <c r="B564" s="4"/>
      <c r="C564" s="4"/>
      <c r="D564" s="4"/>
      <c r="E564" s="4"/>
      <c r="F564" s="4"/>
      <c r="G564" s="4"/>
      <c r="H564" s="4"/>
      <c r="J564" s="4"/>
    </row>
    <row r="565" ht="13.5" customHeight="1">
      <c r="A565" s="4"/>
      <c r="B565" s="4"/>
      <c r="C565" s="4"/>
      <c r="D565" s="4"/>
      <c r="E565" s="4"/>
      <c r="F565" s="4"/>
      <c r="G565" s="4"/>
      <c r="H565" s="4"/>
      <c r="J565" s="4"/>
    </row>
    <row r="566" ht="13.5" customHeight="1">
      <c r="A566" s="4"/>
      <c r="B566" s="4"/>
      <c r="C566" s="4"/>
      <c r="D566" s="4"/>
      <c r="E566" s="4"/>
      <c r="F566" s="4"/>
      <c r="G566" s="4"/>
      <c r="H566" s="4"/>
      <c r="J566" s="4"/>
    </row>
    <row r="567" ht="13.5" customHeight="1">
      <c r="A567" s="4"/>
      <c r="B567" s="4"/>
      <c r="C567" s="4"/>
      <c r="D567" s="4"/>
      <c r="E567" s="4"/>
      <c r="F567" s="4"/>
      <c r="G567" s="4"/>
      <c r="H567" s="4"/>
      <c r="J567" s="4"/>
    </row>
    <row r="568" ht="13.5" customHeight="1">
      <c r="A568" s="4"/>
      <c r="B568" s="4"/>
      <c r="C568" s="4"/>
      <c r="D568" s="4"/>
      <c r="E568" s="4"/>
      <c r="F568" s="4"/>
      <c r="G568" s="4"/>
      <c r="H568" s="4"/>
      <c r="J568" s="4"/>
    </row>
    <row r="569" ht="13.5" customHeight="1">
      <c r="A569" s="4"/>
      <c r="B569" s="4"/>
      <c r="C569" s="4"/>
      <c r="D569" s="4"/>
      <c r="E569" s="4"/>
      <c r="F569" s="4"/>
      <c r="G569" s="4"/>
      <c r="H569" s="4"/>
      <c r="J569" s="4"/>
    </row>
    <row r="570" ht="13.5" customHeight="1">
      <c r="A570" s="4"/>
      <c r="B570" s="4"/>
      <c r="C570" s="4"/>
      <c r="D570" s="4"/>
      <c r="E570" s="4"/>
      <c r="F570" s="4"/>
      <c r="G570" s="4"/>
      <c r="H570" s="4"/>
      <c r="J570" s="4"/>
    </row>
    <row r="571" ht="13.5" customHeight="1">
      <c r="A571" s="4"/>
      <c r="B571" s="4"/>
      <c r="C571" s="4"/>
      <c r="D571" s="4"/>
      <c r="E571" s="4"/>
      <c r="F571" s="4"/>
      <c r="G571" s="4"/>
      <c r="H571" s="4"/>
      <c r="J571" s="4"/>
    </row>
    <row r="572" ht="13.5" customHeight="1">
      <c r="A572" s="4"/>
      <c r="B572" s="4"/>
      <c r="C572" s="4"/>
      <c r="D572" s="4"/>
      <c r="E572" s="4"/>
      <c r="F572" s="4"/>
      <c r="G572" s="4"/>
      <c r="H572" s="4"/>
      <c r="J572" s="4"/>
    </row>
    <row r="573" ht="13.5" customHeight="1">
      <c r="A573" s="4"/>
      <c r="B573" s="4"/>
      <c r="C573" s="4"/>
      <c r="D573" s="4"/>
      <c r="E573" s="4"/>
      <c r="F573" s="4"/>
      <c r="G573" s="4"/>
      <c r="H573" s="4"/>
      <c r="J573" s="4"/>
    </row>
    <row r="574" ht="13.5" customHeight="1">
      <c r="A574" s="4"/>
      <c r="B574" s="4"/>
      <c r="C574" s="4"/>
      <c r="D574" s="4"/>
      <c r="E574" s="4"/>
      <c r="F574" s="4"/>
      <c r="G574" s="4"/>
      <c r="H574" s="4"/>
      <c r="J574" s="4"/>
    </row>
    <row r="575" ht="13.5" customHeight="1">
      <c r="A575" s="4"/>
      <c r="B575" s="4"/>
      <c r="C575" s="4"/>
      <c r="D575" s="4"/>
      <c r="E575" s="4"/>
      <c r="F575" s="4"/>
      <c r="G575" s="4"/>
      <c r="H575" s="4"/>
      <c r="J575" s="4"/>
    </row>
    <row r="576" ht="13.5" customHeight="1">
      <c r="A576" s="4"/>
      <c r="B576" s="4"/>
      <c r="C576" s="4"/>
      <c r="D576" s="4"/>
      <c r="E576" s="4"/>
      <c r="F576" s="4"/>
      <c r="G576" s="4"/>
      <c r="H576" s="4"/>
      <c r="J576" s="4"/>
    </row>
    <row r="577" ht="13.5" customHeight="1">
      <c r="A577" s="4"/>
      <c r="B577" s="4"/>
      <c r="C577" s="4"/>
      <c r="D577" s="4"/>
      <c r="E577" s="4"/>
      <c r="F577" s="4"/>
      <c r="G577" s="4"/>
      <c r="H577" s="4"/>
      <c r="J577" s="4"/>
    </row>
    <row r="578" ht="13.5" customHeight="1">
      <c r="A578" s="4"/>
      <c r="B578" s="4"/>
      <c r="C578" s="4"/>
      <c r="D578" s="4"/>
      <c r="E578" s="4"/>
      <c r="F578" s="4"/>
      <c r="G578" s="4"/>
      <c r="H578" s="4"/>
      <c r="J578" s="4"/>
    </row>
    <row r="579" ht="13.5" customHeight="1">
      <c r="A579" s="4"/>
      <c r="B579" s="4"/>
      <c r="C579" s="4"/>
      <c r="D579" s="4"/>
      <c r="E579" s="4"/>
      <c r="F579" s="4"/>
      <c r="G579" s="4"/>
      <c r="H579" s="4"/>
      <c r="J579" s="4"/>
    </row>
    <row r="580" ht="13.5" customHeight="1">
      <c r="A580" s="4"/>
      <c r="B580" s="4"/>
      <c r="C580" s="4"/>
      <c r="D580" s="4"/>
      <c r="E580" s="4"/>
      <c r="F580" s="4"/>
      <c r="G580" s="4"/>
      <c r="H580" s="4"/>
      <c r="J580" s="4"/>
    </row>
    <row r="581" ht="13.5" customHeight="1">
      <c r="A581" s="4"/>
      <c r="B581" s="4"/>
      <c r="C581" s="4"/>
      <c r="D581" s="4"/>
      <c r="E581" s="4"/>
      <c r="F581" s="4"/>
      <c r="G581" s="4"/>
      <c r="H581" s="4"/>
      <c r="J581" s="4"/>
    </row>
    <row r="582" ht="13.5" customHeight="1">
      <c r="A582" s="4"/>
      <c r="B582" s="4"/>
      <c r="C582" s="4"/>
      <c r="D582" s="4"/>
      <c r="E582" s="4"/>
      <c r="F582" s="4"/>
      <c r="G582" s="4"/>
      <c r="H582" s="4"/>
      <c r="J582" s="4"/>
    </row>
    <row r="583" ht="13.5" customHeight="1">
      <c r="A583" s="4"/>
      <c r="B583" s="4"/>
      <c r="C583" s="4"/>
      <c r="D583" s="4"/>
      <c r="E583" s="4"/>
      <c r="F583" s="4"/>
      <c r="G583" s="4"/>
      <c r="H583" s="4"/>
      <c r="J583" s="4"/>
    </row>
    <row r="584" ht="13.5" customHeight="1">
      <c r="A584" s="4"/>
      <c r="B584" s="4"/>
      <c r="C584" s="4"/>
      <c r="D584" s="4"/>
      <c r="E584" s="4"/>
      <c r="F584" s="4"/>
      <c r="G584" s="4"/>
      <c r="H584" s="4"/>
      <c r="J584" s="4"/>
    </row>
    <row r="585" ht="13.5" customHeight="1">
      <c r="A585" s="4"/>
      <c r="B585" s="4"/>
      <c r="C585" s="4"/>
      <c r="D585" s="4"/>
      <c r="E585" s="4"/>
      <c r="F585" s="4"/>
      <c r="G585" s="4"/>
      <c r="H585" s="4"/>
      <c r="J585" s="4"/>
    </row>
    <row r="586" ht="13.5" customHeight="1">
      <c r="A586" s="4"/>
      <c r="B586" s="4"/>
      <c r="C586" s="4"/>
      <c r="D586" s="4"/>
      <c r="E586" s="4"/>
      <c r="F586" s="4"/>
      <c r="G586" s="4"/>
      <c r="H586" s="4"/>
      <c r="J586" s="4"/>
    </row>
    <row r="587" ht="13.5" customHeight="1">
      <c r="A587" s="4"/>
      <c r="B587" s="4"/>
      <c r="C587" s="4"/>
      <c r="D587" s="4"/>
      <c r="E587" s="4"/>
      <c r="F587" s="4"/>
      <c r="G587" s="4"/>
      <c r="H587" s="4"/>
      <c r="J587" s="4"/>
    </row>
    <row r="588" ht="13.5" customHeight="1">
      <c r="A588" s="4"/>
      <c r="B588" s="4"/>
      <c r="C588" s="4"/>
      <c r="D588" s="4"/>
      <c r="E588" s="4"/>
      <c r="F588" s="4"/>
      <c r="G588" s="4"/>
      <c r="H588" s="4"/>
      <c r="J588" s="4"/>
    </row>
    <row r="589" ht="13.5" customHeight="1">
      <c r="A589" s="4"/>
      <c r="B589" s="4"/>
      <c r="C589" s="4"/>
      <c r="D589" s="4"/>
      <c r="E589" s="4"/>
      <c r="F589" s="4"/>
      <c r="G589" s="4"/>
      <c r="H589" s="4"/>
      <c r="J589" s="4"/>
    </row>
    <row r="590" ht="13.5" customHeight="1">
      <c r="A590" s="4"/>
      <c r="B590" s="4"/>
      <c r="C590" s="4"/>
      <c r="D590" s="4"/>
      <c r="E590" s="4"/>
      <c r="F590" s="4"/>
      <c r="G590" s="4"/>
      <c r="H590" s="4"/>
      <c r="J590" s="4"/>
    </row>
    <row r="591" ht="13.5" customHeight="1">
      <c r="A591" s="4"/>
      <c r="B591" s="4"/>
      <c r="C591" s="4"/>
      <c r="D591" s="4"/>
      <c r="E591" s="4"/>
      <c r="F591" s="4"/>
      <c r="G591" s="4"/>
      <c r="H591" s="4"/>
      <c r="J591" s="4"/>
    </row>
    <row r="592" ht="13.5" customHeight="1">
      <c r="A592" s="4"/>
      <c r="B592" s="4"/>
      <c r="C592" s="4"/>
      <c r="D592" s="4"/>
      <c r="E592" s="4"/>
      <c r="F592" s="4"/>
      <c r="G592" s="4"/>
      <c r="H592" s="4"/>
      <c r="J592" s="4"/>
    </row>
    <row r="593" ht="13.5" customHeight="1">
      <c r="A593" s="4"/>
      <c r="B593" s="4"/>
      <c r="C593" s="4"/>
      <c r="D593" s="4"/>
      <c r="E593" s="4"/>
      <c r="F593" s="4"/>
      <c r="G593" s="4"/>
      <c r="H593" s="4"/>
      <c r="J593" s="4"/>
    </row>
    <row r="594" ht="13.5" customHeight="1">
      <c r="A594" s="4"/>
      <c r="B594" s="4"/>
      <c r="C594" s="4"/>
      <c r="D594" s="4"/>
      <c r="E594" s="4"/>
      <c r="F594" s="4"/>
      <c r="G594" s="4"/>
      <c r="H594" s="4"/>
      <c r="J594" s="4"/>
    </row>
    <row r="595" ht="13.5" customHeight="1">
      <c r="A595" s="4"/>
      <c r="B595" s="4"/>
      <c r="C595" s="4"/>
      <c r="D595" s="4"/>
      <c r="E595" s="4"/>
      <c r="F595" s="4"/>
      <c r="G595" s="4"/>
      <c r="H595" s="4"/>
      <c r="J595" s="4"/>
    </row>
    <row r="596" ht="13.5" customHeight="1">
      <c r="A596" s="4"/>
      <c r="B596" s="4"/>
      <c r="C596" s="4"/>
      <c r="D596" s="4"/>
      <c r="E596" s="4"/>
      <c r="F596" s="4"/>
      <c r="G596" s="4"/>
      <c r="H596" s="4"/>
      <c r="J596" s="4"/>
    </row>
    <row r="597" ht="13.5" customHeight="1">
      <c r="A597" s="4"/>
      <c r="B597" s="4"/>
      <c r="C597" s="4"/>
      <c r="D597" s="4"/>
      <c r="E597" s="4"/>
      <c r="F597" s="4"/>
      <c r="G597" s="4"/>
      <c r="H597" s="4"/>
      <c r="J597" s="4"/>
    </row>
    <row r="598" ht="13.5" customHeight="1">
      <c r="A598" s="4"/>
      <c r="B598" s="4"/>
      <c r="C598" s="4"/>
      <c r="D598" s="4"/>
      <c r="E598" s="4"/>
      <c r="F598" s="4"/>
      <c r="G598" s="4"/>
      <c r="H598" s="4"/>
      <c r="J598" s="4"/>
    </row>
    <row r="599" ht="13.5" customHeight="1">
      <c r="A599" s="4"/>
      <c r="B599" s="4"/>
      <c r="C599" s="4"/>
      <c r="D599" s="4"/>
      <c r="E599" s="4"/>
      <c r="F599" s="4"/>
      <c r="G599" s="4"/>
      <c r="H599" s="4"/>
      <c r="J599" s="4"/>
    </row>
    <row r="600" ht="13.5" customHeight="1">
      <c r="A600" s="4"/>
      <c r="B600" s="4"/>
      <c r="C600" s="4"/>
      <c r="D600" s="4"/>
      <c r="E600" s="4"/>
      <c r="F600" s="4"/>
      <c r="G600" s="4"/>
      <c r="H600" s="4"/>
      <c r="J600" s="4"/>
    </row>
    <row r="601" ht="13.5" customHeight="1">
      <c r="A601" s="4"/>
      <c r="B601" s="4"/>
      <c r="C601" s="4"/>
      <c r="D601" s="4"/>
      <c r="E601" s="4"/>
      <c r="F601" s="4"/>
      <c r="G601" s="4"/>
      <c r="H601" s="4"/>
      <c r="J601" s="4"/>
    </row>
    <row r="602" ht="13.5" customHeight="1">
      <c r="A602" s="4"/>
      <c r="B602" s="4"/>
      <c r="C602" s="4"/>
      <c r="D602" s="4"/>
      <c r="E602" s="4"/>
      <c r="F602" s="4"/>
      <c r="G602" s="4"/>
      <c r="H602" s="4"/>
      <c r="J602" s="4"/>
    </row>
    <row r="603" ht="13.5" customHeight="1">
      <c r="A603" s="4"/>
      <c r="B603" s="4"/>
      <c r="C603" s="4"/>
      <c r="D603" s="4"/>
      <c r="E603" s="4"/>
      <c r="F603" s="4"/>
      <c r="G603" s="4"/>
      <c r="H603" s="4"/>
      <c r="J603" s="4"/>
    </row>
    <row r="604" ht="13.5" customHeight="1">
      <c r="A604" s="4"/>
      <c r="B604" s="4"/>
      <c r="C604" s="4"/>
      <c r="D604" s="4"/>
      <c r="E604" s="4"/>
      <c r="F604" s="4"/>
      <c r="G604" s="4"/>
      <c r="H604" s="4"/>
      <c r="J604" s="4"/>
    </row>
    <row r="605" ht="13.5" customHeight="1">
      <c r="A605" s="4"/>
      <c r="B605" s="4"/>
      <c r="C605" s="4"/>
      <c r="D605" s="4"/>
      <c r="E605" s="4"/>
      <c r="F605" s="4"/>
      <c r="G605" s="4"/>
      <c r="H605" s="4"/>
      <c r="J605" s="4"/>
    </row>
    <row r="606" ht="13.5" customHeight="1">
      <c r="A606" s="4"/>
      <c r="B606" s="4"/>
      <c r="C606" s="4"/>
      <c r="D606" s="4"/>
      <c r="E606" s="4"/>
      <c r="F606" s="4"/>
      <c r="G606" s="4"/>
      <c r="H606" s="4"/>
      <c r="J606" s="4"/>
    </row>
    <row r="607" ht="13.5" customHeight="1">
      <c r="A607" s="4"/>
      <c r="B607" s="4"/>
      <c r="C607" s="4"/>
      <c r="D607" s="4"/>
      <c r="E607" s="4"/>
      <c r="F607" s="4"/>
      <c r="G607" s="4"/>
      <c r="H607" s="4"/>
      <c r="J607" s="4"/>
    </row>
    <row r="608" ht="13.5" customHeight="1">
      <c r="A608" s="4"/>
      <c r="B608" s="4"/>
      <c r="C608" s="4"/>
      <c r="D608" s="4"/>
      <c r="E608" s="4"/>
      <c r="F608" s="4"/>
      <c r="G608" s="4"/>
      <c r="H608" s="4"/>
      <c r="J608" s="4"/>
    </row>
    <row r="609" ht="13.5" customHeight="1">
      <c r="A609" s="4"/>
      <c r="B609" s="4"/>
      <c r="C609" s="4"/>
      <c r="D609" s="4"/>
      <c r="E609" s="4"/>
      <c r="F609" s="4"/>
      <c r="G609" s="4"/>
      <c r="H609" s="4"/>
      <c r="J609" s="4"/>
    </row>
    <row r="610" ht="13.5" customHeight="1">
      <c r="A610" s="4"/>
      <c r="B610" s="4"/>
      <c r="C610" s="4"/>
      <c r="D610" s="4"/>
      <c r="E610" s="4"/>
      <c r="F610" s="4"/>
      <c r="G610" s="4"/>
      <c r="H610" s="4"/>
      <c r="J610" s="4"/>
    </row>
    <row r="611" ht="13.5" customHeight="1">
      <c r="A611" s="4"/>
      <c r="B611" s="4"/>
      <c r="C611" s="4"/>
      <c r="D611" s="4"/>
      <c r="E611" s="4"/>
      <c r="F611" s="4"/>
      <c r="G611" s="4"/>
      <c r="H611" s="4"/>
      <c r="J611" s="4"/>
    </row>
    <row r="612" ht="13.5" customHeight="1">
      <c r="A612" s="4"/>
      <c r="B612" s="4"/>
      <c r="C612" s="4"/>
      <c r="D612" s="4"/>
      <c r="E612" s="4"/>
      <c r="F612" s="4"/>
      <c r="G612" s="4"/>
      <c r="H612" s="4"/>
      <c r="J612" s="4"/>
    </row>
    <row r="613" ht="13.5" customHeight="1">
      <c r="A613" s="4"/>
      <c r="B613" s="4"/>
      <c r="C613" s="4"/>
      <c r="D613" s="4"/>
      <c r="E613" s="4"/>
      <c r="F613" s="4"/>
      <c r="G613" s="4"/>
      <c r="H613" s="4"/>
      <c r="J613" s="4"/>
    </row>
    <row r="614" ht="13.5" customHeight="1">
      <c r="A614" s="4"/>
      <c r="B614" s="4"/>
      <c r="C614" s="4"/>
      <c r="D614" s="4"/>
      <c r="E614" s="4"/>
      <c r="F614" s="4"/>
      <c r="G614" s="4"/>
      <c r="H614" s="4"/>
      <c r="J614" s="4"/>
    </row>
    <row r="615" ht="13.5" customHeight="1">
      <c r="A615" s="4"/>
      <c r="B615" s="4"/>
      <c r="C615" s="4"/>
      <c r="D615" s="4"/>
      <c r="E615" s="4"/>
      <c r="F615" s="4"/>
      <c r="G615" s="4"/>
      <c r="H615" s="4"/>
      <c r="J615" s="4"/>
    </row>
    <row r="616" ht="13.5" customHeight="1">
      <c r="A616" s="4"/>
      <c r="B616" s="4"/>
      <c r="C616" s="4"/>
      <c r="D616" s="4"/>
      <c r="E616" s="4"/>
      <c r="F616" s="4"/>
      <c r="G616" s="4"/>
      <c r="H616" s="4"/>
      <c r="J616" s="4"/>
    </row>
    <row r="617" ht="13.5" customHeight="1">
      <c r="A617" s="4"/>
      <c r="B617" s="4"/>
      <c r="C617" s="4"/>
      <c r="D617" s="4"/>
      <c r="E617" s="4"/>
      <c r="F617" s="4"/>
      <c r="G617" s="4"/>
      <c r="H617" s="4"/>
      <c r="J617" s="4"/>
    </row>
    <row r="618" ht="13.5" customHeight="1">
      <c r="A618" s="4"/>
      <c r="B618" s="4"/>
      <c r="C618" s="4"/>
      <c r="D618" s="4"/>
      <c r="E618" s="4"/>
      <c r="F618" s="4"/>
      <c r="G618" s="4"/>
      <c r="H618" s="4"/>
      <c r="J618" s="4"/>
    </row>
    <row r="619" ht="13.5" customHeight="1">
      <c r="A619" s="4"/>
      <c r="B619" s="4"/>
      <c r="C619" s="4"/>
      <c r="D619" s="4"/>
      <c r="E619" s="4"/>
      <c r="F619" s="4"/>
      <c r="G619" s="4"/>
      <c r="H619" s="4"/>
      <c r="J619" s="4"/>
    </row>
    <row r="620" ht="13.5" customHeight="1">
      <c r="A620" s="4"/>
      <c r="B620" s="4"/>
      <c r="C620" s="4"/>
      <c r="D620" s="4"/>
      <c r="E620" s="4"/>
      <c r="F620" s="4"/>
      <c r="G620" s="4"/>
      <c r="H620" s="4"/>
      <c r="J620" s="4"/>
    </row>
    <row r="621" ht="13.5" customHeight="1">
      <c r="A621" s="4"/>
      <c r="B621" s="4"/>
      <c r="C621" s="4"/>
      <c r="D621" s="4"/>
      <c r="E621" s="4"/>
      <c r="F621" s="4"/>
      <c r="G621" s="4"/>
      <c r="H621" s="4"/>
      <c r="J621" s="4"/>
    </row>
    <row r="622" ht="13.5" customHeight="1">
      <c r="A622" s="4"/>
      <c r="B622" s="4"/>
      <c r="C622" s="4"/>
      <c r="D622" s="4"/>
      <c r="E622" s="4"/>
      <c r="F622" s="4"/>
      <c r="G622" s="4"/>
      <c r="H622" s="4"/>
      <c r="J622" s="4"/>
    </row>
    <row r="623" ht="13.5" customHeight="1">
      <c r="A623" s="4"/>
      <c r="B623" s="4"/>
      <c r="C623" s="4"/>
      <c r="D623" s="4"/>
      <c r="E623" s="4"/>
      <c r="F623" s="4"/>
      <c r="G623" s="4"/>
      <c r="H623" s="4"/>
      <c r="J623" s="4"/>
    </row>
    <row r="624" ht="13.5" customHeight="1">
      <c r="A624" s="4"/>
      <c r="B624" s="4"/>
      <c r="C624" s="4"/>
      <c r="D624" s="4"/>
      <c r="E624" s="4"/>
      <c r="F624" s="4"/>
      <c r="G624" s="4"/>
      <c r="H624" s="4"/>
      <c r="J624" s="4"/>
    </row>
    <row r="625" ht="13.5" customHeight="1">
      <c r="A625" s="4"/>
      <c r="B625" s="4"/>
      <c r="C625" s="4"/>
      <c r="D625" s="4"/>
      <c r="E625" s="4"/>
      <c r="F625" s="4"/>
      <c r="G625" s="4"/>
      <c r="H625" s="4"/>
      <c r="J625" s="4"/>
    </row>
    <row r="626" ht="13.5" customHeight="1">
      <c r="A626" s="4"/>
      <c r="B626" s="4"/>
      <c r="C626" s="4"/>
      <c r="D626" s="4"/>
      <c r="E626" s="4"/>
      <c r="F626" s="4"/>
      <c r="G626" s="4"/>
      <c r="H626" s="4"/>
      <c r="J626" s="4"/>
    </row>
    <row r="627" ht="13.5" customHeight="1">
      <c r="A627" s="4"/>
      <c r="B627" s="4"/>
      <c r="C627" s="4"/>
      <c r="D627" s="4"/>
      <c r="E627" s="4"/>
      <c r="F627" s="4"/>
      <c r="G627" s="4"/>
      <c r="H627" s="4"/>
      <c r="J627" s="4"/>
    </row>
    <row r="628" ht="13.5" customHeight="1">
      <c r="A628" s="4"/>
      <c r="B628" s="4"/>
      <c r="C628" s="4"/>
      <c r="D628" s="4"/>
      <c r="E628" s="4"/>
      <c r="F628" s="4"/>
      <c r="G628" s="4"/>
      <c r="H628" s="4"/>
      <c r="J628" s="4"/>
    </row>
    <row r="629" ht="13.5" customHeight="1">
      <c r="A629" s="4"/>
      <c r="B629" s="4"/>
      <c r="C629" s="4"/>
      <c r="D629" s="4"/>
      <c r="E629" s="4"/>
      <c r="F629" s="4"/>
      <c r="G629" s="4"/>
      <c r="H629" s="4"/>
      <c r="J629" s="4"/>
    </row>
    <row r="630" ht="13.5" customHeight="1">
      <c r="A630" s="4"/>
      <c r="B630" s="4"/>
      <c r="C630" s="4"/>
      <c r="D630" s="4"/>
      <c r="E630" s="4"/>
      <c r="F630" s="4"/>
      <c r="G630" s="4"/>
      <c r="H630" s="4"/>
      <c r="J630" s="4"/>
    </row>
    <row r="631" ht="13.5" customHeight="1">
      <c r="A631" s="4"/>
      <c r="B631" s="4"/>
      <c r="C631" s="4"/>
      <c r="D631" s="4"/>
      <c r="E631" s="4"/>
      <c r="F631" s="4"/>
      <c r="G631" s="4"/>
      <c r="H631" s="4"/>
      <c r="J631" s="4"/>
    </row>
    <row r="632" ht="13.5" customHeight="1">
      <c r="A632" s="4"/>
      <c r="B632" s="4"/>
      <c r="C632" s="4"/>
      <c r="D632" s="4"/>
      <c r="E632" s="4"/>
      <c r="F632" s="4"/>
      <c r="G632" s="4"/>
      <c r="H632" s="4"/>
      <c r="J632" s="4"/>
    </row>
    <row r="633" ht="13.5" customHeight="1">
      <c r="A633" s="4"/>
      <c r="B633" s="4"/>
      <c r="C633" s="4"/>
      <c r="D633" s="4"/>
      <c r="E633" s="4"/>
      <c r="F633" s="4"/>
      <c r="G633" s="4"/>
      <c r="H633" s="4"/>
      <c r="J633" s="4"/>
    </row>
    <row r="634" ht="13.5" customHeight="1">
      <c r="A634" s="4"/>
      <c r="B634" s="4"/>
      <c r="C634" s="4"/>
      <c r="D634" s="4"/>
      <c r="E634" s="4"/>
      <c r="F634" s="4"/>
      <c r="G634" s="4"/>
      <c r="H634" s="4"/>
      <c r="J634" s="4"/>
    </row>
    <row r="635" ht="13.5" customHeight="1">
      <c r="A635" s="4"/>
      <c r="B635" s="4"/>
      <c r="C635" s="4"/>
      <c r="D635" s="4"/>
      <c r="E635" s="4"/>
      <c r="F635" s="4"/>
      <c r="G635" s="4"/>
      <c r="H635" s="4"/>
      <c r="J635" s="4"/>
    </row>
    <row r="636" ht="13.5" customHeight="1">
      <c r="A636" s="4"/>
      <c r="B636" s="4"/>
      <c r="C636" s="4"/>
      <c r="D636" s="4"/>
      <c r="E636" s="4"/>
      <c r="F636" s="4"/>
      <c r="G636" s="4"/>
      <c r="H636" s="4"/>
      <c r="J636" s="4"/>
    </row>
    <row r="637" ht="13.5" customHeight="1">
      <c r="A637" s="4"/>
      <c r="B637" s="4"/>
      <c r="C637" s="4"/>
      <c r="D637" s="4"/>
      <c r="E637" s="4"/>
      <c r="F637" s="4"/>
      <c r="G637" s="4"/>
      <c r="H637" s="4"/>
      <c r="J637" s="4"/>
    </row>
    <row r="638" ht="13.5" customHeight="1">
      <c r="A638" s="4"/>
      <c r="B638" s="4"/>
      <c r="C638" s="4"/>
      <c r="D638" s="4"/>
      <c r="E638" s="4"/>
      <c r="F638" s="4"/>
      <c r="G638" s="4"/>
      <c r="H638" s="4"/>
      <c r="J638" s="4"/>
    </row>
    <row r="639" ht="13.5" customHeight="1">
      <c r="A639" s="4"/>
      <c r="B639" s="4"/>
      <c r="C639" s="4"/>
      <c r="D639" s="4"/>
      <c r="E639" s="4"/>
      <c r="F639" s="4"/>
      <c r="G639" s="4"/>
      <c r="H639" s="4"/>
      <c r="J639" s="4"/>
    </row>
    <row r="640" ht="13.5" customHeight="1">
      <c r="A640" s="4"/>
      <c r="B640" s="4"/>
      <c r="C640" s="4"/>
      <c r="D640" s="4"/>
      <c r="E640" s="4"/>
      <c r="F640" s="4"/>
      <c r="G640" s="4"/>
      <c r="H640" s="4"/>
      <c r="J640" s="4"/>
    </row>
    <row r="641" ht="13.5" customHeight="1">
      <c r="A641" s="4"/>
      <c r="B641" s="4"/>
      <c r="C641" s="4"/>
      <c r="D641" s="4"/>
      <c r="E641" s="4"/>
      <c r="F641" s="4"/>
      <c r="G641" s="4"/>
      <c r="H641" s="4"/>
      <c r="J641" s="4"/>
    </row>
    <row r="642" ht="13.5" customHeight="1">
      <c r="A642" s="4"/>
      <c r="B642" s="4"/>
      <c r="C642" s="4"/>
      <c r="D642" s="4"/>
      <c r="E642" s="4"/>
      <c r="F642" s="4"/>
      <c r="G642" s="4"/>
      <c r="H642" s="4"/>
      <c r="J642" s="4"/>
    </row>
    <row r="643" ht="13.5" customHeight="1">
      <c r="A643" s="4"/>
      <c r="B643" s="4"/>
      <c r="C643" s="4"/>
      <c r="D643" s="4"/>
      <c r="E643" s="4"/>
      <c r="F643" s="4"/>
      <c r="G643" s="4"/>
      <c r="H643" s="4"/>
      <c r="J643" s="4"/>
    </row>
    <row r="644" ht="13.5" customHeight="1">
      <c r="A644" s="4"/>
      <c r="B644" s="4"/>
      <c r="C644" s="4"/>
      <c r="D644" s="4"/>
      <c r="E644" s="4"/>
      <c r="F644" s="4"/>
      <c r="G644" s="4"/>
      <c r="H644" s="4"/>
      <c r="J644" s="4"/>
    </row>
    <row r="645" ht="13.5" customHeight="1">
      <c r="A645" s="4"/>
      <c r="B645" s="4"/>
      <c r="C645" s="4"/>
      <c r="D645" s="4"/>
      <c r="E645" s="4"/>
      <c r="F645" s="4"/>
      <c r="G645" s="4"/>
      <c r="H645" s="4"/>
      <c r="J645" s="4"/>
    </row>
    <row r="646" ht="13.5" customHeight="1">
      <c r="A646" s="4"/>
      <c r="B646" s="4"/>
      <c r="C646" s="4"/>
      <c r="D646" s="4"/>
      <c r="E646" s="4"/>
      <c r="F646" s="4"/>
      <c r="G646" s="4"/>
      <c r="H646" s="4"/>
      <c r="J646" s="4"/>
    </row>
    <row r="647" ht="13.5" customHeight="1">
      <c r="A647" s="4"/>
      <c r="B647" s="4"/>
      <c r="C647" s="4"/>
      <c r="D647" s="4"/>
      <c r="E647" s="4"/>
      <c r="F647" s="4"/>
      <c r="G647" s="4"/>
      <c r="H647" s="4"/>
      <c r="J647" s="4"/>
    </row>
    <row r="648" ht="13.5" customHeight="1">
      <c r="A648" s="4"/>
      <c r="B648" s="4"/>
      <c r="C648" s="4"/>
      <c r="D648" s="4"/>
      <c r="E648" s="4"/>
      <c r="F648" s="4"/>
      <c r="G648" s="4"/>
      <c r="H648" s="4"/>
      <c r="J648" s="4"/>
    </row>
    <row r="649" ht="13.5" customHeight="1">
      <c r="A649" s="4"/>
      <c r="B649" s="4"/>
      <c r="C649" s="4"/>
      <c r="D649" s="4"/>
      <c r="E649" s="4"/>
      <c r="F649" s="4"/>
      <c r="G649" s="4"/>
      <c r="H649" s="4"/>
      <c r="J649" s="4"/>
    </row>
    <row r="650" ht="13.5" customHeight="1">
      <c r="A650" s="4"/>
      <c r="B650" s="4"/>
      <c r="C650" s="4"/>
      <c r="D650" s="4"/>
      <c r="E650" s="4"/>
      <c r="F650" s="4"/>
      <c r="G650" s="4"/>
      <c r="H650" s="4"/>
      <c r="J650" s="4"/>
    </row>
    <row r="651" ht="13.5" customHeight="1">
      <c r="A651" s="4"/>
      <c r="B651" s="4"/>
      <c r="C651" s="4"/>
      <c r="D651" s="4"/>
      <c r="E651" s="4"/>
      <c r="F651" s="4"/>
      <c r="G651" s="4"/>
      <c r="H651" s="4"/>
      <c r="J651" s="4"/>
    </row>
    <row r="652" ht="13.5" customHeight="1">
      <c r="A652" s="4"/>
      <c r="B652" s="4"/>
      <c r="C652" s="4"/>
      <c r="D652" s="4"/>
      <c r="E652" s="4"/>
      <c r="F652" s="4"/>
      <c r="G652" s="4"/>
      <c r="H652" s="4"/>
      <c r="J652" s="4"/>
    </row>
    <row r="653" ht="13.5" customHeight="1">
      <c r="A653" s="4"/>
      <c r="B653" s="4"/>
      <c r="C653" s="4"/>
      <c r="D653" s="4"/>
      <c r="E653" s="4"/>
      <c r="F653" s="4"/>
      <c r="G653" s="4"/>
      <c r="H653" s="4"/>
      <c r="J653" s="4"/>
    </row>
    <row r="654" ht="13.5" customHeight="1">
      <c r="A654" s="4"/>
      <c r="B654" s="4"/>
      <c r="C654" s="4"/>
      <c r="D654" s="4"/>
      <c r="E654" s="4"/>
      <c r="F654" s="4"/>
      <c r="G654" s="4"/>
      <c r="H654" s="4"/>
      <c r="J654" s="4"/>
    </row>
    <row r="655" ht="13.5" customHeight="1">
      <c r="A655" s="4"/>
      <c r="B655" s="4"/>
      <c r="C655" s="4"/>
      <c r="D655" s="4"/>
      <c r="E655" s="4"/>
      <c r="F655" s="4"/>
      <c r="G655" s="4"/>
      <c r="H655" s="4"/>
      <c r="J655" s="4"/>
    </row>
    <row r="656" ht="13.5" customHeight="1">
      <c r="A656" s="4"/>
      <c r="B656" s="4"/>
      <c r="C656" s="4"/>
      <c r="D656" s="4"/>
      <c r="E656" s="4"/>
      <c r="F656" s="4"/>
      <c r="G656" s="4"/>
      <c r="H656" s="4"/>
      <c r="J656" s="4"/>
    </row>
    <row r="657" ht="13.5" customHeight="1">
      <c r="A657" s="4"/>
      <c r="B657" s="4"/>
      <c r="C657" s="4"/>
      <c r="D657" s="4"/>
      <c r="E657" s="4"/>
      <c r="F657" s="4"/>
      <c r="G657" s="4"/>
      <c r="H657" s="4"/>
      <c r="J657" s="4"/>
    </row>
    <row r="658" ht="13.5" customHeight="1">
      <c r="A658" s="4"/>
      <c r="B658" s="4"/>
      <c r="C658" s="4"/>
      <c r="D658" s="4"/>
      <c r="E658" s="4"/>
      <c r="F658" s="4"/>
      <c r="G658" s="4"/>
      <c r="H658" s="4"/>
      <c r="J658" s="4"/>
    </row>
    <row r="659" ht="13.5" customHeight="1">
      <c r="A659" s="4"/>
      <c r="B659" s="4"/>
      <c r="C659" s="4"/>
      <c r="D659" s="4"/>
      <c r="E659" s="4"/>
      <c r="F659" s="4"/>
      <c r="G659" s="4"/>
      <c r="H659" s="4"/>
      <c r="J659" s="4"/>
    </row>
    <row r="660" ht="13.5" customHeight="1">
      <c r="A660" s="4"/>
      <c r="B660" s="4"/>
      <c r="C660" s="4"/>
      <c r="D660" s="4"/>
      <c r="E660" s="4"/>
      <c r="F660" s="4"/>
      <c r="G660" s="4"/>
      <c r="H660" s="4"/>
      <c r="J660" s="4"/>
    </row>
    <row r="661" ht="13.5" customHeight="1">
      <c r="A661" s="4"/>
      <c r="B661" s="4"/>
      <c r="C661" s="4"/>
      <c r="D661" s="4"/>
      <c r="E661" s="4"/>
      <c r="F661" s="4"/>
      <c r="G661" s="4"/>
      <c r="H661" s="4"/>
      <c r="J661" s="4"/>
    </row>
    <row r="662" ht="13.5" customHeight="1">
      <c r="A662" s="4"/>
      <c r="B662" s="4"/>
      <c r="C662" s="4"/>
      <c r="D662" s="4"/>
      <c r="E662" s="4"/>
      <c r="F662" s="4"/>
      <c r="G662" s="4"/>
      <c r="H662" s="4"/>
      <c r="J662" s="4"/>
    </row>
    <row r="663" ht="13.5" customHeight="1">
      <c r="A663" s="4"/>
      <c r="B663" s="4"/>
      <c r="C663" s="4"/>
      <c r="D663" s="4"/>
      <c r="E663" s="4"/>
      <c r="F663" s="4"/>
      <c r="G663" s="4"/>
      <c r="H663" s="4"/>
      <c r="J663" s="4"/>
    </row>
    <row r="664" ht="13.5" customHeight="1">
      <c r="A664" s="4"/>
      <c r="B664" s="4"/>
      <c r="C664" s="4"/>
      <c r="D664" s="4"/>
      <c r="E664" s="4"/>
      <c r="F664" s="4"/>
      <c r="G664" s="4"/>
      <c r="H664" s="4"/>
      <c r="J664" s="4"/>
    </row>
    <row r="665" ht="13.5" customHeight="1">
      <c r="A665" s="4"/>
      <c r="B665" s="4"/>
      <c r="C665" s="4"/>
      <c r="D665" s="4"/>
      <c r="E665" s="4"/>
      <c r="F665" s="4"/>
      <c r="G665" s="4"/>
      <c r="H665" s="4"/>
      <c r="J665" s="4"/>
    </row>
    <row r="666" ht="13.5" customHeight="1">
      <c r="A666" s="4"/>
      <c r="B666" s="4"/>
      <c r="C666" s="4"/>
      <c r="D666" s="4"/>
      <c r="E666" s="4"/>
      <c r="F666" s="4"/>
      <c r="G666" s="4"/>
      <c r="H666" s="4"/>
      <c r="J666" s="4"/>
    </row>
    <row r="667" ht="13.5" customHeight="1">
      <c r="A667" s="4"/>
      <c r="B667" s="4"/>
      <c r="C667" s="4"/>
      <c r="D667" s="4"/>
      <c r="E667" s="4"/>
      <c r="F667" s="4"/>
      <c r="G667" s="4"/>
      <c r="H667" s="4"/>
      <c r="J667" s="4"/>
    </row>
    <row r="668" ht="13.5" customHeight="1">
      <c r="A668" s="4"/>
      <c r="B668" s="4"/>
      <c r="C668" s="4"/>
      <c r="D668" s="4"/>
      <c r="E668" s="4"/>
      <c r="F668" s="4"/>
      <c r="G668" s="4"/>
      <c r="H668" s="4"/>
      <c r="J668" s="4"/>
    </row>
    <row r="669" ht="13.5" customHeight="1">
      <c r="A669" s="4"/>
      <c r="B669" s="4"/>
      <c r="C669" s="4"/>
      <c r="D669" s="4"/>
      <c r="E669" s="4"/>
      <c r="F669" s="4"/>
      <c r="G669" s="4"/>
      <c r="H669" s="4"/>
      <c r="J669" s="4"/>
    </row>
    <row r="670" ht="13.5" customHeight="1">
      <c r="A670" s="4"/>
      <c r="B670" s="4"/>
      <c r="C670" s="4"/>
      <c r="D670" s="4"/>
      <c r="E670" s="4"/>
      <c r="F670" s="4"/>
      <c r="G670" s="4"/>
      <c r="H670" s="4"/>
      <c r="J670" s="4"/>
    </row>
    <row r="671" ht="13.5" customHeight="1">
      <c r="A671" s="4"/>
      <c r="B671" s="4"/>
      <c r="C671" s="4"/>
      <c r="D671" s="4"/>
      <c r="E671" s="4"/>
      <c r="F671" s="4"/>
      <c r="G671" s="4"/>
      <c r="H671" s="4"/>
      <c r="J671" s="4"/>
    </row>
    <row r="672" ht="13.5" customHeight="1">
      <c r="A672" s="4"/>
      <c r="B672" s="4"/>
      <c r="C672" s="4"/>
      <c r="D672" s="4"/>
      <c r="E672" s="4"/>
      <c r="F672" s="4"/>
      <c r="G672" s="4"/>
      <c r="H672" s="4"/>
      <c r="J672" s="4"/>
    </row>
    <row r="673" ht="13.5" customHeight="1">
      <c r="A673" s="4"/>
      <c r="B673" s="4"/>
      <c r="C673" s="4"/>
      <c r="D673" s="4"/>
      <c r="E673" s="4"/>
      <c r="F673" s="4"/>
      <c r="G673" s="4"/>
      <c r="H673" s="4"/>
      <c r="J673" s="4"/>
    </row>
    <row r="674" ht="13.5" customHeight="1">
      <c r="A674" s="4"/>
      <c r="B674" s="4"/>
      <c r="C674" s="4"/>
      <c r="D674" s="4"/>
      <c r="E674" s="4"/>
      <c r="F674" s="4"/>
      <c r="G674" s="4"/>
      <c r="H674" s="4"/>
      <c r="J674" s="4"/>
    </row>
    <row r="675" ht="13.5" customHeight="1">
      <c r="A675" s="4"/>
      <c r="B675" s="4"/>
      <c r="C675" s="4"/>
      <c r="D675" s="4"/>
      <c r="E675" s="4"/>
      <c r="F675" s="4"/>
      <c r="G675" s="4"/>
      <c r="H675" s="4"/>
      <c r="J675" s="4"/>
    </row>
    <row r="676" ht="13.5" customHeight="1">
      <c r="A676" s="4"/>
      <c r="B676" s="4"/>
      <c r="C676" s="4"/>
      <c r="D676" s="4"/>
      <c r="E676" s="4"/>
      <c r="F676" s="4"/>
      <c r="G676" s="4"/>
      <c r="H676" s="4"/>
      <c r="J676" s="4"/>
    </row>
    <row r="677" ht="13.5" customHeight="1">
      <c r="A677" s="4"/>
      <c r="B677" s="4"/>
      <c r="C677" s="4"/>
      <c r="D677" s="4"/>
      <c r="E677" s="4"/>
      <c r="F677" s="4"/>
      <c r="G677" s="4"/>
      <c r="H677" s="4"/>
      <c r="J677" s="4"/>
    </row>
    <row r="678" ht="13.5" customHeight="1">
      <c r="A678" s="4"/>
      <c r="B678" s="4"/>
      <c r="C678" s="4"/>
      <c r="D678" s="4"/>
      <c r="E678" s="4"/>
      <c r="F678" s="4"/>
      <c r="G678" s="4"/>
      <c r="H678" s="4"/>
      <c r="J678" s="4"/>
    </row>
    <row r="679" ht="13.5" customHeight="1">
      <c r="A679" s="4"/>
      <c r="B679" s="4"/>
      <c r="C679" s="4"/>
      <c r="D679" s="4"/>
      <c r="E679" s="4"/>
      <c r="F679" s="4"/>
      <c r="G679" s="4"/>
      <c r="H679" s="4"/>
      <c r="J679" s="4"/>
    </row>
    <row r="680" ht="13.5" customHeight="1">
      <c r="A680" s="4"/>
      <c r="B680" s="4"/>
      <c r="C680" s="4"/>
      <c r="D680" s="4"/>
      <c r="E680" s="4"/>
      <c r="F680" s="4"/>
      <c r="G680" s="4"/>
      <c r="H680" s="4"/>
      <c r="J680" s="4"/>
    </row>
    <row r="681" ht="13.5" customHeight="1">
      <c r="A681" s="4"/>
      <c r="B681" s="4"/>
      <c r="C681" s="4"/>
      <c r="D681" s="4"/>
      <c r="E681" s="4"/>
      <c r="F681" s="4"/>
      <c r="G681" s="4"/>
      <c r="H681" s="4"/>
      <c r="J681" s="4"/>
    </row>
    <row r="682" ht="13.5" customHeight="1">
      <c r="A682" s="4"/>
      <c r="B682" s="4"/>
      <c r="C682" s="4"/>
      <c r="D682" s="4"/>
      <c r="E682" s="4"/>
      <c r="F682" s="4"/>
      <c r="G682" s="4"/>
      <c r="H682" s="4"/>
      <c r="J682" s="4"/>
    </row>
    <row r="683" ht="13.5" customHeight="1">
      <c r="A683" s="4"/>
      <c r="B683" s="4"/>
      <c r="C683" s="4"/>
      <c r="D683" s="4"/>
      <c r="E683" s="4"/>
      <c r="F683" s="4"/>
      <c r="G683" s="4"/>
      <c r="H683" s="4"/>
      <c r="J683" s="4"/>
    </row>
    <row r="684" ht="13.5" customHeight="1">
      <c r="A684" s="4"/>
      <c r="B684" s="4"/>
      <c r="C684" s="4"/>
      <c r="D684" s="4"/>
      <c r="E684" s="4"/>
      <c r="F684" s="4"/>
      <c r="G684" s="4"/>
      <c r="H684" s="4"/>
      <c r="J684" s="4"/>
    </row>
    <row r="685" ht="13.5" customHeight="1">
      <c r="A685" s="4"/>
      <c r="B685" s="4"/>
      <c r="C685" s="4"/>
      <c r="D685" s="4"/>
      <c r="E685" s="4"/>
      <c r="F685" s="4"/>
      <c r="G685" s="4"/>
      <c r="H685" s="4"/>
      <c r="J685" s="4"/>
    </row>
    <row r="686" ht="13.5" customHeight="1">
      <c r="A686" s="4"/>
      <c r="B686" s="4"/>
      <c r="C686" s="4"/>
      <c r="D686" s="4"/>
      <c r="E686" s="4"/>
      <c r="F686" s="4"/>
      <c r="G686" s="4"/>
      <c r="H686" s="4"/>
      <c r="J686" s="4"/>
    </row>
    <row r="687" ht="13.5" customHeight="1">
      <c r="A687" s="4"/>
      <c r="B687" s="4"/>
      <c r="C687" s="4"/>
      <c r="D687" s="4"/>
      <c r="E687" s="4"/>
      <c r="F687" s="4"/>
      <c r="G687" s="4"/>
      <c r="H687" s="4"/>
      <c r="J687" s="4"/>
    </row>
    <row r="688" ht="13.5" customHeight="1">
      <c r="A688" s="4"/>
      <c r="B688" s="4"/>
      <c r="C688" s="4"/>
      <c r="D688" s="4"/>
      <c r="E688" s="4"/>
      <c r="F688" s="4"/>
      <c r="G688" s="4"/>
      <c r="H688" s="4"/>
      <c r="J688" s="4"/>
    </row>
    <row r="689" ht="13.5" customHeight="1">
      <c r="A689" s="4"/>
      <c r="B689" s="4"/>
      <c r="C689" s="4"/>
      <c r="D689" s="4"/>
      <c r="E689" s="4"/>
      <c r="F689" s="4"/>
      <c r="G689" s="4"/>
      <c r="H689" s="4"/>
      <c r="J689" s="4"/>
    </row>
    <row r="690" ht="13.5" customHeight="1">
      <c r="A690" s="4"/>
      <c r="B690" s="4"/>
      <c r="C690" s="4"/>
      <c r="D690" s="4"/>
      <c r="E690" s="4"/>
      <c r="F690" s="4"/>
      <c r="G690" s="4"/>
      <c r="H690" s="4"/>
      <c r="J690" s="4"/>
    </row>
    <row r="691" ht="13.5" customHeight="1">
      <c r="A691" s="4"/>
      <c r="B691" s="4"/>
      <c r="C691" s="4"/>
      <c r="D691" s="4"/>
      <c r="E691" s="4"/>
      <c r="F691" s="4"/>
      <c r="G691" s="4"/>
      <c r="H691" s="4"/>
      <c r="J691" s="4"/>
    </row>
    <row r="692" ht="13.5" customHeight="1">
      <c r="A692" s="4"/>
      <c r="B692" s="4"/>
      <c r="C692" s="4"/>
      <c r="D692" s="4"/>
      <c r="E692" s="4"/>
      <c r="F692" s="4"/>
      <c r="G692" s="4"/>
      <c r="H692" s="4"/>
      <c r="J692" s="4"/>
    </row>
    <row r="693" ht="13.5" customHeight="1">
      <c r="A693" s="4"/>
      <c r="B693" s="4"/>
      <c r="C693" s="4"/>
      <c r="D693" s="4"/>
      <c r="E693" s="4"/>
      <c r="F693" s="4"/>
      <c r="G693" s="4"/>
      <c r="H693" s="4"/>
      <c r="J693" s="4"/>
    </row>
    <row r="694" ht="13.5" customHeight="1">
      <c r="A694" s="4"/>
      <c r="B694" s="4"/>
      <c r="C694" s="4"/>
      <c r="D694" s="4"/>
      <c r="E694" s="4"/>
      <c r="F694" s="4"/>
      <c r="G694" s="4"/>
      <c r="H694" s="4"/>
      <c r="J694" s="4"/>
    </row>
    <row r="695" ht="13.5" customHeight="1">
      <c r="A695" s="4"/>
      <c r="B695" s="4"/>
      <c r="C695" s="4"/>
      <c r="D695" s="4"/>
      <c r="E695" s="4"/>
      <c r="F695" s="4"/>
      <c r="G695" s="4"/>
      <c r="H695" s="4"/>
      <c r="J695" s="4"/>
    </row>
    <row r="696" ht="13.5" customHeight="1">
      <c r="A696" s="4"/>
      <c r="B696" s="4"/>
      <c r="C696" s="4"/>
      <c r="D696" s="4"/>
      <c r="E696" s="4"/>
      <c r="F696" s="4"/>
      <c r="G696" s="4"/>
      <c r="H696" s="4"/>
      <c r="J696" s="4"/>
    </row>
    <row r="697" ht="13.5" customHeight="1">
      <c r="A697" s="4"/>
      <c r="B697" s="4"/>
      <c r="C697" s="4"/>
      <c r="D697" s="4"/>
      <c r="E697" s="4"/>
      <c r="F697" s="4"/>
      <c r="G697" s="4"/>
      <c r="H697" s="4"/>
      <c r="J697" s="4"/>
    </row>
    <row r="698" ht="13.5" customHeight="1">
      <c r="A698" s="4"/>
      <c r="B698" s="4"/>
      <c r="C698" s="4"/>
      <c r="D698" s="4"/>
      <c r="E698" s="4"/>
      <c r="F698" s="4"/>
      <c r="G698" s="4"/>
      <c r="H698" s="4"/>
      <c r="J698" s="4"/>
    </row>
    <row r="699" ht="13.5" customHeight="1">
      <c r="A699" s="4"/>
      <c r="B699" s="4"/>
      <c r="C699" s="4"/>
      <c r="D699" s="4"/>
      <c r="E699" s="4"/>
      <c r="F699" s="4"/>
      <c r="G699" s="4"/>
      <c r="H699" s="4"/>
      <c r="J699" s="4"/>
    </row>
    <row r="700" ht="13.5" customHeight="1">
      <c r="A700" s="4"/>
      <c r="B700" s="4"/>
      <c r="C700" s="4"/>
      <c r="D700" s="4"/>
      <c r="E700" s="4"/>
      <c r="F700" s="4"/>
      <c r="G700" s="4"/>
      <c r="H700" s="4"/>
      <c r="J700" s="4"/>
    </row>
    <row r="701" ht="13.5" customHeight="1">
      <c r="A701" s="4"/>
      <c r="B701" s="4"/>
      <c r="C701" s="4"/>
      <c r="D701" s="4"/>
      <c r="E701" s="4"/>
      <c r="F701" s="4"/>
      <c r="G701" s="4"/>
      <c r="H701" s="4"/>
      <c r="J701" s="4"/>
    </row>
    <row r="702" ht="13.5" customHeight="1">
      <c r="A702" s="4"/>
      <c r="B702" s="4"/>
      <c r="C702" s="4"/>
      <c r="D702" s="4"/>
      <c r="E702" s="4"/>
      <c r="F702" s="4"/>
      <c r="G702" s="4"/>
      <c r="H702" s="4"/>
      <c r="J702" s="4"/>
    </row>
    <row r="703" ht="13.5" customHeight="1">
      <c r="A703" s="4"/>
      <c r="B703" s="4"/>
      <c r="C703" s="4"/>
      <c r="D703" s="4"/>
      <c r="E703" s="4"/>
      <c r="F703" s="4"/>
      <c r="G703" s="4"/>
      <c r="H703" s="4"/>
      <c r="J703" s="4"/>
    </row>
    <row r="704" ht="13.5" customHeight="1">
      <c r="A704" s="4"/>
      <c r="B704" s="4"/>
      <c r="C704" s="4"/>
      <c r="D704" s="4"/>
      <c r="E704" s="4"/>
      <c r="F704" s="4"/>
      <c r="G704" s="4"/>
      <c r="H704" s="4"/>
      <c r="J704" s="4"/>
    </row>
    <row r="705" ht="13.5" customHeight="1">
      <c r="A705" s="4"/>
      <c r="B705" s="4"/>
      <c r="C705" s="4"/>
      <c r="D705" s="4"/>
      <c r="E705" s="4"/>
      <c r="F705" s="4"/>
      <c r="G705" s="4"/>
      <c r="H705" s="4"/>
      <c r="J705" s="4"/>
    </row>
    <row r="706" ht="13.5" customHeight="1">
      <c r="A706" s="4"/>
      <c r="B706" s="4"/>
      <c r="C706" s="4"/>
      <c r="D706" s="4"/>
      <c r="E706" s="4"/>
      <c r="F706" s="4"/>
      <c r="G706" s="4"/>
      <c r="H706" s="4"/>
      <c r="J706" s="4"/>
    </row>
    <row r="707" ht="13.5" customHeight="1">
      <c r="A707" s="4"/>
      <c r="B707" s="4"/>
      <c r="C707" s="4"/>
      <c r="D707" s="4"/>
      <c r="E707" s="4"/>
      <c r="F707" s="4"/>
      <c r="G707" s="4"/>
      <c r="H707" s="4"/>
      <c r="J707" s="4"/>
    </row>
    <row r="708" ht="13.5" customHeight="1">
      <c r="A708" s="4"/>
      <c r="B708" s="4"/>
      <c r="C708" s="4"/>
      <c r="D708" s="4"/>
      <c r="E708" s="4"/>
      <c r="F708" s="4"/>
      <c r="G708" s="4"/>
      <c r="H708" s="4"/>
      <c r="J708" s="4"/>
    </row>
    <row r="709" ht="13.5" customHeight="1">
      <c r="A709" s="4"/>
      <c r="B709" s="4"/>
      <c r="C709" s="4"/>
      <c r="D709" s="4"/>
      <c r="E709" s="4"/>
      <c r="F709" s="4"/>
      <c r="G709" s="4"/>
      <c r="H709" s="4"/>
      <c r="J709" s="4"/>
    </row>
    <row r="710" ht="13.5" customHeight="1">
      <c r="A710" s="4"/>
      <c r="B710" s="4"/>
      <c r="C710" s="4"/>
      <c r="D710" s="4"/>
      <c r="E710" s="4"/>
      <c r="F710" s="4"/>
      <c r="G710" s="4"/>
      <c r="H710" s="4"/>
      <c r="J710" s="4"/>
    </row>
    <row r="711" ht="13.5" customHeight="1">
      <c r="A711" s="4"/>
      <c r="B711" s="4"/>
      <c r="C711" s="4"/>
      <c r="D711" s="4"/>
      <c r="E711" s="4"/>
      <c r="F711" s="4"/>
      <c r="G711" s="4"/>
      <c r="H711" s="4"/>
      <c r="J711" s="4"/>
    </row>
    <row r="712" ht="13.5" customHeight="1">
      <c r="A712" s="4"/>
      <c r="B712" s="4"/>
      <c r="C712" s="4"/>
      <c r="D712" s="4"/>
      <c r="E712" s="4"/>
      <c r="F712" s="4"/>
      <c r="G712" s="4"/>
      <c r="H712" s="4"/>
      <c r="J712" s="4"/>
    </row>
    <row r="713" ht="13.5" customHeight="1">
      <c r="A713" s="4"/>
      <c r="B713" s="4"/>
      <c r="C713" s="4"/>
      <c r="D713" s="4"/>
      <c r="E713" s="4"/>
      <c r="F713" s="4"/>
      <c r="G713" s="4"/>
      <c r="H713" s="4"/>
      <c r="J713" s="4"/>
    </row>
    <row r="714" ht="13.5" customHeight="1">
      <c r="A714" s="4"/>
      <c r="B714" s="4"/>
      <c r="C714" s="4"/>
      <c r="D714" s="4"/>
      <c r="E714" s="4"/>
      <c r="F714" s="4"/>
      <c r="G714" s="4"/>
      <c r="H714" s="4"/>
      <c r="J714" s="4"/>
    </row>
    <row r="715" ht="13.5" customHeight="1">
      <c r="A715" s="4"/>
      <c r="B715" s="4"/>
      <c r="C715" s="4"/>
      <c r="D715" s="4"/>
      <c r="E715" s="4"/>
      <c r="F715" s="4"/>
      <c r="G715" s="4"/>
      <c r="H715" s="4"/>
      <c r="J715" s="4"/>
    </row>
    <row r="716" ht="13.5" customHeight="1">
      <c r="A716" s="4"/>
      <c r="B716" s="4"/>
      <c r="C716" s="4"/>
      <c r="D716" s="4"/>
      <c r="E716" s="4"/>
      <c r="F716" s="4"/>
      <c r="G716" s="4"/>
      <c r="H716" s="4"/>
      <c r="J716" s="4"/>
    </row>
    <row r="717" ht="13.5" customHeight="1">
      <c r="A717" s="4"/>
      <c r="B717" s="4"/>
      <c r="C717" s="4"/>
      <c r="D717" s="4"/>
      <c r="E717" s="4"/>
      <c r="F717" s="4"/>
      <c r="G717" s="4"/>
      <c r="H717" s="4"/>
      <c r="J717" s="4"/>
    </row>
    <row r="718" ht="13.5" customHeight="1">
      <c r="A718" s="4"/>
      <c r="B718" s="4"/>
      <c r="C718" s="4"/>
      <c r="D718" s="4"/>
      <c r="E718" s="4"/>
      <c r="F718" s="4"/>
      <c r="G718" s="4"/>
      <c r="H718" s="4"/>
      <c r="J718" s="4"/>
    </row>
    <row r="719" ht="13.5" customHeight="1">
      <c r="A719" s="4"/>
      <c r="B719" s="4"/>
      <c r="C719" s="4"/>
      <c r="D719" s="4"/>
      <c r="E719" s="4"/>
      <c r="F719" s="4"/>
      <c r="G719" s="4"/>
      <c r="H719" s="4"/>
      <c r="J719" s="4"/>
    </row>
    <row r="720" ht="13.5" customHeight="1">
      <c r="A720" s="4"/>
      <c r="B720" s="4"/>
      <c r="C720" s="4"/>
      <c r="D720" s="4"/>
      <c r="E720" s="4"/>
      <c r="F720" s="4"/>
      <c r="G720" s="4"/>
      <c r="H720" s="4"/>
      <c r="J720" s="4"/>
    </row>
    <row r="721" ht="13.5" customHeight="1">
      <c r="A721" s="4"/>
      <c r="B721" s="4"/>
      <c r="C721" s="4"/>
      <c r="D721" s="4"/>
      <c r="E721" s="4"/>
      <c r="F721" s="4"/>
      <c r="G721" s="4"/>
      <c r="H721" s="4"/>
      <c r="J721" s="4"/>
    </row>
    <row r="722" ht="13.5" customHeight="1">
      <c r="A722" s="4"/>
      <c r="B722" s="4"/>
      <c r="C722" s="4"/>
      <c r="D722" s="4"/>
      <c r="E722" s="4"/>
      <c r="F722" s="4"/>
      <c r="G722" s="4"/>
      <c r="H722" s="4"/>
      <c r="J722" s="4"/>
    </row>
    <row r="723" ht="13.5" customHeight="1">
      <c r="A723" s="4"/>
      <c r="B723" s="4"/>
      <c r="C723" s="4"/>
      <c r="D723" s="4"/>
      <c r="E723" s="4"/>
      <c r="F723" s="4"/>
      <c r="G723" s="4"/>
      <c r="H723" s="4"/>
      <c r="J723" s="4"/>
    </row>
    <row r="724" ht="13.5" customHeight="1">
      <c r="A724" s="4"/>
      <c r="B724" s="4"/>
      <c r="C724" s="4"/>
      <c r="D724" s="4"/>
      <c r="E724" s="4"/>
      <c r="F724" s="4"/>
      <c r="G724" s="4"/>
      <c r="H724" s="4"/>
      <c r="J724" s="4"/>
    </row>
    <row r="725" ht="13.5" customHeight="1">
      <c r="A725" s="4"/>
      <c r="B725" s="4"/>
      <c r="C725" s="4"/>
      <c r="D725" s="4"/>
      <c r="E725" s="4"/>
      <c r="F725" s="4"/>
      <c r="G725" s="4"/>
      <c r="H725" s="4"/>
      <c r="J725" s="4"/>
    </row>
    <row r="726" ht="13.5" customHeight="1">
      <c r="A726" s="4"/>
      <c r="B726" s="4"/>
      <c r="C726" s="4"/>
      <c r="D726" s="4"/>
      <c r="E726" s="4"/>
      <c r="F726" s="4"/>
      <c r="G726" s="4"/>
      <c r="H726" s="4"/>
      <c r="J726" s="4"/>
    </row>
    <row r="727" ht="13.5" customHeight="1">
      <c r="A727" s="4"/>
      <c r="B727" s="4"/>
      <c r="C727" s="4"/>
      <c r="D727" s="4"/>
      <c r="E727" s="4"/>
      <c r="F727" s="4"/>
      <c r="G727" s="4"/>
      <c r="H727" s="4"/>
      <c r="J727" s="4"/>
    </row>
    <row r="728" ht="13.5" customHeight="1">
      <c r="A728" s="4"/>
      <c r="B728" s="4"/>
      <c r="C728" s="4"/>
      <c r="D728" s="4"/>
      <c r="E728" s="4"/>
      <c r="F728" s="4"/>
      <c r="G728" s="4"/>
      <c r="H728" s="4"/>
      <c r="J728" s="4"/>
    </row>
    <row r="729" ht="13.5" customHeight="1">
      <c r="A729" s="4"/>
      <c r="B729" s="4"/>
      <c r="C729" s="4"/>
      <c r="D729" s="4"/>
      <c r="E729" s="4"/>
      <c r="F729" s="4"/>
      <c r="G729" s="4"/>
      <c r="H729" s="4"/>
      <c r="J729" s="4"/>
    </row>
    <row r="730" ht="13.5" customHeight="1">
      <c r="A730" s="4"/>
      <c r="B730" s="4"/>
      <c r="C730" s="4"/>
      <c r="D730" s="4"/>
      <c r="E730" s="4"/>
      <c r="F730" s="4"/>
      <c r="G730" s="4"/>
      <c r="H730" s="4"/>
      <c r="J730" s="4"/>
    </row>
    <row r="731" ht="13.5" customHeight="1">
      <c r="A731" s="4"/>
      <c r="B731" s="4"/>
      <c r="C731" s="4"/>
      <c r="D731" s="4"/>
      <c r="E731" s="4"/>
      <c r="F731" s="4"/>
      <c r="G731" s="4"/>
      <c r="H731" s="4"/>
      <c r="J731" s="4"/>
    </row>
    <row r="732" ht="13.5" customHeight="1">
      <c r="A732" s="4"/>
      <c r="B732" s="4"/>
      <c r="C732" s="4"/>
      <c r="D732" s="4"/>
      <c r="E732" s="4"/>
      <c r="F732" s="4"/>
      <c r="G732" s="4"/>
      <c r="H732" s="4"/>
      <c r="J732" s="4"/>
    </row>
    <row r="733" ht="13.5" customHeight="1">
      <c r="A733" s="4"/>
      <c r="B733" s="4"/>
      <c r="C733" s="4"/>
      <c r="D733" s="4"/>
      <c r="E733" s="4"/>
      <c r="F733" s="4"/>
      <c r="G733" s="4"/>
      <c r="H733" s="4"/>
      <c r="J733" s="4"/>
    </row>
    <row r="734" ht="13.5" customHeight="1">
      <c r="A734" s="4"/>
      <c r="B734" s="4"/>
      <c r="C734" s="4"/>
      <c r="D734" s="4"/>
      <c r="E734" s="4"/>
      <c r="F734" s="4"/>
      <c r="G734" s="4"/>
      <c r="H734" s="4"/>
      <c r="J734" s="4"/>
    </row>
    <row r="735" ht="13.5" customHeight="1">
      <c r="A735" s="4"/>
      <c r="B735" s="4"/>
      <c r="C735" s="4"/>
      <c r="D735" s="4"/>
      <c r="E735" s="4"/>
      <c r="F735" s="4"/>
      <c r="G735" s="4"/>
      <c r="H735" s="4"/>
      <c r="J735" s="4"/>
    </row>
    <row r="736" ht="13.5" customHeight="1">
      <c r="A736" s="4"/>
      <c r="B736" s="4"/>
      <c r="C736" s="4"/>
      <c r="D736" s="4"/>
      <c r="E736" s="4"/>
      <c r="F736" s="4"/>
      <c r="G736" s="4"/>
      <c r="H736" s="4"/>
      <c r="J736" s="4"/>
    </row>
    <row r="737" ht="13.5" customHeight="1">
      <c r="A737" s="4"/>
      <c r="B737" s="4"/>
      <c r="C737" s="4"/>
      <c r="D737" s="4"/>
      <c r="E737" s="4"/>
      <c r="F737" s="4"/>
      <c r="G737" s="4"/>
      <c r="H737" s="4"/>
      <c r="J737" s="4"/>
    </row>
    <row r="738" ht="13.5" customHeight="1">
      <c r="A738" s="4"/>
      <c r="B738" s="4"/>
      <c r="C738" s="4"/>
      <c r="D738" s="4"/>
      <c r="E738" s="4"/>
      <c r="F738" s="4"/>
      <c r="G738" s="4"/>
      <c r="H738" s="4"/>
      <c r="J738" s="4"/>
    </row>
    <row r="739" ht="13.5" customHeight="1">
      <c r="A739" s="4"/>
      <c r="B739" s="4"/>
      <c r="C739" s="4"/>
      <c r="D739" s="4"/>
      <c r="E739" s="4"/>
      <c r="F739" s="4"/>
      <c r="G739" s="4"/>
      <c r="H739" s="4"/>
      <c r="J739" s="4"/>
    </row>
    <row r="740" ht="13.5" customHeight="1">
      <c r="A740" s="4"/>
      <c r="B740" s="4"/>
      <c r="C740" s="4"/>
      <c r="D740" s="4"/>
      <c r="E740" s="4"/>
      <c r="F740" s="4"/>
      <c r="G740" s="4"/>
      <c r="H740" s="4"/>
      <c r="J740" s="4"/>
    </row>
    <row r="741" ht="13.5" customHeight="1">
      <c r="A741" s="4"/>
      <c r="B741" s="4"/>
      <c r="C741" s="4"/>
      <c r="D741" s="4"/>
      <c r="E741" s="4"/>
      <c r="F741" s="4"/>
      <c r="G741" s="4"/>
      <c r="H741" s="4"/>
      <c r="J741" s="4"/>
    </row>
    <row r="742" ht="13.5" customHeight="1">
      <c r="A742" s="4"/>
      <c r="B742" s="4"/>
      <c r="C742" s="4"/>
      <c r="D742" s="4"/>
      <c r="E742" s="4"/>
      <c r="F742" s="4"/>
      <c r="G742" s="4"/>
      <c r="H742" s="4"/>
      <c r="J742" s="4"/>
    </row>
    <row r="743" ht="13.5" customHeight="1">
      <c r="A743" s="4"/>
      <c r="B743" s="4"/>
      <c r="C743" s="4"/>
      <c r="D743" s="4"/>
      <c r="E743" s="4"/>
      <c r="F743" s="4"/>
      <c r="G743" s="4"/>
      <c r="H743" s="4"/>
      <c r="J743" s="4"/>
    </row>
    <row r="744" ht="13.5" customHeight="1">
      <c r="A744" s="4"/>
      <c r="B744" s="4"/>
      <c r="C744" s="4"/>
      <c r="D744" s="4"/>
      <c r="E744" s="4"/>
      <c r="F744" s="4"/>
      <c r="G744" s="4"/>
      <c r="H744" s="4"/>
      <c r="J744" s="4"/>
    </row>
    <row r="745" ht="13.5" customHeight="1">
      <c r="A745" s="4"/>
      <c r="B745" s="4"/>
      <c r="C745" s="4"/>
      <c r="D745" s="4"/>
      <c r="E745" s="4"/>
      <c r="F745" s="4"/>
      <c r="G745" s="4"/>
      <c r="H745" s="4"/>
      <c r="J745" s="4"/>
    </row>
    <row r="746" ht="13.5" customHeight="1">
      <c r="A746" s="4"/>
      <c r="B746" s="4"/>
      <c r="C746" s="4"/>
      <c r="D746" s="4"/>
      <c r="E746" s="4"/>
      <c r="F746" s="4"/>
      <c r="G746" s="4"/>
      <c r="H746" s="4"/>
      <c r="J746" s="4"/>
    </row>
    <row r="747" ht="13.5" customHeight="1">
      <c r="A747" s="4"/>
      <c r="B747" s="4"/>
      <c r="C747" s="4"/>
      <c r="D747" s="4"/>
      <c r="E747" s="4"/>
      <c r="F747" s="4"/>
      <c r="G747" s="4"/>
      <c r="H747" s="4"/>
      <c r="J747" s="4"/>
    </row>
    <row r="748" ht="13.5" customHeight="1">
      <c r="A748" s="4"/>
      <c r="B748" s="4"/>
      <c r="C748" s="4"/>
      <c r="D748" s="4"/>
      <c r="E748" s="4"/>
      <c r="F748" s="4"/>
      <c r="G748" s="4"/>
      <c r="H748" s="4"/>
      <c r="J748" s="4"/>
    </row>
    <row r="749" ht="13.5" customHeight="1">
      <c r="A749" s="4"/>
      <c r="B749" s="4"/>
      <c r="C749" s="4"/>
      <c r="D749" s="4"/>
      <c r="E749" s="4"/>
      <c r="F749" s="4"/>
      <c r="G749" s="4"/>
      <c r="H749" s="4"/>
      <c r="J749" s="4"/>
    </row>
    <row r="750" ht="13.5" customHeight="1">
      <c r="A750" s="4"/>
      <c r="B750" s="4"/>
      <c r="C750" s="4"/>
      <c r="D750" s="4"/>
      <c r="E750" s="4"/>
      <c r="F750" s="4"/>
      <c r="G750" s="4"/>
      <c r="H750" s="4"/>
      <c r="J750" s="4"/>
    </row>
    <row r="751" ht="13.5" customHeight="1">
      <c r="A751" s="4"/>
      <c r="B751" s="4"/>
      <c r="C751" s="4"/>
      <c r="D751" s="4"/>
      <c r="E751" s="4"/>
      <c r="F751" s="4"/>
      <c r="G751" s="4"/>
      <c r="H751" s="4"/>
      <c r="J751" s="4"/>
    </row>
    <row r="752" ht="13.5" customHeight="1">
      <c r="A752" s="4"/>
      <c r="B752" s="4"/>
      <c r="C752" s="4"/>
      <c r="D752" s="4"/>
      <c r="E752" s="4"/>
      <c r="F752" s="4"/>
      <c r="G752" s="4"/>
      <c r="H752" s="4"/>
      <c r="J752" s="4"/>
    </row>
    <row r="753" ht="13.5" customHeight="1">
      <c r="A753" s="4"/>
      <c r="B753" s="4"/>
      <c r="C753" s="4"/>
      <c r="D753" s="4"/>
      <c r="E753" s="4"/>
      <c r="F753" s="4"/>
      <c r="G753" s="4"/>
      <c r="H753" s="4"/>
      <c r="J753" s="4"/>
    </row>
    <row r="754" ht="13.5" customHeight="1">
      <c r="A754" s="4"/>
      <c r="B754" s="4"/>
      <c r="C754" s="4"/>
      <c r="D754" s="4"/>
      <c r="E754" s="4"/>
      <c r="F754" s="4"/>
      <c r="G754" s="4"/>
      <c r="H754" s="4"/>
      <c r="J754" s="4"/>
    </row>
    <row r="755" ht="13.5" customHeight="1">
      <c r="A755" s="4"/>
      <c r="B755" s="4"/>
      <c r="C755" s="4"/>
      <c r="D755" s="4"/>
      <c r="E755" s="4"/>
      <c r="F755" s="4"/>
      <c r="G755" s="4"/>
      <c r="H755" s="4"/>
      <c r="J755" s="4"/>
    </row>
    <row r="756" ht="13.5" customHeight="1">
      <c r="A756" s="4"/>
      <c r="B756" s="4"/>
      <c r="C756" s="4"/>
      <c r="D756" s="4"/>
      <c r="E756" s="4"/>
      <c r="F756" s="4"/>
      <c r="G756" s="4"/>
      <c r="H756" s="4"/>
      <c r="J756" s="4"/>
    </row>
    <row r="757" ht="13.5" customHeight="1">
      <c r="A757" s="4"/>
      <c r="B757" s="4"/>
      <c r="C757" s="4"/>
      <c r="D757" s="4"/>
      <c r="E757" s="4"/>
      <c r="F757" s="4"/>
      <c r="G757" s="4"/>
      <c r="H757" s="4"/>
      <c r="J757" s="4"/>
    </row>
    <row r="758" ht="13.5" customHeight="1">
      <c r="A758" s="4"/>
      <c r="B758" s="4"/>
      <c r="C758" s="4"/>
      <c r="D758" s="4"/>
      <c r="E758" s="4"/>
      <c r="F758" s="4"/>
      <c r="G758" s="4"/>
      <c r="H758" s="4"/>
      <c r="J758" s="4"/>
    </row>
    <row r="759" ht="13.5" customHeight="1">
      <c r="A759" s="4"/>
      <c r="B759" s="4"/>
      <c r="C759" s="4"/>
      <c r="D759" s="4"/>
      <c r="E759" s="4"/>
      <c r="F759" s="4"/>
      <c r="G759" s="4"/>
      <c r="H759" s="4"/>
      <c r="J759" s="4"/>
    </row>
    <row r="760" ht="13.5" customHeight="1">
      <c r="A760" s="4"/>
      <c r="B760" s="4"/>
      <c r="C760" s="4"/>
      <c r="D760" s="4"/>
      <c r="E760" s="4"/>
      <c r="F760" s="4"/>
      <c r="G760" s="4"/>
      <c r="H760" s="4"/>
      <c r="J760" s="4"/>
    </row>
    <row r="761" ht="13.5" customHeight="1">
      <c r="A761" s="4"/>
      <c r="B761" s="4"/>
      <c r="C761" s="4"/>
      <c r="D761" s="4"/>
      <c r="E761" s="4"/>
      <c r="F761" s="4"/>
      <c r="G761" s="4"/>
      <c r="H761" s="4"/>
      <c r="J761" s="4"/>
    </row>
    <row r="762" ht="13.5" customHeight="1">
      <c r="A762" s="4"/>
      <c r="B762" s="4"/>
      <c r="C762" s="4"/>
      <c r="D762" s="4"/>
      <c r="E762" s="4"/>
      <c r="F762" s="4"/>
      <c r="G762" s="4"/>
      <c r="H762" s="4"/>
      <c r="J762" s="4"/>
    </row>
    <row r="763" ht="13.5" customHeight="1">
      <c r="A763" s="4"/>
      <c r="B763" s="4"/>
      <c r="C763" s="4"/>
      <c r="D763" s="4"/>
      <c r="E763" s="4"/>
      <c r="F763" s="4"/>
      <c r="G763" s="4"/>
      <c r="H763" s="4"/>
      <c r="J763" s="4"/>
    </row>
    <row r="764" ht="13.5" customHeight="1">
      <c r="A764" s="4"/>
      <c r="B764" s="4"/>
      <c r="C764" s="4"/>
      <c r="D764" s="4"/>
      <c r="E764" s="4"/>
      <c r="F764" s="4"/>
      <c r="G764" s="4"/>
      <c r="H764" s="4"/>
      <c r="J764" s="4"/>
    </row>
    <row r="765" ht="13.5" customHeight="1">
      <c r="A765" s="4"/>
      <c r="B765" s="4"/>
      <c r="C765" s="4"/>
      <c r="D765" s="4"/>
      <c r="E765" s="4"/>
      <c r="F765" s="4"/>
      <c r="G765" s="4"/>
      <c r="H765" s="4"/>
      <c r="J765" s="4"/>
    </row>
    <row r="766" ht="13.5" customHeight="1">
      <c r="A766" s="4"/>
      <c r="B766" s="4"/>
      <c r="C766" s="4"/>
      <c r="D766" s="4"/>
      <c r="E766" s="4"/>
      <c r="F766" s="4"/>
      <c r="G766" s="4"/>
      <c r="H766" s="4"/>
      <c r="J766" s="4"/>
    </row>
    <row r="767" ht="13.5" customHeight="1">
      <c r="A767" s="4"/>
      <c r="B767" s="4"/>
      <c r="C767" s="4"/>
      <c r="D767" s="4"/>
      <c r="E767" s="4"/>
      <c r="F767" s="4"/>
      <c r="G767" s="4"/>
      <c r="H767" s="4"/>
      <c r="J767" s="4"/>
    </row>
    <row r="768" ht="13.5" customHeight="1">
      <c r="A768" s="4"/>
      <c r="B768" s="4"/>
      <c r="C768" s="4"/>
      <c r="D768" s="4"/>
      <c r="E768" s="4"/>
      <c r="F768" s="4"/>
      <c r="G768" s="4"/>
      <c r="H768" s="4"/>
      <c r="J768" s="4"/>
    </row>
    <row r="769" ht="13.5" customHeight="1">
      <c r="A769" s="4"/>
      <c r="B769" s="4"/>
      <c r="C769" s="4"/>
      <c r="D769" s="4"/>
      <c r="E769" s="4"/>
      <c r="F769" s="4"/>
      <c r="G769" s="4"/>
      <c r="H769" s="4"/>
      <c r="J769" s="4"/>
    </row>
    <row r="770" ht="13.5" customHeight="1">
      <c r="A770" s="4"/>
      <c r="B770" s="4"/>
      <c r="C770" s="4"/>
      <c r="D770" s="4"/>
      <c r="E770" s="4"/>
      <c r="F770" s="4"/>
      <c r="G770" s="4"/>
      <c r="H770" s="4"/>
      <c r="J770" s="4"/>
    </row>
    <row r="771" ht="13.5" customHeight="1">
      <c r="A771" s="4"/>
      <c r="B771" s="4"/>
      <c r="C771" s="4"/>
      <c r="D771" s="4"/>
      <c r="E771" s="4"/>
      <c r="F771" s="4"/>
      <c r="G771" s="4"/>
      <c r="H771" s="4"/>
      <c r="J771" s="4"/>
    </row>
    <row r="772" ht="13.5" customHeight="1">
      <c r="A772" s="4"/>
      <c r="B772" s="4"/>
      <c r="C772" s="4"/>
      <c r="D772" s="4"/>
      <c r="E772" s="4"/>
      <c r="F772" s="4"/>
      <c r="G772" s="4"/>
      <c r="H772" s="4"/>
      <c r="J772" s="4"/>
    </row>
    <row r="773" ht="13.5" customHeight="1">
      <c r="A773" s="4"/>
      <c r="B773" s="4"/>
      <c r="C773" s="4"/>
      <c r="D773" s="4"/>
      <c r="E773" s="4"/>
      <c r="F773" s="4"/>
      <c r="G773" s="4"/>
      <c r="H773" s="4"/>
      <c r="J773" s="4"/>
    </row>
    <row r="774" ht="13.5" customHeight="1">
      <c r="A774" s="4"/>
      <c r="B774" s="4"/>
      <c r="C774" s="4"/>
      <c r="D774" s="4"/>
      <c r="E774" s="4"/>
      <c r="F774" s="4"/>
      <c r="G774" s="4"/>
      <c r="H774" s="4"/>
      <c r="J774" s="4"/>
    </row>
    <row r="775" ht="13.5" customHeight="1">
      <c r="A775" s="4"/>
      <c r="B775" s="4"/>
      <c r="C775" s="4"/>
      <c r="D775" s="4"/>
      <c r="E775" s="4"/>
      <c r="F775" s="4"/>
      <c r="G775" s="4"/>
      <c r="H775" s="4"/>
      <c r="J775" s="4"/>
    </row>
    <row r="776" ht="13.5" customHeight="1">
      <c r="A776" s="4"/>
      <c r="B776" s="4"/>
      <c r="C776" s="4"/>
      <c r="D776" s="4"/>
      <c r="E776" s="4"/>
      <c r="F776" s="4"/>
      <c r="G776" s="4"/>
      <c r="H776" s="4"/>
      <c r="J776" s="4"/>
    </row>
    <row r="777" ht="13.5" customHeight="1">
      <c r="A777" s="4"/>
      <c r="B777" s="4"/>
      <c r="C777" s="4"/>
      <c r="D777" s="4"/>
      <c r="E777" s="4"/>
      <c r="F777" s="4"/>
      <c r="G777" s="4"/>
      <c r="H777" s="4"/>
      <c r="J777" s="4"/>
    </row>
    <row r="778" ht="13.5" customHeight="1">
      <c r="A778" s="4"/>
      <c r="B778" s="4"/>
      <c r="C778" s="4"/>
      <c r="D778" s="4"/>
      <c r="E778" s="4"/>
      <c r="F778" s="4"/>
      <c r="G778" s="4"/>
      <c r="H778" s="4"/>
      <c r="J778" s="4"/>
    </row>
    <row r="779" ht="13.5" customHeight="1">
      <c r="A779" s="4"/>
      <c r="B779" s="4"/>
      <c r="C779" s="4"/>
      <c r="D779" s="4"/>
      <c r="E779" s="4"/>
      <c r="F779" s="4"/>
      <c r="G779" s="4"/>
      <c r="H779" s="4"/>
      <c r="J779" s="4"/>
    </row>
    <row r="780" ht="13.5" customHeight="1">
      <c r="A780" s="4"/>
      <c r="B780" s="4"/>
      <c r="C780" s="4"/>
      <c r="D780" s="4"/>
      <c r="E780" s="4"/>
      <c r="F780" s="4"/>
      <c r="G780" s="4"/>
      <c r="H780" s="4"/>
      <c r="J780" s="4"/>
    </row>
    <row r="781" ht="13.5" customHeight="1">
      <c r="A781" s="4"/>
      <c r="B781" s="4"/>
      <c r="C781" s="4"/>
      <c r="D781" s="4"/>
      <c r="E781" s="4"/>
      <c r="F781" s="4"/>
      <c r="G781" s="4"/>
      <c r="H781" s="4"/>
      <c r="J781" s="4"/>
    </row>
    <row r="782" ht="13.5" customHeight="1">
      <c r="A782" s="4"/>
      <c r="B782" s="4"/>
      <c r="C782" s="4"/>
      <c r="D782" s="4"/>
      <c r="E782" s="4"/>
      <c r="F782" s="4"/>
      <c r="G782" s="4"/>
      <c r="H782" s="4"/>
      <c r="J782" s="4"/>
    </row>
    <row r="783" ht="13.5" customHeight="1">
      <c r="A783" s="4"/>
      <c r="B783" s="4"/>
      <c r="C783" s="4"/>
      <c r="D783" s="4"/>
      <c r="E783" s="4"/>
      <c r="F783" s="4"/>
      <c r="G783" s="4"/>
      <c r="H783" s="4"/>
      <c r="J783" s="4"/>
    </row>
    <row r="784" ht="13.5" customHeight="1">
      <c r="A784" s="4"/>
      <c r="B784" s="4"/>
      <c r="C784" s="4"/>
      <c r="D784" s="4"/>
      <c r="E784" s="4"/>
      <c r="F784" s="4"/>
      <c r="G784" s="4"/>
      <c r="H784" s="4"/>
      <c r="J784" s="4"/>
    </row>
    <row r="785" ht="13.5" customHeight="1">
      <c r="A785" s="4"/>
      <c r="B785" s="4"/>
      <c r="C785" s="4"/>
      <c r="D785" s="4"/>
      <c r="E785" s="4"/>
      <c r="F785" s="4"/>
      <c r="G785" s="4"/>
      <c r="H785" s="4"/>
      <c r="J785" s="4"/>
    </row>
    <row r="786" ht="13.5" customHeight="1">
      <c r="A786" s="4"/>
      <c r="B786" s="4"/>
      <c r="C786" s="4"/>
      <c r="D786" s="4"/>
      <c r="E786" s="4"/>
      <c r="F786" s="4"/>
      <c r="G786" s="4"/>
      <c r="H786" s="4"/>
      <c r="J786" s="4"/>
    </row>
    <row r="787" ht="13.5" customHeight="1">
      <c r="A787" s="4"/>
      <c r="B787" s="4"/>
      <c r="C787" s="4"/>
      <c r="D787" s="4"/>
      <c r="E787" s="4"/>
      <c r="F787" s="4"/>
      <c r="G787" s="4"/>
      <c r="H787" s="4"/>
      <c r="J787" s="4"/>
    </row>
    <row r="788" ht="13.5" customHeight="1">
      <c r="A788" s="4"/>
      <c r="B788" s="4"/>
      <c r="C788" s="4"/>
      <c r="D788" s="4"/>
      <c r="E788" s="4"/>
      <c r="F788" s="4"/>
      <c r="G788" s="4"/>
      <c r="H788" s="4"/>
      <c r="J788" s="4"/>
    </row>
    <row r="789" ht="13.5" customHeight="1">
      <c r="A789" s="4"/>
      <c r="B789" s="4"/>
      <c r="C789" s="4"/>
      <c r="D789" s="4"/>
      <c r="E789" s="4"/>
      <c r="F789" s="4"/>
      <c r="G789" s="4"/>
      <c r="H789" s="4"/>
      <c r="J789" s="4"/>
    </row>
    <row r="790" ht="13.5" customHeight="1">
      <c r="A790" s="4"/>
      <c r="B790" s="4"/>
      <c r="C790" s="4"/>
      <c r="D790" s="4"/>
      <c r="E790" s="4"/>
      <c r="F790" s="4"/>
      <c r="G790" s="4"/>
      <c r="H790" s="4"/>
      <c r="J790" s="4"/>
    </row>
    <row r="791" ht="13.5" customHeight="1">
      <c r="A791" s="4"/>
      <c r="B791" s="4"/>
      <c r="C791" s="4"/>
      <c r="D791" s="4"/>
      <c r="E791" s="4"/>
      <c r="F791" s="4"/>
      <c r="G791" s="4"/>
      <c r="H791" s="4"/>
      <c r="J791" s="4"/>
    </row>
    <row r="792" ht="13.5" customHeight="1">
      <c r="A792" s="4"/>
      <c r="B792" s="4"/>
      <c r="C792" s="4"/>
      <c r="D792" s="4"/>
      <c r="E792" s="4"/>
      <c r="F792" s="4"/>
      <c r="G792" s="4"/>
      <c r="H792" s="4"/>
      <c r="J792" s="4"/>
    </row>
    <row r="793" ht="13.5" customHeight="1">
      <c r="A793" s="4"/>
      <c r="B793" s="4"/>
      <c r="C793" s="4"/>
      <c r="D793" s="4"/>
      <c r="E793" s="4"/>
      <c r="F793" s="4"/>
      <c r="G793" s="4"/>
      <c r="H793" s="4"/>
      <c r="J793" s="4"/>
    </row>
    <row r="794" ht="13.5" customHeight="1">
      <c r="A794" s="4"/>
      <c r="B794" s="4"/>
      <c r="C794" s="4"/>
      <c r="D794" s="4"/>
      <c r="E794" s="4"/>
      <c r="F794" s="4"/>
      <c r="G794" s="4"/>
      <c r="H794" s="4"/>
      <c r="J794" s="4"/>
    </row>
    <row r="795" ht="13.5" customHeight="1">
      <c r="A795" s="4"/>
      <c r="B795" s="4"/>
      <c r="C795" s="4"/>
      <c r="D795" s="4"/>
      <c r="E795" s="4"/>
      <c r="F795" s="4"/>
      <c r="G795" s="4"/>
      <c r="H795" s="4"/>
      <c r="J795" s="4"/>
    </row>
    <row r="796" ht="13.5" customHeight="1">
      <c r="A796" s="4"/>
      <c r="B796" s="4"/>
      <c r="C796" s="4"/>
      <c r="D796" s="4"/>
      <c r="E796" s="4"/>
      <c r="F796" s="4"/>
      <c r="G796" s="4"/>
      <c r="H796" s="4"/>
      <c r="J796" s="4"/>
    </row>
    <row r="797" ht="13.5" customHeight="1">
      <c r="A797" s="4"/>
      <c r="B797" s="4"/>
      <c r="C797" s="4"/>
      <c r="D797" s="4"/>
      <c r="E797" s="4"/>
      <c r="F797" s="4"/>
      <c r="G797" s="4"/>
      <c r="H797" s="4"/>
      <c r="J797" s="4"/>
    </row>
    <row r="798" ht="13.5" customHeight="1">
      <c r="A798" s="4"/>
      <c r="B798" s="4"/>
      <c r="C798" s="4"/>
      <c r="D798" s="4"/>
      <c r="E798" s="4"/>
      <c r="F798" s="4"/>
      <c r="G798" s="4"/>
      <c r="H798" s="4"/>
      <c r="J798" s="4"/>
    </row>
    <row r="799" ht="13.5" customHeight="1">
      <c r="A799" s="4"/>
      <c r="B799" s="4"/>
      <c r="C799" s="4"/>
      <c r="D799" s="4"/>
      <c r="E799" s="4"/>
      <c r="F799" s="4"/>
      <c r="G799" s="4"/>
      <c r="H799" s="4"/>
      <c r="J799" s="4"/>
    </row>
    <row r="800" ht="13.5" customHeight="1">
      <c r="A800" s="4"/>
      <c r="B800" s="4"/>
      <c r="C800" s="4"/>
      <c r="D800" s="4"/>
      <c r="E800" s="4"/>
      <c r="F800" s="4"/>
      <c r="G800" s="4"/>
      <c r="H800" s="4"/>
      <c r="J800" s="4"/>
    </row>
    <row r="801" ht="13.5" customHeight="1">
      <c r="A801" s="4"/>
      <c r="B801" s="4"/>
      <c r="C801" s="4"/>
      <c r="D801" s="4"/>
      <c r="E801" s="4"/>
      <c r="F801" s="4"/>
      <c r="G801" s="4"/>
      <c r="H801" s="4"/>
      <c r="J801" s="4"/>
    </row>
    <row r="802" ht="13.5" customHeight="1">
      <c r="A802" s="4"/>
      <c r="B802" s="4"/>
      <c r="C802" s="4"/>
      <c r="D802" s="4"/>
      <c r="E802" s="4"/>
      <c r="F802" s="4"/>
      <c r="G802" s="4"/>
      <c r="H802" s="4"/>
      <c r="J802" s="4"/>
    </row>
    <row r="803" ht="13.5" customHeight="1">
      <c r="A803" s="4"/>
      <c r="B803" s="4"/>
      <c r="C803" s="4"/>
      <c r="D803" s="4"/>
      <c r="E803" s="4"/>
      <c r="F803" s="4"/>
      <c r="G803" s="4"/>
      <c r="H803" s="4"/>
      <c r="J803" s="4"/>
    </row>
    <row r="804" ht="13.5" customHeight="1">
      <c r="A804" s="4"/>
      <c r="B804" s="4"/>
      <c r="C804" s="4"/>
      <c r="D804" s="4"/>
      <c r="E804" s="4"/>
      <c r="F804" s="4"/>
      <c r="G804" s="4"/>
      <c r="H804" s="4"/>
      <c r="J804" s="4"/>
    </row>
    <row r="805" ht="13.5" customHeight="1">
      <c r="A805" s="4"/>
      <c r="B805" s="4"/>
      <c r="C805" s="4"/>
      <c r="D805" s="4"/>
      <c r="E805" s="4"/>
      <c r="F805" s="4"/>
      <c r="G805" s="4"/>
      <c r="H805" s="4"/>
      <c r="J805" s="4"/>
    </row>
    <row r="806" ht="13.5" customHeight="1">
      <c r="A806" s="4"/>
      <c r="B806" s="4"/>
      <c r="C806" s="4"/>
      <c r="D806" s="4"/>
      <c r="E806" s="4"/>
      <c r="F806" s="4"/>
      <c r="G806" s="4"/>
      <c r="H806" s="4"/>
      <c r="J806" s="4"/>
    </row>
    <row r="807" ht="13.5" customHeight="1">
      <c r="A807" s="4"/>
      <c r="B807" s="4"/>
      <c r="C807" s="4"/>
      <c r="D807" s="4"/>
      <c r="E807" s="4"/>
      <c r="F807" s="4"/>
      <c r="G807" s="4"/>
      <c r="H807" s="4"/>
      <c r="J807" s="4"/>
    </row>
    <row r="808" ht="13.5" customHeight="1">
      <c r="A808" s="4"/>
      <c r="B808" s="4"/>
      <c r="C808" s="4"/>
      <c r="D808" s="4"/>
      <c r="E808" s="4"/>
      <c r="F808" s="4"/>
      <c r="G808" s="4"/>
      <c r="H808" s="4"/>
      <c r="J808" s="4"/>
    </row>
    <row r="809" ht="13.5" customHeight="1">
      <c r="A809" s="4"/>
      <c r="B809" s="4"/>
      <c r="C809" s="4"/>
      <c r="D809" s="4"/>
      <c r="E809" s="4"/>
      <c r="F809" s="4"/>
      <c r="G809" s="4"/>
      <c r="H809" s="4"/>
      <c r="J809" s="4"/>
    </row>
    <row r="810" ht="13.5" customHeight="1">
      <c r="A810" s="4"/>
      <c r="B810" s="4"/>
      <c r="C810" s="4"/>
      <c r="D810" s="4"/>
      <c r="E810" s="4"/>
      <c r="F810" s="4"/>
      <c r="G810" s="4"/>
      <c r="H810" s="4"/>
      <c r="J810" s="4"/>
    </row>
    <row r="811" ht="13.5" customHeight="1">
      <c r="A811" s="4"/>
      <c r="B811" s="4"/>
      <c r="C811" s="4"/>
      <c r="D811" s="4"/>
      <c r="E811" s="4"/>
      <c r="F811" s="4"/>
      <c r="G811" s="4"/>
      <c r="H811" s="4"/>
      <c r="J811" s="4"/>
    </row>
    <row r="812" ht="13.5" customHeight="1">
      <c r="A812" s="4"/>
      <c r="B812" s="4"/>
      <c r="C812" s="4"/>
      <c r="D812" s="4"/>
      <c r="E812" s="4"/>
      <c r="F812" s="4"/>
      <c r="G812" s="4"/>
      <c r="H812" s="4"/>
      <c r="J812" s="4"/>
    </row>
    <row r="813" ht="13.5" customHeight="1">
      <c r="A813" s="4"/>
      <c r="B813" s="4"/>
      <c r="C813" s="4"/>
      <c r="D813" s="4"/>
      <c r="E813" s="4"/>
      <c r="F813" s="4"/>
      <c r="G813" s="4"/>
      <c r="H813" s="4"/>
      <c r="J813" s="4"/>
    </row>
    <row r="814" ht="13.5" customHeight="1">
      <c r="A814" s="4"/>
      <c r="B814" s="4"/>
      <c r="C814" s="4"/>
      <c r="D814" s="4"/>
      <c r="E814" s="4"/>
      <c r="F814" s="4"/>
      <c r="G814" s="4"/>
      <c r="H814" s="4"/>
      <c r="J814" s="4"/>
    </row>
    <row r="815" ht="13.5" customHeight="1">
      <c r="A815" s="4"/>
      <c r="B815" s="4"/>
      <c r="C815" s="4"/>
      <c r="D815" s="4"/>
      <c r="E815" s="4"/>
      <c r="F815" s="4"/>
      <c r="G815" s="4"/>
      <c r="H815" s="4"/>
      <c r="J815" s="4"/>
    </row>
    <row r="816" ht="13.5" customHeight="1">
      <c r="A816" s="4"/>
      <c r="B816" s="4"/>
      <c r="C816" s="4"/>
      <c r="D816" s="4"/>
      <c r="E816" s="4"/>
      <c r="F816" s="4"/>
      <c r="G816" s="4"/>
      <c r="H816" s="4"/>
      <c r="J816" s="4"/>
    </row>
    <row r="817" ht="13.5" customHeight="1">
      <c r="A817" s="4"/>
      <c r="B817" s="4"/>
      <c r="C817" s="4"/>
      <c r="D817" s="4"/>
      <c r="E817" s="4"/>
      <c r="F817" s="4"/>
      <c r="G817" s="4"/>
      <c r="H817" s="4"/>
      <c r="J817" s="4"/>
    </row>
    <row r="818" ht="13.5" customHeight="1">
      <c r="A818" s="4"/>
      <c r="B818" s="4"/>
      <c r="C818" s="4"/>
      <c r="D818" s="4"/>
      <c r="E818" s="4"/>
      <c r="F818" s="4"/>
      <c r="G818" s="4"/>
      <c r="H818" s="4"/>
      <c r="J818" s="4"/>
    </row>
    <row r="819" ht="13.5" customHeight="1">
      <c r="A819" s="4"/>
      <c r="B819" s="4"/>
      <c r="C819" s="4"/>
      <c r="D819" s="4"/>
      <c r="E819" s="4"/>
      <c r="F819" s="4"/>
      <c r="G819" s="4"/>
      <c r="H819" s="4"/>
      <c r="J819" s="4"/>
    </row>
    <row r="820" ht="13.5" customHeight="1">
      <c r="A820" s="4"/>
      <c r="B820" s="4"/>
      <c r="C820" s="4"/>
      <c r="D820" s="4"/>
      <c r="E820" s="4"/>
      <c r="F820" s="4"/>
      <c r="G820" s="4"/>
      <c r="H820" s="4"/>
      <c r="J820" s="4"/>
    </row>
    <row r="821" ht="13.5" customHeight="1">
      <c r="A821" s="4"/>
      <c r="B821" s="4"/>
      <c r="C821" s="4"/>
      <c r="D821" s="4"/>
      <c r="E821" s="4"/>
      <c r="F821" s="4"/>
      <c r="G821" s="4"/>
      <c r="H821" s="4"/>
      <c r="J821" s="4"/>
    </row>
    <row r="822" ht="13.5" customHeight="1">
      <c r="A822" s="4"/>
      <c r="B822" s="4"/>
      <c r="C822" s="4"/>
      <c r="D822" s="4"/>
      <c r="E822" s="4"/>
      <c r="F822" s="4"/>
      <c r="G822" s="4"/>
      <c r="H822" s="4"/>
      <c r="J822" s="4"/>
    </row>
    <row r="823" ht="13.5" customHeight="1">
      <c r="A823" s="4"/>
      <c r="B823" s="4"/>
      <c r="C823" s="4"/>
      <c r="D823" s="4"/>
      <c r="E823" s="4"/>
      <c r="F823" s="4"/>
      <c r="G823" s="4"/>
      <c r="H823" s="4"/>
      <c r="J823" s="4"/>
    </row>
    <row r="824" ht="13.5" customHeight="1">
      <c r="A824" s="4"/>
      <c r="B824" s="4"/>
      <c r="C824" s="4"/>
      <c r="D824" s="4"/>
      <c r="E824" s="4"/>
      <c r="F824" s="4"/>
      <c r="G824" s="4"/>
      <c r="H824" s="4"/>
      <c r="J824" s="4"/>
    </row>
    <row r="825" ht="13.5" customHeight="1">
      <c r="A825" s="4"/>
      <c r="B825" s="4"/>
      <c r="C825" s="4"/>
      <c r="D825" s="4"/>
      <c r="E825" s="4"/>
      <c r="F825" s="4"/>
      <c r="G825" s="4"/>
      <c r="H825" s="4"/>
      <c r="J825" s="4"/>
    </row>
    <row r="826" ht="13.5" customHeight="1">
      <c r="A826" s="4"/>
      <c r="B826" s="4"/>
      <c r="C826" s="4"/>
      <c r="D826" s="4"/>
      <c r="E826" s="4"/>
      <c r="F826" s="4"/>
      <c r="G826" s="4"/>
      <c r="H826" s="4"/>
      <c r="J826" s="4"/>
    </row>
    <row r="827" ht="13.5" customHeight="1">
      <c r="A827" s="4"/>
      <c r="B827" s="4"/>
      <c r="C827" s="4"/>
      <c r="D827" s="4"/>
      <c r="E827" s="4"/>
      <c r="F827" s="4"/>
      <c r="G827" s="4"/>
      <c r="H827" s="4"/>
      <c r="J827" s="4"/>
    </row>
    <row r="828" ht="13.5" customHeight="1">
      <c r="A828" s="4"/>
      <c r="B828" s="4"/>
      <c r="C828" s="4"/>
      <c r="D828" s="4"/>
      <c r="E828" s="4"/>
      <c r="F828" s="4"/>
      <c r="G828" s="4"/>
      <c r="H828" s="4"/>
      <c r="J828" s="4"/>
    </row>
    <row r="829" ht="13.5" customHeight="1">
      <c r="A829" s="4"/>
      <c r="B829" s="4"/>
      <c r="C829" s="4"/>
      <c r="D829" s="4"/>
      <c r="E829" s="4"/>
      <c r="F829" s="4"/>
      <c r="G829" s="4"/>
      <c r="H829" s="4"/>
      <c r="J829" s="4"/>
    </row>
    <row r="830" ht="13.5" customHeight="1">
      <c r="A830" s="4"/>
      <c r="B830" s="4"/>
      <c r="C830" s="4"/>
      <c r="D830" s="4"/>
      <c r="E830" s="4"/>
      <c r="F830" s="4"/>
      <c r="G830" s="4"/>
      <c r="H830" s="4"/>
      <c r="J830" s="4"/>
    </row>
    <row r="831" ht="13.5" customHeight="1">
      <c r="A831" s="4"/>
      <c r="B831" s="4"/>
      <c r="C831" s="4"/>
      <c r="D831" s="4"/>
      <c r="E831" s="4"/>
      <c r="F831" s="4"/>
      <c r="G831" s="4"/>
      <c r="H831" s="4"/>
      <c r="J831" s="4"/>
    </row>
    <row r="832" ht="13.5" customHeight="1">
      <c r="A832" s="4"/>
      <c r="B832" s="4"/>
      <c r="C832" s="4"/>
      <c r="D832" s="4"/>
      <c r="E832" s="4"/>
      <c r="F832" s="4"/>
      <c r="G832" s="4"/>
      <c r="H832" s="4"/>
      <c r="J832" s="4"/>
    </row>
    <row r="833" ht="13.5" customHeight="1">
      <c r="A833" s="4"/>
      <c r="B833" s="4"/>
      <c r="C833" s="4"/>
      <c r="D833" s="4"/>
      <c r="E833" s="4"/>
      <c r="F833" s="4"/>
      <c r="G833" s="4"/>
      <c r="H833" s="4"/>
      <c r="J833" s="4"/>
    </row>
    <row r="834" ht="13.5" customHeight="1">
      <c r="A834" s="4"/>
      <c r="B834" s="4"/>
      <c r="C834" s="4"/>
      <c r="D834" s="4"/>
      <c r="E834" s="4"/>
      <c r="F834" s="4"/>
      <c r="G834" s="4"/>
      <c r="H834" s="4"/>
      <c r="J834" s="4"/>
    </row>
    <row r="835" ht="13.5" customHeight="1">
      <c r="A835" s="4"/>
      <c r="B835" s="4"/>
      <c r="C835" s="4"/>
      <c r="D835" s="4"/>
      <c r="E835" s="4"/>
      <c r="F835" s="4"/>
      <c r="G835" s="4"/>
      <c r="H835" s="4"/>
      <c r="J835" s="4"/>
    </row>
    <row r="836" ht="13.5" customHeight="1">
      <c r="A836" s="4"/>
      <c r="B836" s="4"/>
      <c r="C836" s="4"/>
      <c r="D836" s="4"/>
      <c r="E836" s="4"/>
      <c r="F836" s="4"/>
      <c r="G836" s="4"/>
      <c r="H836" s="4"/>
      <c r="J836" s="4"/>
    </row>
    <row r="837" ht="13.5" customHeight="1">
      <c r="A837" s="4"/>
      <c r="B837" s="4"/>
      <c r="C837" s="4"/>
      <c r="D837" s="4"/>
      <c r="E837" s="4"/>
      <c r="F837" s="4"/>
      <c r="G837" s="4"/>
      <c r="H837" s="4"/>
      <c r="J837" s="4"/>
    </row>
    <row r="838" ht="13.5" customHeight="1">
      <c r="A838" s="4"/>
      <c r="B838" s="4"/>
      <c r="C838" s="4"/>
      <c r="D838" s="4"/>
      <c r="E838" s="4"/>
      <c r="F838" s="4"/>
      <c r="G838" s="4"/>
      <c r="H838" s="4"/>
      <c r="J838" s="4"/>
    </row>
    <row r="839" ht="13.5" customHeight="1">
      <c r="A839" s="4"/>
      <c r="B839" s="4"/>
      <c r="C839" s="4"/>
      <c r="D839" s="4"/>
      <c r="E839" s="4"/>
      <c r="F839" s="4"/>
      <c r="G839" s="4"/>
      <c r="H839" s="4"/>
      <c r="J839" s="4"/>
    </row>
    <row r="840" ht="13.5" customHeight="1">
      <c r="A840" s="4"/>
      <c r="B840" s="4"/>
      <c r="C840" s="4"/>
      <c r="D840" s="4"/>
      <c r="E840" s="4"/>
      <c r="F840" s="4"/>
      <c r="G840" s="4"/>
      <c r="H840" s="4"/>
      <c r="J840" s="4"/>
    </row>
    <row r="841" ht="13.5" customHeight="1">
      <c r="A841" s="4"/>
      <c r="B841" s="4"/>
      <c r="C841" s="4"/>
      <c r="D841" s="4"/>
      <c r="E841" s="4"/>
      <c r="F841" s="4"/>
      <c r="G841" s="4"/>
      <c r="H841" s="4"/>
      <c r="J841" s="4"/>
    </row>
    <row r="842" ht="13.5" customHeight="1">
      <c r="A842" s="4"/>
      <c r="B842" s="4"/>
      <c r="C842" s="4"/>
      <c r="D842" s="4"/>
      <c r="E842" s="4"/>
      <c r="F842" s="4"/>
      <c r="G842" s="4"/>
      <c r="H842" s="4"/>
      <c r="J842" s="4"/>
    </row>
    <row r="843" ht="13.5" customHeight="1">
      <c r="A843" s="4"/>
      <c r="B843" s="4"/>
      <c r="C843" s="4"/>
      <c r="D843" s="4"/>
      <c r="E843" s="4"/>
      <c r="F843" s="4"/>
      <c r="G843" s="4"/>
      <c r="H843" s="4"/>
      <c r="J843" s="4"/>
    </row>
    <row r="844" ht="13.5" customHeight="1">
      <c r="A844" s="4"/>
      <c r="B844" s="4"/>
      <c r="C844" s="4"/>
      <c r="D844" s="4"/>
      <c r="E844" s="4"/>
      <c r="F844" s="4"/>
      <c r="G844" s="4"/>
      <c r="H844" s="4"/>
      <c r="J844" s="4"/>
    </row>
    <row r="845" ht="13.5" customHeight="1">
      <c r="A845" s="4"/>
      <c r="B845" s="4"/>
      <c r="C845" s="4"/>
      <c r="D845" s="4"/>
      <c r="E845" s="4"/>
      <c r="F845" s="4"/>
      <c r="G845" s="4"/>
      <c r="H845" s="4"/>
      <c r="J845" s="4"/>
    </row>
    <row r="846" ht="13.5" customHeight="1">
      <c r="A846" s="4"/>
      <c r="B846" s="4"/>
      <c r="C846" s="4"/>
      <c r="D846" s="4"/>
      <c r="E846" s="4"/>
      <c r="F846" s="4"/>
      <c r="G846" s="4"/>
      <c r="H846" s="4"/>
      <c r="J846" s="4"/>
    </row>
    <row r="847" ht="13.5" customHeight="1">
      <c r="A847" s="4"/>
      <c r="B847" s="4"/>
      <c r="C847" s="4"/>
      <c r="D847" s="4"/>
      <c r="E847" s="4"/>
      <c r="F847" s="4"/>
      <c r="G847" s="4"/>
      <c r="H847" s="4"/>
      <c r="J847" s="4"/>
    </row>
    <row r="848" ht="13.5" customHeight="1">
      <c r="A848" s="4"/>
      <c r="B848" s="4"/>
      <c r="C848" s="4"/>
      <c r="D848" s="4"/>
      <c r="E848" s="4"/>
      <c r="F848" s="4"/>
      <c r="G848" s="4"/>
      <c r="H848" s="4"/>
      <c r="J848" s="4"/>
    </row>
    <row r="849" ht="13.5" customHeight="1">
      <c r="A849" s="4"/>
      <c r="B849" s="4"/>
      <c r="C849" s="4"/>
      <c r="D849" s="4"/>
      <c r="E849" s="4"/>
      <c r="F849" s="4"/>
      <c r="G849" s="4"/>
      <c r="H849" s="4"/>
      <c r="J849" s="4"/>
    </row>
    <row r="850" ht="13.5" customHeight="1">
      <c r="A850" s="4"/>
      <c r="B850" s="4"/>
      <c r="C850" s="4"/>
      <c r="D850" s="4"/>
      <c r="E850" s="4"/>
      <c r="F850" s="4"/>
      <c r="G850" s="4"/>
      <c r="H850" s="4"/>
      <c r="J850" s="4"/>
    </row>
    <row r="851" ht="13.5" customHeight="1">
      <c r="A851" s="4"/>
      <c r="B851" s="4"/>
      <c r="C851" s="4"/>
      <c r="D851" s="4"/>
      <c r="E851" s="4"/>
      <c r="F851" s="4"/>
      <c r="G851" s="4"/>
      <c r="H851" s="4"/>
      <c r="J851" s="4"/>
    </row>
    <row r="852" ht="13.5" customHeight="1">
      <c r="A852" s="4"/>
      <c r="B852" s="4"/>
      <c r="C852" s="4"/>
      <c r="D852" s="4"/>
      <c r="E852" s="4"/>
      <c r="F852" s="4"/>
      <c r="G852" s="4"/>
      <c r="H852" s="4"/>
      <c r="J852" s="4"/>
    </row>
    <row r="853" ht="13.5" customHeight="1">
      <c r="A853" s="4"/>
      <c r="B853" s="4"/>
      <c r="C853" s="4"/>
      <c r="D853" s="4"/>
      <c r="E853" s="4"/>
      <c r="F853" s="4"/>
      <c r="G853" s="4"/>
      <c r="H853" s="4"/>
      <c r="J853" s="4"/>
    </row>
    <row r="854" ht="13.5" customHeight="1">
      <c r="A854" s="4"/>
      <c r="B854" s="4"/>
      <c r="C854" s="4"/>
      <c r="D854" s="4"/>
      <c r="E854" s="4"/>
      <c r="F854" s="4"/>
      <c r="G854" s="4"/>
      <c r="H854" s="4"/>
      <c r="J854" s="4"/>
    </row>
    <row r="855" ht="13.5" customHeight="1">
      <c r="A855" s="4"/>
      <c r="B855" s="4"/>
      <c r="C855" s="4"/>
      <c r="D855" s="4"/>
      <c r="E855" s="4"/>
      <c r="F855" s="4"/>
      <c r="G855" s="4"/>
      <c r="H855" s="4"/>
      <c r="J855" s="4"/>
    </row>
    <row r="856" ht="13.5" customHeight="1">
      <c r="A856" s="4"/>
      <c r="B856" s="4"/>
      <c r="C856" s="4"/>
      <c r="D856" s="4"/>
      <c r="E856" s="4"/>
      <c r="F856" s="4"/>
      <c r="G856" s="4"/>
      <c r="H856" s="4"/>
      <c r="J856" s="4"/>
    </row>
    <row r="857" ht="13.5" customHeight="1">
      <c r="A857" s="4"/>
      <c r="B857" s="4"/>
      <c r="C857" s="4"/>
      <c r="D857" s="4"/>
      <c r="E857" s="4"/>
      <c r="F857" s="4"/>
      <c r="G857" s="4"/>
      <c r="H857" s="4"/>
      <c r="J857" s="4"/>
    </row>
    <row r="858" ht="13.5" customHeight="1">
      <c r="A858" s="4"/>
      <c r="B858" s="4"/>
      <c r="C858" s="4"/>
      <c r="D858" s="4"/>
      <c r="E858" s="4"/>
      <c r="F858" s="4"/>
      <c r="G858" s="4"/>
      <c r="H858" s="4"/>
      <c r="J858" s="4"/>
    </row>
    <row r="859" ht="13.5" customHeight="1">
      <c r="A859" s="4"/>
      <c r="B859" s="4"/>
      <c r="C859" s="4"/>
      <c r="D859" s="4"/>
      <c r="E859" s="4"/>
      <c r="F859" s="4"/>
      <c r="G859" s="4"/>
      <c r="H859" s="4"/>
      <c r="J859" s="4"/>
    </row>
    <row r="860" ht="13.5" customHeight="1">
      <c r="A860" s="4"/>
      <c r="B860" s="4"/>
      <c r="C860" s="4"/>
      <c r="D860" s="4"/>
      <c r="E860" s="4"/>
      <c r="F860" s="4"/>
      <c r="G860" s="4"/>
      <c r="H860" s="4"/>
      <c r="J860" s="4"/>
    </row>
    <row r="861" ht="13.5" customHeight="1">
      <c r="A861" s="4"/>
      <c r="B861" s="4"/>
      <c r="C861" s="4"/>
      <c r="D861" s="4"/>
      <c r="E861" s="4"/>
      <c r="F861" s="4"/>
      <c r="G861" s="4"/>
      <c r="H861" s="4"/>
      <c r="J861" s="4"/>
    </row>
    <row r="862" ht="13.5" customHeight="1">
      <c r="A862" s="4"/>
      <c r="B862" s="4"/>
      <c r="C862" s="4"/>
      <c r="D862" s="4"/>
      <c r="E862" s="4"/>
      <c r="F862" s="4"/>
      <c r="G862" s="4"/>
      <c r="H862" s="4"/>
      <c r="J862" s="4"/>
    </row>
    <row r="863" ht="13.5" customHeight="1">
      <c r="A863" s="4"/>
      <c r="B863" s="4"/>
      <c r="C863" s="4"/>
      <c r="D863" s="4"/>
      <c r="E863" s="4"/>
      <c r="F863" s="4"/>
      <c r="G863" s="4"/>
      <c r="H863" s="4"/>
      <c r="J863" s="4"/>
    </row>
    <row r="864" ht="13.5" customHeight="1">
      <c r="A864" s="4"/>
      <c r="B864" s="4"/>
      <c r="C864" s="4"/>
      <c r="D864" s="4"/>
      <c r="E864" s="4"/>
      <c r="F864" s="4"/>
      <c r="G864" s="4"/>
      <c r="H864" s="4"/>
      <c r="J864" s="4"/>
    </row>
    <row r="865" ht="13.5" customHeight="1">
      <c r="A865" s="4"/>
      <c r="B865" s="4"/>
      <c r="C865" s="4"/>
      <c r="D865" s="4"/>
      <c r="E865" s="4"/>
      <c r="F865" s="4"/>
      <c r="G865" s="4"/>
      <c r="H865" s="4"/>
      <c r="J865" s="4"/>
    </row>
    <row r="866" ht="13.5" customHeight="1">
      <c r="A866" s="4"/>
      <c r="B866" s="4"/>
      <c r="C866" s="4"/>
      <c r="D866" s="4"/>
      <c r="E866" s="4"/>
      <c r="F866" s="4"/>
      <c r="G866" s="4"/>
      <c r="H866" s="4"/>
      <c r="J866" s="4"/>
    </row>
    <row r="867" ht="13.5" customHeight="1">
      <c r="A867" s="4"/>
      <c r="B867" s="4"/>
      <c r="C867" s="4"/>
      <c r="D867" s="4"/>
      <c r="E867" s="4"/>
      <c r="F867" s="4"/>
      <c r="G867" s="4"/>
      <c r="H867" s="4"/>
      <c r="J867" s="4"/>
    </row>
    <row r="868" ht="13.5" customHeight="1">
      <c r="A868" s="4"/>
      <c r="B868" s="4"/>
      <c r="C868" s="4"/>
      <c r="D868" s="4"/>
      <c r="E868" s="4"/>
      <c r="F868" s="4"/>
      <c r="G868" s="4"/>
      <c r="H868" s="4"/>
      <c r="J868" s="4"/>
    </row>
    <row r="869" ht="13.5" customHeight="1">
      <c r="A869" s="4"/>
      <c r="B869" s="4"/>
      <c r="C869" s="4"/>
      <c r="D869" s="4"/>
      <c r="E869" s="4"/>
      <c r="F869" s="4"/>
      <c r="G869" s="4"/>
      <c r="H869" s="4"/>
      <c r="J869" s="4"/>
    </row>
    <row r="870" ht="13.5" customHeight="1">
      <c r="A870" s="4"/>
      <c r="B870" s="4"/>
      <c r="C870" s="4"/>
      <c r="D870" s="4"/>
      <c r="E870" s="4"/>
      <c r="F870" s="4"/>
      <c r="G870" s="4"/>
      <c r="H870" s="4"/>
      <c r="J870" s="4"/>
    </row>
    <row r="871" ht="13.5" customHeight="1">
      <c r="A871" s="4"/>
      <c r="B871" s="4"/>
      <c r="C871" s="4"/>
      <c r="D871" s="4"/>
      <c r="E871" s="4"/>
      <c r="F871" s="4"/>
      <c r="G871" s="4"/>
      <c r="H871" s="4"/>
      <c r="J871" s="4"/>
    </row>
    <row r="872" ht="13.5" customHeight="1">
      <c r="A872" s="4"/>
      <c r="B872" s="4"/>
      <c r="C872" s="4"/>
      <c r="D872" s="4"/>
      <c r="E872" s="4"/>
      <c r="F872" s="4"/>
      <c r="G872" s="4"/>
      <c r="H872" s="4"/>
      <c r="J872" s="4"/>
    </row>
    <row r="873" ht="13.5" customHeight="1">
      <c r="A873" s="4"/>
      <c r="B873" s="4"/>
      <c r="C873" s="4"/>
      <c r="D873" s="4"/>
      <c r="E873" s="4"/>
      <c r="F873" s="4"/>
      <c r="G873" s="4"/>
      <c r="H873" s="4"/>
      <c r="J873" s="4"/>
    </row>
    <row r="874" ht="13.5" customHeight="1">
      <c r="A874" s="4"/>
      <c r="B874" s="4"/>
      <c r="C874" s="4"/>
      <c r="D874" s="4"/>
      <c r="E874" s="4"/>
      <c r="F874" s="4"/>
      <c r="G874" s="4"/>
      <c r="H874" s="4"/>
      <c r="J874" s="4"/>
    </row>
    <row r="875" ht="13.5" customHeight="1">
      <c r="A875" s="4"/>
      <c r="B875" s="4"/>
      <c r="C875" s="4"/>
      <c r="D875" s="4"/>
      <c r="E875" s="4"/>
      <c r="F875" s="4"/>
      <c r="G875" s="4"/>
      <c r="H875" s="4"/>
      <c r="J875" s="4"/>
    </row>
    <row r="876" ht="13.5" customHeight="1">
      <c r="A876" s="4"/>
      <c r="B876" s="4"/>
      <c r="C876" s="4"/>
      <c r="D876" s="4"/>
      <c r="E876" s="4"/>
      <c r="F876" s="4"/>
      <c r="G876" s="4"/>
      <c r="H876" s="4"/>
      <c r="J876" s="4"/>
    </row>
    <row r="877" ht="13.5" customHeight="1">
      <c r="A877" s="4"/>
      <c r="B877" s="4"/>
      <c r="C877" s="4"/>
      <c r="D877" s="4"/>
      <c r="E877" s="4"/>
      <c r="F877" s="4"/>
      <c r="G877" s="4"/>
      <c r="H877" s="4"/>
      <c r="J877" s="4"/>
    </row>
    <row r="878" ht="13.5" customHeight="1">
      <c r="A878" s="4"/>
      <c r="B878" s="4"/>
      <c r="C878" s="4"/>
      <c r="D878" s="4"/>
      <c r="E878" s="4"/>
      <c r="F878" s="4"/>
      <c r="G878" s="4"/>
      <c r="H878" s="4"/>
      <c r="J878" s="4"/>
    </row>
    <row r="879" ht="13.5" customHeight="1">
      <c r="A879" s="4"/>
      <c r="B879" s="4"/>
      <c r="C879" s="4"/>
      <c r="D879" s="4"/>
      <c r="E879" s="4"/>
      <c r="F879" s="4"/>
      <c r="G879" s="4"/>
      <c r="H879" s="4"/>
      <c r="J879" s="4"/>
    </row>
    <row r="880" ht="13.5" customHeight="1">
      <c r="A880" s="4"/>
      <c r="B880" s="4"/>
      <c r="C880" s="4"/>
      <c r="D880" s="4"/>
      <c r="E880" s="4"/>
      <c r="F880" s="4"/>
      <c r="G880" s="4"/>
      <c r="H880" s="4"/>
      <c r="J880" s="4"/>
    </row>
    <row r="881" ht="13.5" customHeight="1">
      <c r="A881" s="4"/>
      <c r="B881" s="4"/>
      <c r="C881" s="4"/>
      <c r="D881" s="4"/>
      <c r="E881" s="4"/>
      <c r="F881" s="4"/>
      <c r="G881" s="4"/>
      <c r="H881" s="4"/>
      <c r="J881" s="4"/>
    </row>
    <row r="882" ht="13.5" customHeight="1">
      <c r="A882" s="4"/>
      <c r="B882" s="4"/>
      <c r="C882" s="4"/>
      <c r="D882" s="4"/>
      <c r="E882" s="4"/>
      <c r="F882" s="4"/>
      <c r="G882" s="4"/>
      <c r="H882" s="4"/>
      <c r="J882" s="4"/>
    </row>
    <row r="883" ht="13.5" customHeight="1">
      <c r="A883" s="4"/>
      <c r="B883" s="4"/>
      <c r="C883" s="4"/>
      <c r="D883" s="4"/>
      <c r="E883" s="4"/>
      <c r="F883" s="4"/>
      <c r="G883" s="4"/>
      <c r="H883" s="4"/>
      <c r="J883" s="4"/>
    </row>
    <row r="884" ht="13.5" customHeight="1">
      <c r="A884" s="4"/>
      <c r="B884" s="4"/>
      <c r="C884" s="4"/>
      <c r="D884" s="4"/>
      <c r="E884" s="4"/>
      <c r="F884" s="4"/>
      <c r="G884" s="4"/>
      <c r="H884" s="4"/>
      <c r="J884" s="4"/>
    </row>
    <row r="885" ht="13.5" customHeight="1">
      <c r="A885" s="4"/>
      <c r="B885" s="4"/>
      <c r="C885" s="4"/>
      <c r="D885" s="4"/>
      <c r="E885" s="4"/>
      <c r="F885" s="4"/>
      <c r="G885" s="4"/>
      <c r="H885" s="4"/>
      <c r="J885" s="4"/>
    </row>
    <row r="886" ht="13.5" customHeight="1">
      <c r="A886" s="4"/>
      <c r="B886" s="4"/>
      <c r="C886" s="4"/>
      <c r="D886" s="4"/>
      <c r="E886" s="4"/>
      <c r="F886" s="4"/>
      <c r="G886" s="4"/>
      <c r="H886" s="4"/>
      <c r="J886" s="4"/>
    </row>
    <row r="887" ht="13.5" customHeight="1">
      <c r="A887" s="4"/>
      <c r="B887" s="4"/>
      <c r="C887" s="4"/>
      <c r="D887" s="4"/>
      <c r="E887" s="4"/>
      <c r="F887" s="4"/>
      <c r="G887" s="4"/>
      <c r="H887" s="4"/>
      <c r="J887" s="4"/>
    </row>
    <row r="888" ht="13.5" customHeight="1">
      <c r="A888" s="4"/>
      <c r="B888" s="4"/>
      <c r="C888" s="4"/>
      <c r="D888" s="4"/>
      <c r="E888" s="4"/>
      <c r="F888" s="4"/>
      <c r="G888" s="4"/>
      <c r="H888" s="4"/>
      <c r="J888" s="4"/>
    </row>
    <row r="889" ht="13.5" customHeight="1">
      <c r="A889" s="4"/>
      <c r="B889" s="4"/>
      <c r="C889" s="4"/>
      <c r="D889" s="4"/>
      <c r="E889" s="4"/>
      <c r="F889" s="4"/>
      <c r="G889" s="4"/>
      <c r="H889" s="4"/>
      <c r="J889" s="4"/>
    </row>
    <row r="890" ht="13.5" customHeight="1">
      <c r="A890" s="4"/>
      <c r="B890" s="4"/>
      <c r="C890" s="4"/>
      <c r="D890" s="4"/>
      <c r="E890" s="4"/>
      <c r="F890" s="4"/>
      <c r="G890" s="4"/>
      <c r="H890" s="4"/>
      <c r="J890" s="4"/>
    </row>
    <row r="891" ht="13.5" customHeight="1">
      <c r="A891" s="4"/>
      <c r="B891" s="4"/>
      <c r="C891" s="4"/>
      <c r="D891" s="4"/>
      <c r="E891" s="4"/>
      <c r="F891" s="4"/>
      <c r="G891" s="4"/>
      <c r="H891" s="4"/>
      <c r="J891" s="4"/>
    </row>
    <row r="892" ht="13.5" customHeight="1">
      <c r="A892" s="4"/>
      <c r="B892" s="4"/>
      <c r="C892" s="4"/>
      <c r="D892" s="4"/>
      <c r="E892" s="4"/>
      <c r="F892" s="4"/>
      <c r="G892" s="4"/>
      <c r="H892" s="4"/>
      <c r="J892" s="4"/>
    </row>
    <row r="893" ht="13.5" customHeight="1">
      <c r="A893" s="4"/>
      <c r="B893" s="4"/>
      <c r="C893" s="4"/>
      <c r="D893" s="4"/>
      <c r="E893" s="4"/>
      <c r="F893" s="4"/>
      <c r="G893" s="4"/>
      <c r="H893" s="4"/>
      <c r="J893" s="4"/>
    </row>
    <row r="894" ht="13.5" customHeight="1">
      <c r="A894" s="4"/>
      <c r="B894" s="4"/>
      <c r="C894" s="4"/>
      <c r="D894" s="4"/>
      <c r="E894" s="4"/>
      <c r="F894" s="4"/>
      <c r="G894" s="4"/>
      <c r="H894" s="4"/>
      <c r="J894" s="4"/>
    </row>
    <row r="895" ht="13.5" customHeight="1">
      <c r="A895" s="4"/>
      <c r="B895" s="4"/>
      <c r="C895" s="4"/>
      <c r="D895" s="4"/>
      <c r="E895" s="4"/>
      <c r="F895" s="4"/>
      <c r="G895" s="4"/>
      <c r="H895" s="4"/>
      <c r="J895" s="4"/>
    </row>
    <row r="896" ht="13.5" customHeight="1">
      <c r="A896" s="4"/>
      <c r="B896" s="4"/>
      <c r="C896" s="4"/>
      <c r="D896" s="4"/>
      <c r="E896" s="4"/>
      <c r="F896" s="4"/>
      <c r="G896" s="4"/>
      <c r="H896" s="4"/>
      <c r="J896" s="4"/>
    </row>
    <row r="897" ht="13.5" customHeight="1">
      <c r="A897" s="4"/>
      <c r="B897" s="4"/>
      <c r="C897" s="4"/>
      <c r="D897" s="4"/>
      <c r="E897" s="4"/>
      <c r="F897" s="4"/>
      <c r="G897" s="4"/>
      <c r="H897" s="4"/>
      <c r="J897" s="4"/>
    </row>
    <row r="898" ht="13.5" customHeight="1">
      <c r="A898" s="4"/>
      <c r="B898" s="4"/>
      <c r="C898" s="4"/>
      <c r="D898" s="4"/>
      <c r="E898" s="4"/>
      <c r="F898" s="4"/>
      <c r="G898" s="4"/>
      <c r="H898" s="4"/>
      <c r="J898" s="4"/>
    </row>
    <row r="899" ht="13.5" customHeight="1">
      <c r="A899" s="4"/>
      <c r="B899" s="4"/>
      <c r="C899" s="4"/>
      <c r="D899" s="4"/>
      <c r="E899" s="4"/>
      <c r="F899" s="4"/>
      <c r="G899" s="4"/>
      <c r="H899" s="4"/>
      <c r="J899" s="4"/>
    </row>
    <row r="900" ht="13.5" customHeight="1">
      <c r="A900" s="4"/>
      <c r="B900" s="4"/>
      <c r="C900" s="4"/>
      <c r="D900" s="4"/>
      <c r="E900" s="4"/>
      <c r="F900" s="4"/>
      <c r="G900" s="4"/>
      <c r="H900" s="4"/>
      <c r="J900" s="4"/>
    </row>
    <row r="901" ht="13.5" customHeight="1">
      <c r="A901" s="4"/>
      <c r="B901" s="4"/>
      <c r="C901" s="4"/>
      <c r="D901" s="4"/>
      <c r="E901" s="4"/>
      <c r="F901" s="4"/>
      <c r="G901" s="4"/>
      <c r="H901" s="4"/>
      <c r="J901" s="4"/>
    </row>
    <row r="902" ht="13.5" customHeight="1">
      <c r="A902" s="4"/>
      <c r="B902" s="4"/>
      <c r="C902" s="4"/>
      <c r="D902" s="4"/>
      <c r="E902" s="4"/>
      <c r="F902" s="4"/>
      <c r="G902" s="4"/>
      <c r="H902" s="4"/>
      <c r="J902" s="4"/>
    </row>
    <row r="903" ht="13.5" customHeight="1">
      <c r="A903" s="4"/>
      <c r="B903" s="4"/>
      <c r="C903" s="4"/>
      <c r="D903" s="4"/>
      <c r="E903" s="4"/>
      <c r="F903" s="4"/>
      <c r="G903" s="4"/>
      <c r="H903" s="4"/>
      <c r="J903" s="4"/>
    </row>
    <row r="904" ht="13.5" customHeight="1">
      <c r="A904" s="4"/>
      <c r="B904" s="4"/>
      <c r="C904" s="4"/>
      <c r="D904" s="4"/>
      <c r="E904" s="4"/>
      <c r="F904" s="4"/>
      <c r="G904" s="4"/>
      <c r="H904" s="4"/>
      <c r="J904" s="4"/>
    </row>
    <row r="905" ht="13.5" customHeight="1">
      <c r="A905" s="4"/>
      <c r="B905" s="4"/>
      <c r="C905" s="4"/>
      <c r="D905" s="4"/>
      <c r="E905" s="4"/>
      <c r="F905" s="4"/>
      <c r="G905" s="4"/>
      <c r="H905" s="4"/>
      <c r="J905" s="4"/>
    </row>
    <row r="906" ht="13.5" customHeight="1">
      <c r="A906" s="4"/>
      <c r="B906" s="4"/>
      <c r="C906" s="4"/>
      <c r="D906" s="4"/>
      <c r="E906" s="4"/>
      <c r="F906" s="4"/>
      <c r="G906" s="4"/>
      <c r="H906" s="4"/>
      <c r="J906" s="4"/>
    </row>
    <row r="907" ht="13.5" customHeight="1">
      <c r="A907" s="4"/>
      <c r="B907" s="4"/>
      <c r="C907" s="4"/>
      <c r="D907" s="4"/>
      <c r="E907" s="4"/>
      <c r="F907" s="4"/>
      <c r="G907" s="4"/>
      <c r="H907" s="4"/>
      <c r="J907" s="4"/>
    </row>
    <row r="908" ht="13.5" customHeight="1">
      <c r="A908" s="4"/>
      <c r="B908" s="4"/>
      <c r="C908" s="4"/>
      <c r="D908" s="4"/>
      <c r="E908" s="4"/>
      <c r="F908" s="4"/>
      <c r="G908" s="4"/>
      <c r="H908" s="4"/>
      <c r="J908" s="4"/>
    </row>
    <row r="909" ht="13.5" customHeight="1">
      <c r="A909" s="4"/>
      <c r="B909" s="4"/>
      <c r="C909" s="4"/>
      <c r="D909" s="4"/>
      <c r="E909" s="4"/>
      <c r="F909" s="4"/>
      <c r="G909" s="4"/>
      <c r="H909" s="4"/>
      <c r="J909" s="4"/>
    </row>
    <row r="910" ht="13.5" customHeight="1">
      <c r="A910" s="4"/>
      <c r="B910" s="4"/>
      <c r="C910" s="4"/>
      <c r="D910" s="4"/>
      <c r="E910" s="4"/>
      <c r="F910" s="4"/>
      <c r="G910" s="4"/>
      <c r="H910" s="4"/>
      <c r="J910" s="4"/>
    </row>
    <row r="911" ht="13.5" customHeight="1">
      <c r="A911" s="4"/>
      <c r="B911" s="4"/>
      <c r="C911" s="4"/>
      <c r="D911" s="4"/>
      <c r="E911" s="4"/>
      <c r="F911" s="4"/>
      <c r="G911" s="4"/>
      <c r="H911" s="4"/>
      <c r="J911" s="4"/>
    </row>
    <row r="912" ht="13.5" customHeight="1">
      <c r="A912" s="4"/>
      <c r="B912" s="4"/>
      <c r="C912" s="4"/>
      <c r="D912" s="4"/>
      <c r="E912" s="4"/>
      <c r="F912" s="4"/>
      <c r="G912" s="4"/>
      <c r="H912" s="4"/>
      <c r="J912" s="4"/>
    </row>
    <row r="913" ht="13.5" customHeight="1">
      <c r="A913" s="4"/>
      <c r="B913" s="4"/>
      <c r="C913" s="4"/>
      <c r="D913" s="4"/>
      <c r="E913" s="4"/>
      <c r="F913" s="4"/>
      <c r="G913" s="4"/>
      <c r="H913" s="4"/>
      <c r="J913" s="4"/>
    </row>
    <row r="914" ht="13.5" customHeight="1">
      <c r="A914" s="4"/>
      <c r="B914" s="4"/>
      <c r="C914" s="4"/>
      <c r="D914" s="4"/>
      <c r="E914" s="4"/>
      <c r="F914" s="4"/>
      <c r="G914" s="4"/>
      <c r="H914" s="4"/>
      <c r="J914" s="4"/>
    </row>
    <row r="915" ht="13.5" customHeight="1">
      <c r="A915" s="4"/>
      <c r="B915" s="4"/>
      <c r="C915" s="4"/>
      <c r="D915" s="4"/>
      <c r="E915" s="4"/>
      <c r="F915" s="4"/>
      <c r="G915" s="4"/>
      <c r="H915" s="4"/>
      <c r="J915" s="4"/>
    </row>
    <row r="916" ht="13.5" customHeight="1">
      <c r="A916" s="4"/>
      <c r="B916" s="4"/>
      <c r="C916" s="4"/>
      <c r="D916" s="4"/>
      <c r="E916" s="4"/>
      <c r="F916" s="4"/>
      <c r="G916" s="4"/>
      <c r="H916" s="4"/>
      <c r="J916" s="4"/>
    </row>
    <row r="917" ht="13.5" customHeight="1">
      <c r="A917" s="4"/>
      <c r="B917" s="4"/>
      <c r="C917" s="4"/>
      <c r="D917" s="4"/>
      <c r="E917" s="4"/>
      <c r="F917" s="4"/>
      <c r="G917" s="4"/>
      <c r="H917" s="4"/>
      <c r="J917" s="4"/>
    </row>
    <row r="918" ht="13.5" customHeight="1">
      <c r="A918" s="4"/>
      <c r="B918" s="4"/>
      <c r="C918" s="4"/>
      <c r="D918" s="4"/>
      <c r="E918" s="4"/>
      <c r="F918" s="4"/>
      <c r="G918" s="4"/>
      <c r="H918" s="4"/>
      <c r="J918" s="4"/>
    </row>
    <row r="919" ht="13.5" customHeight="1">
      <c r="A919" s="4"/>
      <c r="B919" s="4"/>
      <c r="C919" s="4"/>
      <c r="D919" s="4"/>
      <c r="E919" s="4"/>
      <c r="F919" s="4"/>
      <c r="G919" s="4"/>
      <c r="H919" s="4"/>
      <c r="J919" s="4"/>
    </row>
    <row r="920" ht="13.5" customHeight="1">
      <c r="A920" s="4"/>
      <c r="B920" s="4"/>
      <c r="C920" s="4"/>
      <c r="D920" s="4"/>
      <c r="E920" s="4"/>
      <c r="F920" s="4"/>
      <c r="G920" s="4"/>
      <c r="H920" s="4"/>
      <c r="J920" s="4"/>
    </row>
    <row r="921" ht="13.5" customHeight="1">
      <c r="A921" s="4"/>
      <c r="B921" s="4"/>
      <c r="C921" s="4"/>
      <c r="D921" s="4"/>
      <c r="E921" s="4"/>
      <c r="F921" s="4"/>
      <c r="G921" s="4"/>
      <c r="H921" s="4"/>
      <c r="J921" s="4"/>
    </row>
    <row r="922" ht="13.5" customHeight="1">
      <c r="A922" s="4"/>
      <c r="B922" s="4"/>
      <c r="C922" s="4"/>
      <c r="D922" s="4"/>
      <c r="E922" s="4"/>
      <c r="F922" s="4"/>
      <c r="G922" s="4"/>
      <c r="H922" s="4"/>
      <c r="J922" s="4"/>
    </row>
    <row r="923" ht="13.5" customHeight="1">
      <c r="A923" s="4"/>
      <c r="B923" s="4"/>
      <c r="C923" s="4"/>
      <c r="D923" s="4"/>
      <c r="E923" s="4"/>
      <c r="F923" s="4"/>
      <c r="G923" s="4"/>
      <c r="H923" s="4"/>
      <c r="J923" s="4"/>
    </row>
    <row r="924" ht="13.5" customHeight="1">
      <c r="A924" s="4"/>
      <c r="B924" s="4"/>
      <c r="C924" s="4"/>
      <c r="D924" s="4"/>
      <c r="E924" s="4"/>
      <c r="F924" s="4"/>
      <c r="G924" s="4"/>
      <c r="H924" s="4"/>
      <c r="J924" s="4"/>
    </row>
    <row r="925" ht="13.5" customHeight="1">
      <c r="A925" s="4"/>
      <c r="B925" s="4"/>
      <c r="C925" s="4"/>
      <c r="D925" s="4"/>
      <c r="E925" s="4"/>
      <c r="F925" s="4"/>
      <c r="G925" s="4"/>
      <c r="H925" s="4"/>
      <c r="J925" s="4"/>
    </row>
    <row r="926" ht="13.5" customHeight="1">
      <c r="A926" s="4"/>
      <c r="B926" s="4"/>
      <c r="C926" s="4"/>
      <c r="D926" s="4"/>
      <c r="E926" s="4"/>
      <c r="F926" s="4"/>
      <c r="G926" s="4"/>
      <c r="H926" s="4"/>
      <c r="J926" s="4"/>
    </row>
    <row r="927" ht="13.5" customHeight="1">
      <c r="A927" s="4"/>
      <c r="B927" s="4"/>
      <c r="C927" s="4"/>
      <c r="D927" s="4"/>
      <c r="E927" s="4"/>
      <c r="F927" s="4"/>
      <c r="G927" s="4"/>
      <c r="H927" s="4"/>
      <c r="J927" s="4"/>
    </row>
    <row r="928" ht="13.5" customHeight="1">
      <c r="A928" s="4"/>
      <c r="B928" s="4"/>
      <c r="C928" s="4"/>
      <c r="D928" s="4"/>
      <c r="E928" s="4"/>
      <c r="F928" s="4"/>
      <c r="G928" s="4"/>
      <c r="H928" s="4"/>
      <c r="J928" s="4"/>
    </row>
    <row r="929" ht="13.5" customHeight="1">
      <c r="A929" s="4"/>
      <c r="B929" s="4"/>
      <c r="C929" s="4"/>
      <c r="D929" s="4"/>
      <c r="E929" s="4"/>
      <c r="F929" s="4"/>
      <c r="G929" s="4"/>
      <c r="H929" s="4"/>
      <c r="J929" s="4"/>
    </row>
    <row r="930" ht="13.5" customHeight="1">
      <c r="A930" s="4"/>
      <c r="B930" s="4"/>
      <c r="C930" s="4"/>
      <c r="D930" s="4"/>
      <c r="E930" s="4"/>
      <c r="F930" s="4"/>
      <c r="G930" s="4"/>
      <c r="H930" s="4"/>
      <c r="J930" s="4"/>
    </row>
    <row r="931" ht="13.5" customHeight="1">
      <c r="A931" s="4"/>
      <c r="B931" s="4"/>
      <c r="C931" s="4"/>
      <c r="D931" s="4"/>
      <c r="E931" s="4"/>
      <c r="F931" s="4"/>
      <c r="G931" s="4"/>
      <c r="H931" s="4"/>
      <c r="J931" s="4"/>
    </row>
    <row r="932" ht="13.5" customHeight="1">
      <c r="A932" s="4"/>
      <c r="B932" s="4"/>
      <c r="C932" s="4"/>
      <c r="D932" s="4"/>
      <c r="E932" s="4"/>
      <c r="F932" s="4"/>
      <c r="G932" s="4"/>
      <c r="H932" s="4"/>
      <c r="J932" s="4"/>
    </row>
    <row r="933" ht="13.5" customHeight="1">
      <c r="A933" s="4"/>
      <c r="B933" s="4"/>
      <c r="C933" s="4"/>
      <c r="D933" s="4"/>
      <c r="E933" s="4"/>
      <c r="F933" s="4"/>
      <c r="G933" s="4"/>
      <c r="H933" s="4"/>
      <c r="J933" s="4"/>
    </row>
    <row r="934" ht="13.5" customHeight="1">
      <c r="A934" s="4"/>
      <c r="B934" s="4"/>
      <c r="C934" s="4"/>
      <c r="D934" s="4"/>
      <c r="E934" s="4"/>
      <c r="F934" s="4"/>
      <c r="G934" s="4"/>
      <c r="H934" s="4"/>
      <c r="J934" s="4"/>
    </row>
    <row r="935" ht="13.5" customHeight="1">
      <c r="A935" s="4"/>
      <c r="B935" s="4"/>
      <c r="C935" s="4"/>
      <c r="D935" s="4"/>
      <c r="E935" s="4"/>
      <c r="F935" s="4"/>
      <c r="G935" s="4"/>
      <c r="H935" s="4"/>
      <c r="J935" s="4"/>
    </row>
    <row r="936" ht="13.5" customHeight="1">
      <c r="A936" s="4"/>
      <c r="B936" s="4"/>
      <c r="C936" s="4"/>
      <c r="D936" s="4"/>
      <c r="E936" s="4"/>
      <c r="F936" s="4"/>
      <c r="G936" s="4"/>
      <c r="H936" s="4"/>
      <c r="J936" s="4"/>
    </row>
    <row r="937" ht="13.5" customHeight="1">
      <c r="A937" s="4"/>
      <c r="B937" s="4"/>
      <c r="C937" s="4"/>
      <c r="D937" s="4"/>
      <c r="E937" s="4"/>
      <c r="F937" s="4"/>
      <c r="G937" s="4"/>
      <c r="H937" s="4"/>
      <c r="J937" s="4"/>
    </row>
    <row r="938" ht="13.5" customHeight="1">
      <c r="A938" s="4"/>
      <c r="B938" s="4"/>
      <c r="C938" s="4"/>
      <c r="D938" s="4"/>
      <c r="E938" s="4"/>
      <c r="F938" s="4"/>
      <c r="G938" s="4"/>
      <c r="H938" s="4"/>
      <c r="J938" s="4"/>
    </row>
    <row r="939" ht="13.5" customHeight="1">
      <c r="A939" s="4"/>
      <c r="B939" s="4"/>
      <c r="C939" s="4"/>
      <c r="D939" s="4"/>
      <c r="E939" s="4"/>
      <c r="F939" s="4"/>
      <c r="G939" s="4"/>
      <c r="H939" s="4"/>
      <c r="J939" s="4"/>
    </row>
    <row r="940" ht="13.5" customHeight="1">
      <c r="A940" s="4"/>
      <c r="B940" s="4"/>
      <c r="C940" s="4"/>
      <c r="D940" s="4"/>
      <c r="E940" s="4"/>
      <c r="F940" s="4"/>
      <c r="G940" s="4"/>
      <c r="H940" s="4"/>
      <c r="J940" s="4"/>
    </row>
    <row r="941" ht="13.5" customHeight="1">
      <c r="A941" s="4"/>
      <c r="B941" s="4"/>
      <c r="C941" s="4"/>
      <c r="D941" s="4"/>
      <c r="E941" s="4"/>
      <c r="F941" s="4"/>
      <c r="G941" s="4"/>
      <c r="H941" s="4"/>
      <c r="J941" s="4"/>
    </row>
    <row r="942" ht="13.5" customHeight="1">
      <c r="A942" s="4"/>
      <c r="B942" s="4"/>
      <c r="C942" s="4"/>
      <c r="D942" s="4"/>
      <c r="E942" s="4"/>
      <c r="F942" s="4"/>
      <c r="G942" s="4"/>
      <c r="H942" s="4"/>
      <c r="J942" s="4"/>
    </row>
    <row r="943" ht="13.5" customHeight="1">
      <c r="A943" s="4"/>
      <c r="B943" s="4"/>
      <c r="C943" s="4"/>
      <c r="D943" s="4"/>
      <c r="E943" s="4"/>
      <c r="F943" s="4"/>
      <c r="G943" s="4"/>
      <c r="H943" s="4"/>
      <c r="J943" s="4"/>
    </row>
    <row r="944" ht="13.5" customHeight="1">
      <c r="A944" s="4"/>
      <c r="B944" s="4"/>
      <c r="C944" s="4"/>
      <c r="D944" s="4"/>
      <c r="E944" s="4"/>
      <c r="F944" s="4"/>
      <c r="G944" s="4"/>
      <c r="H944" s="4"/>
      <c r="J944" s="4"/>
    </row>
    <row r="945" ht="13.5" customHeight="1">
      <c r="A945" s="4"/>
      <c r="B945" s="4"/>
      <c r="C945" s="4"/>
      <c r="D945" s="4"/>
      <c r="E945" s="4"/>
      <c r="F945" s="4"/>
      <c r="G945" s="4"/>
      <c r="H945" s="4"/>
      <c r="J945" s="4"/>
    </row>
    <row r="946" ht="13.5" customHeight="1">
      <c r="A946" s="4"/>
      <c r="B946" s="4"/>
      <c r="C946" s="4"/>
      <c r="D946" s="4"/>
      <c r="E946" s="4"/>
      <c r="F946" s="4"/>
      <c r="G946" s="4"/>
      <c r="H946" s="4"/>
      <c r="J946" s="4"/>
    </row>
    <row r="947" ht="13.5" customHeight="1">
      <c r="A947" s="4"/>
      <c r="B947" s="4"/>
      <c r="C947" s="4"/>
      <c r="D947" s="4"/>
      <c r="E947" s="4"/>
      <c r="F947" s="4"/>
      <c r="G947" s="4"/>
      <c r="H947" s="4"/>
      <c r="J947" s="4"/>
    </row>
    <row r="948" ht="13.5" customHeight="1">
      <c r="A948" s="4"/>
      <c r="B948" s="4"/>
      <c r="C948" s="4"/>
      <c r="D948" s="4"/>
      <c r="E948" s="4"/>
      <c r="F948" s="4"/>
      <c r="G948" s="4"/>
      <c r="H948" s="4"/>
      <c r="J948" s="4"/>
    </row>
    <row r="949" ht="13.5" customHeight="1">
      <c r="A949" s="4"/>
      <c r="B949" s="4"/>
      <c r="C949" s="4"/>
      <c r="D949" s="4"/>
      <c r="E949" s="4"/>
      <c r="F949" s="4"/>
      <c r="G949" s="4"/>
      <c r="H949" s="4"/>
      <c r="J949" s="4"/>
    </row>
    <row r="950" ht="13.5" customHeight="1">
      <c r="A950" s="4"/>
      <c r="B950" s="4"/>
      <c r="C950" s="4"/>
      <c r="D950" s="4"/>
      <c r="E950" s="4"/>
      <c r="F950" s="4"/>
      <c r="G950" s="4"/>
      <c r="H950" s="4"/>
      <c r="J950" s="4"/>
    </row>
    <row r="951" ht="13.5" customHeight="1">
      <c r="A951" s="4"/>
      <c r="B951" s="4"/>
      <c r="C951" s="4"/>
      <c r="D951" s="4"/>
      <c r="E951" s="4"/>
      <c r="F951" s="4"/>
      <c r="G951" s="4"/>
      <c r="H951" s="4"/>
      <c r="J951" s="4"/>
    </row>
    <row r="952" ht="13.5" customHeight="1">
      <c r="A952" s="4"/>
      <c r="B952" s="4"/>
      <c r="C952" s="4"/>
      <c r="D952" s="4"/>
      <c r="E952" s="4"/>
      <c r="F952" s="4"/>
      <c r="G952" s="4"/>
      <c r="H952" s="4"/>
      <c r="J952" s="4"/>
    </row>
    <row r="953" ht="13.5" customHeight="1">
      <c r="A953" s="4"/>
      <c r="B953" s="4"/>
      <c r="C953" s="4"/>
      <c r="D953" s="4"/>
      <c r="E953" s="4"/>
      <c r="F953" s="4"/>
      <c r="G953" s="4"/>
      <c r="H953" s="4"/>
      <c r="J953" s="4"/>
    </row>
    <row r="954" ht="13.5" customHeight="1">
      <c r="A954" s="4"/>
      <c r="B954" s="4"/>
      <c r="C954" s="4"/>
      <c r="D954" s="4"/>
      <c r="E954" s="4"/>
      <c r="F954" s="4"/>
      <c r="G954" s="4"/>
      <c r="H954" s="4"/>
      <c r="J954" s="4"/>
    </row>
    <row r="955" ht="13.5" customHeight="1">
      <c r="A955" s="4"/>
      <c r="B955" s="4"/>
      <c r="C955" s="4"/>
      <c r="D955" s="4"/>
      <c r="E955" s="4"/>
      <c r="F955" s="4"/>
      <c r="G955" s="4"/>
      <c r="H955" s="4"/>
      <c r="J955" s="4"/>
    </row>
    <row r="956" ht="13.5" customHeight="1">
      <c r="A956" s="4"/>
      <c r="B956" s="4"/>
      <c r="C956" s="4"/>
      <c r="D956" s="4"/>
      <c r="E956" s="4"/>
      <c r="F956" s="4"/>
      <c r="G956" s="4"/>
      <c r="H956" s="4"/>
      <c r="J956" s="4"/>
    </row>
    <row r="957" ht="13.5" customHeight="1">
      <c r="A957" s="4"/>
      <c r="B957" s="4"/>
      <c r="C957" s="4"/>
      <c r="D957" s="4"/>
      <c r="E957" s="4"/>
      <c r="F957" s="4"/>
      <c r="G957" s="4"/>
      <c r="H957" s="4"/>
      <c r="J957" s="4"/>
    </row>
    <row r="958" ht="13.5" customHeight="1">
      <c r="A958" s="4"/>
      <c r="B958" s="4"/>
      <c r="C958" s="4"/>
      <c r="D958" s="4"/>
      <c r="E958" s="4"/>
      <c r="F958" s="4"/>
      <c r="G958" s="4"/>
      <c r="H958" s="4"/>
      <c r="J958" s="4"/>
    </row>
    <row r="959" ht="13.5" customHeight="1">
      <c r="A959" s="4"/>
      <c r="B959" s="4"/>
      <c r="C959" s="4"/>
      <c r="D959" s="4"/>
      <c r="E959" s="4"/>
      <c r="F959" s="4"/>
      <c r="G959" s="4"/>
      <c r="H959" s="4"/>
      <c r="J959" s="4"/>
    </row>
    <row r="960" ht="13.5" customHeight="1">
      <c r="A960" s="4"/>
      <c r="B960" s="4"/>
      <c r="C960" s="4"/>
      <c r="D960" s="4"/>
      <c r="E960" s="4"/>
      <c r="F960" s="4"/>
      <c r="G960" s="4"/>
      <c r="H960" s="4"/>
      <c r="J960" s="4"/>
    </row>
    <row r="961" ht="13.5" customHeight="1">
      <c r="A961" s="4"/>
      <c r="B961" s="4"/>
      <c r="C961" s="4"/>
      <c r="D961" s="4"/>
      <c r="E961" s="4"/>
      <c r="F961" s="4"/>
      <c r="G961" s="4"/>
      <c r="H961" s="4"/>
      <c r="J961" s="4"/>
    </row>
    <row r="962" ht="13.5" customHeight="1">
      <c r="A962" s="4"/>
      <c r="B962" s="4"/>
      <c r="C962" s="4"/>
      <c r="D962" s="4"/>
      <c r="E962" s="4"/>
      <c r="F962" s="4"/>
      <c r="G962" s="4"/>
      <c r="H962" s="4"/>
      <c r="J962" s="4"/>
    </row>
    <row r="963" ht="13.5" customHeight="1">
      <c r="A963" s="4"/>
      <c r="B963" s="4"/>
      <c r="C963" s="4"/>
      <c r="D963" s="4"/>
      <c r="E963" s="4"/>
      <c r="F963" s="4"/>
      <c r="G963" s="4"/>
      <c r="H963" s="4"/>
      <c r="J963" s="4"/>
    </row>
    <row r="964" ht="13.5" customHeight="1">
      <c r="A964" s="4"/>
      <c r="B964" s="4"/>
      <c r="C964" s="4"/>
      <c r="D964" s="4"/>
      <c r="E964" s="4"/>
      <c r="F964" s="4"/>
      <c r="G964" s="4"/>
      <c r="H964" s="4"/>
      <c r="J964" s="4"/>
    </row>
    <row r="965" ht="13.5" customHeight="1">
      <c r="A965" s="4"/>
      <c r="B965" s="4"/>
      <c r="C965" s="4"/>
      <c r="D965" s="4"/>
      <c r="E965" s="4"/>
      <c r="F965" s="4"/>
      <c r="G965" s="4"/>
      <c r="H965" s="4"/>
      <c r="J965" s="4"/>
    </row>
    <row r="966" ht="13.5" customHeight="1">
      <c r="A966" s="4"/>
      <c r="B966" s="4"/>
      <c r="C966" s="4"/>
      <c r="D966" s="4"/>
      <c r="E966" s="4"/>
      <c r="F966" s="4"/>
      <c r="G966" s="4"/>
      <c r="H966" s="4"/>
      <c r="J966" s="4"/>
    </row>
    <row r="967" ht="13.5" customHeight="1">
      <c r="A967" s="4"/>
      <c r="B967" s="4"/>
      <c r="C967" s="4"/>
      <c r="D967" s="4"/>
      <c r="E967" s="4"/>
      <c r="F967" s="4"/>
      <c r="G967" s="4"/>
      <c r="H967" s="4"/>
      <c r="J967" s="4"/>
    </row>
    <row r="968" ht="13.5" customHeight="1">
      <c r="A968" s="4"/>
      <c r="B968" s="4"/>
      <c r="C968" s="4"/>
      <c r="D968" s="4"/>
      <c r="E968" s="4"/>
      <c r="F968" s="4"/>
      <c r="G968" s="4"/>
      <c r="H968" s="4"/>
      <c r="J968" s="4"/>
    </row>
    <row r="969" ht="13.5" customHeight="1">
      <c r="A969" s="4"/>
      <c r="B969" s="4"/>
      <c r="C969" s="4"/>
      <c r="D969" s="4"/>
      <c r="E969" s="4"/>
      <c r="F969" s="4"/>
      <c r="G969" s="4"/>
      <c r="H969" s="4"/>
      <c r="J969" s="4"/>
    </row>
    <row r="970" ht="13.5" customHeight="1">
      <c r="A970" s="4"/>
      <c r="B970" s="4"/>
      <c r="C970" s="4"/>
      <c r="D970" s="4"/>
      <c r="E970" s="4"/>
      <c r="F970" s="4"/>
      <c r="G970" s="4"/>
      <c r="H970" s="4"/>
      <c r="J970" s="4"/>
    </row>
    <row r="971" ht="13.5" customHeight="1">
      <c r="A971" s="4"/>
      <c r="B971" s="4"/>
      <c r="C971" s="4"/>
      <c r="D971" s="4"/>
      <c r="E971" s="4"/>
      <c r="F971" s="4"/>
      <c r="G971" s="4"/>
      <c r="H971" s="4"/>
      <c r="J971" s="4"/>
    </row>
    <row r="972" ht="13.5" customHeight="1">
      <c r="A972" s="4"/>
      <c r="B972" s="4"/>
      <c r="C972" s="4"/>
      <c r="D972" s="4"/>
      <c r="E972" s="4"/>
      <c r="F972" s="4"/>
      <c r="G972" s="4"/>
      <c r="H972" s="4"/>
      <c r="J972" s="4"/>
    </row>
    <row r="973" ht="13.5" customHeight="1">
      <c r="A973" s="4"/>
      <c r="B973" s="4"/>
      <c r="C973" s="4"/>
      <c r="D973" s="4"/>
      <c r="E973" s="4"/>
      <c r="F973" s="4"/>
      <c r="G973" s="4"/>
      <c r="H973" s="4"/>
      <c r="J973" s="4"/>
    </row>
    <row r="974" ht="13.5" customHeight="1">
      <c r="A974" s="4"/>
      <c r="B974" s="4"/>
      <c r="C974" s="4"/>
      <c r="D974" s="4"/>
      <c r="E974" s="4"/>
      <c r="F974" s="4"/>
      <c r="G974" s="4"/>
      <c r="H974" s="4"/>
      <c r="J974" s="4"/>
    </row>
    <row r="975" ht="13.5" customHeight="1">
      <c r="A975" s="4"/>
      <c r="B975" s="4"/>
      <c r="C975" s="4"/>
      <c r="D975" s="4"/>
      <c r="E975" s="4"/>
      <c r="F975" s="4"/>
      <c r="G975" s="4"/>
      <c r="H975" s="4"/>
      <c r="J975" s="4"/>
    </row>
    <row r="976" ht="13.5" customHeight="1">
      <c r="A976" s="4"/>
      <c r="B976" s="4"/>
      <c r="C976" s="4"/>
      <c r="D976" s="4"/>
      <c r="E976" s="4"/>
      <c r="F976" s="4"/>
      <c r="G976" s="4"/>
      <c r="H976" s="4"/>
      <c r="J976" s="4"/>
    </row>
    <row r="977" ht="13.5" customHeight="1">
      <c r="A977" s="4"/>
      <c r="B977" s="4"/>
      <c r="C977" s="4"/>
      <c r="D977" s="4"/>
      <c r="E977" s="4"/>
      <c r="F977" s="4"/>
      <c r="G977" s="4"/>
      <c r="H977" s="4"/>
      <c r="J977" s="4"/>
    </row>
    <row r="978" ht="13.5" customHeight="1">
      <c r="A978" s="4"/>
      <c r="B978" s="4"/>
      <c r="C978" s="4"/>
      <c r="D978" s="4"/>
      <c r="E978" s="4"/>
      <c r="F978" s="4"/>
      <c r="G978" s="4"/>
      <c r="H978" s="4"/>
      <c r="J978" s="4"/>
    </row>
    <row r="979" ht="13.5" customHeight="1">
      <c r="A979" s="4"/>
      <c r="B979" s="4"/>
      <c r="C979" s="4"/>
      <c r="D979" s="4"/>
      <c r="E979" s="4"/>
      <c r="F979" s="4"/>
      <c r="G979" s="4"/>
      <c r="H979" s="4"/>
      <c r="J979" s="4"/>
    </row>
    <row r="980" ht="13.5" customHeight="1">
      <c r="A980" s="4"/>
      <c r="B980" s="4"/>
      <c r="C980" s="4"/>
      <c r="D980" s="4"/>
      <c r="E980" s="4"/>
      <c r="F980" s="4"/>
      <c r="G980" s="4"/>
      <c r="H980" s="4"/>
      <c r="J980" s="4"/>
    </row>
    <row r="981" ht="13.5" customHeight="1">
      <c r="A981" s="4"/>
      <c r="B981" s="4"/>
      <c r="C981" s="4"/>
      <c r="D981" s="4"/>
      <c r="E981" s="4"/>
      <c r="F981" s="4"/>
      <c r="G981" s="4"/>
      <c r="H981" s="4"/>
      <c r="J981" s="4"/>
    </row>
    <row r="982" ht="13.5" customHeight="1">
      <c r="A982" s="4"/>
      <c r="B982" s="4"/>
      <c r="C982" s="4"/>
      <c r="D982" s="4"/>
      <c r="E982" s="4"/>
      <c r="F982" s="4"/>
      <c r="G982" s="4"/>
      <c r="H982" s="4"/>
      <c r="J982" s="4"/>
    </row>
    <row r="983" ht="13.5" customHeight="1">
      <c r="A983" s="4"/>
      <c r="B983" s="4"/>
      <c r="C983" s="4"/>
      <c r="D983" s="4"/>
      <c r="E983" s="4"/>
      <c r="F983" s="4"/>
      <c r="G983" s="4"/>
      <c r="H983" s="4"/>
      <c r="J983" s="4"/>
    </row>
    <row r="984" ht="13.5" customHeight="1">
      <c r="A984" s="4"/>
      <c r="B984" s="4"/>
      <c r="C984" s="4"/>
      <c r="D984" s="4"/>
      <c r="E984" s="4"/>
      <c r="F984" s="4"/>
      <c r="G984" s="4"/>
      <c r="H984" s="4"/>
      <c r="J984" s="4"/>
    </row>
    <row r="985" ht="13.5" customHeight="1">
      <c r="A985" s="4"/>
      <c r="B985" s="4"/>
      <c r="C985" s="4"/>
      <c r="D985" s="4"/>
      <c r="E985" s="4"/>
      <c r="F985" s="4"/>
      <c r="G985" s="4"/>
      <c r="H985" s="4"/>
      <c r="J985" s="4"/>
    </row>
    <row r="986" ht="13.5" customHeight="1">
      <c r="A986" s="4"/>
      <c r="B986" s="4"/>
      <c r="C986" s="4"/>
      <c r="D986" s="4"/>
      <c r="E986" s="4"/>
      <c r="F986" s="4"/>
      <c r="G986" s="4"/>
      <c r="H986" s="4"/>
      <c r="J986" s="4"/>
    </row>
    <row r="987" ht="13.5" customHeight="1">
      <c r="A987" s="4"/>
      <c r="B987" s="4"/>
      <c r="C987" s="4"/>
      <c r="D987" s="4"/>
      <c r="E987" s="4"/>
      <c r="F987" s="4"/>
      <c r="G987" s="4"/>
      <c r="H987" s="4"/>
      <c r="J987" s="4"/>
    </row>
    <row r="988" ht="13.5" customHeight="1">
      <c r="A988" s="4"/>
      <c r="B988" s="4"/>
      <c r="C988" s="4"/>
      <c r="D988" s="4"/>
      <c r="E988" s="4"/>
      <c r="F988" s="4"/>
      <c r="G988" s="4"/>
      <c r="H988" s="4"/>
      <c r="J988" s="4"/>
    </row>
    <row r="989" ht="13.5" customHeight="1">
      <c r="A989" s="4"/>
      <c r="B989" s="4"/>
      <c r="C989" s="4"/>
      <c r="D989" s="4"/>
      <c r="E989" s="4"/>
      <c r="F989" s="4"/>
      <c r="G989" s="4"/>
      <c r="H989" s="4"/>
      <c r="J989" s="4"/>
    </row>
    <row r="990" ht="13.5" customHeight="1">
      <c r="A990" s="4"/>
      <c r="B990" s="4"/>
      <c r="C990" s="4"/>
      <c r="D990" s="4"/>
      <c r="E990" s="4"/>
      <c r="F990" s="4"/>
      <c r="G990" s="4"/>
      <c r="H990" s="4"/>
      <c r="J990" s="4"/>
    </row>
    <row r="991" ht="13.5" customHeight="1">
      <c r="A991" s="4"/>
      <c r="B991" s="4"/>
      <c r="C991" s="4"/>
      <c r="D991" s="4"/>
      <c r="E991" s="4"/>
      <c r="F991" s="4"/>
      <c r="G991" s="4"/>
      <c r="H991" s="4"/>
      <c r="J991" s="4"/>
    </row>
    <row r="992" ht="13.5" customHeight="1">
      <c r="A992" s="4"/>
      <c r="B992" s="4"/>
      <c r="C992" s="4"/>
      <c r="D992" s="4"/>
      <c r="E992" s="4"/>
      <c r="F992" s="4"/>
      <c r="G992" s="4"/>
      <c r="H992" s="4"/>
      <c r="J992" s="4"/>
    </row>
    <row r="993" ht="13.5" customHeight="1">
      <c r="A993" s="4"/>
      <c r="B993" s="4"/>
      <c r="C993" s="4"/>
      <c r="D993" s="4"/>
      <c r="E993" s="4"/>
      <c r="F993" s="4"/>
      <c r="G993" s="4"/>
      <c r="H993" s="4"/>
      <c r="J993" s="4"/>
    </row>
    <row r="994" ht="13.5" customHeight="1">
      <c r="A994" s="4"/>
      <c r="B994" s="4"/>
      <c r="C994" s="4"/>
      <c r="D994" s="4"/>
      <c r="E994" s="4"/>
      <c r="F994" s="4"/>
      <c r="G994" s="4"/>
      <c r="H994" s="4"/>
      <c r="J994" s="4"/>
    </row>
    <row r="995" ht="13.5" customHeight="1">
      <c r="A995" s="4"/>
      <c r="B995" s="4"/>
      <c r="C995" s="4"/>
      <c r="D995" s="4"/>
      <c r="E995" s="4"/>
      <c r="F995" s="4"/>
      <c r="G995" s="4"/>
      <c r="H995" s="4"/>
      <c r="J995" s="4"/>
    </row>
    <row r="996" ht="13.5" customHeight="1">
      <c r="A996" s="4"/>
      <c r="B996" s="4"/>
      <c r="C996" s="4"/>
      <c r="D996" s="4"/>
      <c r="E996" s="4"/>
      <c r="F996" s="4"/>
      <c r="G996" s="4"/>
      <c r="H996" s="4"/>
      <c r="J996" s="4"/>
    </row>
    <row r="997" ht="13.5" customHeight="1">
      <c r="A997" s="4"/>
      <c r="B997" s="4"/>
      <c r="C997" s="4"/>
      <c r="D997" s="4"/>
      <c r="E997" s="4"/>
      <c r="F997" s="4"/>
      <c r="G997" s="4"/>
      <c r="H997" s="4"/>
      <c r="J997" s="4"/>
    </row>
    <row r="998" ht="13.5" customHeight="1">
      <c r="A998" s="4"/>
      <c r="B998" s="4"/>
      <c r="C998" s="4"/>
      <c r="D998" s="4"/>
      <c r="E998" s="4"/>
      <c r="F998" s="4"/>
      <c r="G998" s="4"/>
      <c r="H998" s="4"/>
      <c r="J998" s="4"/>
    </row>
    <row r="999" ht="13.5" customHeight="1">
      <c r="A999" s="4"/>
      <c r="B999" s="4"/>
      <c r="C999" s="4"/>
      <c r="D999" s="4"/>
      <c r="E999" s="4"/>
      <c r="F999" s="4"/>
      <c r="G999" s="4"/>
      <c r="H999" s="4"/>
      <c r="J999" s="4"/>
    </row>
    <row r="1000" ht="13.5" customHeight="1">
      <c r="A1000" s="4"/>
      <c r="B1000" s="4"/>
      <c r="C1000" s="4"/>
      <c r="D1000" s="4"/>
      <c r="E1000" s="4"/>
      <c r="F1000" s="4"/>
      <c r="G1000" s="4"/>
      <c r="H1000" s="4"/>
      <c r="J1000" s="4"/>
    </row>
  </sheetData>
  <mergeCells count="239"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67:B267"/>
    <mergeCell ref="A268:B268"/>
    <mergeCell ref="A269:B269"/>
    <mergeCell ref="A270:B270"/>
    <mergeCell ref="A271:B271"/>
    <mergeCell ref="A272:B272"/>
    <mergeCell ref="A273:B273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12:B12"/>
    <mergeCell ref="C12:D12"/>
    <mergeCell ref="F12:G12"/>
    <mergeCell ref="H12:I12"/>
    <mergeCell ref="C13:D13"/>
    <mergeCell ref="F13:G13"/>
    <mergeCell ref="H13:I13"/>
    <mergeCell ref="A13:B13"/>
    <mergeCell ref="A14:B14"/>
    <mergeCell ref="C14:D14"/>
    <mergeCell ref="F14:G14"/>
    <mergeCell ref="H14:I14"/>
    <mergeCell ref="A15:B15"/>
    <mergeCell ref="C15:D15"/>
    <mergeCell ref="A4:B4"/>
    <mergeCell ref="C4:D4"/>
    <mergeCell ref="F4:G4"/>
    <mergeCell ref="H4:I4"/>
    <mergeCell ref="C5:D5"/>
    <mergeCell ref="F5:G5"/>
    <mergeCell ref="H5:I5"/>
    <mergeCell ref="F7:G7"/>
    <mergeCell ref="H7:I7"/>
    <mergeCell ref="A5:B5"/>
    <mergeCell ref="A6:B6"/>
    <mergeCell ref="C6:D6"/>
    <mergeCell ref="F6:G6"/>
    <mergeCell ref="H6:I6"/>
    <mergeCell ref="A7:B7"/>
    <mergeCell ref="C7:D7"/>
    <mergeCell ref="A8:B8"/>
    <mergeCell ref="C8:D8"/>
    <mergeCell ref="F8:G8"/>
    <mergeCell ref="H8:I8"/>
    <mergeCell ref="C9:D9"/>
    <mergeCell ref="F9:G9"/>
    <mergeCell ref="H9:I9"/>
    <mergeCell ref="F11:G11"/>
    <mergeCell ref="H11:I11"/>
    <mergeCell ref="A9:B9"/>
    <mergeCell ref="A10:B10"/>
    <mergeCell ref="C10:D10"/>
    <mergeCell ref="F10:G10"/>
    <mergeCell ref="H10:I10"/>
    <mergeCell ref="A11:B11"/>
    <mergeCell ref="C11:D11"/>
    <mergeCell ref="F15:G15"/>
    <mergeCell ref="H15:I15"/>
    <mergeCell ref="F16:G16"/>
    <mergeCell ref="H16:I16"/>
    <mergeCell ref="C20:D20"/>
    <mergeCell ref="F20:G20"/>
    <mergeCell ref="H20:I20"/>
    <mergeCell ref="A30:B30"/>
    <mergeCell ref="C30:D30"/>
    <mergeCell ref="F30:G30"/>
    <mergeCell ref="H30:I30"/>
    <mergeCell ref="C31:D31"/>
    <mergeCell ref="F31:G31"/>
    <mergeCell ref="H31:I31"/>
    <mergeCell ref="A31:B31"/>
    <mergeCell ref="A32:B32"/>
    <mergeCell ref="C32:D32"/>
    <mergeCell ref="F32:G32"/>
    <mergeCell ref="H32:I32"/>
    <mergeCell ref="A33:B33"/>
    <mergeCell ref="C33:D33"/>
    <mergeCell ref="A34:B34"/>
    <mergeCell ref="C34:D34"/>
    <mergeCell ref="F34:G34"/>
    <mergeCell ref="H34:I34"/>
    <mergeCell ref="C35:D35"/>
    <mergeCell ref="F35:G35"/>
    <mergeCell ref="H35:I35"/>
    <mergeCell ref="A35:B35"/>
    <mergeCell ref="A36:B36"/>
    <mergeCell ref="C36:D36"/>
    <mergeCell ref="F36:G36"/>
    <mergeCell ref="H36:I36"/>
    <mergeCell ref="A37:B37"/>
    <mergeCell ref="C37:D37"/>
    <mergeCell ref="F38:G38"/>
    <mergeCell ref="F39:G39"/>
    <mergeCell ref="F37:G37"/>
    <mergeCell ref="H37:I37"/>
    <mergeCell ref="A38:B38"/>
    <mergeCell ref="C38:D38"/>
    <mergeCell ref="H38:I38"/>
    <mergeCell ref="C39:D39"/>
    <mergeCell ref="H39:I39"/>
    <mergeCell ref="F41:G41"/>
    <mergeCell ref="H41:I41"/>
    <mergeCell ref="A39:B39"/>
    <mergeCell ref="A40:B40"/>
    <mergeCell ref="C40:D40"/>
    <mergeCell ref="F40:G40"/>
    <mergeCell ref="H40:I40"/>
    <mergeCell ref="A41:B41"/>
    <mergeCell ref="C41:D41"/>
    <mergeCell ref="F22:G22"/>
    <mergeCell ref="H22:I22"/>
    <mergeCell ref="A20:B20"/>
    <mergeCell ref="A21:B21"/>
    <mergeCell ref="C21:D21"/>
    <mergeCell ref="F21:G21"/>
    <mergeCell ref="H21:I21"/>
    <mergeCell ref="A22:B22"/>
    <mergeCell ref="C22:D22"/>
    <mergeCell ref="A23:B23"/>
    <mergeCell ref="C23:D23"/>
    <mergeCell ref="F23:G23"/>
    <mergeCell ref="H23:I23"/>
    <mergeCell ref="C24:D24"/>
    <mergeCell ref="F24:G24"/>
    <mergeCell ref="H24:I24"/>
    <mergeCell ref="F29:G29"/>
    <mergeCell ref="H29:I29"/>
    <mergeCell ref="A24:B24"/>
    <mergeCell ref="A28:B28"/>
    <mergeCell ref="C28:D28"/>
    <mergeCell ref="F28:G28"/>
    <mergeCell ref="H28:I28"/>
    <mergeCell ref="A29:B29"/>
    <mergeCell ref="C29:D29"/>
    <mergeCell ref="F33:G33"/>
    <mergeCell ref="H33:I33"/>
    <mergeCell ref="A169:B169"/>
    <mergeCell ref="A170:B170"/>
    <mergeCell ref="A171:B171"/>
    <mergeCell ref="A172:B172"/>
    <mergeCell ref="A173:B173"/>
    <mergeCell ref="A174:B174"/>
    <mergeCell ref="A175:B175"/>
  </mergeCells>
  <conditionalFormatting sqref="I45:I49">
    <cfRule type="cellIs" dxfId="0" priority="1" operator="between">
      <formula>-100</formula>
      <formula>100</formula>
    </cfRule>
  </conditionalFormatting>
  <conditionalFormatting sqref="I45:I49">
    <cfRule type="cellIs" dxfId="1" priority="2" operator="lessThan">
      <formula>-100</formula>
    </cfRule>
  </conditionalFormatting>
  <conditionalFormatting sqref="I45:I49">
    <cfRule type="cellIs" dxfId="1" priority="3" operator="greaterThan">
      <formula>100</formula>
    </cfRule>
  </conditionalFormatting>
  <conditionalFormatting sqref="I45:I49">
    <cfRule type="cellIs" dxfId="0" priority="4" operator="between">
      <formula>-100</formula>
      <formula>-100</formula>
    </cfRule>
  </conditionalFormatting>
  <conditionalFormatting sqref="I45:I49">
    <cfRule type="cellIs" dxfId="0" priority="5" operator="between">
      <formula>-100</formula>
      <formula>-100</formula>
    </cfRule>
  </conditionalFormatting>
  <conditionalFormatting sqref="I45:I49">
    <cfRule type="cellIs" dxfId="1" priority="6" operator="lessThan">
      <formula>-100</formula>
    </cfRule>
  </conditionalFormatting>
  <conditionalFormatting sqref="I45:I49">
    <cfRule type="cellIs" dxfId="1" priority="7" operator="greaterThan">
      <formula>100</formula>
    </cfRule>
  </conditionalFormatting>
  <conditionalFormatting sqref="I51:I69 I78:I92 I287:I303">
    <cfRule type="cellIs" dxfId="0" priority="8" operator="between">
      <formula>-100</formula>
      <formula>100</formula>
    </cfRule>
  </conditionalFormatting>
  <conditionalFormatting sqref="I51:I69 I78:I92 I287:I303">
    <cfRule type="cellIs" dxfId="1" priority="9" operator="lessThan">
      <formula>-100</formula>
    </cfRule>
  </conditionalFormatting>
  <conditionalFormatting sqref="I51:I69 I78:I92 I287:I303">
    <cfRule type="cellIs" dxfId="1" priority="10" operator="greaterThan">
      <formula>100</formula>
    </cfRule>
  </conditionalFormatting>
  <conditionalFormatting sqref="I161:I167">
    <cfRule type="cellIs" dxfId="0" priority="11" operator="between">
      <formula>-100</formula>
      <formula>100</formula>
    </cfRule>
  </conditionalFormatting>
  <conditionalFormatting sqref="I161:I167">
    <cfRule type="cellIs" dxfId="1" priority="12" operator="lessThan">
      <formula>-100</formula>
    </cfRule>
  </conditionalFormatting>
  <conditionalFormatting sqref="I161:I167">
    <cfRule type="cellIs" dxfId="1" priority="13" operator="greaterThan">
      <formula>100</formula>
    </cfRule>
  </conditionalFormatting>
  <conditionalFormatting sqref="I170:I281">
    <cfRule type="cellIs" dxfId="0" priority="14" operator="between">
      <formula>-100</formula>
      <formula>100</formula>
    </cfRule>
  </conditionalFormatting>
  <conditionalFormatting sqref="I170:I281">
    <cfRule type="cellIs" dxfId="1" priority="15" operator="lessThan">
      <formula>-100</formula>
    </cfRule>
  </conditionalFormatting>
  <conditionalFormatting sqref="I170:I281">
    <cfRule type="cellIs" dxfId="1" priority="16" operator="greaterThan">
      <formula>100</formula>
    </cfRule>
  </conditionalFormatting>
  <conditionalFormatting sqref="I72:I74 I77">
    <cfRule type="cellIs" dxfId="0" priority="17" operator="between">
      <formula>-100</formula>
      <formula>100</formula>
    </cfRule>
  </conditionalFormatting>
  <conditionalFormatting sqref="I72:I74 I77">
    <cfRule type="cellIs" dxfId="1" priority="18" operator="lessThan">
      <formula>-100</formula>
    </cfRule>
  </conditionalFormatting>
  <conditionalFormatting sqref="I72:I74 I77">
    <cfRule type="cellIs" dxfId="1" priority="19" operator="greaterThan">
      <formula>100</formula>
    </cfRule>
  </conditionalFormatting>
  <conditionalFormatting sqref="I105:I106">
    <cfRule type="cellIs" dxfId="0" priority="20" operator="between">
      <formula>-100</formula>
      <formula>100</formula>
    </cfRule>
  </conditionalFormatting>
  <conditionalFormatting sqref="I105:I106">
    <cfRule type="cellIs" dxfId="1" priority="21" operator="lessThan">
      <formula>-100</formula>
    </cfRule>
  </conditionalFormatting>
  <conditionalFormatting sqref="I105:I106">
    <cfRule type="cellIs" dxfId="1" priority="22" operator="greaterThan">
      <formula>100</formula>
    </cfRule>
  </conditionalFormatting>
  <conditionalFormatting sqref="I304 I308:I310">
    <cfRule type="cellIs" dxfId="0" priority="23" operator="between">
      <formula>-100</formula>
      <formula>100</formula>
    </cfRule>
  </conditionalFormatting>
  <conditionalFormatting sqref="I304 I308:I310">
    <cfRule type="cellIs" dxfId="1" priority="24" operator="lessThan">
      <formula>-100</formula>
    </cfRule>
  </conditionalFormatting>
  <conditionalFormatting sqref="I304 I308:I310">
    <cfRule type="cellIs" dxfId="1" priority="25" operator="greaterThan">
      <formula>100</formula>
    </cfRule>
  </conditionalFormatting>
  <conditionalFormatting sqref="I317:I370">
    <cfRule type="cellIs" dxfId="0" priority="26" operator="between">
      <formula>-100</formula>
      <formula>100</formula>
    </cfRule>
  </conditionalFormatting>
  <conditionalFormatting sqref="I317:I370">
    <cfRule type="cellIs" dxfId="1" priority="27" operator="lessThan">
      <formula>-100</formula>
    </cfRule>
  </conditionalFormatting>
  <conditionalFormatting sqref="I317:I370">
    <cfRule type="cellIs" dxfId="1" priority="28" operator="greaterThan">
      <formula>100</formula>
    </cfRule>
  </conditionalFormatting>
  <conditionalFormatting sqref="I311">
    <cfRule type="cellIs" dxfId="0" priority="29" operator="between">
      <formula>-100</formula>
      <formula>100</formula>
    </cfRule>
  </conditionalFormatting>
  <conditionalFormatting sqref="I311">
    <cfRule type="cellIs" dxfId="1" priority="30" operator="lessThan">
      <formula>-100</formula>
    </cfRule>
  </conditionalFormatting>
  <conditionalFormatting sqref="I311">
    <cfRule type="cellIs" dxfId="1" priority="31" operator="greaterThan">
      <formula>100</formula>
    </cfRule>
  </conditionalFormatting>
  <conditionalFormatting sqref="I70">
    <cfRule type="cellIs" dxfId="0" priority="32" operator="between">
      <formula>-100</formula>
      <formula>100</formula>
    </cfRule>
  </conditionalFormatting>
  <conditionalFormatting sqref="I70">
    <cfRule type="cellIs" dxfId="1" priority="33" operator="lessThan">
      <formula>-100</formula>
    </cfRule>
  </conditionalFormatting>
  <conditionalFormatting sqref="I70">
    <cfRule type="cellIs" dxfId="1" priority="34" operator="greaterThan">
      <formula>100</formula>
    </cfRule>
  </conditionalFormatting>
  <conditionalFormatting sqref="I71">
    <cfRule type="cellIs" dxfId="0" priority="35" operator="between">
      <formula>-100</formula>
      <formula>100</formula>
    </cfRule>
  </conditionalFormatting>
  <conditionalFormatting sqref="I71">
    <cfRule type="cellIs" dxfId="1" priority="36" operator="lessThan">
      <formula>-100</formula>
    </cfRule>
  </conditionalFormatting>
  <conditionalFormatting sqref="I71">
    <cfRule type="cellIs" dxfId="1" priority="37" operator="greaterThan">
      <formula>100</formula>
    </cfRule>
  </conditionalFormatting>
  <conditionalFormatting sqref="I75:I76">
    <cfRule type="cellIs" dxfId="0" priority="38" operator="between">
      <formula>-100</formula>
      <formula>100</formula>
    </cfRule>
  </conditionalFormatting>
  <conditionalFormatting sqref="I75:I76">
    <cfRule type="cellIs" dxfId="1" priority="39" operator="lessThan">
      <formula>-100</formula>
    </cfRule>
  </conditionalFormatting>
  <conditionalFormatting sqref="I75:I76">
    <cfRule type="cellIs" dxfId="1" priority="40" operator="greaterThan">
      <formula>100</formula>
    </cfRule>
  </conditionalFormatting>
  <conditionalFormatting sqref="I107:I108">
    <cfRule type="cellIs" dxfId="0" priority="41" operator="between">
      <formula>-100</formula>
      <formula>100</formula>
    </cfRule>
  </conditionalFormatting>
  <conditionalFormatting sqref="I107:I108">
    <cfRule type="cellIs" dxfId="1" priority="42" operator="lessThan">
      <formula>-100</formula>
    </cfRule>
  </conditionalFormatting>
  <conditionalFormatting sqref="I107:I108">
    <cfRule type="cellIs" dxfId="1" priority="43" operator="greaterThan">
      <formula>100</formula>
    </cfRule>
  </conditionalFormatting>
  <conditionalFormatting sqref="I109:I110">
    <cfRule type="cellIs" dxfId="0" priority="44" operator="between">
      <formula>-100</formula>
      <formula>100</formula>
    </cfRule>
  </conditionalFormatting>
  <conditionalFormatting sqref="I109:I110">
    <cfRule type="cellIs" dxfId="1" priority="45" operator="lessThan">
      <formula>-100</formula>
    </cfRule>
  </conditionalFormatting>
  <conditionalFormatting sqref="I109:I110">
    <cfRule type="cellIs" dxfId="1" priority="46" operator="greaterThan">
      <formula>100</formula>
    </cfRule>
  </conditionalFormatting>
  <conditionalFormatting sqref="I111:I112">
    <cfRule type="cellIs" dxfId="0" priority="47" operator="between">
      <formula>-100</formula>
      <formula>100</formula>
    </cfRule>
  </conditionalFormatting>
  <conditionalFormatting sqref="I111:I112">
    <cfRule type="cellIs" dxfId="1" priority="48" operator="lessThan">
      <formula>-100</formula>
    </cfRule>
  </conditionalFormatting>
  <conditionalFormatting sqref="I111:I112">
    <cfRule type="cellIs" dxfId="1" priority="49" operator="greaterThan">
      <formula>100</formula>
    </cfRule>
  </conditionalFormatting>
  <conditionalFormatting sqref="I113:I114">
    <cfRule type="cellIs" dxfId="0" priority="50" operator="between">
      <formula>-100</formula>
      <formula>100</formula>
    </cfRule>
  </conditionalFormatting>
  <conditionalFormatting sqref="I113:I114">
    <cfRule type="cellIs" dxfId="1" priority="51" operator="lessThan">
      <formula>-100</formula>
    </cfRule>
  </conditionalFormatting>
  <conditionalFormatting sqref="I113:I114">
    <cfRule type="cellIs" dxfId="1" priority="52" operator="greaterThan">
      <formula>100</formula>
    </cfRule>
  </conditionalFormatting>
  <conditionalFormatting sqref="I115:I116">
    <cfRule type="cellIs" dxfId="0" priority="53" operator="between">
      <formula>-100</formula>
      <formula>100</formula>
    </cfRule>
  </conditionalFormatting>
  <conditionalFormatting sqref="I115:I116">
    <cfRule type="cellIs" dxfId="1" priority="54" operator="lessThan">
      <formula>-100</formula>
    </cfRule>
  </conditionalFormatting>
  <conditionalFormatting sqref="I115:I116">
    <cfRule type="cellIs" dxfId="1" priority="55" operator="greaterThan">
      <formula>100</formula>
    </cfRule>
  </conditionalFormatting>
  <conditionalFormatting sqref="I117:I118">
    <cfRule type="cellIs" dxfId="0" priority="56" operator="between">
      <formula>-100</formula>
      <formula>100</formula>
    </cfRule>
  </conditionalFormatting>
  <conditionalFormatting sqref="I117:I118">
    <cfRule type="cellIs" dxfId="1" priority="57" operator="lessThan">
      <formula>-100</formula>
    </cfRule>
  </conditionalFormatting>
  <conditionalFormatting sqref="I117:I118">
    <cfRule type="cellIs" dxfId="1" priority="58" operator="greaterThan">
      <formula>100</formula>
    </cfRule>
  </conditionalFormatting>
  <conditionalFormatting sqref="I119:I120">
    <cfRule type="cellIs" dxfId="0" priority="59" operator="between">
      <formula>-100</formula>
      <formula>100</formula>
    </cfRule>
  </conditionalFormatting>
  <conditionalFormatting sqref="I119:I120">
    <cfRule type="cellIs" dxfId="1" priority="60" operator="lessThan">
      <formula>-100</formula>
    </cfRule>
  </conditionalFormatting>
  <conditionalFormatting sqref="I119:I120">
    <cfRule type="cellIs" dxfId="1" priority="61" operator="greaterThan">
      <formula>100</formula>
    </cfRule>
  </conditionalFormatting>
  <conditionalFormatting sqref="I121">
    <cfRule type="cellIs" dxfId="0" priority="62" operator="between">
      <formula>-100</formula>
      <formula>100</formula>
    </cfRule>
  </conditionalFormatting>
  <conditionalFormatting sqref="I121">
    <cfRule type="cellIs" dxfId="1" priority="63" operator="lessThan">
      <formula>-100</formula>
    </cfRule>
  </conditionalFormatting>
  <conditionalFormatting sqref="I121">
    <cfRule type="cellIs" dxfId="1" priority="64" operator="greaterThan">
      <formula>100</formula>
    </cfRule>
  </conditionalFormatting>
  <conditionalFormatting sqref="I305:I306">
    <cfRule type="cellIs" dxfId="0" priority="65" operator="between">
      <formula>-100</formula>
      <formula>100</formula>
    </cfRule>
  </conditionalFormatting>
  <conditionalFormatting sqref="I305:I306">
    <cfRule type="cellIs" dxfId="1" priority="66" operator="lessThan">
      <formula>-100</formula>
    </cfRule>
  </conditionalFormatting>
  <conditionalFormatting sqref="I305:I306">
    <cfRule type="cellIs" dxfId="1" priority="67" operator="greaterThan">
      <formula>100</formula>
    </cfRule>
  </conditionalFormatting>
  <conditionalFormatting sqref="I307">
    <cfRule type="cellIs" dxfId="0" priority="68" operator="between">
      <formula>-100</formula>
      <formula>100</formula>
    </cfRule>
  </conditionalFormatting>
  <conditionalFormatting sqref="I307">
    <cfRule type="cellIs" dxfId="1" priority="69" operator="lessThan">
      <formula>-100</formula>
    </cfRule>
  </conditionalFormatting>
  <conditionalFormatting sqref="I307">
    <cfRule type="cellIs" dxfId="1" priority="70" operator="greaterThan">
      <formula>100</formula>
    </cfRule>
  </conditionalFormatting>
  <conditionalFormatting sqref="I312:I313">
    <cfRule type="cellIs" dxfId="0" priority="71" operator="between">
      <formula>-100</formula>
      <formula>100</formula>
    </cfRule>
  </conditionalFormatting>
  <conditionalFormatting sqref="I312:I313">
    <cfRule type="cellIs" dxfId="1" priority="72" operator="lessThan">
      <formula>-100</formula>
    </cfRule>
  </conditionalFormatting>
  <conditionalFormatting sqref="I312:I313">
    <cfRule type="cellIs" dxfId="1" priority="73" operator="greaterThan">
      <formula>100</formula>
    </cfRule>
  </conditionalFormatting>
  <printOptions/>
  <pageMargins bottom="0.75" footer="0.0" header="0.0" left="0.25" right="0.25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2019-03-19T17:15:36Z</dcterms:created>
  <dc:creator>openpyxl</dc:creator>
</cp:coreProperties>
</file>