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E:\"/>
    </mc:Choice>
  </mc:AlternateContent>
  <xr:revisionPtr revIDLastSave="0" documentId="8_{EF9C4BFF-685B-4BF9-9DDB-C353299E4ED5}" xr6:coauthVersionLast="47" xr6:coauthVersionMax="47" xr10:uidLastSave="{00000000-0000-0000-0000-000000000000}"/>
  <bookViews>
    <workbookView xWindow="-120" yWindow="-120" windowWidth="29040" windowHeight="15720" xr2:uid="{49715CF8-9655-4DAE-96D7-DFD825D0275A}"/>
  </bookViews>
  <sheets>
    <sheet name="State Dashboard" sheetId="1" r:id="rId1"/>
    <sheet name="Trending Dashboard" sheetId="3" r:id="rId2"/>
    <sheet name="Pivot Tables" sheetId="2" state="hidden" r:id="rId3"/>
  </sheets>
  <definedNames>
    <definedName name="_xlchart.v5.0" hidden="1">'Pivot Tables'!$O$1</definedName>
    <definedName name="_xlchart.v5.1" hidden="1">'Pivot Tables'!$O$2:$O$51</definedName>
    <definedName name="_xlchart.v5.2" hidden="1">'Pivot Tables'!$P$1</definedName>
    <definedName name="_xlchart.v5.3" hidden="1">'Pivot Tables'!$P$2:$P$51</definedName>
    <definedName name="Slicer_Amount_Range1">#N/A</definedName>
    <definedName name="Slicer_Device_Used1">#N/A</definedName>
    <definedName name="Slicer_Network_Slice_ID">#N/A</definedName>
    <definedName name="Slicer_Year1">#N/A</definedName>
  </definedNames>
  <calcPr calcId="191029"/>
  <pivotCaches>
    <pivotCache cacheId="4463" r:id="rId4"/>
    <pivotCache cacheId="4466" r:id="rId5"/>
    <pivotCache cacheId="4469" r:id="rId6"/>
    <pivotCache cacheId="4472" r:id="rId7"/>
    <pivotCache cacheId="4475" r:id="rId8"/>
    <pivotCache cacheId="4478" r:id="rId9"/>
    <pivotCache cacheId="4481" r:id="rId10"/>
    <pivotCache cacheId="4484" r:id="rId11"/>
    <pivotCache cacheId="4487" r:id="rId12"/>
    <pivotCache cacheId="4490" r:id="rId13"/>
    <pivotCache cacheId="4493" r:id="rId14"/>
  </pivotCaches>
  <extLst>
    <ext xmlns:x14="http://schemas.microsoft.com/office/spreadsheetml/2009/9/main" uri="{876F7934-8845-4945-9796-88D515C7AA90}">
      <x14:pivotCaches>
        <pivotCache cacheId="4126"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action_data_e5a68fba-3885-491c-84f0-0d9f0976936e" name="transaction_data" connection="Query - transaction_data"/>
        </x15:modelTables>
        <x15:extLst>
          <ext xmlns:x16="http://schemas.microsoft.com/office/spreadsheetml/2014/11/main" uri="{9835A34E-60A6-4A7C-AAB8-D5F71C897F49}">
            <x16:modelTimeGroupings>
              <x16:modelTimeGrouping tableName="transaction_data" columnName="Date1" columnId="Date1">
                <x16:calculatedTimeColumn columnName="Date1 (Year)" columnId="Date1 (Year)" contentType="years" isSelected="1"/>
                <x16:calculatedTimeColumn columnName="Date1 (Quarter)" columnId="Date1 (Quarter)" contentType="quarters" isSelected="1"/>
                <x16:calculatedTimeColumn columnName="Date1 (Month Index)" columnId="Date1 (Month Index)" contentType="monthsindex" isSelected="1"/>
                <x16:calculatedTimeColumn columnName="Date  (Month)" columnId="Date1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2" l="1" a="1"/>
  <c r="P2" i="2" s="1"/>
  <c r="O2" i="2" a="1"/>
  <c r="O2" i="2" s="1"/>
  <c r="R10" i="2"/>
  <c r="R9" i="2"/>
  <c r="R6" i="1"/>
  <c r="Q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EF50F5-E4FD-4902-B4DA-1F24FF6AD25F}" name="Query - transaction_data" description="Connection to the 'transaction_data' query in the workbook." type="100" refreshedVersion="8" minRefreshableVersion="5">
    <extLst>
      <ext xmlns:x15="http://schemas.microsoft.com/office/spreadsheetml/2010/11/main" uri="{DE250136-89BD-433C-8126-D09CA5730AF9}">
        <x15:connection id="75fb60a2-40fe-4530-8965-8e27242c6e47"/>
      </ext>
    </extLst>
  </connection>
  <connection id="2" xr16:uid="{145C6602-567D-474E-A55A-9A949954739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<sst xmlns="http://schemas.openxmlformats.org/spreadsheetml/2006/main" count="174" uniqueCount="88">
  <si>
    <t>Grand Total</t>
  </si>
  <si>
    <t>Slice1</t>
  </si>
  <si>
    <t>Slice2</t>
  </si>
  <si>
    <t>Slice3</t>
  </si>
  <si>
    <t>Successful Transactions</t>
  </si>
  <si>
    <t>Failed Transactions</t>
  </si>
  <si>
    <t>Jan</t>
  </si>
  <si>
    <t>Feb</t>
  </si>
  <si>
    <t>Mar</t>
  </si>
  <si>
    <t>Apr</t>
  </si>
  <si>
    <t>May</t>
  </si>
  <si>
    <t>Jun</t>
  </si>
  <si>
    <t>Jul</t>
  </si>
  <si>
    <t>Aug</t>
  </si>
  <si>
    <t>Sep</t>
  </si>
  <si>
    <t>Oct</t>
  </si>
  <si>
    <t>Nov</t>
  </si>
  <si>
    <t>Dec</t>
  </si>
  <si>
    <t>Month</t>
  </si>
  <si>
    <t>Total Transactions</t>
  </si>
  <si>
    <t>Q1</t>
  </si>
  <si>
    <t>Q2</t>
  </si>
  <si>
    <t>Q3</t>
  </si>
  <si>
    <t>Q4</t>
  </si>
  <si>
    <t>Fraud %</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</si>
  <si>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</si>
  <si>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</si>
  <si>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</si>
  <si>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</si>
  <si>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</si>
  <si>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</si>
  <si>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</si>
  <si>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</si>
  <si>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</si>
  <si>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</si>
  <si>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</si>
  <si>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</si>
  <si>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</si>
  <si>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</si>
  <si>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</si>
  <si>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</si>
  <si>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</si>
  <si>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</si>
  <si>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</si>
  <si>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</si>
  <si>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</si>
  <si>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</si>
  <si>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</si>
  <si>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</si>
  <si>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</si>
  <si>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</si>
  <si>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</si>
  <si>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</si>
  <si>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</si>
  <si>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</si>
  <si>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</si>
  <si>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</si>
  <si>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</si>
  <si>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</si>
  <si>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</si>
  <si>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</si>
  <si>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</si>
  <si>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</si>
  <si>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</si>
  <si>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</si>
  <si>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</si>
  <si>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</si>
  <si>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</si>
  <si>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</si>
  <si>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</si>
  <si>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</si>
  <si>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</si>
  <si>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</si>
  <si>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</si>
  <si>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</si>
  <si>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</si>
  <si>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Sum of Transaction Amount</t>
  </si>
  <si>
    <t>Transaction Total %</t>
  </si>
  <si>
    <t>Total Amount Transactioned</t>
  </si>
  <si>
    <t>Fraudulent Transactions %</t>
  </si>
  <si>
    <t>Non-Fraudulent Transactions %</t>
  </si>
  <si>
    <t>Deposit</t>
  </si>
  <si>
    <t>Transfer</t>
  </si>
  <si>
    <t>Withdrawal</t>
  </si>
  <si>
    <t>Transaction_Type</t>
  </si>
  <si>
    <t>Average Latency</t>
  </si>
  <si>
    <t>Fraud Transactions</t>
  </si>
  <si>
    <t>Non-Fraud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</si>
</sst>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0%;\-0.00%;0.00%"/>
    <numFmt numFmtId="165" formatCode="&quot;$&quot;#,##0"/>
    <numFmt numFmtId="166" formatCode="_(* #,##0_);_(* \(#,##0\);_(* &quot;-&quot;??_);_(@_)"/>
  </numFmts>
  <fonts count="8" x14ac:knownFonts="1">
    <font>
      <sz val="11"/>
      <color theme="1"/>
      <name val="Aptos Narrow"/>
      <family val="2"/>
      <scheme val="minor"/>
    </font>
    <font>
      <sz val="18"/>
      <color theme="0"/>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b/>
      <sz val="12"/>
      <color theme="0"/>
      <name val="Aptos Narrow"/>
      <family val="2"/>
      <scheme val="minor"/>
    </font>
    <font>
      <sz val="22"/>
      <color theme="0"/>
      <name val="Aptos Narrow"/>
      <family val="2"/>
      <scheme val="minor"/>
    </font>
    <font>
      <b/>
      <sz val="24"/>
      <color theme="0"/>
      <name val="Aptos Narrow"/>
      <family val="2"/>
      <scheme val="minor"/>
    </font>
  </fonts>
  <fills count="4">
    <fill>
      <patternFill patternType="none"/>
    </fill>
    <fill>
      <patternFill patternType="gray125"/>
    </fill>
    <fill>
      <patternFill patternType="solid">
        <fgColor theme="1"/>
        <bgColor indexed="64"/>
      </patternFill>
    </fill>
    <fill>
      <patternFill patternType="solid">
        <fgColor rgb="FF25273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28">
    <xf numFmtId="0" fontId="0" fillId="0" borderId="0" xfId="0"/>
    <xf numFmtId="0" fontId="0" fillId="0" borderId="0" xfId="0" pivotButton="1"/>
    <xf numFmtId="0" fontId="0" fillId="0" borderId="0" xfId="0" applyAlignment="1">
      <alignment horizontal="left"/>
    </xf>
    <xf numFmtId="3"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164" fontId="0" fillId="0" borderId="0" xfId="0" applyNumberFormat="1"/>
    <xf numFmtId="0" fontId="4" fillId="0" borderId="0" xfId="0" applyFont="1"/>
    <xf numFmtId="1" fontId="4" fillId="0" borderId="0" xfId="2" applyNumberFormat="1" applyFont="1"/>
    <xf numFmtId="0" fontId="0" fillId="2" borderId="0" xfId="0" applyFill="1"/>
    <xf numFmtId="0" fontId="0" fillId="2" borderId="0" xfId="0" applyFill="1" applyAlignment="1">
      <alignment horizontal="center" vertical="center"/>
    </xf>
    <xf numFmtId="0" fontId="3" fillId="2" borderId="1" xfId="0" applyFont="1" applyFill="1" applyBorder="1" applyAlignment="1">
      <alignment horizontal="center" vertical="center"/>
    </xf>
    <xf numFmtId="165" fontId="4" fillId="2" borderId="1" xfId="0" applyNumberFormat="1" applyFont="1" applyFill="1" applyBorder="1" applyAlignment="1">
      <alignment horizontal="center" vertical="center"/>
    </xf>
    <xf numFmtId="10" fontId="4" fillId="2"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166" fontId="0" fillId="0" borderId="0" xfId="0" applyNumberFormat="1"/>
    <xf numFmtId="43" fontId="0" fillId="0" borderId="0" xfId="1" applyFont="1"/>
    <xf numFmtId="165" fontId="6" fillId="2" borderId="0" xfId="0" applyNumberFormat="1"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vertical="center"/>
    </xf>
    <xf numFmtId="165" fontId="6" fillId="2" borderId="0" xfId="0" applyNumberFormat="1" applyFont="1" applyFill="1" applyAlignment="1">
      <alignment vertical="center"/>
    </xf>
    <xf numFmtId="10" fontId="0" fillId="0" borderId="0" xfId="2" applyNumberFormat="1" applyFont="1"/>
    <xf numFmtId="2" fontId="0" fillId="0" borderId="0" xfId="0" applyNumberForma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NumberFormat="1"/>
    <xf numFmtId="1" fontId="0" fillId="0" borderId="0" xfId="0" applyNumberFormat="1"/>
  </cellXfs>
  <cellStyles count="3">
    <cellStyle name="Comma" xfId="1" builtinId="3"/>
    <cellStyle name="Normal" xfId="0" builtinId="0"/>
    <cellStyle name="Percent" xfId="2" builtinId="5"/>
  </cellStyles>
  <dxfs count="150">
    <dxf>
      <numFmt numFmtId="1" formatCode="0"/>
    </dxf>
    <dxf>
      <numFmt numFmtId="165" formatCode="&quot;$&quot;#,##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4" formatCode="0.00%"/>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b/>
      </font>
    </dxf>
    <dxf>
      <font>
        <b/>
      </font>
    </dxf>
    <dxf>
      <font>
        <sz val="12"/>
      </font>
    </dxf>
    <dxf>
      <font>
        <sz val="12"/>
      </font>
    </dxf>
    <dxf>
      <font>
        <b/>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ill>
        <patternFill patternType="solid">
          <bgColor rgb="FF252731"/>
        </patternFill>
      </fill>
    </dxf>
    <dxf>
      <fill>
        <patternFill patternType="solid">
          <bgColor rgb="FF252731"/>
        </patternFill>
      </fill>
    </dxf>
    <dxf>
      <alignment vertical="center"/>
    </dxf>
    <dxf>
      <alignment vertical="center"/>
    </dxf>
    <dxf>
      <alignment horizontal="center"/>
    </dxf>
    <dxf>
      <alignment horizontal="center"/>
    </dxf>
    <dxf>
      <numFmt numFmtId="166" formatCode="_(* #,##0_);_(* \(#,##0\);_(* &quot;-&quot;??_);_(@_)"/>
    </dxf>
    <dxf>
      <numFmt numFmtId="1" formatCode="0"/>
    </dxf>
    <dxf>
      <numFmt numFmtId="165" formatCode="&quot;$&quot;#,##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4" formatCode="0.00%"/>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b/>
      </font>
    </dxf>
    <dxf>
      <font>
        <b/>
      </font>
    </dxf>
    <dxf>
      <font>
        <sz val="12"/>
      </font>
    </dxf>
    <dxf>
      <font>
        <sz val="12"/>
      </font>
    </dxf>
    <dxf>
      <font>
        <b/>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ill>
        <patternFill patternType="solid">
          <bgColor rgb="FF252731"/>
        </patternFill>
      </fill>
    </dxf>
    <dxf>
      <fill>
        <patternFill patternType="solid">
          <bgColor rgb="FF252731"/>
        </patternFill>
      </fill>
    </dxf>
    <dxf>
      <alignment vertical="center"/>
    </dxf>
    <dxf>
      <alignment vertical="center"/>
    </dxf>
    <dxf>
      <alignment horizontal="center"/>
    </dxf>
    <dxf>
      <alignment horizontal="center"/>
    </dxf>
    <dxf>
      <numFmt numFmtId="166" formatCode="_(* #,##0_);_(* \(#,##0\);_(* &quot;-&quot;??_);_(@_)"/>
    </dxf>
    <dxf>
      <numFmt numFmtId="1" formatCode="0"/>
    </dxf>
    <dxf>
      <numFmt numFmtId="166" formatCode="_(* #,##0_);_(* \(#,##0\);_(* &quot;-&quot;??_);_(@_)"/>
    </dxf>
    <dxf>
      <numFmt numFmtId="165" formatCode="&quot;$&quot;#,##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4" formatCode="0.00%"/>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font>
        <color theme="0"/>
      </font>
    </dxf>
    <dxf>
      <font>
        <b/>
      </font>
    </dxf>
    <dxf>
      <font>
        <b/>
      </font>
    </dxf>
    <dxf>
      <font>
        <sz val="12"/>
      </font>
    </dxf>
    <dxf>
      <font>
        <sz val="12"/>
      </font>
    </dxf>
    <dxf>
      <font>
        <b/>
      </font>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ill>
        <patternFill patternType="solid">
          <bgColor rgb="FF252731"/>
        </patternFill>
      </fill>
    </dxf>
    <dxf>
      <fill>
        <patternFill patternType="solid">
          <bgColor rgb="FF252731"/>
        </patternFill>
      </fill>
    </dxf>
    <dxf>
      <alignment vertical="center"/>
    </dxf>
    <dxf>
      <alignment vertical="center"/>
    </dxf>
    <dxf>
      <alignment horizontal="center"/>
    </dxf>
    <dxf>
      <alignment horizontal="center"/>
    </dxf>
    <dxf>
      <numFmt numFmtId="1" formatCode="0"/>
    </dxf>
    <dxf>
      <numFmt numFmtId="166" formatCode="_(* #,##0_);_(* \(#,##0\);_(* &quot;-&quot;??_);_(@_)"/>
    </dxf>
    <dxf>
      <alignment horizontal="center"/>
    </dxf>
    <dxf>
      <alignment horizontal="center"/>
    </dxf>
    <dxf>
      <alignment vertical="center"/>
    </dxf>
    <dxf>
      <alignment vertical="center"/>
    </dxf>
    <dxf>
      <fill>
        <patternFill patternType="solid">
          <bgColor rgb="FF252731"/>
        </patternFill>
      </fill>
    </dxf>
    <dxf>
      <fill>
        <patternFill patternType="solid">
          <bgColor rgb="FF252731"/>
        </patternFill>
      </fill>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font>
        <b/>
      </font>
    </dxf>
    <dxf>
      <font>
        <sz val="12"/>
      </font>
    </dxf>
    <dxf>
      <font>
        <sz val="12"/>
      </font>
    </dxf>
    <dxf>
      <font>
        <b/>
      </font>
    </dxf>
    <dxf>
      <font>
        <b/>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numFmt numFmtId="14"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165" formatCode="&quot;$&quot;#,##0"/>
    </dxf>
    <dxf>
      <font>
        <b/>
        <i val="0"/>
        <color theme="0"/>
      </font>
      <fill>
        <patternFill>
          <bgColor rgb="FF252731"/>
        </patternFill>
      </fill>
    </dxf>
    <dxf>
      <font>
        <color theme="0"/>
      </font>
      <fill>
        <patternFill>
          <bgColor rgb="FF252731"/>
        </patternFill>
      </fill>
      <border>
        <left style="medium">
          <color theme="2" tint="-0.499984740745262"/>
        </left>
        <right style="medium">
          <color theme="2" tint="-0.499984740745262"/>
        </right>
        <top style="medium">
          <color theme="2" tint="-0.499984740745262"/>
        </top>
        <bottom style="medium">
          <color theme="2" tint="-0.499984740745262"/>
        </bottom>
      </border>
    </dxf>
  </dxfs>
  <tableStyles count="2" defaultTableStyle="TableStyleMedium2" defaultPivotStyle="PivotStyleLight16">
    <tableStyle name="Invisible" pivot="0" table="0" count="0" xr9:uid="{B8726D99-F311-488C-831E-A2B8B2C2A30F}"/>
    <tableStyle name="Slicer Style 1" pivot="0" table="0" count="3" xr9:uid="{FF96D130-73C1-47B8-8753-4CD01A88D04B}">
      <tableStyleElement type="wholeTable" dxfId="149"/>
      <tableStyleElement type="headerRow" dxfId="148"/>
    </tableStyle>
  </tableStyles>
  <colors>
    <mruColors>
      <color rgb="FF488A99"/>
      <color rgb="FFAC3E31"/>
      <color rgb="FFDBAE58"/>
      <color rgb="FF72BA66"/>
      <color rgb="FFE33E42"/>
      <color rgb="FF252731"/>
      <color rgb="FF15161D"/>
    </mruColors>
  </colors>
  <extLst>
    <ext xmlns:x14="http://schemas.microsoft.com/office/spreadsheetml/2009/9/main" uri="{46F421CA-312F-682f-3DD2-61675219B42D}">
      <x14:dxfs count="1">
        <dxf>
          <fill>
            <patternFill>
              <bgColor theme="2"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alcChain" Target="calcChain.xml"/><Relationship Id="rId21" Type="http://schemas.openxmlformats.org/officeDocument/2006/relationships/connections" Target="connections.xml"/><Relationship Id="rId42" Type="http://schemas.openxmlformats.org/officeDocument/2006/relationships/customXml" Target="../customXml/item16.xml"/><Relationship Id="rId47" Type="http://schemas.openxmlformats.org/officeDocument/2006/relationships/customXml" Target="../customXml/item21.xml"/><Relationship Id="rId63" Type="http://schemas.openxmlformats.org/officeDocument/2006/relationships/customXml" Target="../customXml/item37.xml"/><Relationship Id="rId68" Type="http://schemas.openxmlformats.org/officeDocument/2006/relationships/customXml" Target="../customXml/item42.xml"/><Relationship Id="rId7" Type="http://schemas.openxmlformats.org/officeDocument/2006/relationships/pivotCacheDefinition" Target="pivotCache/pivotCacheDefinition4.xml"/><Relationship Id="rId71" Type="http://schemas.openxmlformats.org/officeDocument/2006/relationships/customXml" Target="../customXml/item45.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3.xml"/><Relationship Id="rId11" Type="http://schemas.openxmlformats.org/officeDocument/2006/relationships/pivotCacheDefinition" Target="pivotCache/pivotCacheDefinition8.xml"/><Relationship Id="rId24" Type="http://schemas.openxmlformats.org/officeDocument/2006/relationships/sheetMetadata" Target="metadata.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3" Type="http://schemas.openxmlformats.org/officeDocument/2006/relationships/customXml" Target="../customXml/item27.xml"/><Relationship Id="rId58" Type="http://schemas.openxmlformats.org/officeDocument/2006/relationships/customXml" Target="../customXml/item32.xml"/><Relationship Id="rId66" Type="http://schemas.openxmlformats.org/officeDocument/2006/relationships/customXml" Target="../customXml/item40.xml"/><Relationship Id="rId5" Type="http://schemas.openxmlformats.org/officeDocument/2006/relationships/pivotCacheDefinition" Target="pivotCache/pivotCacheDefinition2.xml"/><Relationship Id="rId61" Type="http://schemas.openxmlformats.org/officeDocument/2006/relationships/customXml" Target="../customXml/item35.xml"/><Relationship Id="rId19" Type="http://schemas.microsoft.com/office/2007/relationships/slicerCache" Target="slicerCaches/slicerCache4.xml"/><Relationship Id="rId14" Type="http://schemas.openxmlformats.org/officeDocument/2006/relationships/pivotCacheDefinition" Target="pivotCache/pivotCacheDefinition11.xml"/><Relationship Id="rId22" Type="http://schemas.openxmlformats.org/officeDocument/2006/relationships/styles" Target="style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48" Type="http://schemas.openxmlformats.org/officeDocument/2006/relationships/customXml" Target="../customXml/item22.xml"/><Relationship Id="rId56" Type="http://schemas.openxmlformats.org/officeDocument/2006/relationships/customXml" Target="../customXml/item30.xml"/><Relationship Id="rId64" Type="http://schemas.openxmlformats.org/officeDocument/2006/relationships/customXml" Target="../customXml/item38.xml"/><Relationship Id="rId69" Type="http://schemas.openxmlformats.org/officeDocument/2006/relationships/customXml" Target="../customXml/item43.xml"/><Relationship Id="rId8" Type="http://schemas.openxmlformats.org/officeDocument/2006/relationships/pivotCacheDefinition" Target="pivotCache/pivotCacheDefinition5.xml"/><Relationship Id="rId51" Type="http://schemas.openxmlformats.org/officeDocument/2006/relationships/customXml" Target="../customXml/item25.xml"/><Relationship Id="rId72" Type="http://schemas.openxmlformats.org/officeDocument/2006/relationships/customXml" Target="../customXml/item46.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microsoft.com/office/2007/relationships/slicerCache" Target="slicerCaches/slicerCache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59" Type="http://schemas.openxmlformats.org/officeDocument/2006/relationships/customXml" Target="../customXml/item33.xml"/><Relationship Id="rId67" Type="http://schemas.openxmlformats.org/officeDocument/2006/relationships/customXml" Target="../customXml/item41.xml"/><Relationship Id="rId20" Type="http://schemas.openxmlformats.org/officeDocument/2006/relationships/theme" Target="theme/theme1.xml"/><Relationship Id="rId41" Type="http://schemas.openxmlformats.org/officeDocument/2006/relationships/customXml" Target="../customXml/item15.xml"/><Relationship Id="rId54" Type="http://schemas.openxmlformats.org/officeDocument/2006/relationships/customXml" Target="../customXml/item28.xml"/><Relationship Id="rId62" Type="http://schemas.openxmlformats.org/officeDocument/2006/relationships/customXml" Target="../customXml/item36.xml"/><Relationship Id="rId70" Type="http://schemas.openxmlformats.org/officeDocument/2006/relationships/customXml" Target="../customXml/item4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5" Type="http://schemas.openxmlformats.org/officeDocument/2006/relationships/pivotCacheDefinition" Target="pivotCache/pivotCacheDefinition12.xml"/><Relationship Id="rId23" Type="http://schemas.openxmlformats.org/officeDocument/2006/relationships/sharedStrings" Target="sharedStrings.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 Id="rId57" Type="http://schemas.openxmlformats.org/officeDocument/2006/relationships/customXml" Target="../customXml/item31.xml"/><Relationship Id="rId10" Type="http://schemas.openxmlformats.org/officeDocument/2006/relationships/pivotCacheDefinition" Target="pivotCache/pivotCacheDefinition7.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60" Type="http://schemas.openxmlformats.org/officeDocument/2006/relationships/customXml" Target="../customXml/item34.xml"/><Relationship Id="rId65" Type="http://schemas.openxmlformats.org/officeDocument/2006/relationships/customXml" Target="../customXml/item3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3" Type="http://schemas.openxmlformats.org/officeDocument/2006/relationships/pivotCacheDefinition" Target="pivotCache/pivotCacheDefinition10.xml"/><Relationship Id="rId18" Type="http://schemas.microsoft.com/office/2007/relationships/slicerCache" Target="slicerCaches/slicerCache3.xml"/><Relationship Id="rId39" Type="http://schemas.openxmlformats.org/officeDocument/2006/relationships/customXml" Target="../customXml/item13.xml"/><Relationship Id="rId34" Type="http://schemas.openxmlformats.org/officeDocument/2006/relationships/customXml" Target="../customXml/item8.xml"/><Relationship Id="rId50" Type="http://schemas.openxmlformats.org/officeDocument/2006/relationships/customXml" Target="../customXml/item24.xml"/><Relationship Id="rId55" Type="http://schemas.openxmlformats.org/officeDocument/2006/relationships/customXml" Target="../customXml/item29.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rPr>
              <a:t>Fraudulent Transactions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rgbClr val="AC3E31"/>
              </a:solidFill>
              <a:ln w="19050">
                <a:solidFill>
                  <a:schemeClr val="lt1"/>
                </a:solidFill>
              </a:ln>
              <a:effectLst/>
            </c:spPr>
            <c:extLst>
              <c:ext xmlns:c16="http://schemas.microsoft.com/office/drawing/2014/chart" uri="{C3380CC4-5D6E-409C-BE32-E72D297353CC}">
                <c16:uniqueId val="{00000001-0B33-4970-9E24-1DAD1040F594}"/>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0B33-4970-9E24-1DAD1040F594}"/>
              </c:ext>
            </c:extLst>
          </c:dPt>
          <c:dLbls>
            <c:dLbl>
              <c:idx val="0"/>
              <c:layout>
                <c:manualLayout>
                  <c:x val="-0.12636668629609521"/>
                  <c:y val="-6.4275992991729217E-2"/>
                </c:manualLayout>
              </c:layout>
              <c:tx>
                <c:rich>
                  <a:bodyPr rot="0" spcFirstLastPara="1" vertOverflow="overflow" horzOverflow="overflow"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fld id="{205A6917-FBC7-45B3-85BA-EC418B9E8B98}" type="VALUE">
                      <a:rPr lang="en-US" sz="1200" b="1"/>
                      <a:pPr>
                        <a:defRPr sz="1200">
                          <a:solidFill>
                            <a:schemeClr val="bg1"/>
                          </a:solidFill>
                        </a:defRPr>
                      </a:pPr>
                      <a:t>[VALUE]</a:t>
                    </a:fld>
                    <a:endParaRPr lang="en-US"/>
                  </a:p>
                </c:rich>
              </c:tx>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632928206553642"/>
                      <c:h val="0.10313412151840959"/>
                    </c:manualLayout>
                  </c15:layout>
                  <c15:dlblFieldTable/>
                  <c15:showDataLabelsRange val="0"/>
                </c:ext>
                <c:ext xmlns:c16="http://schemas.microsoft.com/office/drawing/2014/chart" uri="{C3380CC4-5D6E-409C-BE32-E72D297353CC}">
                  <c16:uniqueId val="{00000001-0B33-4970-9E24-1DAD1040F594}"/>
                </c:ext>
              </c:extLst>
            </c:dLbl>
            <c:dLbl>
              <c:idx val="1"/>
              <c:delete val="1"/>
              <c:extLst>
                <c:ext xmlns:c15="http://schemas.microsoft.com/office/drawing/2012/chart" uri="{CE6537A1-D6FC-4f65-9D91-7224C49458BB}">
                  <c15:layout>
                    <c:manualLayout>
                      <c:w val="0"/>
                      <c:h val="0"/>
                    </c:manualLayout>
                  </c15:layout>
                </c:ext>
                <c:ext xmlns:c16="http://schemas.microsoft.com/office/drawing/2014/chart" uri="{C3380CC4-5D6E-409C-BE32-E72D297353CC}">
                  <c16:uniqueId val="{00000003-0B33-4970-9E24-1DAD1040F594}"/>
                </c:ext>
              </c:extLst>
            </c:dLbl>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Tables'!$Q$9:$Q$10</c:f>
              <c:strCache>
                <c:ptCount val="2"/>
                <c:pt idx="0">
                  <c:v>Fraudulent Transactions %</c:v>
                </c:pt>
                <c:pt idx="1">
                  <c:v>Non-Fraudulent Transactions %</c:v>
                </c:pt>
              </c:strCache>
            </c:strRef>
          </c:cat>
          <c:val>
            <c:numRef>
              <c:f>'Pivot Tables'!$R$9:$R$10</c:f>
              <c:numCache>
                <c:formatCode>0.00%</c:formatCode>
                <c:ptCount val="2"/>
                <c:pt idx="0">
                  <c:v>0.57073821029828364</c:v>
                </c:pt>
                <c:pt idx="1">
                  <c:v>0.42926178970171636</c:v>
                </c:pt>
              </c:numCache>
            </c:numRef>
          </c:val>
          <c:extLst>
            <c:ext xmlns:c16="http://schemas.microsoft.com/office/drawing/2014/chart" uri="{C3380CC4-5D6E-409C-BE32-E72D297353CC}">
              <c16:uniqueId val="{00000004-0B33-4970-9E24-1DAD1040F594}"/>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[Banking Transactions Dashboard - Excel.xlsx]Pivot Tables!PivotTable26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Transactions</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rgbClr val="488A99"/>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c:f>
              <c:strCache>
                <c:ptCount val="1"/>
                <c:pt idx="0">
                  <c:v>Total</c:v>
                </c:pt>
              </c:strCache>
            </c:strRef>
          </c:tx>
          <c:spPr>
            <a:ln w="28575" cap="rnd">
              <a:solidFill>
                <a:schemeClr val="accent1"/>
              </a:solidFill>
              <a:round/>
            </a:ln>
            <a:effectLst/>
          </c:spPr>
          <c:marker>
            <c:symbol val="circle"/>
            <c:size val="5"/>
            <c:spPr>
              <a:solidFill>
                <a:srgbClr val="488A99"/>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Tables'!$B$2:$B$14</c:f>
              <c:numCache>
                <c:formatCode>#,##0</c:formatCode>
                <c:ptCount val="12"/>
                <c:pt idx="0">
                  <c:v>613</c:v>
                </c:pt>
                <c:pt idx="1">
                  <c:v>393</c:v>
                </c:pt>
                <c:pt idx="2">
                  <c:v>510</c:v>
                </c:pt>
                <c:pt idx="3">
                  <c:v>480</c:v>
                </c:pt>
                <c:pt idx="4">
                  <c:v>537</c:v>
                </c:pt>
                <c:pt idx="5">
                  <c:v>469</c:v>
                </c:pt>
                <c:pt idx="6">
                  <c:v>496</c:v>
                </c:pt>
                <c:pt idx="7">
                  <c:v>496</c:v>
                </c:pt>
                <c:pt idx="8">
                  <c:v>480</c:v>
                </c:pt>
                <c:pt idx="9">
                  <c:v>496</c:v>
                </c:pt>
                <c:pt idx="10">
                  <c:v>486</c:v>
                </c:pt>
                <c:pt idx="11">
                  <c:v>545</c:v>
                </c:pt>
              </c:numCache>
            </c:numRef>
          </c:val>
          <c:smooth val="1"/>
          <c:extLst>
            <c:ext xmlns:c16="http://schemas.microsoft.com/office/drawing/2014/chart" uri="{C3380CC4-5D6E-409C-BE32-E72D297353CC}">
              <c16:uniqueId val="{00000000-B679-4CEF-BE02-D151BB39F148}"/>
            </c:ext>
          </c:extLst>
        </c:ser>
        <c:dLbls>
          <c:dLblPos val="t"/>
          <c:showLegendKey val="0"/>
          <c:showVal val="1"/>
          <c:showCatName val="0"/>
          <c:showSerName val="0"/>
          <c:showPercent val="0"/>
          <c:showBubbleSize val="0"/>
        </c:dLbls>
        <c:marker val="1"/>
        <c:smooth val="0"/>
        <c:axId val="1320968288"/>
        <c:axId val="1320969728"/>
      </c:lineChart>
      <c:catAx>
        <c:axId val="132096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69728"/>
        <c:crosses val="autoZero"/>
        <c:auto val="1"/>
        <c:lblAlgn val="ctr"/>
        <c:lblOffset val="100"/>
        <c:noMultiLvlLbl val="0"/>
      </c:catAx>
      <c:valAx>
        <c:axId val="13209697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6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[Banking Transactions Dashboard - Excel.xlsx]Pivot Tables!PivotTable27</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Successful VS Failed Transactions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88A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C3E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Tables'!$F$1</c:f>
              <c:strCache>
                <c:ptCount val="1"/>
                <c:pt idx="0">
                  <c:v>Successful Transactions</c:v>
                </c:pt>
              </c:strCache>
            </c:strRef>
          </c:tx>
          <c:spPr>
            <a:solidFill>
              <a:srgbClr val="488A99"/>
            </a:solidFill>
            <a:ln>
              <a:noFill/>
            </a:ln>
            <a:effectLst/>
          </c:spPr>
          <c:invertIfNegative val="0"/>
          <c:cat>
            <c:strRef>
              <c:f>'Pivot Tables'!$E$2:$E$14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Tables'!$F$2:$F$14</c:f>
              <c:numCache>
                <c:formatCode>0.00%</c:formatCode>
                <c:ptCount val="12"/>
                <c:pt idx="0">
                  <c:v>0.10383327130628954</c:v>
                </c:pt>
                <c:pt idx="1">
                  <c:v>6.7361369557126904E-2</c:v>
                </c:pt>
                <c:pt idx="2">
                  <c:v>8.6341644957201341E-2</c:v>
                </c:pt>
                <c:pt idx="3">
                  <c:v>7.8898399702270194E-2</c:v>
                </c:pt>
                <c:pt idx="4">
                  <c:v>8.6899888351321175E-2</c:v>
                </c:pt>
                <c:pt idx="5">
                  <c:v>7.4060290286564939E-2</c:v>
                </c:pt>
                <c:pt idx="6">
                  <c:v>8.4108671380721992E-2</c:v>
                </c:pt>
                <c:pt idx="7">
                  <c:v>8.1689616672869378E-2</c:v>
                </c:pt>
                <c:pt idx="8">
                  <c:v>8.1689616672869378E-2</c:v>
                </c:pt>
                <c:pt idx="9">
                  <c:v>8.3178265723855602E-2</c:v>
                </c:pt>
                <c:pt idx="10">
                  <c:v>8.1317454410122808E-2</c:v>
                </c:pt>
                <c:pt idx="11">
                  <c:v>9.0621510978786748E-2</c:v>
                </c:pt>
              </c:numCache>
            </c:numRef>
          </c:val>
          <c:extLst>
            <c:ext xmlns:c16="http://schemas.microsoft.com/office/drawing/2014/chart" uri="{C3380CC4-5D6E-409C-BE32-E72D297353CC}">
              <c16:uniqueId val="{00000000-1C09-45BA-BDF9-87B3339B14E3}"/>
            </c:ext>
          </c:extLst>
        </c:ser>
        <c:ser>
          <c:idx val="1"/>
          <c:order val="1"/>
          <c:tx>
            <c:strRef>
              <c:f>'Pivot Tables'!$G$1</c:f>
              <c:strCache>
                <c:ptCount val="1"/>
                <c:pt idx="0">
                  <c:v>Failed Transactions</c:v>
                </c:pt>
              </c:strCache>
            </c:strRef>
          </c:tx>
          <c:spPr>
            <a:solidFill>
              <a:srgbClr val="AC3E31"/>
            </a:solidFill>
            <a:ln>
              <a:noFill/>
            </a:ln>
            <a:effectLst/>
          </c:spPr>
          <c:invertIfNegative val="0"/>
          <c:cat>
            <c:strRef>
              <c:f>'Pivot Tables'!$E$2:$E$14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Tables'!$G$2:$G$14</c:f>
              <c:numCache>
                <c:formatCode>0.00%</c:formatCode>
                <c:ptCount val="12"/>
                <c:pt idx="0">
                  <c:v>8.771929824561403E-2</c:v>
                </c:pt>
                <c:pt idx="1">
                  <c:v>4.9441786283891544E-2</c:v>
                </c:pt>
                <c:pt idx="2">
                  <c:v>7.3365231259968106E-2</c:v>
                </c:pt>
                <c:pt idx="3">
                  <c:v>8.9314194577352471E-2</c:v>
                </c:pt>
                <c:pt idx="4">
                  <c:v>0.11164274322169059</c:v>
                </c:pt>
                <c:pt idx="5">
                  <c:v>0.11323763955342903</c:v>
                </c:pt>
                <c:pt idx="6">
                  <c:v>7.0175438596491224E-2</c:v>
                </c:pt>
                <c:pt idx="7">
                  <c:v>9.0909090909090912E-2</c:v>
                </c:pt>
                <c:pt idx="8">
                  <c:v>6.5390749601275916E-2</c:v>
                </c:pt>
                <c:pt idx="9">
                  <c:v>7.8149920255183414E-2</c:v>
                </c:pt>
                <c:pt idx="10">
                  <c:v>7.8149920255183414E-2</c:v>
                </c:pt>
                <c:pt idx="11">
                  <c:v>9.2503987240829352E-2</c:v>
                </c:pt>
              </c:numCache>
            </c:numRef>
          </c:val>
          <c:extLst>
            <c:ext xmlns:c16="http://schemas.microsoft.com/office/drawing/2014/chart" uri="{C3380CC4-5D6E-409C-BE32-E72D297353CC}">
              <c16:uniqueId val="{00000001-1C09-45BA-BDF9-87B3339B14E3}"/>
            </c:ext>
          </c:extLst>
        </c:ser>
        <c:dLbls>
          <c:showLegendKey val="0"/>
          <c:showVal val="0"/>
          <c:showCatName val="0"/>
          <c:showSerName val="0"/>
          <c:showPercent val="0"/>
          <c:showBubbleSize val="0"/>
        </c:dLbls>
        <c:gapWidth val="150"/>
        <c:overlap val="100"/>
        <c:axId val="1205095952"/>
        <c:axId val="1205097392"/>
      </c:barChart>
      <c:catAx>
        <c:axId val="120509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097392"/>
        <c:crosses val="autoZero"/>
        <c:auto val="1"/>
        <c:lblAlgn val="ctr"/>
        <c:lblOffset val="100"/>
        <c:noMultiLvlLbl val="0"/>
      </c:catAx>
      <c:valAx>
        <c:axId val="12050973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095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[Banking Transactions Dashboard - Excel.xlsx]Pivot Tables!PivotTable6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a:t>
            </a:r>
            <a:r>
              <a:rPr lang="en-US" baseline="0"/>
              <a:t> Type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DBAE58"/>
          </a:solidFill>
          <a:ln w="19050">
            <a:solidFill>
              <a:schemeClr val="lt1"/>
            </a:solidFill>
          </a:ln>
          <a:effectLst/>
        </c:spPr>
        <c:dLbl>
          <c:idx val="0"/>
          <c:layout>
            <c:manualLayout>
              <c:x val="9.1476102568480239E-2"/>
              <c:y val="8.43072927799765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
        <c:spPr>
          <a:solidFill>
            <a:srgbClr val="488A99"/>
          </a:solidFill>
          <a:ln w="19050">
            <a:solidFill>
              <a:schemeClr val="lt1"/>
            </a:solidFill>
          </a:ln>
          <a:effectLst/>
        </c:spPr>
        <c:dLbl>
          <c:idx val="0"/>
          <c:layout>
            <c:manualLayout>
              <c:x val="-0.10502811776381078"/>
              <c:y val="3.93434032973223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
        <c:spPr>
          <a:solidFill>
            <a:srgbClr val="AC3E31"/>
          </a:solidFill>
          <a:ln w="19050">
            <a:solidFill>
              <a:schemeClr val="lt1"/>
            </a:solidFill>
          </a:ln>
          <a:effectLst/>
        </c:spPr>
        <c:dLbl>
          <c:idx val="0"/>
          <c:layout>
            <c:manualLayout>
              <c:x val="8.4700094970815154E-2"/>
              <c:y val="-7.30663204093130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Tables'!$B$16</c:f>
              <c:strCache>
                <c:ptCount val="1"/>
                <c:pt idx="0">
                  <c:v>Total</c:v>
                </c:pt>
              </c:strCache>
            </c:strRef>
          </c:tx>
          <c:explosion val="1"/>
          <c:dPt>
            <c:idx val="0"/>
            <c:bubble3D val="0"/>
            <c:spPr>
              <a:solidFill>
                <a:srgbClr val="488A99"/>
              </a:solidFill>
              <a:ln w="19050">
                <a:solidFill>
                  <a:schemeClr val="lt1"/>
                </a:solidFill>
              </a:ln>
              <a:effectLst/>
            </c:spPr>
            <c:extLst>
              <c:ext xmlns:c16="http://schemas.microsoft.com/office/drawing/2014/chart" uri="{C3380CC4-5D6E-409C-BE32-E72D297353CC}">
                <c16:uniqueId val="{00000001-D9EE-4716-A1A3-805CD0268A76}"/>
              </c:ext>
            </c:extLst>
          </c:dPt>
          <c:dPt>
            <c:idx val="1"/>
            <c:bubble3D val="0"/>
            <c:spPr>
              <a:solidFill>
                <a:srgbClr val="AC3E31"/>
              </a:solidFill>
              <a:ln w="19050">
                <a:solidFill>
                  <a:schemeClr val="lt1"/>
                </a:solidFill>
              </a:ln>
              <a:effectLst/>
            </c:spPr>
            <c:extLst>
              <c:ext xmlns:c16="http://schemas.microsoft.com/office/drawing/2014/chart" uri="{C3380CC4-5D6E-409C-BE32-E72D297353CC}">
                <c16:uniqueId val="{00000003-D9EE-4716-A1A3-805CD0268A76}"/>
              </c:ext>
            </c:extLst>
          </c:dPt>
          <c:dPt>
            <c:idx val="2"/>
            <c:bubble3D val="0"/>
            <c:spPr>
              <a:solidFill>
                <a:srgbClr val="DBAE58"/>
              </a:solidFill>
              <a:ln w="19050">
                <a:solidFill>
                  <a:schemeClr val="lt1"/>
                </a:solidFill>
              </a:ln>
              <a:effectLst/>
            </c:spPr>
            <c:extLst>
              <c:ext xmlns:c16="http://schemas.microsoft.com/office/drawing/2014/chart" uri="{C3380CC4-5D6E-409C-BE32-E72D297353CC}">
                <c16:uniqueId val="{00000005-D9EE-4716-A1A3-805CD0268A76}"/>
              </c:ext>
            </c:extLst>
          </c:dPt>
          <c:dLbls>
            <c:dLbl>
              <c:idx val="0"/>
              <c:layout>
                <c:manualLayout>
                  <c:x val="-0.10502811776381078"/>
                  <c:y val="3.9343403297322395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D9EE-4716-A1A3-805CD0268A76}"/>
                </c:ext>
              </c:extLst>
            </c:dLbl>
            <c:dLbl>
              <c:idx val="1"/>
              <c:layout>
                <c:manualLayout>
                  <c:x val="8.4700094970815154E-2"/>
                  <c:y val="-7.306632040931303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9EE-4716-A1A3-805CD0268A76}"/>
                </c:ext>
              </c:extLst>
            </c:dLbl>
            <c:dLbl>
              <c:idx val="2"/>
              <c:layout>
                <c:manualLayout>
                  <c:x val="9.1476102568480239E-2"/>
                  <c:y val="8.430729277997654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D9EE-4716-A1A3-805CD0268A7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Tables'!$A$17:$A$20</c:f>
              <c:strCache>
                <c:ptCount val="3"/>
                <c:pt idx="0">
                  <c:v>Deposit</c:v>
                </c:pt>
                <c:pt idx="1">
                  <c:v>Withdrawal</c:v>
                </c:pt>
                <c:pt idx="2">
                  <c:v>Transfer</c:v>
                </c:pt>
              </c:strCache>
            </c:strRef>
          </c:cat>
          <c:val>
            <c:numRef>
              <c:f>'Pivot Tables'!$B$17:$B$20</c:f>
              <c:numCache>
                <c:formatCode>0.00%</c:formatCode>
                <c:ptCount val="3"/>
                <c:pt idx="0">
                  <c:v>0.4917513747708715</c:v>
                </c:pt>
                <c:pt idx="1">
                  <c:v>0.27678720213297786</c:v>
                </c:pt>
                <c:pt idx="2">
                  <c:v>0.23146142309615064</c:v>
                </c:pt>
              </c:numCache>
            </c:numRef>
          </c:val>
          <c:extLst>
            <c:ext xmlns:c16="http://schemas.microsoft.com/office/drawing/2014/chart" uri="{C3380CC4-5D6E-409C-BE32-E72D297353CC}">
              <c16:uniqueId val="{00000006-D9EE-4716-A1A3-805CD0268A76}"/>
            </c:ext>
          </c:extLst>
        </c:ser>
        <c:dLbls>
          <c:showLegendKey val="0"/>
          <c:showVal val="1"/>
          <c:showCatName val="0"/>
          <c:showSerName val="0"/>
          <c:showPercent val="0"/>
          <c:showBubbleSize val="0"/>
          <c:showLeaderLines val="1"/>
        </c:dLbls>
        <c:firstSliceAng val="159"/>
        <c:holeSize val="76"/>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[Banking Transactions Dashboard - Excel.xlsx]Pivot Tables!PivotTable7</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Successful</a:t>
            </a:r>
            <a:r>
              <a:rPr lang="en-US" baseline="0"/>
              <a:t> and Failed transactions by Transaction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88A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C3E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Tables'!$B$22</c:f>
              <c:strCache>
                <c:ptCount val="1"/>
                <c:pt idx="0">
                  <c:v>Successful Transactions</c:v>
                </c:pt>
              </c:strCache>
            </c:strRef>
          </c:tx>
          <c:spPr>
            <a:solidFill>
              <a:srgbClr val="488A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Tables'!$A$23:$A$26</c:f>
              <c:strCache>
                <c:ptCount val="3"/>
                <c:pt idx="0">
                  <c:v>Deposit</c:v>
                </c:pt>
                <c:pt idx="1">
                  <c:v>Transfer</c:v>
                </c:pt>
                <c:pt idx="2">
                  <c:v>Withdrawal</c:v>
                </c:pt>
              </c:strCache>
            </c:strRef>
          </c:cat>
          <c:val>
            <c:numRef>
              <c:f>'Pivot Tables'!$B$23:$B$26</c:f>
              <c:numCache>
                <c:formatCode>0</c:formatCode>
                <c:ptCount val="3"/>
                <c:pt idx="0">
                  <c:v>2633</c:v>
                </c:pt>
                <c:pt idx="1">
                  <c:v>1239</c:v>
                </c:pt>
                <c:pt idx="2">
                  <c:v>1502</c:v>
                </c:pt>
              </c:numCache>
            </c:numRef>
          </c:val>
          <c:extLst>
            <c:ext xmlns:c16="http://schemas.microsoft.com/office/drawing/2014/chart" uri="{C3380CC4-5D6E-409C-BE32-E72D297353CC}">
              <c16:uniqueId val="{00000000-C6AE-432E-AF8C-430DCB5A310E}"/>
            </c:ext>
          </c:extLst>
        </c:ser>
        <c:ser>
          <c:idx val="1"/>
          <c:order val="1"/>
          <c:tx>
            <c:strRef>
              <c:f>'Pivot Tables'!$C$22</c:f>
              <c:strCache>
                <c:ptCount val="1"/>
                <c:pt idx="0">
                  <c:v>Failed Transactions</c:v>
                </c:pt>
              </c:strCache>
            </c:strRef>
          </c:tx>
          <c:spPr>
            <a:solidFill>
              <a:srgbClr val="AC3E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Tables'!$A$23:$A$26</c:f>
              <c:strCache>
                <c:ptCount val="3"/>
                <c:pt idx="0">
                  <c:v>Deposit</c:v>
                </c:pt>
                <c:pt idx="1">
                  <c:v>Transfer</c:v>
                </c:pt>
                <c:pt idx="2">
                  <c:v>Withdrawal</c:v>
                </c:pt>
              </c:strCache>
            </c:strRef>
          </c:cat>
          <c:val>
            <c:numRef>
              <c:f>'Pivot Tables'!$C$23:$C$26</c:f>
              <c:numCache>
                <c:formatCode>0</c:formatCode>
                <c:ptCount val="3"/>
                <c:pt idx="0">
                  <c:v>318</c:v>
                </c:pt>
                <c:pt idx="1">
                  <c:v>150</c:v>
                </c:pt>
                <c:pt idx="2">
                  <c:v>159</c:v>
                </c:pt>
              </c:numCache>
            </c:numRef>
          </c:val>
          <c:extLst>
            <c:ext xmlns:c16="http://schemas.microsoft.com/office/drawing/2014/chart" uri="{C3380CC4-5D6E-409C-BE32-E72D297353CC}">
              <c16:uniqueId val="{00000001-C6AE-432E-AF8C-430DCB5A310E}"/>
            </c:ext>
          </c:extLst>
        </c:ser>
        <c:dLbls>
          <c:dLblPos val="ctr"/>
          <c:showLegendKey val="0"/>
          <c:showVal val="1"/>
          <c:showCatName val="0"/>
          <c:showSerName val="0"/>
          <c:showPercent val="0"/>
          <c:showBubbleSize val="0"/>
        </c:dLbls>
        <c:gapWidth val="150"/>
        <c:overlap val="100"/>
        <c:axId val="1205093072"/>
        <c:axId val="1205097872"/>
      </c:barChart>
      <c:catAx>
        <c:axId val="12050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097872"/>
        <c:crosses val="autoZero"/>
        <c:auto val="1"/>
        <c:lblAlgn val="ctr"/>
        <c:lblOffset val="100"/>
        <c:noMultiLvlLbl val="0"/>
      </c:catAx>
      <c:valAx>
        <c:axId val="1205097872"/>
        <c:scaling>
          <c:orientation val="minMax"/>
        </c:scaling>
        <c:delete val="1"/>
        <c:axPos val="l"/>
        <c:numFmt formatCode="0" sourceLinked="1"/>
        <c:majorTickMark val="none"/>
        <c:minorTickMark val="none"/>
        <c:tickLblPos val="nextTo"/>
        <c:crossAx val="1205093072"/>
        <c:crosses val="autoZero"/>
        <c:crossBetween val="between"/>
      </c:valAx>
      <c:spPr>
        <a:noFill/>
        <a:ln w="25400">
          <a:noFill/>
        </a:ln>
        <a:effectLst/>
      </c:spPr>
    </c:plotArea>
    <c:legend>
      <c:legendPos val="l"/>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[Banking Transactions Dashboard - Excel.xlsx]Pivot Tables!PivotTable9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Fraudulent</a:t>
            </a:r>
            <a:r>
              <a:rPr lang="en-US" baseline="0"/>
              <a:t> &amp; Non-Fraudulent Transactions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C3E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488A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Tables'!$A$28</c:f>
              <c:strCache>
                <c:ptCount val="1"/>
                <c:pt idx="0">
                  <c:v>Fraud Transactions</c:v>
                </c:pt>
              </c:strCache>
            </c:strRef>
          </c:tx>
          <c:spPr>
            <a:solidFill>
              <a:srgbClr val="AC3E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c:f>
              <c:strCache>
                <c:ptCount val="1"/>
                <c:pt idx="0">
                  <c:v>Total</c:v>
                </c:pt>
              </c:strCache>
            </c:strRef>
          </c:cat>
          <c:val>
            <c:numRef>
              <c:f>'Pivot Tables'!$A$29</c:f>
              <c:numCache>
                <c:formatCode>0</c:formatCode>
                <c:ptCount val="1"/>
                <c:pt idx="0">
                  <c:v>2576</c:v>
                </c:pt>
              </c:numCache>
            </c:numRef>
          </c:val>
          <c:extLst>
            <c:ext xmlns:c16="http://schemas.microsoft.com/office/drawing/2014/chart" uri="{C3380CC4-5D6E-409C-BE32-E72D297353CC}">
              <c16:uniqueId val="{0000000A-3702-4287-AB02-0716E97E5A5D}"/>
            </c:ext>
          </c:extLst>
        </c:ser>
        <c:ser>
          <c:idx val="1"/>
          <c:order val="1"/>
          <c:tx>
            <c:strRef>
              <c:f>'Pivot Tables'!$B$28</c:f>
              <c:strCache>
                <c:ptCount val="1"/>
                <c:pt idx="0">
                  <c:v>Non-Fraud Transactions</c:v>
                </c:pt>
              </c:strCache>
            </c:strRef>
          </c:tx>
          <c:spPr>
            <a:solidFill>
              <a:srgbClr val="488A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Tables'!$A$29</c:f>
              <c:strCache>
                <c:ptCount val="1"/>
                <c:pt idx="0">
                  <c:v>Total</c:v>
                </c:pt>
              </c:strCache>
            </c:strRef>
          </c:cat>
          <c:val>
            <c:numRef>
              <c:f>'Pivot Tables'!$B$29</c:f>
              <c:numCache>
                <c:formatCode>0</c:formatCode>
                <c:ptCount val="1"/>
                <c:pt idx="0">
                  <c:v>3425</c:v>
                </c:pt>
              </c:numCache>
            </c:numRef>
          </c:val>
          <c:extLst>
            <c:ext xmlns:c16="http://schemas.microsoft.com/office/drawing/2014/chart" uri="{C3380CC4-5D6E-409C-BE32-E72D297353CC}">
              <c16:uniqueId val="{0000000B-3702-4287-AB02-0716E97E5A5D}"/>
            </c:ext>
          </c:extLst>
        </c:ser>
        <c:dLbls>
          <c:showLegendKey val="0"/>
          <c:showVal val="1"/>
          <c:showCatName val="0"/>
          <c:showSerName val="0"/>
          <c:showPercent val="0"/>
          <c:showBubbleSize val="0"/>
        </c:dLbls>
        <c:gapWidth val="182"/>
        <c:overlap val="100"/>
        <c:axId val="326110767"/>
        <c:axId val="326113647"/>
      </c:barChart>
      <c:catAx>
        <c:axId val="326110767"/>
        <c:scaling>
          <c:orientation val="maxMin"/>
        </c:scaling>
        <c:delete val="1"/>
        <c:axPos val="b"/>
        <c:numFmt formatCode="General" sourceLinked="1"/>
        <c:majorTickMark val="none"/>
        <c:minorTickMark val="none"/>
        <c:tickLblPos val="nextTo"/>
        <c:crossAx val="326113647"/>
        <c:crosses val="autoZero"/>
        <c:auto val="1"/>
        <c:lblAlgn val="ctr"/>
        <c:lblOffset val="100"/>
        <c:noMultiLvlLbl val="0"/>
      </c:catAx>
      <c:valAx>
        <c:axId val="326113647"/>
        <c:scaling>
          <c:orientation val="minMax"/>
        </c:scaling>
        <c:delete val="1"/>
        <c:axPos val="r"/>
        <c:numFmt formatCode="0%" sourceLinked="1"/>
        <c:majorTickMark val="none"/>
        <c:minorTickMark val="none"/>
        <c:tickLblPos val="nextTo"/>
        <c:crossAx val="32611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Total Transactions by State</cx:v>
        </cx:txData>
      </cx:tx>
      <cx:txPr>
        <a:bodyPr spcFirstLastPara="1" vertOverflow="ellipsis" horzOverflow="overflow" wrap="square" lIns="0" tIns="0" rIns="0" bIns="0" anchor="ctr" anchorCtr="1"/>
        <a:lstStyle/>
        <a:p>
          <a:pPr algn="ctr" rtl="0">
            <a:defRPr sz="2400" b="1"/>
          </a:pPr>
          <a:r>
            <a:rPr lang="en-US" sz="2400" b="1" i="0" u="none" strike="noStrike" baseline="0">
              <a:solidFill>
                <a:sysClr val="window" lastClr="FFFFFF">
                  <a:lumMod val="95000"/>
                </a:sysClr>
              </a:solidFill>
              <a:latin typeface="Aptos Narrow" panose="02110004020202020204"/>
            </a:rPr>
            <a:t>Total Transactions by State</a:t>
          </a:r>
        </a:p>
      </cx:txPr>
    </cx:title>
    <cx:plotArea>
      <cx:plotAreaRegion>
        <cx:series layoutId="regionMap" uniqueId="{C58BD5A0-CD14-41AE-8F1B-D5B11216DAE6}" formatIdx="0">
          <cx:dataId val="0"/>
          <cx:layoutPr>
            <cx:geography cultureLanguage="en-US" cultureRegion="DO" attribution="Powered by Bing">
              <cx:geoCache provider="{E9337A44-BEBE-4D9F-B70C-5C5E7DAFC167}">
                <cx:binary>1H3Zctu41u6rpHJ96AaIidj191+1SUm2k9hJ7Ayd3LAcx82Z4Dw9/floyYnFdmLv2j6nSuquqCwS
4gI+rHlh6X+uh39dpzdX1YshS/P6X9fDny/Dpin+9ccf9XV4k13VR1l0XZna/N0cXZvsD/P339H1
zR/fq6s+yoM/bEL5H9fhVdXcDC//93/wbcGNeWOur5rI5O/bm2q8uKnbtKl/c+3BSy+uvmdRvorq
poquG/rny7Ooruf/iyJ6+eImb6Jm/DAWN3++3Lvx5Ys/ll/3j0e/SEFd037HWGYfKZs4yhF693r5
IjV5sLtsOfpICmkTbtvk9iXvnn1+lWH8E4m6Jenq+/fqpq4xsdv3xeC9WeDa5csX16bNm3kBA6zl
ny8/5lFz8/3FZXPV3NQvX0S18bY3eGaeykeMwNz/2IfgHx9gNRa33ENpuXSPXfoHSKub9Kq/qm7u
VukZENJHBABJm91BtI+QEkdcOpIz6mwRFHfP3iL0FIoehufnyAU2q/VBYnMWXYdRcJXfrc9/jw3n
R47iSiuHbtfe2cfGEUeKEa203l3/B/c8TtHD2PycywKbs9ODxObf6dW3q+zq+aCZBZuU3JZEbwUX
W0AjjxxOGLOJ/UPwbYXqlm2eQNDDyPwYuADm328OFZg6eUZcJD+inHNFbLJdd76PCxX2ka20wyXV
d7vhByKPUPJLQG7HLfF4fZh4VNFk8mcEhPEjWzPbdijfAqIWgFB6BEYSGnbALSfRBSyPE/QLXO4G
LoH5eqDAJFd5fQXD5NlsM2gXrR3C6E7zL7SLto8401QI4WxF3ELz/7t6nKJfQXM3conNxUFi45k8
v7luouu2eT54OD0SSlDBmNguPxjjvumsoIGYA76yF7g8kZqHodkbvEDH+3CY6Fyl0d+myqPnlGrq
yBZcShheD4JDKRwbqmxF+c40u9sYW2XjPYmmX0B0b+wSoX8fJEKfr+oQzm5jntN2VkecUiaUA/N4
fi31jk2OhJDcIZw+pHeeRtPDCN0fu0Do82Ei5JnUVFffzd0u/u99G+YcQfkIAdf/YQ4i4khw5TAJ
y/q+5fwUUh6G5efIBSje24Nkmw0wib4/o1SznSOhhaA2g218X9c4MAUcxbjtsC1YC0yeQMnDkPwY
uEBkc5jezLmpmvDF6ioxzTPCwiHKuGTEoWwryhboQH4hRjMb2Ttds/BsnkrVwxDtj17gdL46SM45
vjFV8Kz2gH0EVWI7XG+VCaELBmKAkDPFyc6WXjDQEwh6GJ0fAxfAHB+mnjkzeXP1nO4neAdRGEE1
lv72hYW/L9kogaHGIfIkQ6Tgvp55AikPQ/Jj4AKSs8M0n08QcI6iu7X57xX/rWWMiDNhiFbuQSGg
8W012wNbrMBD9wF5nJCH8bgbt4Dj5PQgRdfp96vwGc0whJiZo4my7/yURRCAUo4MjWbKIQs381FC
HkZjN2wBxulh6pHPo0ESLbjbp/89c3AbVrGWtvxFTIYSBa8FEU7EBLa2wN2zt37lEwh6GJYfAxfA
fP5ymFySplFuovpudZ4BGXJEwSQcHst24ReMgkwm5Y5k4keq8+7ZW2ROn0DRw9D8HLnA5vQwjeTT
/Hv0rDqe6aM5Aab0DhkN+/e+YnHkEcJkDpF6F0lbaPonEPQLZO5msgTm/DCZxvTP6bXYR0RxKRR/
2PLS7GiGQ9KdtieL5OXpI9T8ApLbUUs8DtMY/thchXdC5L8XYOASZjOFTP+OC+x9LqFzIkY5tm3L
BRKP0fEwEttRCyQ+HqYN/Pq5Uy8O4ilc2VqprVcCU/e+xNIOrDICkXVXlIHg5X1T+HF6HsbkbtwC
ldeXBymvziKkXernDbXIIwYfHnmvnZ++BAbpZY0gGGIt+4g8iZaHQbk3dIHL2WHqkdfYqu11Mt6t
0DPILli9tmI2KpH2GQUVMLYDJkJ8bGuVLVT7U0h5GJWfIxegvD5Mi/jTTZUhuPJ8mMBzJErY+G8R
UkFiUsKD0dLZhSsXjuMTKHkYkh8DF4h8Okyl8sa0Uf3MljA50g4ikBLVLXfu4Z5eoUj5U+h452d1
zH298iSSHgbn3tAFPG8O0/o6u4rym2dkFwHNMhe63FPp96GR+simknLYzA9KskfJeRiW3bAFJGfr
w1T4V9WYXuXfnw+VOQs5axaxcBmVPFKEonBJ79CAjLvPKGdPoORXgNzNYYnJ6kAxqeur67Ctb5rm
OcMt9hHKJ5AwQYHr7WthiCk4K0QgtO8sTOOzqyfS8yt49oYvMTpQUYa6ftNW0d0efgaDDA6KVCgM
2xVPkIUzOdeOKYXcvdhVjS9cyrmu/zGKfgHQj5FLbA4zif/uJs/rMe2unrU+iRMoepQn7bwYssxH
KnXkMMeZ/c+ttoFdfV++PZWqhzHaH73A6d1h8tD5zbfq6pEC4f/sbMxc4IcCsTkksxVxSx7SR7Dl
ECS4Q3FhRz+Foofx+Tlygc35YdoFH26GZy2MpSinYA536MPJfI1IGir7wTy72v4F8zxKzsOo7IYt
IPnw10GaBec33dVzlibN0UtU68F8/imw7pvPlErkKQXMAWcr82Av3Bdoj9PzMCh34xaonH86UFT6
FydXWYFyy+c8Q8bZkXQEfM67UuVlRGAuZUbgGQmaH5JuH5wnkvUrjPaGL6E6OVioXt1U9c0zhtFg
FaCEjGjBdoJtoXEUcv04qokzp7voAV8yUf/icZp+DdLd2CVCrw4WobObIbp+xnIMnJbhNkwCync2
wYKTKJFHlCCwhmLAf2LzODW/xuZu7BKbs4PF5oupkrs1+u89nrkyg2mbz0f6bl8LZHBOFueYCaTg
LmKw8HjOb/oXj1H0a3S2I5fYHGYkeltQ6l1VBjUaV8+HEEP5GEOl0g8TYVHxr1Ch4cBCkHLHW0uE
bot3n0LXL3BajF+i5R0kJ70No2eUb9BAHCfKkGPbJT4XXIRCc3ikiBr8opT5MWoeRmY7aoHH28O0
C94mKQoAn/UoM/jGYcig7eoClrECjeQbVA4haneSBrHS+9bbUyj6BS4/5rLE5jAPz76tboJnPcPE
oHMcdF9gu+wmVn7P6bk9wwQ3lS2MgccJ+QUguwks4bg4SNH1+aZuXnyKUOn/rLE15Axw8B91TXdW
NBb/PioOwdE/pmCj7axsyLj7/PJksh7GaDF8AdXnw3RMPyAKit4tN8+YcIM54HAEaFAz8CPEuQfT
XOoxlxTcM7Xvw/Qkkh6G6N7QBTwfDrOi4yJEC5wXp/XzJt8QAJW2Y+u7HIFGHO0+QsjxCIpwztwd
4Pa1YKSnUvUwSPujFzhdnB6kxLs0Lc6fPcWE/c9C1QyKiCAXat9FRJdm25xuwNkm1BBukVqY1k+n
62GsluMXaF16B4zWs58WRAiBwQtFxG2LxcINglI6shlBlZtchHe2q/w4Pb/D6G70EqHDTG7/PzAe
YExT29HInm7RWco8GBfI93B21/JpkfR5CkUP4/Nz5AKbT/8+SO75HNXXJq+j5+wZgPgnatYEQ1en
7WtfIeGMB4oQcUJaP3wM+kkkPYzOvaELeD4fhiq6/m0zva1htY3C7d35n/YT1PBF0dQBR2kfjMIh
NYeyadQd3NXtLETcosffr8l6GKXF8L2Z/H9qIPjr5oI/+jCurpqr9W0Dx3v9BX9/9Xa66Cy5GLrz
Wx6Mnm7X7vT7ny9tdHCEQfCjMeT8JXsez7sHahzuDby5qps/X1pz9kHjoI6SaNnhzJ1tXr7o4cLh
ElwqHOGFcWHPhaVIXyBxkc/htj9fIi57W2tKiM2QgLqt5KpnMwjNJ8Gu6PclFZ1PzuN8Nv/RQfOd
SUe46j8WZff3i7zN3pkob2rMSpKXL4rtfTOxAh0QcIQbsXlic4V8I77uRXF9dYEDgLid/p80Y/WU
FWQ8ESpPxlVLTURXIu3Zue0PRq+1HVPmZVlUZZu+kaV27bqqTrljKNlMZdXHXpgSS3tl3aRiFWoh
LbdOgnZV6euia/y3vZTj62ykZMWjdqDulDmCuplV1+uYjnw1ydQuXIvV1FqraSwa1w59aq+rOJyO
LWqbT1U9Vq/GuAzPKfrTrZU1TR9922KRy1MVritNiniN+FJ5GSTVkJ+QUpfOig5EXU0xk7mXUBPG
rkFIondJoZNV1g7+qg3zk0hN0Y1FaXDdT1Z0NmDMX2I0cbvSluZvwiz1Y5eqmrQunOM6dVsR2Gtj
9eKddoL0dcd0/DYyYXPW9bV1TP148nzi89Q1TTesnd5PNrEK4s4TWBRvGPrWtSpZu2mW6cHVhU/c
LhXso1NhmamlEjzCDsmrXAbtOleSn9h2GaxtjZXnEaev+kln7xqLyU0jp+w9mVLzLm6d6m3ow3V0
O5Lkr4SyCy92Jt9L+lBtbG2Txquc7CxXNCDrUck+dKukmGIvF+QzVap50xr+Vy2C5pLWde4cO5Wv
05VtxUHhZq2THOdVyz4NaWJv4pY5x1kRxIPXTb5/xk0SrUZGEg/F2tOZEF19oaRx4rWUvnjFrJ78
XVsyX/OMXqjuXabTfFX3vDzmAXnH2zYyXm1sdk6tuv1CxyL4WGVseNvVsfB0JtdW7TSeyBLLVWGT
HbN8SF/ptPLf6CLO3wvS8LOE25+jnstVYkiyGmU7bvIy8C/HVpRraYnspCeZRwxtvCSJ4wu/Lcnb
1qrVyh94fxpIc5zEzFlnvO+9sCVm5U84JuvqzvgnsfbFppVZ8rfu+2vqa2tjOPeNGzYpvcAmD9x6
GMrTeqKZO6WarRGz71cJHPWVzMV7g93mUaVfG+KHbuaUcmWF9V9TFgl3GpS1CXF21hWjAyrrUHhB
G/gubWn0Ku1C6y8UpQWnRRqWFyItirMRnuUr5dTlKrbCcV3RofNSXoXnrCuxb7Bte3eQo31cjKHv
tnkYrWLC/cQrZCvWDhXDxdg3wu2CiJvgWPJsDOhHx0+HaFNr2rPCFXTisl3FfRiEzkUvh1QW3mhp
p7207UT0l6JGISN3RZmE9BPl2AtrIuLotayIet84oR9+HviUNW5L45Rtcm2syE1lNOL5XXSundH+
rFlhiJvGtOq8ymdhtebUWOKvQbM8Pu2NHRZuaqYYs4nJxPPjylhVd9lFEe8vmyRqReEGgRWz84SR
Lv6SJE015aupS3I1uaGobW8spJ5WXW0PkGxtFARfMhoFqReHNAI+lsmwPXszkvUwTjQIXRoNmL7T
jypYpXHuOOsyY00SnIyNw7+0Ju+ba5VomsgvWCPddm7aNuZV1ORMDG7uJw3Dm/ST05gYYeVuSNrG
/5AnrRw9UjJbenZT2T4Yiw6oW/rZm3dPuF+bYqyiINx1SP7x5/9+MBn+v23W+/PDucHyz7/QBXXb
mfm3d6EFx3zEt17eNGvqH9/1sy3wrB1/9Ahe6NttL+dfKOPfXtzT1Ht2yV3w8VbhcuisX+vphXlz
T8PP43ZqWsojrRjDwU7YWTgqNZ/b3KppFOzOzg1y08jgoDuaA99mp6URymHo5gTDbNewbqeiKeqv
mQ3drilK4TQapv0nKprB6rinoecnUvT9RPTVVuiHAxNioaFpXOW0T8SNQ/2m1Wu74IWVeqTooumT
EG2RXHGrEjUE3lhDnzb2IMLBs4xPvgV5xXPLM/aQqFc6FGO7SrSVlye9ztL6LBVZYY2uSQZRfBNJ
Ew9mZUmZxswLlOL0Rg1mbC/ScFDpleOIwr9mGSvleSCjsmAuuKkGKbwQVfY2pKTp81WQCmgW1/Qi
y95QNZYgOcgyOr62MzD231bdGYy5B+kDdgzc/701Qv2HzWFa8Lk+FMu1sGIUzaI2lKFz4/cmj8uT
JuMpP0l5V1fqZKqDJuq9KSrQUy8lfmT7m98/fjbV9p+PuuD5KBdDFQMO/+r5+j0rClaGA4koo+8x
TVgSeY1hgoWu1rZVxptq6IOqWVVhE/DQtbg1Ffm7nrMRIorySfbsVSPDvE5cY0pW0XNEF0tc+z2R
2ML3aURvEsZwmB9eOrL587bcp3EII8sOK2Z9lxCjxF4FkwpUuUkd3jDi5lUj5ddEEL+B7/aD3R7H
Zn4u1zgXiiO6No4ZLp9btKNRxmLO92DEnpOwUIq0/ivkvp0Hbh9HbfQ299FevnHD0OAgr/v7xyOd
tJi2QtEj+hhpjgwseGh/2oHoIosMIftuqVSVzBM9keIKjGQ1p2aKVHoeWdTQM5aUY3uZ1IRMoYta
sxSL8p9SgkI+ROZRYX4beJxN8XubJFShn8Yjqb5z2YPlNiOVE002ourbmq8jx+fya9ViCUq3lig9
+2rI2FV63UWGFP0jqCDksr8s8CE4WtU5c6t6HHdb7IZGRiQek9y/9vWUi+rYlEXmj2vLz2o9Ho9O
NWCL/H7+dCHJFBEaQaBbRkV/FhwG3l+AQE+x0EVjfUMln8qsk6EJZ4bIBhOib33bx3ziXpTVI/yB
QdsMCyEiEraXWSHj0cstWuWXOguzKl+VwlT2RdZFef3t92TO8vSnRzR7QQgkcoL+SehUCm5ZyJK2
952KlNPwbaiaCpuAtAkBPmTombDcoWKddVnYSTkzTdOb+S0qgvYRfP6xWHDG0GmAocGDwxmHaNtf
LKe062aspfmWpzAkLC+G9Jp6txtJM4rXzBeQ+3XQop9tFoscErUqsoqKE8eKrS5xyxDSdpb8Y4hR
eTSl3Ws+JIXJHhErc4vpxXrNgT94pI4NhOV8mvX+th5Ynxc6n9i32rella3jpi7S9l05NVGRe305
liDOUlmHa2YsMzOunGQarcu+KPzTWldpHHjZNBF4iWGZN76bayL9xmsFsdILmelgyjy09xsgEuGQ
jDR/RSad4luTyO/L8hE2pXDJ9yYEYxvnDLQk6LSJNkFiITGwM/Oyy7viqxJGwAUpCMoLS9f3W60r
j07Kgmj3YSLO0jNtOa61t+KkoL6DS0PfMFlu2p49zkN8KcXR0wvGiEDcwEYW/R/bIhmSOvNDU3wt
KnBRuWZ14vAzm4ZsfM3qdsRyaL9Lp09ZOIyjctuw6svQg8Dv5UVQTr51UmU8nj5VVlvLcyeSs4Ew
8C5L9XHSihkeUzONLTR2SnQXRRUn06cplUmfuCRNZ6UVYfUBkMl1iA8ZbNXpk5MNA7BjIh7xVk8k
aJxVIWpWb6RqZ+ySIYhgYJS3j4f3bI2965ghxlcYGA+gPLLy2TZoCjh7V0Mt87LY6K6i3SVnZmre
VFXiV26aZpWdeVbgZ8NJwKFcv+RO7vNPHekoNplyAtgZXZkbmCi/lw1LqYnVVygZQTSOK4mQzWJr
MH/MA6qL9Cs8vboK3MEmqqjd3sQmPWVt2UNQ/P6JS2mE3mGc2BR6G+WT+h9PrCtSh33G+i9saufN
2Ld8Fn92rRJsP9mVQn71YzZhE/Z229TBmYJgwT79PRlz/+U9pmD4ZQBbQVegktbmsJL3uXxiXVta
WmafMp5nDXMb0wrrxpRhCWkUJnVO15WvTPSuq50AEqcIhQnWgdPYnXFx2r1PO7exg/J16jvycmBV
6oxu3VPZXTSORSKvFNNgXmMTkdCd/dWocLkv6czsIcE+NF0I6+LUj5Nm5vwOVfVv0fdDFaPLkooN
3fHvZ7yUaw6O4ZG5b4h9268VPsH+jBPph3lf1upj1+YERqyoKhtGbDfN+xat+Dk/CWk/YNsOiWZ4
C5pby9aSxbylWRv3tn/pD3Le0nYZTVl1EhU2m0VkOdWEbsq0K+roeBJjAq7z+2y2qSnCAOBORUuw
0e+nZC8kmwMLyIHahFQDgkh7LkR1yfJsMnFuf3SakIG3miKYCUA0CV7qjo9RDzqCNj8cZhaHrJxF
SlWUUDRWSGHG00HMH5kywcmiVMeKn0R9Oq9DOfZGnvvlgLuikM1THINM1pvEUhXbFE7VsdoboS8w
3UemtvAAMDVN0cuVglUQeYC9t49WMyRUpa0ZP7KgmyVVU5XYWlM6Rea6IU5i5+7YmHL6pOx81o+Z
ZSgAGWSWBuN6yiRtgo1mVtt/hJVaYTl6FTPsPtZNkCZ5ZGlsMd6nxSzdWojNk8gueoi1BhYJHhg1
PsFf8LEoliILOJaiaVRoIXSVtjFYIkQsFX9t12cWhfNvSPzO0l7wKH7/AYW8sLSFA7eT/MPUpT2i
NqMsrQ9dpgykw9a8tUNn6BIPnmUY5I+JhYU6mh/JcUDCJlBLqGlYOl4kNrBai0F9qFuKHdKMOFAb
HUP3Y314XHAj1n5vmaF2ZcpGLHja+TlMFgg9rFJfDWnzTsna8eON33AHwgAM2V1UKKmABsgsMH4z
5FBUO9iCss+xlEPq5OAVcNEMR5AMMxBWHFG86THW3QUxmQElIkmgmxLZzH7q71eba7YvEzH5WQlA
SKChIOL4S88G5mBtBWQYP4ThKFPfbdqEFZ7fEz8+l/bEq3FdhpUsHFfbto4Rcq3KqHxF0pYNwi1g
7VivqyCz+JmfhYp5ZW+G4JpEKTnp/XYOZqrcpN95nE7VRWZkht/Xmmjav+UdJcO0cuJci8IrYT/W
7abvhdOdV2WIuL0rM5LRN4xUVK/yvNLUi4emrXzXDE45xW6YdxUfvGBIOjBDN1X9mLqDJWIeb7RN
W34p02bkgUcG2vbtcaH7kPqw3/ygOW1CBcvMU1PaTxPcWmzF4nRIRr91y7qI5abTKmArkVnD9KGX
xo4+tTwN/BXjjU29Ef6pGV0ZNLVe6cjuEy8QaXCCo9PNqjSkn177OifkmPY0tDcBwr8hWReJyfjH
UXRBYn3UhgzDh6EZWHNm1U1uXUBjqPa7qKSsPk6qC3LjFsbQsH6vhylNjv0I0Y3NZLiTGVcnhtmh
p6qpLp1vNIud/HtoF6YbVtgqY3mj26bviZekfU3jk8bPS+Gs4AeIVB77mZXIc02VlSTHnSzsOg1v
QidnDVZ5oMyp+NnETIctPdGqLsL3SM02kqzznBeFOm21H4Xpm1wMCQL7cRc0ffemF34QRRufZ30r
LvzcZuWpjHkYOBvsFckSt+gmArWe1k7UazewuCybVehXUzye9kFthdFxH2XQNl6iew4B2xUIkf5l
rFaK+hSbo7d8r2cwW+h5W8Dq0m4zMmeQb1NbKbw12w+tKEpxDQXNHI+bTM3Lb1Nbart7FcuqCOwT
OliWUt4Yi6RVx0Me0yx1Be9mvUiEFWE6ARNQKleDPyIr7cUCaaHg7dgXfaHexb4V9+lGJcyyi9Ok
HbXTvZUxE5F2S61nq1pVjQiTTyrwfWt6zXlaY6WssYTIPoPULkPx2mJ+pdI3NCojmr6L4z52/HUf
QxAEa6SwGGiHyJpJGjsrJfaaBOEYlStSJHHlrPKGWCL/yw7sHM/L4lTrj23glKVXwfXGytpOG0GD
eFSG85eAfpgsblnq2abnYY3Ze0VIc+Rh4rCfV4ylTYI3U4eNdZlnahb5HLkBR3m6bww2wJTD3jhu
dJXhvmI71bARE5avjBVe0CW1j6elIYWTmdNohocWPLTFZ5oO8zrnXMeIJVmtVQEKK0+ckN+UJRya
clNFESwtr3foqEovckLRWkCQt2X7qYnzNsqxXlY4meOwnTgdzpxYzSRHQLqYLiV2Fp7AcKn85lvD
vMFkZc3Ii9HCZ6nO5qXpOuQRI6hYp+xBQ4d6BsxxN5+qYqz8hoBbiM/EUBh5mQjua+bxXiMA5BYq
pFiL3e7xp1rjK1VszZPzm/F2MVrsmsrb2bhaTGL+i9UiOWMkqqzL3VJb29vvFnl7HyIFdnKGBFgG
Amhuhd23JJJFVB1HORsx6dKe8LOGbmCzICKXcMADo12xBcpMXYOtBs+7rYLTnOrRFy5Nwm6Ub3XW
GqxSZ2fpnJArEGOrPIQ5/E67CRlnozfIhI0PUxWQ8pverqApwEGQa9s5hXYEH80rTC57ejK2zuyd
ky202+2B5EGK9ZFIluJNqHSePPI5IfZpQKv5MSEPJT4cTUlU+BF5S942SPyEbF7e7Uaa2rEFlZjk
/C00qmqMQw0Cw+6qm3Amfbug1oSEYoVfGWCGq7VFRJ7EpxMqhYfiOCAIIpF1H7UGPK3jYI581D3w
jTpll9+oDHJsn1rAYsXkqw7G7tsasez5C+1ufuNd4OAtzcnMDtkkZvrzVgZh/7FNgzSINnng4HvD
ktGAnST1qGjzmm33ShTXulHHuyXXcVeBnCFiCb4EGsDg4XERJdDzHS0nST7CcoudblWUVpNHHqkD
Hw8XcYhfUlk1aYHYZoqAAUI2gClsT5UJZnZuoV/xWTK2MnY2CYzFYXw1Z3sHc9JwQ7LMSzVPs871
6wBhQ2T1W9wfNmWNNxiNIj3Pyhb/jlmPuJ0gPUWoqEQsPz3vkgbJLZg6MZ5Ow8B0n2TuD/AC/HGa
936Pal8EiQdW2pAwThWmrbNOM6jYbD1Yua/rU6GhqoYvRA5IZ2+C1JgkOdmFk+MmDat404Yp/N3r
kddI958UyJ1LcsxueaY0TooFq/0+8adPLHRM33wsWR/28qTZTn3QQY0lYsUwJZhREvS1WMuJUEi5
puLz8tGhmHcN4lXzFt/GT5066bECtLXn+TZRZOOtwgbH/WWE6KPlRumEuDKqMJNcuwhZjDI7YwWt
cIcc6ezDdqKtsa+2QZaJCiR2N21eVr59GvjlhO+YtqE3H245ooal4AlClD5N4PpmGXyn3GtSBCbE
6yyRMz81vI8QhA8Sp4GoZNIfofPqEZIm3sCznRevjdgcKrCR2UYsPk7zAMPR5Aaz/NLDPPOtV72P
QgfkKlk8BylNC3V3phKfyeY9Rxhr9NeDH1tjuJF9IdJ6hdAFqhNdhSCQ/MoD1HuULpShBviTxSfM
SubZrDYy4c/brbIris23Xcm4MYhEs4hErEOKX2S+ep9MbW9dVjCmEVWYilLLr5C32F9WX0xYgZiT
eQ5+kVsQ/nAv5yhVGsFehWWtM9MXX6Uew5J+40jgpudSlsXob7ht6sb6u49oPPhraDSWCrdOEf+2
PCelqvqEiGSfNB9IUMZB4PliZOFw0SvYNuV33UVdaX+pfQehieMqabtMe5Y91cmnibc2N0j5Sjgc
bkOpgU2plNAtbbHLs1jbXocPLdW5qkdmaljtZrLFsixiBIg9nLQa52ndips07Wb5p8dgliaw/mfm
jepsviO/jd77sT1/JiiKUCATg3G+0WeITmRreO5zbiNK/QKsHMBa9M+nZqTFOgajzlyps/nKbsvC
poQk0ihCxaVtCH4Wp1bgVcNYMeVSuyLOuzZUQW/cnuQI2PNx8rV92pf5zOWBNc3hwBp5IrxxmGXN
aTkR7G9OkH84R9xypjyJkGn8unuQqDRUWomtYl1uPbY8iieVuHFetPx9shVYyTbQWKK7BnaDlZZz
ELKuZMX5Kguy0vhuWMrWumwjUWDOTY8sXvcqsoPZjAv5gGeoLp3Jam8ZzjIJ9IjrC6ToYcrYc5px
lffDvCeVP9lJ5IqwzrNsHcYpuHGzXRDEgWehl+B8D76Xo2gnfh3aLFXOI4GvhUOPWA7kA3awDeEm
6T/CymGDbhaIV9uXoTESVKsgGMANvYGYLS0+c1DaIfASul1UzrQ/4t3t+3bz49HYDMfH5t+OwfMX
4feqHVDkUyuEqraiMUYMGFTADwAn/f5RiwA6uImg8A/PQsgK/8rZrb+XF+qdpHR8mJJ3e4QkgzFe
Wficv8XvqM67W8twBrWNYiBseMUB2U44/p6W/RACDsth/6AEBJNHOhz73N6nxe+YjfBtHFzitycg
xiJBZ3u8rvFDOuvJwHR+bJ3/+UAcZ0HgAAdaUAeHX0zcf2ASVoSmGfEvyiGHoggSaPxTNSYQczvO
/v0E6aLgDTNE7JYIhYJlG22al4HMIY15kDepvNhJjD6c5qD9KNkoxGbgtdNt4sKfqvdtz8YYpWL5
LM9ZBdFg1ROHPnqEov2djjWHKzV3MGRKCzQDWabFRk2sXo2svEi3TNXDrgOPD23iQ65HThcBgpC3
IzhTMygHmBZWOBMSF6xsJ68r4dlvRMaMIO4A0TJ6EPUlbgd/+PQ8Ghn8Sa/f5rOKrZj9/SSWMAI4
/DIsQSNAhGQpfnp5AaMMy8YerO48rJNZMk23hlBRi7x9P1pOy9H2/emhLoEECA7QEAA5v+bDz/vP
UwOsETSEbM93am8IwjJ2CSrRxP9l78ya47bVbv1XTp177uI83HLoVmtoyZIlW75BWbZDkCBIEBMB
/vpvtZ29YydfJbVvT52LJOWKpR4IAu+71rNeLrVUeKTxf/d6F9wSqR3cGKCk079sB8lGoETbYTz/
OJZQJF+uBmg93BezWi8Hxt+/4GV/+cOFhD6LpB0W6gVKQQgFf/71A25+d4PcM3ZVzIFkWVNwXiSf
cokb5p9uwb++FC5dCQcPfCCazD9vdZzE3Js+769+lCI2gzqCdRQDffonC/x3FOOnDwatEC9VAZAJ
MQivRBD01w8WhvBlioGqo9zjkKouztyFRjB4pppZflP7DA+9WVQPbbWqOdnRLdYaXGLEb3BaA8Hp
m4UJKD+3cQrtIXzgJOv75cqjNsiWM3EDi5xvSAzL6VWtK0cbJMc4ndeOT2aPNSjAMFe8LWUGqe02
cdGS5A/VDz+P5WhGknsy82h1d6yntgIyY2w+RNBERqAaV2g0ioG3UzAKXIrfC5QiwI/Rmv0oK1Ch
lzgs8u/b2I9Wg20htu6N8hhbN1rDSxmw2ThAQbvEJfqEOTb4CyixclOcEzVdirngR20jYI7ibg9F
Ge1DzZTm0V7PSlbz0OaimEZT/1vyWHFs0vr3QuZ7BQVnbcP3u6/l5RAvVgtlCb0Fy+NOlAtekjN0
FfY6hFsx9M3kuEI/BT1/GqfnBGVvlZxzr6tUnMY8DC5igLISOqv/0YdVm1fJ2lJmOGRXKDAFXIZ6
pLpcSBOYpQd4Wa+Y25bFD4BYRbF1/Yqbe32f+cruy3v4DRdHCzVgGOfnRSuYCO8HAbW5bwEhASc4
ULlG0djwCEXnbx6tpyqvs9xt8SfQjEDzzpDNiHg3V9XI4m6cVRCiE8bG4YC9agovvZsXj2vbbi7e
pa/DAMqEbVCaRVnZ+NST7ZZVSqu9hh29DReMspTwRQcaqmMaTnp7y0POPG1JioJ7rnkxc/lxhvIS
mLr8Ybn9vhet8MP7/Lbk2LfHw0ynPDaoor/XWRC+L3Win/Xl0PmxNKbv1eBcTAwtm6xAxIjayjDn
EXayfinwNmLG4npjga3eYxNfyicxV8F0AEDaZzXtexCZfsjG1g8bOQ6pTa6GMNlPXDp7BSVjeSxk
Hjeuyui5GPQUQjO28j3Bor5K+2xRNe4++jZKMX3sw2FpXRUR9KJToo9odiEpxXN2U4rw08JwO86b
yG/zbRBtkVKKqxsGEpSzS7txGcz9Pk467FCV6670YTJhxeb8CxXmKQYqeiPToL/hVukuU5Cgwb70
V3YxFdjxrXxXCLrC1xfD10GtpJ2o6GufznObkWq9LveYHzyZ4QLPIgNlzUo/N+k4F4cNv/JUoh97
k24xR3AP5OtasenIXDTtta/G7EBBZT6JFNp8PUGiUaDOl/55c3v5eQrmDK284e+3Mh66MNbhdRpW
dKiXIEhuU8h0B6kVAr9jQd5BPBzAK+mk+hrB6kE/E4no0cYjHQ7Cz0EXKa4flU0hOGAraJV35jpR
0rM641vZkKIitPw42LjyJxAI5ouK0zHqFiM02pyBU19bTJT4Vuqs4G1AAnnNK+AIbRrp8Z2zCUOf
xJebTOlobUhJl8/hqMStwyPDblQeXVYoyS4eam+3a4dy9i4smD1B/Q6uB5bQuC2x+32Nti2Z630v
I4q2WQSvm1i3b2sQuCYeov2zUuMSgygQwAf3XWHl0klMNYgpaVqxb8xd56Zf+zqMxHD2UYGNGC1V
Y7dkSq7xoNJJXEu3ykMsTHyTTdzVUHpfss1/CQ0h5zTC7WOV0S2kxXCoe8dt0YLAT7q00PNZ0FS+
euFQk4Wwt3tVGwYGgjXF0IP/DUySfoYzvdRJPM3HBUJBHYdcv3PRzN4p6jVrmNb980r9+lE6weN6
dcY1JJJirEe8PziuJTQ33HiO7k3qyu2hihWdmnm34+eRi72GycNf8GSetRbCRu8qmAgnEcuyMTIk
1+kwp59VmbvbEXq/he2QGrwo0TUxwYqO1PS3eRksAKAjVn2WAYqatkR9NtbZqNaHfMuREYjXPG+q
YS+uNMIKD+B0wHZsVD7HyyyOFsGJ4yhs/lkm5HlDn/y8r3wvj6tIfT2uvP/m8YUcqS6M6VAG+ict
q4zUMl3h2LJe1yG19pRXTBxX1KFR3Reqeq5mXb0lTiTvR0mWN7vb/ZvBAm9tscR3KcCCY4iTol3d
qp9QXwZ1ts32NpCKfdrDZT4mU0RAZkFOPlMfpjjLHHakcBxK6EEZy68w5p40Qs3jkWVGPoPtSvD+
bXwdhXNyGPNEvUKXWx+qmcqryE/VE+dyv+nVuHauwJaLNpgP5zkN9bU06fYwKyLfy7JMvyTMYnOI
V2/Pqee4eaBp3UeJNjdOFttp2FyyQLcp5yPJedqiPQZhCdmjOu0BwgOEUPluj0v6XEI6eV33Ur/H
gd9f4WYr7vYo0GCY8uEwgf6/hcONfIZGdKEtdz8nWO9yPux9sDwwSPAPvVvE2oAMCQ9yG9dXoU3a
o7ne91tZpeYGoBKDOsCX932CAAf2bO66pGDlVQTPr7FiT+9L2ydQ5mXwNSAxGLRbn6X7UDWeO9S6
bWEgaZe3LEtsobsQg6ImXU9IkNxugegfoLJM5yD188uk5Wf8DEIJeoheFEcFM5piPLtqBH6ZCeQK
qkXEn0xAzNZMdAvvgPqY5yG2dj3SeErSpqJRcYOIgywPVcjn6prTUrTwcdO9tvC727LaeVGPu65s
zRMyn5cAfv+ND9YC33UeblrerpWF0RM5GW2nOV35feLS4F0xV4Nocifp0tFKyMexHyzvYPl6esMH
tgxtIOcMECIhUXAsrFL7oy+RP6HHS+kRttXq8Ghfhm9t2Xp2zdCTywkBC1QuiIkYYu+gloyqSUzU
v9+KffHNEk75LXA9ErVbhBLxRqMR1y/ZgO5PYh+RQmc5Cqd+BlZ0ZXVeXGexC+fx/Z54EtvauzWs
zHWMzS48lSkcgeM6+Vm21KrMPFVBz0YQOP1UyVoGpJ9YE6SVexoSUDNINKXTu8VHwX7c0GiOTVis
cXi7VaObm1hCx78rJmynLQC5vUWKZrgeYz00eBw3u9aBd2q8n3yANEOCr38OHW+h03B2obREnPF7
rdOx1Ai+jEhTQWBXC+6HEvZmYyIfc0QrzERvGYU7W/MZMm+za7fOdcI9jJ/CjOxqHtJs6XoYhXds
gEzajm5wV0mfRmWblyEtIImNMjqxXgrYkSYrfB1vcL9zHetzkFWuaPhIUlUXKUsgxUGze4lEIL/a
CqVJIgUyKctCoqTrLY1N3KCEo8HSwJsHirYh3JM/+iBdChRmpvTD1GAn1fgLSxgMGFmHTWgt846K
CQmVfo1c1TFeREiAidgtWXYXBTY3zzBzOTI7a5l+7q39tO+0f+6p+NRXIhtrtAn8aQPb0ZGSyGOI
wyPEJpFL2F/FfjP5eDrLZDAHS2XViFXsoi6AaSIFxTP+JOcpb6XMfW3KIcX+ajX/onuyH4plgo3X
O3IHh7EMm8ipbW13HDbpQ6Vo8lQAIJLtYKH1YD1gwdTg4bav0SLYO7HOquwUgj63apmXJ4M0Xd8Z
11tygmrcF3XAXXXiy7i28bxOB7aS7GlmYdRVmi43jGTBXcxcehMLmJZLr2BeV2iL2jgmGNNsCnPc
XRxPNR5/MfE2rOyqOhHlyxn84KZPQm6krtQWumZl/dikubKiriJOwJACiDQnlePDdR4i99NO8Ahn
At97PSKCZFuJm3Krd8/kGac8Dv8hZ1M7jKgv8BbII06d4WCKKm/MLOjLOPTRJyhv7gBopzouYcUP
hSjGh2AMZWN5Tj+GM3+eRpBgPRq3QxGT8XXZYr3UWbIsr0lI5LWJE+JqIt1YNgPE0WsiYnzoPoTC
PSAShWY3uR/RllzbLRq+MJoUnxjpo48sSrZbC+e2zcS6nBJIxi8Q32N22dOcqJMxXO9yQhLUrdgc
L4sw/ZKySzPsZ345tV2s3hZbBkOHSBOMUIjJS36as/kSZJOD0/Ca9gViYbGNUZNM2EfqPBjG7G4S
Kn6jlGpWxxPeQz0iwFg2DL+3gfyFNUG9yE48N3HRagqQU6LWYv01F4v+INC10YaJJAk/4eDdZF0F
5WavAs3yVosxuBrWLH6+cAOHCDkoUw8+EPdZ5sY3Y0uB4wGd52ExBDTUQrLkFtadvBHIPk217FHS
3DplxBuLtRsaBZnR1oOd3BetPe4V3JTo04yAivnVwrWyNRw5282jTa4hUiOztg1uRzEPbPQbnkZk
yYEXVN+kHv1bHaAc0e1E1iDrgpWD+Q13m71oNU2vhbCuYSpRLaKka3g2WxE9wV0rK1BBqOHqXG90
Om4oqq6x+81b51aKROfqKpSeoDiC5ZzQLQoaQy4knudhJjopLBIGIFKwiJqUcjqmzB56m8NK4awZ
ERgjsru0sbYhfh1i1NTJTPaPszIzu4+XaFMtugrCsKVV+bKLRkamn/wxCONxTu9zk5CyZtE6JJ8n
YKPB3NigdCM5wDBjLrxjdMmXqkG37VJRm51yZZoCB27mWwr/qkTYEzR36tvZesLZjS9JnISNMmjA
xMNkoQ4ltQPmXZmDNGIdPvY9Q2qv3XCrwEZBGieZZW3duuT60KNWm0+GmoD/plblbNZR8E987rIV
XtsTCWN4L0cBUErPrfRpEI7IjgqG65AGwKXMCJIZHoAF5o6P/40HVRHie1Tj7NtKUJd9zOAy0acf
Ym0gLoaDnqqLNBpHxIkbTCC4WPfgBS4+CO7DvfjapyR0+RFc9Y77bY1UNbwasdGA1jOidnuAzpaM
W44jAtuxfjEUgkJ5q1FQunM4VqFPG9Mrs7LjDncLVwtH3riMb0lpZsuRVtbGzzeJwcfb62EBZaEa
QC8JJ0+JzsSQdzlA1SG5Do1Z/QIOadCocdA79OtBiHLEfhzopWWgkO5iwFwo3UWFHdNXA4qoMj0O
uuDeC6iwFkrq0ACpMtOWdv3s0mHqxAbipoJ2MC/l7Y7Sr+xIMOUELpgllTB1lK5V2hV+T9IjfD/+
IkozPQega5B2XhA+q1ODe6cDbcK/hjNDlQX6nUrWLbmqaGslOBVX7/EK83FHuvU7ZX9dDb19gFhq
r6ADD7eIlyYNi3Nzh2C1551IOGAtW8EIFsH0NFZuK04rSriiTmbh09rNG0OuUoegGF0pthnhHMu+
ij0kDFtrykmd4xw1rU52/6iGYHMoEIKpQwWKDpGMIsuOMk81bwkv3VuwE+dFHfXbGj2WbGBZu+F5
Z19kCAO7VqNFazDvgUU3IseIdignpLoyNGP2ax+4i+KCijqem53R/oCcliXBgZuoBJwTr9WMaHW6
LF3qQ3UVqaV4neyURqopSNwvDQTFIUOHWnh15mUemjYOM6M/An0ANlFLAcquAdOxWhRIUQyuCOLW
uUfnzet0RR1+52C4uXpLWNEVLJ+ug14tQNlNhnAF2DrBgW7E3qi2nLMKllSg6RG5BVyYwvVBnYCt
u1rFtI6NgWD2tgNYwNog1TsThAs+5y4OeSTcg8fFbtOKlFU3gq34FgBegng4iv42wDasPqG53Oi7
YuTyUnUl8XCFCia/lmmRDW/YIhN/TGw6Pi5bQu6ASfZfe4ngNJKruwOuRgyUkX0fXC2GcHsuXWYe
NjlRfATE2OAOF3zBblpwhBVYVj1eQv9FW43LdoogWgztBjbmw5akyBFmTKVXczqOwBNl9rSSfjno
eA4/5lJFdVWAQ6Ry2kHoq93XiBz5MzKV8dDGRlmEuqYZgHw12MoiZS1Bp6l5Bw7ak83h7VbTBY1A
N9yIufDxAQ4RfNYwQbCw7W1isfUGyDsMtRYF8MKkVyuKgtmru8QIc9vHkS3bMOtFcQAIId5vrtCg
jvWMTwkaoPiEYHTZ1xwF+P0aXCpehRn5c42a2g91zkgFHIWtA21xoI8gryCXPOwcCkC950LkHbMA
7Nok5EO3rw4/02fA6YCNcNHaRPyGwPbcxUS5Bplq/1pgt7A3Ts9StNNqy0eVSW3wclm2oiEYoALx
eLlLJhLflHRiBTAh4nktkSq/CQIav/lpYNcuEOoBrN7YgAGLPyMVY2b4DEXlmyFTo2yKLR2Qad78
iFECstSkM3QoJ+y/Mpluxij2GeYDbNlLQKhwZyhXLIEYsHBfT4JHr0MF4qHmADHOCwgTDFXYMo+m
oIqRalhJmPGORyN9zzIntwbnJqo61OctTeRaXr63/H5LNsjQSbyQc4kxEh9XUBZ9bc30mii+fJR6
QUAeDzR+LEBUApTqLZb8JF97zAPoUVu5oAlQedxJg3iPgu7yae5NcJIjbupWDqy415dstc5WZD1k
wW6hCxRXAQnLFyjGQ4Fl0OdvIt6TzqWherTSxyeGRyvGzWjL7VKthRzozAyJp1CqvFIJnfN2rwIU
Tnyo3HHOYjs9Ii07tBLiViux1NNmTTLToXyJbma/ULCBW/SREu8+VkRHtVAmRHQyYx0vJ4K5BhPm
WmSpfi5R7h+jlERvCwj0jyF+JKsDhy8OyP9HZG7KOweT/4hxAbjrSvMZgLJ+ECb0pC71Eka4D/aH
qg8YKpoo5UecB3JGm6GStiwAp+Cnb7c1lh9GiB1t6dCorBj7sdeORstLUE7p00iTlDcpVP2TEHME
KwykJUuSL95A/ZcdE9CD5BsOKMZtCw8cKaaP6GgXLh5lqpY0u9cjXbHLKzxnBWySXJF/BiTg/MhX
eA0wHJf71AOl8cctRlYjbpMldJqeQkP5uJ8Acnv9TAa3ZV+yGZMhrsal5DptSCpDHbSlzdJNYvNi
oFngaYGPGKtoyMMW4F20o2wsQz80kuUydCfjHVTMOo9ddkjTeSs/5fOssamsgk1uwj6W0TBrUeeB
U2gDn/c9gJYUjBVwZJTxoKo8stC4aYCxpxlQUCqWb+Ea+EK1MDQB6nVKbJ5ROJYDhofoVvTkApFj
Da6wQfqx38P1nU1KDBw4DInLpXxZMNXDji2M2BJ9HyJDgxvP47gos2CsBSafRl0oEqPWN8N2G/ka
v0UMvtmWFCVZvQuKneGKIM88Vg0U68snSfM+rKYj7Z0t1g8m6Pc4qwdSMvw/sPBF7m4CrdAw34xe
kSlvXFiVhT38ven4p+gbzD8EqCtkZS+joKoc4MOv5twcoucYnai+hCNSJL+73nHOMthPMuE9aM+t
tDMmafBUxkVdyAlBpHqCj6IajcEcxfP43ej6+/f1q7uMt1XAp0dcFVNyYB7CK/r1bQ2ZRzSpH4qv
bBGXbBP/AX5wVk1YiMECu+wf7NdfPfnLKyLGjW/jkh2G5XsZFfAzkwHRsNQh8hLf+I9XtD+omiSb
Jax5VdDUAIKzoQsQ+RhGmJU/LsXvk44efjiiP0b1/DxP4efxCv8vT3P4ZR7Yz9McMIcMfMx/UIC/
jF1qPiOkj/ZpgIH/xyyHHz/1+zCHKMIDbRMkgsJLsvny7Pp/D3PAtCAMEsQj1i5Rle+ROiSk/pi5
FEbwli+P/0IuH27///0/cJO/z1zCCIgEv7AowxKUBliN/2agw59usu/sAmJK2AfwGDhEltLLav+J
99EIB4jVGHeetwTp7g0ndL0kQLEbVmz2HabV+OvR2Zl1Ycj0q15S+8xS5cCVVfP64adv7/dl9vME
qOjXlf6DpMDAgss9FuLOz/GN/Pxu0tkLVlFjz/E6R+ee7TOGxhQLhAZnNchou6XmtbACA1wkL/Xa
ALbCEQVwu0hxqhfz10rr8B6/g6LgnqboGYBKGR19npFvEbhx9w+bVPwnXuE7+4HkDYAhEHJhGf+J
/UgHSCYAG/UZyYi+b3PkO55titPsoAu/YLCNd9HYDgV6873IUbJ5FiZHjvogglS16K/UKRU1QyCy
FhL5gi6N0xAenswYkOllpA/MQPFG46VamDXVi6LrDbIgmesw7yK/GyS1/Pj31+GvlwF7XFjgQuRY
G4hx/XoZCh+gsRKTOiMAXb0sfRnFdcouM3DEbNzD5mT1JEg0ffz7l/11Z81CyKNAWzC6Clv+5V+X
t/XTWoQI16dC9fN5LvfoDNLdnAEWIDtA6Mvfv9Jlj/6J+/j+ShWCYhduDFmpyyC0n19JzCAlV2j+
Z9jI6WdEneR0JBqDgGomaBeugLCbJPTl0sAg3Pg/LZo/Y1/4lAiuZhjRgQeWYnf408sDtBmwncNJ
KlaWITJvss9surwHxC9Uh8ZkqX2IS3/cpnWDSciW4huUDSRnKp/euhzaRJNsI1yHEc7/M9TsOGlp
6f03EVjRhgHskCaDNSivMIpxN/9wHkV/vVCAqrBtAAdCxA8n069fX4jZTXOWkeAuMoR/HlDQ93UU
MD2ndeKRSr7e6MDeANvDA95XQMkoNoYG7VHxmy72fWk87QuUhqP9NgBl/WozQQs8w+Y/O/H/speA
VfvzRUYaEIvoMtkdIa6suCTmflpOuSyHEFx6cjem4BerstUVhrhdclrVQVtjANKu4TvLfWYw7YMW
ENTmo4qlOE6pQEJ8WvmjwFQaVxfT1n/YRr6cvELBJ7JVPMO/K1sC0rYxyzgOiFwmaNnIqObzJgKF
Bg+9QN9H1VhDiUCVElvKr+DzTI/x2D/08O0cBjYV61mT9b2OeZC0uY3xRQ4+xt6Qmn2vw60cbyea
la8khKpM8zK63VGWVc0WUlTXWPPDKSglmrbNl3sbbVnQ7qP7IhQ8UgPMFx0t18WBqNWcMOUkfr9S
zO85kiKIhnqnjLxVCOZBWp3X4JPh8PcFZOETOHZxitZq+jpYkeO+Tzh7Giriitqipr2WRJrG43tA
lxFX9/AxXIdaej1EkYtsNwF5hJG4IcTUWEzQ67hKJNTaCoPhYGC3wLH1FY6aeGsQxsjRcxTTR8dD
ehPLSjxlUMqOphqDGKAv3z+X+SI7FbpxP1hW9ocAxf5nSP7bb0CzRNYApMJMvLmPbX9welxwc2xb
53tryoNcCG0nnfCrGX8V8GoqF3zRcPbrUY1jAL1mQ+24ZG6vUz2RJtHBzCEksa6/YI7vtiRK20FJ
UDwjVpI+JHqr1NElhbvNIWxMBHDmqjmv4RLBhPtKCY3j/VVtgbuIGpXEVr58iT0fdSKhsRojwrNm
GqwTRLN1PwLr0gR8zABEYoyn5SnEVIfT6JPENAbXgMAoCjGgD5JtibQYITgP9cQ2DJNjWx82ctIR
uadrmIN4YL7YaOvdVOnbXOkEK2ojS6S2xuAsPOQBHcm9xa2T981aCugRUYIxDod5GmRVoxmAFNQ5
uCZNQKqoQp9CwJYDgiNIntAKE0kO21RMvFMEVcEhm3u+N+WeYcecYwbagFMZTMAofK8eoNKB2V76
ofwtMLYYwjZcYg0oqDTlOYMzSa7npNBFhtl/Tq27v1IhdjeYaD0tgN0ru6+HSqp5OPgp5/4qVIqL
JoshTDSFy/x0lAjdBQ0ua/whEHyPWsjUjLf4JwzuYdsEoDT0PH8YMeOQnxJZ6aljALofd6MTmP6Q
+KIbulFVzDD9YqqPRFoxP+EwTq7RccXsYATeQbfoqd8xMs7taJRGL7Y7XoLr6QLcKhLEWGSuJaZ2
TW1PEkycLEBoinooMGmxnjGTaf+G5rfK4etoeF6IH9P1FIVDeoVWgmESG8MQl3ZYBtLuhjB065sU
FfKJ25g2CaDyHQLJuAc3IZnSQyQIyIaCVoXoIgxVWU50iLa+Y1VKMe4Af6+OKsgqWD49YFu3DRCj
4aMEnyR0BI8kDO6j+BztmMUy1KVNg+S9n7bYnHNR+aWd0W/fZWbGkdSjp8IPVBD3kwPCotH8Codm
ptcrAnTuoLZsH26QV9fvU7RpnzNHINSWERYvgjPg7zqV7wPePIgzcIoJgvoNWtZuQFjyddo2VBYj
JlI+oZ3c3oSkCRybrSddielP8I5Lgt+TTQvisrO00RmeWJK+UzqL3kcazke95UjkNhohQ9chmjUO
VxLWIiz+Alrq/RAU1cscrpfFOY6rOhaTourB+VSXTbhuuDZ0m/HGFrAg0Q1OsOoFTT9WN8cuKVvM
kHbLSauKxA+jBO3zGJdzlZ5cOm7mTjtM46sJ9e4hY0HuumXjeOll2XeYFjHXO4CV4vLhL299w/6E
9wXB65xmMz6FWZGsqSlb2N5UzOLWEVPPhnczsqQwcw2qgh7/D3tqrGd6v0aphwaTCBriciOtbu54
QKFnDqFZYV+C6086b1fwffgzzHZ8ImwgMG8udbKe+QvsnOoaBPdQ1ohjMqwLuOKftxneBDyW0T8m
2oXqpkeZO94sAlzxU4nT4qjmMDqvVb++YjpIvl4if0N8vZR9ZW4w/gVampfFCtMV4PhRxPhaL0iB
/8Imlj04oyA3r5gexT5sOe/VFWxc/hviZpc9ZFgn2qIPKJNuACWnDgIjdj4EIeEHvokesnaKbc7L
jT4OoDFv4JWNWZvFMkYOZspSHEc0rl4kxgz13RTPuE32gCTVKZ2XaP3GsSH7a0zExb0BAgdrZMxg
/BxgBdkOh8y23kTSYBAi5otqi5M2sSFK73X8JCvgjYFHmX69V1pGX4HbeYUhc1FhQfPE+FWORxdI
awOtfBK4LFsTQEhCrNtafed8AZPDqrUuC3WVcogtV/t2gS/hk6v9KCa2LHdz7tLbQMNI6Og6c3vT
I5dMmzJTnL5HJaK+huBqQWAWg7I1o2qDfL3ZcsUp4NenCeDB8DFa9qS0NSAh5p+FBuOBXwYwqaNI
hffXARHbG+3DAJM5C5Wz0wDa+51TAdmPEt7+0A27wSIdYj0mD45Ne3bmubgABMKG+V0aUZCRHtWN
6jbwDkCFy3m4OJ0FZpKWSk1d5BInWzsBFDruiPTjraauL1pPYI40RMCu/wBJN3o/Uom1hpOuesFa
5+phrmZMHTOxqJCG4xTghTOvvZdZEGNIQzQ9ZiAMtnYDc50CAZswlGElGNOEwx0ruhNDgquJxsG7
2wGzMZfbQgqaPICWmfLTZWYwPpdzQX/HZCC2livYjjWqMaPvpong/UvkCw+KlowCxw3Dk19T3Pc+
B1aNkS+0wNP7UJX+fyXlnyZYJ/mli/xPAf8XKeXHM+v+/XCDP8SU+McP/q6mVPm/EEnKQ4iBlxnl
8WVOzu8TrBGf+RdyS4gqXEaO4D/5H2oKZpZDZcG8txw9H/rMP9SUNMN4zAj0P34MMTh4Of+NmpIW
l87nj8YSoiAaZxA4cYGQaZliTOavPQcafyx2V8S3gOTTfj8OqkeEqV3isObwiQKd/g97Z7Zct5Fl
7SeCA/Nw2cCZOVMkJeoGQVESkInEPOfT/x9s629Z1W133VdEVTlKJnVwMCR27r3Wt6J9UwaI5abQ
kywOrqNfDVv51iZxPaFzMa5TOkF7QGXlIYMykAS17m/qrDrlnTNesLkHO1dF/hW4eJx6Vd+AvsqM
q0GEDATc0v+AuGJBeBQNNOxrCQcaZUnM+KZN/L5fKXW1dbDbVlQAhVPnKNsoTTjuBUxtdipEfuM7
ZXexEdnj4ksfZt3eLX29CziPscuU5oSKwYlpXiF8Vf6FMcMuHQsk01n7dfSseTfKpqct2smkc6r1
Ju3ohM+DucNb8Z4bvohb1Rt4KiXDMVPro1cjnODteET2XH2M1knSCAfjrJW7V0t31xUrLsOsGN46
e3AOKijDpPGa7uSUPp9fWkzweG53QxVGpxUezmOQ5fWOtVqfmsJmswQqJJ7Ry56yQd51mJwghBd6
X8JriEcbTZxLk3xP+97ZZcLw2DONSzzVqr8UIrjBoQ4C2SkfUR/O+yENjtjvTw2+1DjlnYOcu8Z9
6LCvsVPziLbGSrx8ffGGaU2mYfsSTYEMB4HGTmFuSVjd/L0Kxy90dXbOspQX5iPiqunoyzs2ZYQO
DoZQzcHTLRqXAoi5wAeK388/RWl0GdbaTDCGU16CUHtZHYHk2ISn3NfgXZxxWQ62m0Wxwd72bEMb
fwpko8+9hRsd+BUWusXyDnZvrLt+MV2qPQ8pZpgdlxHPcAuFcB9Z8nOzNO5Va4TntUrZvnoYK8a+
w7mvsmPujEEctU2L58TYF7J9qnv/JVz0tbTZTqFrcQ9GJXD7Q7A8Bk35pj35WbaDe4TS0yWznKu9
yQ7v0trRN1cbcoc2wNtxTzypfon9mVsi7DL0zbI+jFmxJnaWgtrKhmTCeZK4vcLrPXjn1pbW59XV
VlJ0/dViFF/06vJyzkOMtULCkmeHkmhdhbGhuBcESNZdkDUAs7TLbI3qLTEVf1ZY3SfwLSWgG3js
ftVPgMBXxmgMs/Y1eQgHnxH4IXXkc2f72U1l5uXBCb9kTCwvvO3axGt84wkNQNkno5+7u0AJARWy
CBOgQWYsi3w9NiLqnsxqAQkfRMWjDkJ3h6b0ph86dQhlMTO/zSkicLBQ5pjBvloYZA62Yd4Lv9N7
Uxclgv4wh0hY2DvaG7DkA+mfLbtLE5GF08m2s/PgTfYVzpNxB2e1eR6Rqh1Giukdyv4g8bNo3tHX
amPTqxFXedJ8XlMXoy6ucZ7cVh+GvAEVMmpsH7qoPuCjW+9TBoQXC0/Mto32c5HMRpHvQQrNu2Uo
EdQp2sSAZIsDhzpeI0Fy+EHjGrW6OtZwagy3gNbA7hWatTpPbZAxUpyMXaA5n43uvVOQKxkLx/y+
YEnYLRhsL7Bm2CP4wwczFGc0Nj7Gi+3l3HmPfoowezadTbtLR1rP6CFdd0HG0kbvI50WQWmeWuO9
wnu9CcHpBAvjW+nq9aAQdndDgJian2fzhxZ2XSGaVEj8MoOxDrQcCpipj/PACRHNiLcW/1CchfpD
j7L8FEwU/wzNUQyF45BgZV33tqjtXVe13FLoC26YFB3G0n6LWgc5hIBkPJW99yEFfpWUQbQf2ViZ
PGrHxW2/TfQzYjIH0luv26TuyrIuaaiQ4yt72hcrlT7qs2aH8Sw85Y55Vyv7s+/31yAB5Ln3lpdw
7ulkCH9I1Or459EU1VMUTR9V2s20dYJvfg5QfoI+lMyZerKt8SpwB3SSoX0RdVfGXl2rGxVgqjG7
e5WnGKEgNAAJa793HaNmEaEy9fRYH5GriB1mfLlv50Fds3fsjti6QzSRaXSCVh4z4P4crWH0hKHp
VKvKutK+RMlqr+1hCNW0Q2FTsjPWT7QcxH1f+NcSOQrcJ5SUgGB4nq1MHbrRQ6dTeh+aosx3/tCK
q7VF89C1VMWTYwC6G20YNbxe8rL1X1WxfIJXNZ6CNfhaj4il80zlVJjDDB1oMQ5ZlW4Gxim6G9R0
b2Z0yFrX3Q58vmkom5PBI6+gTB9rqev9jOZ+aQWoU99VEDOMjyOcfyyvy1dHNDZr4TieQ5BVrDWC
qpTezIn1V1zyyZ2PqAsqqmXDw5wRlliYbOcotOMdsmB2DrZqnAQtnnXMAvlxZqqHFyB8Wtnm9EXb
xY2RfXcMzC6qUukBxz4Nqsa3Dl6Nv52hvHmhe23HNZ6PWLOqHjDg17s5RNhVfVF+Xw3PLiA4fAZZ
aCBYOi0zdJYmWYYW6sbLkEJm41HEiSCp9bn7yvAuBQAwIzLO7WJ7yGpZIl07tXYtJisJGt9On52R
HaOP1nvtoCvuvb5m9YbxqhtAF3Flp94jg//A715BWFW6oisyIRZJmL0jHYgrqcD+wA5qOt11/ymv
/yiF/6G8pg/HDOF/r67/C9xd1b/1P48p//idPwtrgpewOfoUyQBeSM/6b+Y8EQ2/gRxgQafV//sA
kzr+zzGlQznOr4AFpXymZRgwKPgxpnTICbIYdwId+iNs5t8prIFj/6Ww9uBD8h883YFlQWL4F9Qs
qDqbpvzonj0V4nXycHd31TAdNWzIC/tgdtdGDZe5nuf1KybC4Nor3K2GsKz5sa5HeAV9Y7zRuUQJ
67nRLaNF58mnc5/FfuODiu/d4DZXU/+4ykk8sU7j1hsncS4z3/pcNykcHBnIC1PLPSzk9guJIPK0
0Hyn9y8ZicWolfU7SC8jEWmGwzFdCvsD9u/iguynukoDRx1Hp0eZN1Q3tWeLhNYuShFZ5hdr6ukN
iZIea2n4vKaNLLiA8cHeRhbGHXWdomUQRtdrn00SE8BiPyzGGOGgLMwbaxXYZiCVTBStTnuwA0sd
rdrOPm1dQKJMintrQYmZ2tYTEsF6Z/no16oWBXZsto3znanNNihY/SS0pspOurIbcCFbbmxJWngg
oVHJdUqMR0+Zzdd55kOcDhBcK2gRVmNdPLeupDW0KFcem3KRp4hJyW52Z/T9wWrRobPHj3UoUoRU
+fww1EK/R+u8ftqiXB4yrJMnrCjdre/I5cHzOTmgY8QBZ8F4hWC3/VJS1+7QUAeHZlLTMbAKvka2
LAwmK3Waqt/nZO741YicWHQelXTUXEF1Z+phLPsRjiFgrJqsFy+9KYumZGxinHl9FzskR/ojFtT2
2LaT9z1Deog8dBDYcljDoX+lZxvO9z2wZW0fIha7S47uxdg7Wo5XjbvKl2wV0WvQ+tBUwXuh/vfn
D800t09R6oobbfrmzcz8YopH7BwfgUvy1h5N9cGt3eaIGsuO4hnY4MlbVCDjQjnOg14DcZNlrj6s
QUAzxmjC4JFekIVglAWciYQzbb5X8z7quFfqbPDTRGpXvfP+aW5TkhNOGD2dK39oFAk5PjrnMBCf
WkBxt1XWeA9oxvRpof69pTfkXNmzt8Fn6uwOzFT/JLUTJfiv1bk0xnNTpZsno/JCRvON/VoRfnjT
Zi7dJEs1JykVutUSj8JhdnPvTjXzlZ3PLrdj250Mc0ARmA1v+YigCvdSYe3tJg3e8Mh989qlPGdr
g3NrLb1z3abuIWAusVuDyn5x3OJ9nZ0mS4zMtV+DsHqqJ0e/9H2zonatzIc69/0K2RmQJBCYuDQi
Gri3+WR5FvWp377RCZP3QVa0CJscJ3pHyJQfKSOrONNCPTMkLBMKiW5vTkV5JTMu4uw44uyPVJMh
pK0PgdMP6LuBP8dDYT0NdXWmletfakR2FUCOBBN+WUH2kcUDpFuaVqk6+eTaXPxUV2f0bWixmrGg
2I0cJBSROAe0fg+o/dmK9APOkWqRj01vut806vnEKWSe6ByDLqLm4hMO+eU5qBrjobHLOuGCBhCb
csr/FgXvvdEtjGT89qrtkI0mUXTwBlke0x4vHco5hTfsYUrT6ZNBIAVMScd6kCZ4swp6bZ+o2Zxu
K3Pq3p0B8TC7gB3Gm+CI4YCOurJGgz6iE35CzkDJ1RDxJJC6rTXEozW7031dHI1lYIqwrh4j1Gnx
Nx0ZSKIMgv9Y6R7xaj2O4Y5K9DljbyYpmiMEqV2GfcjoBZqysdRXNYLYG3aabBkt45O0C4rJLGOG
KlQUkCHUmknUVX6iDPERl5B5ViZK0dqkiWLLoqbgyUF11nn04KG3PvcUxOQfQUh7EINRsO+tEg/1
75svg+UoTS+8N5ktDkmDl+Z2CrcddVpqFYNJ8/e4S6OXiLfGrcZU/rELXXFd6ulzBEv2xBtRJ2hd
p9s+cwW30iyve0my10Aq0XU5ut39INP2Rppzi+RVKGxNZbNnBpcdrAi/hGZLRt3UOh8LBgYnHxHO
vkvD+pAv0v5GEsZ4M5NN8OY67fZywc/6iewv8QyvdFKxL4ro4MgoO+LhQJO/ZjSerTS/tyzBIk7y
BGlK7fLBHDn1Ve7p3boOzb5f7PAq3HR+u0XV+Z0TyJkbzZoBQLgebmJz1Mc1c8ZjhWnoXES6eVYj
Bn6LPDNwqvq+YGq4b6YJ+9k6mMR1jQYDfy9bDn5bT7fWlNmXyMqKzwhDi90M4iOeLF63gkf8Ch5/
c0IXAQ6W2jZ6LXxf7MpqNj+xO0lPrEz5OR3s3Wr73r0epfHeuIF5aeBxH7Cc9XeWqNTZcw3IZaCs
HtQ6h8/ZHKYHy2zND/kk8C1MAQ6xFWviwcmD7rZb2y8VQvB3U48s/2M3aATKi0ujA7nwjq45Bu3e
uPIq08YGUOGWAkhVz7BiY6ti+8SKJswHJHkd734ps6fRoxCJ5YjbMqmcaHhos1ad6pxHOl6aoChi
TYeEQWIatt8jrInnSeVoZ6i8rwXOR5yj5f3E3PQ0eOMr9pUsZq1FRR6O8/ilGEhyEvmbmY7fqfZf
4dE/VhaCZLiIDZ/XlucOYfq+a8WT3WbNBdVE8DTR4nop6Ke8M15cPnYpvzhVjMXeiLgauuLSMFQy
xwubm3YajspfcBLfUGqhWMbEAUeW0Us9uPhSRH692F6AlHsZw/t2aFf/U++n30egPeFJTTMXDqiB
3RwMBihJWptH0I6NPpZIWW9E0xr1a8MCSu0VTUD6yJtrC6jbl9Cgqd7P0sYp6hRXFuqHy9iJ4NVD
Q/DZDNJM3qdLrq6C3LO6J8wJeXpUmllElWBdxJrCPs+TX0PUUsaz16aLt7dy6M0AETDpnttAOLvK
MNdjF9XVYfL7jz1ctLhbMrUDIY5kP3M/oo+cT76gsbGWw3jLTy6HCFgYjYv8Ijr3eiQ9EXqAgW6r
wBr9gkHJOFGLPFc6V/scOvuFNwh8SENk0A2UlWSVtd5OdD5vO67mRQ8A/3Ixv21UwEtH8yPuXWM8
WtVCb4FchhgShj1CcHW6KyHORXoALgUet06HE4QLNwG/JY49hsSEhsxDqVF9ydbIztqFdQykIL10
pS0ug4mP31IkLwVWc52nPnZbWlCfR8dXCRaL9SjaSWBD6CM6p2a674RiN5u67LDrvOBFxlQGJOoY
nkaTfeyg7PJI3o753R1RTSdN0eByjdGxWV/9sPLDj705VkH/PrqbZuk5bTF+DQnjOwHn8z8zkt/D
Qv9pE2eaSJT+ZhOn3r68lW9/2cP9/is/9nAuGeEMHVyfjZeFqJQJyI94z/A3F8iYswnPsGn/rif9
sYfzGI4EHns09J+MtSJUdz/2cORYo1EjrxeoFamw/57U9BelJG8Wf6OdWSjftkHLr7ppmju22zuu
cYoMgyKA1qw+jZHbP/10Tv4H3dcv2rTfPybY9px8GoPqXxPKtNV3K4uTcQKPZj3B6cYwM5rhXTmT
+fIPQjhO6E/THnaJHkkYFpFSDM5BVXm/KMy4FrKPJic9rVYd3Zl+N92gYwc1os3lnkk27+O//3LO
r9I7PhJ9pG95JqkCFvkfv0gHl6L3WrCY6UmsXYr4oK2Ha/AnGXAJgA4eItg5ekFu7NgHc8S0hCGR
nKejj2O5OrZeNibeRGsqHpcK+4cU3SmqF+S0a9SZXyowX4AS+uiIsyo6zroTx5L0xgRGbHXBUlM+
qIJoFmV0w7M1+NWFmpiXAYPU23QdxK2bEf+zc7IqPyJZKs8i68HOD335YEMd/QZOSL/khdu9BE12
Y46r2M+BQqUCquKkbae4cV3KhiSXzvhg92P5XTu6vtNoHZ9tU0j6kqk6eG1eYUUqJ5R31Xwy65Qc
F93ax3Ay4a0R/MC7Ae80oq/+KrCG+hbDHOsy+ps3U2XGSTFd2OnOmE/tiuuC13OUsvM17Pq9DwmK
I8p0YfCg85Hd8cwbgfrvYPZ29yoKI5qL3ZJ3AZP9YJ2zuX+NPNtb++u8auQhqAJUN3PKfZ6YOVFZ
LPhl9WXsguZVwvT+KKPCfozwV+RI+ProqwyB1CPW6ZAflfZaF3C2xHKgkseXBD4w/1LkKvQYW7jq
zlTM9hLqH+bcFAxXK/7YF/p9zEVS0WGv3zA3UgOmcTF43wnHeswXYdKJQNyRw2zd95bZvRLIMB3q
xRwO4YTAO16g+X/tyjI/5lX+vnay2WUAMa8yMjYxUGovR6nBycmrVN20qmS37NjGg4N46NrUwFdJ
HLUK2ACTaewKIYmRNWoooz4dTfYTLj6NqmcwIIprU2bj16z3hy+FtUq115kmi9UYRHThFPQw5P33
dlDJjKH8tlIIoXnNfjWdZY79wr1KDTZLRZE9Rz3upTZlZ8u+GL8MRAJsW3MF6tllo5AKPw6a4Uoa
nYtneciAEJqhfIN3mPLDwWcnHVHM1v4K18VvH9NZ2dc+yiBvmWcrplHpcmvz9CyePZHG5gLysqZv
S0k+qtcZw01hV/rLQCBhwpX1vjRQgO7QWwE51MPw2HqDkUDVegRoK/ajpz8ZbPxvbZ3be3vV/a2B
CnY/R3QJqioaE1Si02Et3YdqLj8GTlrbJ8EeZ3IpW6Z8fa+o+ZEtoFlFujiCSFPxGja2pNqU067I
ygJAsj2uRbKq1tfX4azW5awik5S7hOLENOPUwMbzUvQzEOx4wQ45Z5yImpHeSiPryQVVnQ2Kds8S
TvNTsA45M0BqqJ2HYR58SArMMPaQGMbREFZMSyY2vZ8WwyUUAEKmDSeA8QMjAmWs4aGXKHtcEOQD
hOhi1tnjVHhbfEAjpuzWb8GnxDWgtfk+gzNAGd74bZ9fRakxgSYCDu292g30GSiKVWrke9ROkf0i
x9nwDi3ksOBrsGCxj/MBvv2F2QjZYx+KEmEH87qoL14Nryk+RFMpjp1ZsQzXZeCdJnNQL0G6Mt1J
HTtd43n0nYu3TES/znoiDdkz8ujooQu8AKBrr61l8U4oc002oMWKx7HUkfVkI3mScd9ufxykPrm+
6zi/+3aFxr+yquYAccQ510TY5vGIpQFkn3LP7O6rC1a0aD+UI2Vt2ab4mkEm1FfMH5BrBVNgHSyf
SbvqBC75JhqYG5rhElNyswdI0+gznJoSLZdRfdA9wR6xVxkj1s9pLh8Wx22+ufiWrjkQkR0K8MfQ
FKJS7yCcK5KpCcQ5o22L7pQn/DfF8DtnfjERr9MH5YMx0wtLCujpVUJqEP/OM4byO5Ie9eKYw3Kv
CukT86HL+kNW5oiSesoIi8WjIJ2XNMHdf6rA/0sVaFNM4Bf438vAu1zUP9eAf/7CjyLQ/M1D7W5u
5gaPFj+Clv9fBFIfUvtZ3k+5sj/8RhaRsx4x7w7h8Pxjq2R+FIHhbxQ3poUS5Ufp+CM+989q7O8y
3v+lfgkQ44cYoYLN9kB211Yl/iTKJ3+HFQ3zwHlazIboYamLRyhu6QUa7ZQ4q9eTxYzOGzGEPtCC
Si+hGppXZuzLs1eFzavry/6j6VT9R3zP9v6nM/k/FI+/WAbQ85A+ztfnABEe+dY2hfjp6KKRpHGL
FspZTm795iF8u2/NvNryUaiRWvTdx6gxEQY0deH+U21nb+Xif4uHPGKwHI900E3gtGVzOtvR/fTp
yMYVEAvRntFFf2J9cIihHEV0U0Rd7WN49YJr22Qzxmnyg6vFjcQzoGzxedGV/hqMbO+h4K3OhSSD
fs9TqY6DQrRKv6D2H/ApNWuyjAHv5Lkcri0kiwdkL26suzGN5VIycnWnnuxcezWbJLCY+JmEkLBM
4tvZjaPGrx2OudHGzuAjj5G+/ZqFFYF5PXFCug/rqwCew76r1fiYV311qFe3mmJjcMLikBGnkvNm
ziVyZtf8aHSdgco3eBqxFhPbq0H9MNdoqtsO7eDeyI15irvamU7QScmOx06xEb7GNdYY0wg421Tw
DQVLUpKQ8KmSYYlomszwa2+W6De6dfiI0DjY9LH0OGGk5fTfuQD+KXSK9QDDxT/yVhE44W1klfj3
2sdoNOSD2Qth7SSvzVdVmz4ErMBECpyDeJpHpxOHCbbCGkMp8B+XNMxomratr2JahcOTNdb5vhqC
eTwzGlPZrrKr4XERhGsksH76NBa+ZR5Kq9jeFulASFPs+Y1l7JGLOVfVstGLsowgIuSe0RjLTrtc
Vmm4JyQdthEr1+/i2fM+BXIN97nnV/dFRQe4z7BjA+rImRJ3BKzEGWlJB1PK7tANs3e/Kts4avob
X9vcng6FKQ7RME07ntToTGejfNT2Ov2epScvWoZyF3pD8JYHQ3PSpan3EWljp1V0NeIQe4BhEUib
gRHTe8CmBBz2x3CQFiVaiK2BeOgXR9rjCXQE82SFN/qbS6f5jnRb4qZEFZTfGCsWdWzr1kHZJOC0
0jxs2YlM2nNiP+h8uePZ+5D/Hqs+/pGxLtOSosnqSkGB35JIRRfKSdssIT6gonBrhuJrJfMUifPQ
yaNt1vPXopigl05FXk45BjZErTd9G3XibRKK2UVUTa591/ddetGjdugrO3L65C8iY9rm2fWbNsD4
oRAeF1AHVmsM71U6SrAA0UCYpY8lUuyHsauMfZ2G681EJuia9Cbsh/04GVp8WJ16XU9/SLMNahSC
r6quzHZUQVnz2Y2gYcTFpn2LoxVPb5LNBduhNst5FQzVdZdvdNMWmcsbmBHnbHUrIQnGggx8Lfri
kejYbTHM+f6FFtWd1EB77bFutyyEiE/rtu+GVcH7QHPQmvet16fIWia3/zgIAE1xJyaOHg2TPrX1
ok+CuAZSFbz6dZ7sCMmxNzXTLp95kPf0gRYjHs1l/GJKRCE37CE98zZKZ8TmDblVb12vUHIBedFk
2LGUI+jjPLlytPeDBFTFdx2m20XY+kX1jgGniuAOXWCpSe1U6R1vAmt980aAls0mVzf5R5ExuOY+
Wi3ELnFt6Xn6VGWLEiA5yE56G9cBMe/a6f6q7rR/2/YWRzzVhCAe5nFg6+iC1Tu2oa3u1iqfUJjV
Aq4GiVrLwygy+w6WCw8WwyF113lYvxLaoyBOwxVS5VIHgx2bwBLK6xL8A3A9joB7t2xcgnnQ1d2C
Mlioxx0vHXeYFoPPBiNJaJiiK6IE40hl7erQX+lC5+QZI6wM5tfaAhWV+9Rou9Bn6JhiB2aytNj7
Yu7rL701PLPx8c8TKGHvaA3R/DCSXKd2RuGm0zHMQ2psK2QnvHF70sT1oD1Zo1ncoGNPoVwZa3Wd
I815sotxYUeUj4AQ6A1LeK5WfqjnYi/t2tCJsrzl2lWyRs8/5ddjoLs+ZsqozgseIW8fLp115Rhq
OBMeB7GHG8h4KnjPILd3ohWWRqvq2GrLwN5gR31IG91mf7IOQbUesRavrH4TxL4d63iWAAp2D3SH
oUKWTv/xP4Xj/6VwRAD9t3Xjf6k3MjB/rhz/+I0/C0fLjqgBbczKYQBjwN/6c390DyHk/Oa6poUx
27PxOfuInv+sGwPrN+IC+HGMtOD2rS2e+M+60eNfeSb8BnxBuLmRh/w7ApCtbP2pNtoOB7+pB+ye
oSR2+V+TEsJgWssSLvu33NSN/E4TInWYVM5k2iOtHXgVvUgCnIZDvzoKhEtPgML7kqqGmLEagbF9
aAyXtZD+OmEjpDqnJpQj5HX58tyZJUnOSYe6SvssAZAODUbCGB2pSNWIngp+4IidiDqogR2VmY0x
P+fDiMcC3nlGtrALnQvGmB4ZLB6dPoN9Fy/0YOBDqBmRSHqoJpDIIll7ZHVG8vdlq/VXQzFZvMQ2
bC5+/utRp/96dtDeYqjstfeNRKwpUjETM3g+MHYcempR5kVbrDITtPJ766MyfiK3c4uPttli830q
rGPL898f0u/G9/8uZjmkIIjYamDLJREQSsHWO/2pmKU4WAi97LKvjAAJK2pckCYXFLcYTo6bCBzx
dMnQz0LukAMgAzi1NAWeTJPS+g226xbrGqDzkRe6QMz19zrN9IgmfOFS7IdB57QSO38Td/i6aP1b
rQuLHytpKTPONLMeyOM/lOh/bWEzb+Qk0/WlVc7WyudZ+Ot3SvMCC12hqm/mDN/lA4xFo34sVVrr
+78/e7/YCPggtgIu/BMP5xNN/e16/3TyVjbnkfaX9CuiK1xc+0alBfJc2+QJx8Yk3TteEN7Gbvc9
RYxrQzLK9EiLhnTYvz+Sv7bTt69MScyOFDvDZqX+NY/BcrIV66n0v0592Pm3XrNKHNAdbuWAjQbe
PqTjf/+Jf22qb5/IYuJaEbMCLBksSX/97jZzXoZPnv0V4XMv3G94PYOc4XBDbX7J6nb72mr1R1KQ
//6Df9mbbp8c4digOY4zn1XO/OWsSyI6Cwqe8muvXK8MTvidq2cF+rYleIz8x6y5WyKdmuV1LZAi
EIg35cSRyz5oMEQwoU+XFJVxWkYPUgLccJMcMZW6LqasQ980zi5x2ae/P+h/uSU9xw9ZeJ3AMgPu
mV+O2bAyA9hr4Lyrse0I2mzXZksUnkK9ZTf+u5/FjY/5BhdN6PGm+GV/SuZkTyJA0b/D+xlDHctg
82OltiG4Jf7+o/7lJmAj7EVATrgTTMw+v6weVoQ9lTzz6r1ihM3JJfmxIEYdhAcponXp1w6QP/AZ
/5RKbf3r+STQnhZISNgT/qJfl63UsMyl6Tzji/YAuGDMBHI3AvULmxzoguUobOcnHpMieIM+D2l7
13YdnnVke4s9PQnCBzFpknKshy8MhyVSjcq31yuvXN0+3P3DWQp/fTw5wABDExc+IsDP+vWW9bK5
6cqxq7/koQCSBER+HfQ9FqSO66NXGsDTMeqbHu29kwruj76CXUVzGrE7i2VUuNn6zrUs5Xe/Nzkz
vP7cLdFwssAzfP9jASZkgtWFYXGGHIBCnChupMMFF31SQ8/VqbrB5zVcOdbEFcnLdFuijT7P+UAb
K3r4gNd/WF71upUQcbvolHNhS7nxUU0ttshB22097tiWzc42O3Nl+c2fRwuDDkFpvb7nho68T5Wo
eOI6gsM5RpQpUQXPEoDiJ1hrjaz2o78o/aIHJ5ieUPT502Mv+RNiKiHDckry3K+5Zna+AImFFQ6n
YoXx0Wx5KQwyar4MkiIJ8HHNK58Uhk20wE/6lkAKz9496Ev/6E1LPjwMkAt5ma3tsiVp950rCe+W
WcRH/4jac+bt0wzkbf6tA3i4fWW8DyEzdadW3Ci3CkGXWf1SXeVwwMbLuABbRaENDZpTJyZBeHk4
9TkvSzMdtncm6Vw2i0gTMlWzk9qtGgIE//wCnhy2xEHaFdG2dzbTLSzWMytuv37JtgXzzyRHZO4+
kS8iaIAS0MwiSuvH39Ei4uj2jiCvAR+qjVB8iZ1ce5yD0RGEo5yWJmchZk/Ld8r+OKtuUcycOS9s
Rn5gnoe8uFS0nshltvLI5KMcI6BqW5t0S4Rp1qDl67F0bbdLjVFNfncgTnDTyBSTzWM1oHEHougw
H/VjSNk2z9REogp3TUYwJdfMoX3Ib4UkHAYH3OdF6FwMKCPre4vXlnNYL5Pk8z3Weyv9ECqCm+RO
B2Oo5nPKqGrLZNTVVrtJ7Kv8u9WnWuRLyKjxCWYlSrUivRc4P0cc2BOrwL7TDkPkfW2n2/3bOa3L
/2N80TrTJYJVyd9SrzWMCCxwDls6rvyATSSGXztwSCvfnj+cR7kdixsByPMTH872+r6GLUFrO0f7
ZJVPjLY5PFmKcKvb0sksxG2/Eck+idHl/ySRs24oPOnSsFK0YErO4Liw0WW6FQbbPacoAd2THBai
qGHx+tstupXW01MTVvxvi62JBzhAIUI0fK81VYY7C55zPM96Wzw2Y/qbbJ0tfj4nJJu/tANXxZXw
eupGsJWN5UxPCJAJDtrnddD064mubi/Lm42Eyl/Y0nng+BhIjttd7QhQMTsIT9ryTkuowDnupPkU
5Z7Y5EIwr7aVKVc5TQPfZNIGNbwBpISECFUi9zZe8Qz5mb731nXh9g975A6Y1UrmXYR8MuDwb33P
m9C35Mx6kAziEHLEHdHbgo4Htfp2hSsxrSYWSJ7lyTiL3lRixf/eDnWfLKrvjRmEeR9wjKmBffO9
dUNRe+jrrYovUyGPyeoPEf1Zl6CBvo6WkOGicGe1ZyFmudkPTiahTGbNWEdRPFK303lMbX/IT7jH
RjhRcViwzPrvGl4LuYcstuvWKJELDRyS2fMlz7P/x955bMeNpG36VubMHn3gzWIWk57eKEVR2uBQ
lAgPBIBAwFz9PEGq/pZS1dTUvntRXSwmE0AgzGdec1k06WAF13KiIc/kyTA/YibKERzmDkCenpfU
YnrmUOxkVE8vmqVZ+F1rq6FDKsHDmvahb2tGaVMVvA9gsqZhDe01woA2W25etwNvqUbChbOgwS+W
74paU++CsMsiZq6Z4VOrdqYUI58khQEtTmUt1vtSYSrdJ5e5jgjRoKNsBQF18hk/mRrsDopRZC1Y
tuyZUKrtnLnRwMIWe9MQ6QEXyFO/cOMpUHYu7Vo4PQEnoGvJWT+LgFMeyUXBygOHqw9ZKYeW6Tj5
Xtag3ILwDfvDHKaGezOZM4bgK7Yozz0I9A54pLDpmg77N1tHKxjbFfNzFbZkIz/yEHZ9PTh43IH3
3BfABNpom6T56BhnQ74smDGgwZZs2nis462LSUz7IW4nHj5rOPznrZrHgDsGSklJa9dUacDCzgcU
CL1DmA16BH9M6yob9e9mF31Ae40arg6cfUCvPFWPXubyYBnMSrD2QRd144qoNzFZnwZ8VLl2w5g6
7Qrb+0Bc2xnb7qaPik4aEMasGRPWeiy7D2Y1lUcKNBHl+A6QYHvuU+0skF9Sg3gWKI4YF11SGe5V
zJ068IZF1n6hX+8vwNDqpvzm5ljw3lfgAbqnEZmP8QaFUqCTyCxLuoloYYl6FeYQRsW6dR23H3bj
6FH+wgY9BtrpV2ZlXTolxyqWBpIOQss76tjkJ2QBck5hRXV/nUyF0kHq0o24sroBtWk8yDtjlp8R
wxvcD34pZ5eiLmR8io1Rac9xsxIRzx8zT2OgcDIFFV2ug6Ucl2UT4exrws20qcpd0KqF3eDL4mo0
TUvsVBQk4GAI0JZjktO95eDzZXDe07eFLusCq11DdYiaeeUnEkoukjCBdsUIbGqxyHAfAtvBNLsx
RxDGUW2ae2u0UnuHkasFrxDtoiVbp7HjGbcCwJH7kVZMlzd7UwSzaLcRoqTTUetOySsIprVx7xpu
vzxAV8Y0yut8v/u4BCqpGyAr1L3FHgBfskwUHGFcbSIk5RBsyiQaKPinh1WDJ3Lj2OkaH+a+Db9a
FS4T30BlwrcC3o3ALUAbz0HgaghEE6xsp/ekuZdx3XohdGLTo/MRV+j3X0cWEhHFXvmCsDb9noa1
I2kDNWEx2NArPDkv6JU7aEok153Nw+S3P6Jvcy5j37ofk6oBnDnCD+NYAktdCe/jOHtCuBsRjx2q
441pJsQouLp4RGMxoGixw8JWx5q4CQIU2HfOpPSxErGRsLjbUIePHQc4yyHF/IGtoYKHxFaSGXNs
xbscvmECVNtBLzW8oFJuEJJ6aas4egCr5JwysvYSG0BzEPCdu8FDUXlZodmlM4cgtxbudnZVBZhp
aKvMf/ToV3ErWIQERQRxT1JrEEPrsU1SzySyD1F4EfbetT2i4NEkdkN1CLUO9rI8RIlvpPMxaoA9
SsmeucVPwV+cA17TJSFRDSCOPaUaKpMHJS5BQEh7ZnV6Q6xKmzN6BDxHaDLOdBXEDgFqfXLC9p+4
0w41JK5NWRby/gcFXJvfIZU88WUmzD/WUu81UI32fZTrfbJwg5KPQI2OuKMarKfVPUUdloXZPsLI
YXmw6Vj4X0esgpudb+dBfYnWoOJYlELoWKoWgQ5Z0kjqMYLy4EvrZTD6GaI/9kMoK1M7r6kbgLOJ
J8Y2MjuP4WcP126C9EQo9/h9pU+pHyeYCyNJgcgzdcXCj6BM1bDqY4OBFFT1owZyLqYiL+VgMLBs
M7m+g6E38A04/DUSS8sSWg3CWYhIg5pW1rEBZYLNT0HbJcTDwMCJN1tnJnHAPeJtsfdYogVd4BSo
XyMHpmU9kP4N8hiCI+aJnby2eEcohAcoUNdJocb0dsHUII4+qwJtquKA3nlSjWcu4ag6LgEyuym4
KKGLT10HSSw9E2atgwpTAnEb8d6ZdU4cYlPiP1bU66xpnY24JMgNOopEKQn+hhyXqhGogx1MkfQq
vF1kCtHy0o8Dk/uZF1omwKYQ++NRFfJQCmq8q5cIPpK64AWTnQ/EtKoJ1KyS1DhrwXehERTTRbb3
rR3gY7TBqlifrlhuJRya4NsJVNeOI4gCfafT8ab09XyMwbgTWZuMQP4SL0HND/x3/WmiEvSgxxIt
G4jrKfeF0mwa6NCQPnOig3lH6Lt9Wx4FHFpudhgbXmrXs/FVWFs6KvmiwjEBc+hhJRSwqlvmQrnO
ZmKCfOd2rp67ZW1H9VU1WomSm6TsQ4S1+AIoGZsSIQfe7YCwAdeqFzxBjqZQgArz3tKhdaQaUr4k
iLLuSXX4qlervhgEShjklq5z6Y6WLGqssGzmWWXaOgnM6avzNRgx8UJ6NyK8JPHkPcvZW+YLZ7TJ
n8DNzpPaTxguFE8qtSYGJX6LfPrEVMQafROCPd9nE4Iy8/ZHRhwuNU3W3ZQkJtlXnbQOPyXkLFCF
DXztnh01tMutaSgTRcdUpKQjeP1g1X0IfeEMR38pnQFt8tFi/AEn6aQbNVIdhXWTpZN8JIh1IJ8I
WuXHuI+1VIKsKOhinBgaaJVlnYL4ssNnrQEARhDCHrBYLTkvsHlRj73OH5hOPiKMfBEtQr1VCvZk
/yACDz3tLXYPTP0DqGPAaHMREke9Lb1alTq0Ko0qon+LWknZtwg5qF5PDJwZuU3UmGY9JRFPHesb
052mGv2lhKYqCKMIQRQfsF+glzgwz0Rc+eD8CF7nMU/2cVpPwx16KgtuigPWiYcQFCaSoENguMQH
MCkVW6ePlhJfE8FlZ6/K21pHonZts4uvx7escSogQaRnba6QIbsi4B98jE1GductWvA6C3xLLMp4
0TfdLNM4o4/XotgqVjKE4XzuQq5iopMkAQVdj2kNnh8Zs0HfOkpnnISITgyxlFtjqt3iKhAUR/jg
MjOjZvjUzDXJazQQsy2AGLza8PQLnYHUqYsnp5l0hj6/7RwRAl6MITABPSvfrxr9Tc0IrDeut1pp
F7DQSckQCg64iKgcv06x1HmmSg0kJjfYtbVltOqhyfBK37/kaVWNMhVMMw+LXRd3OAKnX2u6Myal
oSlBfXr+qLs3b1OjDA1dq/ynl9IgdxuWHw0jDQH/9VJIK4hFUZ34mrmx3p8agDaKoJDNmr3r/Wu9
VgN/anIApgJpbjkeUAUHAOlpmRKTOWjz4Iq/Tk41kMigO28zEz3ppixDxK4szsLFb9g0htr1wAwP
aLmH5VpIm7ybKoTubESkvHrveduZf/Q+amxCdIhEc58zAZDqyE/v3/5vb8Wh2k1gC+eGdNw29e9/
6jJMXVzJBNn6J6z5Ju6DA0qnhRyupFDvX+q3OedQ745oBdEJAvV1WjomjMrsmgDqKUpDZ5gP8YzB
xQOMWr1E/Bgi15+m3GkLBXC8xrKB5KI+bv/GA+ja3gkTegVPwoV2+qp+SBVxyNjZ7xM70mdWHBHv
E0zM/Py9tEH53LDbQUJ9/9lPh5muqefp6jxtUk1kP5mRYy0nNUaJ84WaBKnjnKZUqUKA4uyA71/p
dJRtzzF5WscMuBrFsZOqeUFgCGEHPZwBW+viCuKvTs2znEztgE6ejhrfv+CvQtE0aLA+p+xMk9ej
w0f56NcZBJxjYTOZO2Ql6ROlWwxB9TbHpjjzXuOuLSdAulkyp9E6KLyUk/H9G3jVvv95BRJqOXZk
ogYWoPrlOac7i5ukpSWC+kubmnNSb+llLcWWqkca5Tg06bBFdakOjX3X1fv3j6K44Uld8qp8CTz4
bHwbnAr2AmNE6X9mFTdu5JAtLGVYcyT0xdiEmO04Eswu4K8Cg3JtVKIPSzUPIE0AwZos/JXD7kQs
IoOB4pEFdHnMCN8o0QGjKDJbnmW0lhHrbbBQ5jI9+Gs2CwMLA7IYcNP6OAeAS2wToJrL1wvRCW4r
eCvQ94T27JqYMOugCaPF14jPBh4iMEHCIYSqTQ8vgfJYkqO9cW6rCamai7QuKMu+P/y/TbgAyXjT
B1GKXPfvU3sgs0gNc5k/N2nrELMmQuoUCJqsjgB+lKzfv6ReLb+8cLZafLvo0SDdjWDIyRyn5zRr
M7bxc4QuA28QgKRfXCEJZxfGtdmb3MEKfbSBJGqyYh0UGmWl7+b92zh9clRkXaR5AIvy2DTeTw7R
2m/rkXeZfi4ayp/nWdXJ6qNdjHZ3affy+v2Lne4gsJmg/VAp8hH+x0vgZJIDGEyyVPT9F9Wi7frg
5YGeFnkudGT1/qXskyXNt4dQmULTD+i8OXhv/LqkE1QQy7JW9se6lyYK15QvZbJLKKOS6SJ0wemw
ouFd8X8BBRvm5eQ50QPJmgdjW1DWpQRDyqP79wLjZeJQawHbezSzhAwlDdgEnlPEzXVZazJ0GSCU
mnp6pkJfl4mB8fNpZVgOD2fg9oFEbmLoTpGlKr1fkxAUU3tmGOyj5a5uzMR9k5HBzyL53ty+zaaf
fQhOxpsxiNhXEJigA4nG+ekYeKhNRtgeTh+HKtcnc9zQqgCsPzZkzu+P9yuo96f5rN8pm5cP4AIT
BvbRk/k8Nkh1C8uNj6HbvF5rQEbsulCtDvUHtnq2oLfeewlIh1GokTFicv/4qVODrhAYIy7gj54b
6HomuaBgp7NRu6SiYBT5YCyXPUsVU9lMVMW4n3GEYe0UaEmTNC5samr3o/FHt0g3kYwyt1k7S2gu
/E41lX7haLhxFeO1Ex+8lSaURQVUbgztfUP70SJqQcVKsfE3G9llurD8o4XGimTu5vQ8OPfimCqH
s5qtaqQE8v6Qhr++Pm0eAWrAtAEseZyF3unra3kC6FMifsazMHjM8e/Fy4v26MEvQuFS40+xJ3Sn
6GIOszLeCDeuD5VdlA8qyWAc1eFQ0zRNEC+Dy9Kv/FS2H2Py1/62nHqVrtNQQdCJ8ruKVtuzEm4v
Vn5npPOaXo5/o7y4uUjNrL/iREoXsvVUFRujz51PC31kdR7jyuytBPwcF4Etr3gwFkOSHJRwWtaI
m966nErFzi0N5yqYO4Wd5txu6YmXDynQhPOytOkS5EJSzmuQEMhRVym/gAPwLmas3zLMHVsTIWzR
BUeb8/lJpI3l4aHnp5Qwkr7f4xhZH8fAGR4yx8FvKDQNt94Y1O0+4zbRfysN0X3w3b4nLIqHQz4N
+Y42wQwLnX7RhKB0lAECdSuFOFWzlSPmymgK5/mnIfSRiw8RhNzIsWuOSKRQEnMt7a8I73ONFMqd
K2fzq43O1RcrWNyPoBKHdTr51UURoEaLl1h28f6M+G1CEH5pdBqRCv2g38L0wesj8Ppd9a2ttZqu
gx7jtKscCzzY+xd6Dfj/vZqZeuRTtk0/XnsOoAl4sntOdlXYeJOl36yxYSo5NrvoCmk1K4M0WCLg
YqMsloGehBhYeshgOEogjof2l48sgwQNBYbNv+n8Ljqvsa/+yDHUEz4MpXyoKs50pKArsbKl5d6Z
Kq9fqsEJL5EGCe5QVrM/RTnp2wqQNQj+pEhunAorlJURVD5FjYIWFewG6k1dNH/LNYE7b4duZyWe
+YRxloOQfuT8oxDhdUReR58wzcXY5RTK1FB6C+Cd1t9YK9NtZMdoBPplI3OWjOl/fH/8fw0O3i4G
jwUwnB0RP59Gg/HiElZ3Uf0NhkUFPmsyjxCybHSbq+JKuc5A7p001R3tWchO71/7BITHxXUYQBjE
BEAQyT4NCSwj6CcXNuY3d9CzLM2cdO80eXmYlukJq0e86Ixo2gx2QtOj7Qz/ADkMuuz7t+HpKfbL
FAw0WFPjQSyAY3jT/HqAQyyoaB+kWJ0ONA4op3UFFm8QwDdorSxyoxCjPgSVnHDkRTGfbk9THRrq
VldK+MhgwIg1bhZw1gcHc3n6E/DOKnDo+E4WxlU218ElUlN7VMOdIzXQ8qYxmJ0rn8bYvF7kRNsF
+7F4HYgouCdsVA2aQNnL7OfZtROIbF9QKT5kSSNuKk+WctPE/fB1LtPho+nZxZ1Rw3pd+ZM17hxb
QsqDcpEcxzKCOZK2Jg+QThZWQDKhBRDkLVI5AWfiB9czwsssnd1PFlXteEXTwZv+sL712J2OLWpM
pPs+2WxwaowzUBLmvQfxtzZzvWusL/MHJKhnKH5tbV5bo6Yavv86TwyamFUBaRaoW/BI6JEAjTt5
naZddhVH5/dc5O45ZTNY7DHCkRcUKvMdjQjJTu8l3TfhmOVDlkzyMkPh+85QkbP7w738zdQiEgXT
CyQLDbHT3c2x6bUV01h8x07KRP8Vy/iv4Ahm+lJ1/Z2oPfi29IN2CTe+ouKLEMrsK/En1v3fDQla
zQRm+GBF6B2cDAlYnL7ql6D8DhlkHjZ+n863uNyk5WVW4jxsLio6tl097GYffwaBa8nnNMTU4ZD2
i3X8w5j8zZSAGkf1kskJMO4UE7pUw6gaDP6+J4Hpf0CQqb+3SwNNU0qHFxwxw/VQtvJcuHV1Vk6O
dSWR0aCIW8rpVptHAXmtR3WZGYPzAja79VZhmxUf3r9L//c3R5LA5muHvDffOoVxdiM6jmHCS0om
WkNUXJr4C0QJ/NJb/G9WLU7G1KaqJi5X0qPKu8lT32O8kmxDhSuK1rSq0d/sGki/GcKZumhP86M2
+vSq8LP+0DrOdO1DaDlLvCBx0aSN7HHVz5aNRaowqwEfSeyUoJd6Ym8woXd5IY0rpA4g5VCEMjAr
4TXO00ggknuZ2CUjcde6sWCNVzToyQWcCu5y2ZY1YKAxp/tOu/rBUxQViCL7D9Ke6rO0KjFZ6YIK
iSx/otG39qnX3jpRVtMsB+KJ/slER1D6ZZms4dOIq1FEKCU1mfBBRId2Y50BK0LP1PQT+5PsmuwR
mr18cTMbfcte5dB233871m/HFm5KwOdZ4mCmSSpPJrSqcF2NWnf4TtW7TT5yunkIaNvuvBp61Lls
XxX0lPrFDzdh5zUv6WIGSA0hqTTunaDpHzyYZpdmMBYfbYyD6JBwCuy6HElhc0kQ/HVb2r1vd/1f
KfvjLL7/n//9H00BLRS0fnq/vynZ/1+YqU39K9Hi9U/+IlqYyNG7pueQpRAsvKqG/JBpsTALJEYF
YotMihbhtP+HaeEEyLTwV2+ef/yGe/iLoQvTwg5DbKupeVOHC/8J0YJA6ZczzsOqU9caopBghvuh
rv3rgVO1Qd9PhT9eWpkAj0N6PtIDBvbh+Y2JLYgK7Yq4MaBDvi/sqqzMT5KQ2yKbFFV/tCtXLt1K
l+btbckcFGMOt71uRfghA4+C9sN6yGsaJ2sxTm69c50Rdyx0EOZDbowj7RHyNbtSZ7iaVxTHVgt+
w1Jc1eWc1xulMlIy5OrrSw930HO2JWWeobo4X81uHB+BlAoiZx8p70btx0YFydqcog26Z+Iy1/3v
imzGWnmoZx9TP4PtnqXoCmBwo91gOCZgeVJsGGHhL6iq+Ohl3S+F8p5MYbPyyX/UVYahbre1Ux2d
kIBjnhGh/o4Q5qTKPViGMtzgvoaEYJW0wXVECxCUJSpU+9Yw8HbzxSz3KHOpgTSbAkpaucVBkBXu
8qULaOkB50Ge083jCTHuWN3YXlx/BvgF3sIHQrMnepabtO/ZDhMx20hfJPNChbICT+e16lF27vwQ
Lw0tVlT2xASBjdIjCaDHg7qxOdiPNHvby9FDJ7S3/W7rWoXa+oloLdr63eUIFF5siEzGLX5M+P5l
xeid+eC5HqIcrw3iMiywKCxjh5X22hoLQpm7MSjtm3ct1ln2q4mWo/20YNFNlEhzGayyV8Mt79V8
K/S1EReuZmTC2HFBPMSnC+YNll22du8atY8XJq9Yes22xN6rS7TVl264vARxZiIob6Fy4GmeuFY/
2ZqY+j1V2k4Tx6gK/7BmEh+suksvwMSUj8B6/VVsUq9YI6wsUTPDE2Vjd8FNVc14k2mXMhwBkXHH
EhfzMhrCGJkRY7a7WSUTIohddDN5OJ612vts0C5oKaFFsGq0Nxq8PA8mbzqgVpIbeAbFuX0mtZ8a
1dP4C6sBk7UaPMZXcOtYr829VMU+ka19jNFVPRu7KkARmtwRlc24/4Bz97Op3dyU9nWLQVEhlq3d
3jixnGo9J4Bc14n2g6t8SgKF9ojTqj970MI+It1EOtYGxjAUOwQsnE2PyZwHiO66paLztZRVvMEb
an4YKAgd4leDOsNAkH8lIFpvsaHob+Zmqq9bL8/Rznm1uAMEG6897XtnpXHz0U9aCTIsqs/qKEs+
SZRhJmp5cXlfINW7Btkn9kpWgEeQyOyC2EVfwy3MO4A6eMcBh4p2TQ33mp0FUM+FEGEO7FCKGzxi
ol3vm+V3zGHmMwSJmvWUtrAWpznSpOnnHLzlxplRM/dCLLTykgilce0nurafvLLz1jWE0Qk4gB10
xaYlPk4QVxdtKgb/dsT6JuGyhecPc/ffU/H/S4Eaq1AdVP5n2Yr7tPn2/X+d9eVT/e1nEuKPP/xx
OEIopBEJjY3ongr/zzrU/IpoXxfdtbaXlpr+S7zC/hd/QRrAbKco//PR6PJ1WO++6mBwYv4D4Yq3
wve/cz/du+bsNXVRB6Q1JCXO5p+7pW2HxkwVRc2BPB8M15wCAi4gBwEAj8DS297jWCl1ReksQyFS
PJaJZ5yZI1TsZiAPR8qv2Ijere6QpalxJDAfvJi6PnVA2jiNO4abZcD2r7OIz93ZAP5OMIy/UnAt
QDSt7Mm6zacRGJdTXfljeeUYI56laGjIzotQikD+oGT3XKkuexnMIbvGYQB6PhCPFe3AFvwrPYPJ
Y+JnJnKrkXlLrkKNsxuh24Hy9wpAKS6as53MXnq0bDcV5K9t0ITXgTPtwYYLcFr1S1TUV6MF7wev
enSmhp1rF1eQJG/dfL5AT1+su9xAkDd7moVsNk27PHuyOEdo5pkD6bGd+11TYuXRVanzCR3BQ9aF
/mpEDGtL2WChTBheW9J5LFT5FJh41ZjJeG92xZUeAbRzIFsW5UsugI312LnsnBJBa4fTezVoMX81
qmPijPdhPaHphVHHGaCQ5zEG1YeRFa2E+UKDG8+WEgtBY6Qlj3cQ1OnsHDakDTRjOvrpfD8KRFed
4hyO+RN+YE8NrlhBClxqRUFu6/JAuqjRyPmWMm2wmx25ayMB59p9ZTkCY6STvAKDksPNZqDsFBQs
6vpyhQJJus0K1H3AMTUXEjf2LZ0RxjKtngYL5Js5L8VKgnVa62vBnJy3BiihsTdvpT3uUce8sEJM
TUANXQCShqtapC8OoJatZ2VXRTFd2LycQ9hgbJNnPGFDOLDE9MDAl5abLHKQ6eq5ELFUvkkjd7kE
u3fezDBr3Ba0vzcdK6zsp7nGnzMFTRk32RM6txBI7Ok5bJYLDhYICmmXXRctGeFkfg1b5yYaM2vt
j9j62PKweEN3aCfwci3lnkyAyeycQ4LnwMowgUAUkmITqiIXfjODPRg1ntJBPC8KmAnQp+SqtSuU
oXrzoU6s58gZ5arSmEGZlOcWkC1UpI7uVILjArxm+g2si2o6OrGVropM0iGBFA/4goASZVw4E3rc
QWUSj7mPTVvnOxT9rgU9k53Uf8dzrlLUwFaj4z9mQTcfIGAuK8OaroVtiC95bNDEzsmNOyNWd47P
tCunJF7PreutgW2qQxvM6rxtPHUGSyg8m5Rh3GD6Um7bRVQ3tSHmnZmW6hwkdr+2jdJ5llb/ZVad
f2mFhUiYNU2GkVEHJRYwW4UjZAAZ6ykOmg6nC4FP1J6Yq36gcfNQTQbCS4vboz2LJCgnZHzt1sUX
UPZqXUwlaCSfgpyTbYScu23rTim2sig9or04dcl5+FqDDdrr0khv6wYLutFwHxoYhSCjPG+r8B+c
6rl7rmsUS2sjT7eITGNnNxMkLBjdVVmFyfbcxLeW9ECg1Uz/JbefG6tBHKqlTJ0qGBiTDcQyaHhv
Ggg+LEzDNrZwgwIncuOawQCqjkk3F8FjYPjXg91C0FHdCwaYF67/p471r+UavYsDeooILln6qF6e
QiSy3HcHWuTNwVVkxA50gnUcTtdoFF8tsfUnhA2H0k/1wrerAXih+YDMnRW+lmV+QthE7jjAtAvq
A/1DcLhWcY5EH8VN54+wp19LCK9X0kxdLa9JEQoj8F9PpzEIJiePRXOwZfGEGEex0ttxbo1QpZC5
aM74N/MP9cCTTFGPJRU4DnDyTsrNp5XmxKlB8/Q0z2bppVuvB4pL+3dtgDZBqA2qDM9bltjs9Oxu
P8UOt2/H7s8dWsf5fWSR2kWVFMtw0KKnNUBRJOOCAE596KvO2eRNFd5Cr4Jb1psXeQNkF9by89hP
KN2MSp3nqmfdRhgSdUAYdYSc1MsFApmcuo53iKLKWNM62drheDH66CGFPi4wyGys2ibHprHbVcCJ
pyp5MAGYb/zJvYZJBjmrgTjieY34nABEgqfB9vD+k/7NFKI9hqkdZTtKjKddBbvMogpRQ+zf7H7n
NuatGS231dK1fxjRV7HSX+MbKNegZAmtKGhSaPh1BkUj4tz8krkaIVfXT9PtbGXuFjNUKFN+BOMk
BFKUaA1QNd8G0qzusNbJUG5KXlqN39ehCkgWKC/2dJEYSB1F43A0IqiPndrTNJUrT2TVOklSf99O
9vSYePa8J8cTW4h72cVgdv19XUwPU8exP9iZe46rHXL8aOxcuHX2EtMmW9XYIwB+DZv9ZIBTBtQa
JsMOxAmHt3AO6UzdMq1h9yERsXLERFeRHNsellsU7BH8tvnuKMQJ1wN1E1jEWO+/sL/ZYaCu4wRI
HQ+A1GnDawlQVcRPtz4so/UaTkzsbJ6wffADzuH9axFhn+4vlA05p1CkpDJ/2o+AkpEFpTvXB69Q
9zQKz6vmTxvm60o6mReUJ23X1f9EAFvfw097WJaCRChNsz40kRK7PpvstRsvz3qnzxYaQbDBzhEb
RNbXvgZXmm6Dujw3pvgTyf7X0Ff1imJOh9RGjrdvziGeRuxOME+vLCt5WfzR2ZLPF4cSp/oVvBW0
ac2lvywzf4va6UfAIZq4EWLkgQLjutQkYXA/ct1GFJHtjvqyEwF2HyaBxZedvXg1U5AS+pWainNU
JwGx+zkBqoW3qGfRwa5xLlOmvG9qO93iv/inZvPfrNgfXRL2Yep7J4lCbUN1hkxXH6ySREGlFWwE
ifuDbRQ8MypK2p8kxwowvK48H9AWBZTVYlU3EnxEGBfoofo0L8Z4IfFG2GMzpObjmAtnE5pUhwrl
X8cDpZ0h9q7TyM43XsdOJBqAV2iCPYBqf156E+vp7MPkEB1GLQ/cGdO+SM0H8MwY2EPH3jvliJjd
eJ+QBiMzxvx0BRtf79PKxxIgh3oHmtr2lodIdOoPCJu/WSScGfp/loN3kHUyRiN1sVKOqj7gJYtm
KulHMHI7LnWeWCR/eCPWScfo9XSknIlYBvhLtAtO12TrOjPt6aE+dDZO3pYW2Qzj/ByZ3kNk8X4W
pJCgy5MgKe0EgHrDY5aUV35BADg0sY9gF8gkhJZgc6EOjNUHLRzoJl/7wro0VHhTQq2BLEO0P9UA
dhzRP1f5cj+V80VFWX6lp1niFE/xqKPU0capxbxqB1odU2OvCVe3CjDlTvJKX9PLxZ0QnfH4YISC
v29I/kKMaifigQ4tRJGzKZxuX5MgvENw/ZJFc14P4zGTJJJhgc7z0pLqect47GRirmY3okipUIKy
blsjO4f/AaAqGDYQ6mFv8C9GxX+JoYJh2DuoneV2/VYvo37yrptgPIKVJYHA6Jr1JIx12RItoUF6
NbUUhALBpzvAQW0ONbCWiKdG3vTcaQ+ggQHG9Osqc8hZoolQ3C3dxzxV9yNgoLXToMxaV+eGQncO
YguFPhawlOU5SfG+ijlZskQxMVkd/ohvr+V9SfuxPi8s71r1auPYHZQHEiOEBLP9iAwGPhfedSnd
Rxuxmz+cx/7fLG9iHc/TGERm1GmzBmu9vLXRBzn0Acq8PZw2k3NPkWbFHstax1+vqTaUb9hUrxRQ
veZrQEfz2KNwkPNnbeVscBvPUWCINqHqnGBTyqRdg2Out9EEQrq0eoMErcCkMUFgrq3L5BkAb3Ql
uijdLAnnIho4EeaKeFEsgXNtG+wxuZwflEO4ZXYOStFmhgE45PhVGRJZJySGnIepg+cj8objWZAP
R6nYQTtb3nc4xuL4WF4hM3zvekO2b6h9bxEwczYtzMcqHY9om8AltjCT95r52e8XqHxC3sPbzg9F
BuOXQ4Qkczg6/nSro3kZ/HW+/rfv9Ie+E2E2u+h/LrCtm7Lpnr79og379jf/03iiUObSMkfe1bdo
Gf1bGhao3L+YzkiPUkaLsPgg+PurumZh5GYDaPLpTP5aXcP+jf3bJptiOQC3N6N/UmF7RQ/8FGgQ
LRHFcCIEYLTRMzkN6U1MRJCsWIwLasgtwimcH+E8PNKRcevuPDeRi2pXBY2rNN/TQkdd/NKJShx5
EzSfvIDoEr1RkZy7URwWzlVt2KDlZ+RHKfTnYNKQVe73Q5HLKd4XyHBk2SX6KWgTIttV5MDc4hbk
gAsKBeeuhdbKgAtwegnq1NMFmTHE6jMNDdx2EGhgwwKsgeRh4YxaPwA1Z2V+tusODHfjo1kzf8hb
avDONnRpb98hHzqk0U3GTj9KbDTR6AoBDq+9oaa1XQ7wgrBmntHZhnLcILr3FpX+d9X8adWQ7L+/
agA9PMvseZA/V6WJpvmzfxeliefBvMDzpoUCsegvaTwjcP5FjE+67WDUqwvT5Mh/LRxWG5GHTa0B
/DbtVL7wR8fWNf+F+KuPpJb31un9Z67jJyQILgLbg/IVBRO0Psn/T5J/siiq6VCwDziBW4jbZJjV
wDyEhyQfZ7/4GgIVXIlmkdt6mKI1Qt79aprm4jy0CrE2ZXgMVVicQ/IvrqahvFSh29OF9PF665xV
aRo4GuX0m+bBpcODqRdN28rcYEHksCLaaCcigwIb8O01sI87wVJAuhV3ntwNi63VBtMqIeha4USj
1jmIvLVptuYGKalHVUbHATWHVSsIhHwv/+obwtyUFR8vLEyG6OB2Z0J1j1aYCqgZSNTmEDS2VRw8
gHq+zx3rq+q4PPzFx7KhJptIJP+bIFtDD7qzqFDABeR5fDHJrdm1jz6qTCvZYbgwGjxenejMsarN
jTKCs64Lz5IaEh++qWKtonibSBLgJS9eIBggG+ozlFA9+43Z8qWlYghcDAl4BIbBDM+qrO83ccen
lMk9gA7GQC0GgjhA7j3kLn4ZTYkrkd/6/LZw77R78Fb/Ze4iCZxFAzKitnanmxkCUTpy60lruUua
8i6aS7UtteISypveheeSzyKuaW8HlFYIOv1iA97jY9FHaBIjdbPB4uhlrtsGeE5nr714xpermGkK
ghd5jkvDYhyiIwB4uXXqEiUKtI9oR6NF4sowhLqv8ILMo/4Yk5fgDILFIEwU1LkXcyF0Z/ScnouO
XnAWWsbxdZJk7Yx5n9v2GxEwD6zZuatUSAZiRscxtNSaEFStqS/fqYybSvLCPXOMjv0eAvGmSarp
PIikTQ9SzyLJZ0E+XGe9RSOv6e1toAAC+jEK1IvNxAIkgPiW510zn18g3+oMn1svx+wraTrvfuGn
PAYKqCyjJlAOUfOCd72uKkYJmViEqAKxXJltH627vnt8fd8VwtaoWzGt5MjzogkSaaYtr77lvBj8
sDw3yV5Z5Mzq/8femSzHjWTb9otQhsbRTQOIln0jktIERkoi+s4BR/f1b4GZeZ9E6Yq3alwTWWaa
MhABuDvcz9l7bd4GiJ8ZnZ7LUKnXuUBrdP5UJPwr1uoXqOs8/8mnOUOu/aXidtFbv58XnvzYMk9c
d4xOI+Koi4ScP6Bj3ZNLDRg4EE/YUwwmj9n4djOqhkkxavxVEpFfSnJdtpHutifAZPZWRAzaIu/A
/ZLQeFt2WRMgEoJXSyhOYOHt30FDMbcSF35YSsEt1Qe+Q5x0Z17HETF2TPgdbZSSMrDAoXWZlOQv
kpINUZqcT0YZ6QLov6v8wjOZqJbOQuANxGNB6Sm2OvOElJL0Zkjsy7fpBQF4OegG8N9JoItQKBE2
tYJ2iyasCwWW5lOc6NV+0q18CzWBaZgjFHt7tujEVgNxde4MhELHBkOAIrMfWCP35m2UL9THd5jo
/T1ZfPl2BlawQ7BQhBBLmuBtAKwjnCl+k4ql2lMb9wN/YH6LxV8Ob4+5V+PKtGEYEdjKQSwzomcA
hNrBhiMd4NflQKMM7RBxfgqQpr2QhsYjMPJXQiVpoFnMHh2iZVACzwjMyohOulTVuZvq06U92Xtv
zF7guLAVccfqPMrNfEvqGCqtRdcOsc08pbtknM9u4u9ch0FWlVZ1Dsucq0PvYe0toQ+xOBgLZ6FJ
7DGMAizHZnwOrX4IRGc5AQU5KwQm0NE26eRxpGQSuhX1zSktdUJybGurAUgN3NhgcRt5dG+ki0iZ
NwlaVyzh1bxvehYTwABDQMgOB8GBrzAqg1kESeTAjoU/XMpvb2uT6UMqfpu0Q+oMBHRq93x2cm1L
hoS0xY05r8lDAME3NqGXvHY4zkJLo4hECFuQ1wWZ3a1enU+OmC6Vm7+yjePWzMyAt3sNqD8P85KP
VAbPVVQIS4CNd6GGEXADoxECRKFF1yYZeSEm22LvRe1r6/KfS5XBEkOREaesJ0Ir0p0h5Vd8Djai
RVocdes+lGvTI6f7oY3q0l3bIRZpP6c5nTjHa0VXGKStzPoWWxcJIYSHr/2WYvmS2wXIZYcdgbOF
dM45bVlk9mJm9RQaMOlI69HNezvOC2qm+J0vZgBYJ/gPPEJLB+6/iWJDqG2mo2lI6rS/TmKBCRbK
XEG+LcAE9EJz3utb9A6cqwHLN/TV2lY7cf5/1vq6/kbu1FeR6rXaxNaUv9J902DXYvhfOiwk03jo
K1nv/DIHMAQ9sbWCJpPM+Yy+RxjzKgpxT0cX4EEWbVdYYAAucxM1KloO0ZUHwC+99gR3awgSquTF
eZT4FnAAWRj0lOe8TS/tAa7hNiZtRLutFNsH4Ef3P2zFflPlZ4f0c3nTXd1AHkkMaGdpNryrEhWU
FBdRS8Lc05lovyV5BdfnsQR596C2YLVxCAhE+qGv+5fq1Hpd+jW6iafV/UsK8EPJ05+FST+vUQdj
fFvsmINWClh+pGUEpfb1z7/yl4LCejWKq44pDEC+74tTyxhrAh2aOhQzA2TdCfh5pNETJk7n7Ur/
PQR8cAiA2rvu2f/3s/MFm7KawMkfjwB//09/nwEISMdOhh+Q/FEHKck/oSq+/S/OCqt570dFik5k
umE4uknUCnXH9eL/iDWdVceJR4C/ADCAvL5/58xsv7MP2mx9XJNjuf0mDKUXsE6hH4aqNBwsPEQF
nBZbJ70UUfPq4UA6aM7o6sTwWafjfqnRorpNm7m6XEZCKFuv1I2A5Klsa/CWusv6fCFW1Jzyq4QQ
h3zjaFW28V1JQEZqnXpef5tySJs2tL3JY4sT+fico3xE+JDYydmA5/Ncj1HubGqzOAeVml/jW/T2
JTln+8iN3D2aDdHTk9GisFO582bNPubCci5UN0chy1aiBcgHe7kpR888AwnmPKYINVTglmYWTGSE
QkhRwz7TEBcMVR3d0mchyS7Vxumo9Jc8X+pnNy+8iyW3orcWEW95McbbcXAmNIKTczWCKoqp//qF
DrCr1o8GKZuHXJra17GW7Sv2FP8KHpB3rKNSIpYnBYr9cGNc479Ve4KhJG0WMZ6yHJowPeuMgC1y
Lr5nOgHCmZ1h1gYxiAwEvN1lDErnrGsW7WvlxKstiyPOpba01XFO26fBn9pbXokOdXlv+AQgtb9D
KkpqcaEt8gVuY/wkoXOh7bFRgjtOnKkNpzoq0l5FSkXupgChU3lMbD93qRyCeGqRDKnAFOMjiFuT
O10VLwUkooO/gEY3RJp+XXQOeCmoA0D89imXfXMC+bKcNVExoLx1u507QVlBKZDOlBFnRaoISfL5
k5/SSMDL1io+rdS6ndlZxdlsuFEgIfLyQyfkg50RKZTD7J4yW0/2UxsV96j8kse8T5McHEtjmZuZ
tum25LBnhFpkE5KXkP1HUAsD8NgiYL9Qwuc9pmr2hHhEh2iXLNgaIe4RWD12VRIWi2XE8GOm8TUl
ZkQGzUQcHQrJbtk3WVJdpw47ftHO7nlMYkloL7PamNIrL5pey85NzTJmnMaj0FZxjDtTO2rih4iA
dwLOVCxeWowIzSZvbGfvFogvajwMh6VZYjccXBGHtVdBqSlt/4aca7L8PG3bJEQSJvNA9ox9SWr1
8LVyrfyoS8K9xgy7cjh0at6LKpnOlqV3ul0G+vSTX2fRk1Y6sXaKWvgbW79yjW8tgigFxXJUtwNQ
uwjUYG587v0iqgidbdWNoar2i5x1OgSwGZ9zSZM1GOZ+vu3IVPQOwsrHbkNRtz6k5oxkurQmsYl6
6BMbFRnWgwW16Ix0I/GiHHZhG0MwaAOYcsUBmZf3JcPic4GFataPHKv8+2XIaSbNmRuVSJWwgIRQ
q+qdl1TlM34z/5NMxYumj03oNNK6MJQzf7cbMpgZE0ZdwQOMqifi/zojQBaOGrjCmva5dwUF/tnN
mqMXIeEptUGVeFBs/zwxJ2ihvbwxOoSBtPS8fit1uw0I0BBbr2gWPBLUm5eBg8QkmnQ9TajtMvbt
Ka8N92TrnYsAJsk87oPI9rVSLGvoY9xAI8ZpD6U0vTUHzd7XqZ5Poeb3kdgKV1LII3yHfRcr6mDq
5CaBN0qpOkLUOMaz1V6iDICA5tfWWjdPBTfWLbNHsg+JS2pRr42saJEiyGmqvDUOvfkywAKUB6F5
eGV0nz2grc/dlQCQ+rW23VJyl7Lhem5nhkHsx/4mg3shN6gRh53mJe0XZ5zH7y2kmM+kKhkXVpdG
tADGjigiy0ZaQ7aS1V4lsx/lIUczdsTJGB0TU2PXbejNXZx3DZ0hfzyTZAAEZZG3oVO5J4EaPRyq
ivIC7uIQD3R0zHKWzdoQLcey8j6ubLXv5Eh2EQqCYdPJVLpY8+cqQPXkbFt9Wr6Bxp1KDnBOG9aW
Krd6nQwmtSMvA81poEw8E2QTVpj+5dikj4sWFwhHXBRL+pM35w4Bh4m0DCpWSs1ddgVLXduAsnSu
jGyMdsAo5a1TFvot+bbxNcvitHe9fDkO8fhgi6q6banB3XJWiUhqgWn5MEqneqKwQLZA5VbjKZnj
/MEDxs0iNTKtvLSprgGolte0cVvyk0oo72kuLv2YXl49cPzNbBmzbPPKo0A0c3A3fbVrPbfNQqsr
y8vM1/m6Tq7tkKUn3BjEn0x13ySWRXbOeWvw9ZepNy9su6KVKBE/3QlPOhgW8vE+VprXIpKKku8W
5V8EYpSc973W1uezPkcEVDfNHed19xjzw78C61zgA0p7P/Wt2k2Uq7/kggYirT5tOcSQ93aZmM3N
ZPRqCz5KbfPeZj1SqbGcmf3iHpM0QVQ/ZtctFeeN3ZrWVQSzS7DI5tHtuETH2snMCznVcR1UiyAp
21P1dby4NNa4n/eynoxzH5vCgeXChbUlUbgB87S2pjnaN4W/JN+iXqSHdNLwGkhOe1xH7+fTvLjz
jZlLuryz7x8HQ3UPMqqJQzcAYjOfKNVTYJBINlwfbNsYDykt2Rnwb1bhi1d0+W9Gyg3kQ2aWH6wC
DOKvUv2QtYW4UmAjLhbXn44dL0ZUteZ4WfneV71O/a/oXM0aTbzdAlAuki86ctBjV2sNLtaE42k6
sNQw/FYJoEDIH3AkcHfpkOXXkV+PXxrqM7TrDOczfD7vypwrZt56dN2MsEnBqQFBJfdMmmZ9V83+
E6yjmBU7oWJ51natIkit8gB2DuXof06p8d+RL9G11w5cmu5A9bjlCAn4zA7KzGj1c9PpU95jPtWQ
lgwdwhYpBPjc+dpc5jvZxuEE/2reWYnjUnt13AAaGbW5LB5vFgO23RkkNE5xqtcSpCeWnT7jIauq
AAwZce9yXGTsQO57S4I3SLkkF77+KyWeIWvSccawsybIt4TJs/edHnPyqb5mw2Q++L1y7401fb4l
hr5d8+hLi2R6t+0IjVNDGcCfvnWK5TMLIKa55Dnrnc+uGtWL9RZ1L9bU+85Wn12friGn6OK6NYrt
KErtnIdj4sFp8mOV9+2rRbl35Uy3Oe2X1vLSTarS4gAbvb+BRYt+RymRwBmRfhzfgw+R23Ixl5uE
2g6R7/UI9HXz3yPU/yVdyAMc9acTVPi9eB6f5fcfT1B//T//NFHIGaepR79coLr8q1Pyt+3N5QwF
dIbovf/pMP7dQ7H8f3H6p8GCNI0uy08HKSLNoZahfnJsckI4Zf07Bym4be9qDWs73wCxoxvkreA7
eNdDyTPKysbit4fZmZMnDFbVupGxMGJNRJ5y/pBlv2va+bpgEo4Byz1NDNeHB67jZR1SdhaEVRtP
UapKWBdV7gTYsMfvU+9oa4E0C7yI3WwR99cV3LsN7rYvZJJRzcCCs6ti/FSzpcdbOfmshNzE9BBR
1uZsRs1wmvrlssjsHkMA6qgDky0SK+1JnlAN5lRVqY9qbgFrNUEZiHBSnk0wiAEyWwVRcXa2J2LN
MPHSO83RXXjFQ7bvbys/FicWITZ7rfaUFiUlvLZCCdRO1V75Zrxt1h5P43UN7zHqLOXU3QxkCNpa
zo8EI70BhHxDuSTf+X6ehLNtaZuMBsoe6O8r+8AUObuPDaCCI7NF/rfszBZtdrtwdTYIN441rVKl
/qLH47tRJnVaw7uPBnVhgFpGkF3d0Yw1zifqaJsiJ04Sieb6ByEsc3kuvOYJih1EbaOfCAKOv9Cj
ODptPWwKy7pBjfiltSmfu3V9R0zD8pn0Hj1sYJ6EsGDUTunUxWExBgzB+8mKtpGLTSyPnPUrEPtg
89F+O1l7d3H1KyvXtB2+LRJwO794qOmHPRAeQFl5bZ60cWTtYFZNmATBuSR6+YpA4hr53kLgg3bq
ASw+18KQ9w3bJvgQkWkFVsPSx3btuhjhzXuLhxuqb69mKKBPIvfunS6t9/WEsMXo5hg2bO5uec0Z
B791vC1Ow0/F0hDJKazxUywiut+kLrlUebvyxvQj9VXTscIHbqtbNz3i48sybdGBjyRg0N9J2mVb
JNWdhcp9C29JJqFZW7dd0WPAYr8eQocBdMrMwUgwpGECeoy32NT6e9laLNNxYxjUWOca9I9N5qI3
OPWlaUzqDGZTj4gNTdAnF2bmmSgd/Yvgh4cdSfEB22kzxaCW1/XOIHWV9z4njTPg9nZ/rDOdsGni
LOZXYhEXbe/Juo5eZ98dLwpToqCOIWxSRE/xelMzBTydGX9Z5v9bK/ugVkZZaq2z/u+1sh0yk/Tb
z/7mv/6ff0pl+r/4CB3qC63vVUvy/3UmnvsvGujOSscxkYtYP9TMLHQmGLVg6vFhFM7Ii/unZmaK
f61xvOzfV5yJSdn/31nq3xeVfQd1CecUJCv8o77W5n6smK2As8VranUwTQUBp8j9sgyEiZRKsMek
22LL6hyqcVqFfkL/5Id79ZuS9rtir7026VEQcH9Wdh2tyJ+v3rbx4g8cCfajMoetO5fO1kjNIpzd
tDz8B5fCzc1rCMsaBfSfLyUtYLcGiJU9S066L0wEsFaXNFvU/O1/8Ku4lT6UT1wOVO1+vtRiTHkz
C9Hvi2lK95O1tCHSvzzoJ1cd//yr3pkO3m4gdU688BaD4heZOltVlZMc0u/9NIICM5s3lVTO6zQ4
YUw2B7tP3kBrtnrQ6KIO/nxxxuCPDYm/L07bcB3FuArf/c4ej01kUajbawCHN2SHwkbmlHz+56v8
OkZsvPfUjmkgAX1576voSJTphjZSe+kT9svYXCFS9tS6wzZrSszyf77cz8Q/mx9l0+uh2cH2imHy
pi75oYSMYdy0Eo6Me7p6nIJy+d21zFcPThJra3lGhMrfYqT/I1/vryuaaMlRrhh4G97vtcjRy8Dd
12rPOo9XFxgxD8uvt3/+Xe+6OG+/yxQEGXoEHoFZWG/zD79LUOWq8jZXe4vAl42laee0VK5mw0Tu
oeOW/PPVfncXf7zau6GBMTVuCYtQe28YDYiB6SYeSqTWWd4gCfDpneX5y58vabKQvhuObH2JCqct
4EAsfL+UzUnueOPItDMSR1yJWhQPMSElR6devIPiRIfH+9bFQR5wRO6+OQAdT41tHRQ10f1APMlW
TYiE5eg2X6eJgILZEf7GhM13t8gZElQSB0beLh8sTO9C1t6e/wrDRVGFYwki2zrNfngyXofMoO6Z
RumoBOJokllcBEn2sNU0i+1gZ+DCJ3oqtLh7W7OYxBd9cSfawF5zCXjCIlsn9q9gTMQfzAX71xkO
MpD1eZ3h6HvfOyoyv3DyxS56aizJ1ozgYqfE8QSt5/RQZePu05RaZIOMtBBCaJDVaaoyCVyxBPFX
TmzrBqoCueiyTTtX+sYyMOhGwK9XK+h8FitTgnNZtONCTzlsESKEAJjZO6JSeFBjqj30g0cpj0Cf
QFJh2cE4A/9mSW8Lz+DU55KwDa1QAUpxfzMV9lki8k9q9GjfipmOBPTbneRIgQCiv6r9NdE5xTQw
U9bYEIcanevJvIavtzRSKrTckT2/5rN123uohAlKyQ+9k/RXfHK1+/No/XWCeDz5lV2zBlvStvr5
oU8dSgd7XB96l1xqOSi21KMBk073aomarVKEdP8HV8S/iUvMdtf15ucr+nIaPH/J+72MoqPRiS1c
h69+Jc6lVYkg952nP1/v13V7xajhwQPi47P1eXeEJBpvAB+s+j35JDD6BjEe4xp7i4dA/YMX7q/D
FBcDLRz4s3jRgQD+/NNixaEG7hRvQW+wz2qtNY71qNwPbuBvr0L2LtsUa6WUvruBJXLcsh+5gRqs
PrlpqdgcaDZ613++b+/tGazU/BqP0ze7RdKG3ztm8lRbDAcK036asLvURoc3F68dZC8ycQTUEbYU
DHxa9fFJeo/SjPe1yNOPliWLm/aDAPnta7CFWTmRtgVQ4N3za9taLOngdntcxS7CLL/YRWPW78SI
DQ0x0SKORjX5NCHq70U9urd5n4372NaHi3JZrJOd1x8BJc3fficXso9Ps5g967vXSiyIiYgSq9tX
saroJdlbX1cjfcC+vYy6BnCmq5rPb7aMggjBK4WdPAB5ZYa+V2EIqorvhTENl7k30ZIYvyjap0GL
PfpurhRl0j61D3RvxlM1F5ea3n+0ufj9DwCSTAo0NRxKOD+P1MggdWb2Rm4qrvpYus2O2IX4U8Iq
FjStm4VRZ+hB6To9byxZklO/PHupe99Jxz+qJopIQ5TDNtFr/6Ym/wZO7vJ9AYhzsjz0UmMTz2ga
M413RV/sZNo2H7wSjPWx/zIsfvgF72bB2Bd84XqmPqNl8Sla/OrU2xPWHY3adCpZ5Gl14RnSj1ZN
NaFrxEfEu/du179GJsoQalRgHeEz/3wTPUJYCFVSHc3vpG/QPHr2C9uqa1fgMIMj+60uhukRpUDy
lXSMXg1kZ9UmNQ4rQcYY06vVsTxJR7gbLPpjuXFNRbgPF9xTG8oCoiuN7zNJ9iyV7h1dy61NrlDo
aP4jVBaK/YOtn2vQgg5LTZN90O+cmQvF4o3i5Hf2B/f8160bXmkgloIdgkPq2btbvu568gjd6b7N
iscq2rtDRur9otN/Jtbug33ib5ZtlBo2J0/UHewV352TuiJ30EoZ3f6NbpF6uEYNSkZiWj5KGF4/
6d1I4koYLHyB4gcNyM+PsY1i1biRzUiS8X1uWPEjeWurFWDmNGHPeVFsdEfzTiRrfWSY/s3b10F3
QgqDxYuJjffPl+5JJDejTMcA4c6fo967ntz2VhfRa+H2Lxx5nfCDNX19RL/8VhtziAFK26ZG+/MF
/UHrsHoxZDmGV7fKYt8zR1Y4VxROrWH5rkflfZ0WUxjPDZsbMhaDoYtluFoc//xVfjuYMLfwZsGS
8Ys6PlX9YCcD83cEeRDqDS1jkRD+rqV1HNjJR4nZv3lpOkCxeMwGZ28O+T//cJzSeYxxhIc8SwS1
jREFi/KSD86Ib3v79/fXoJLBSOL2ive23KwzYhq0TbfnjCwDj0RamrgZoMbI045jZzE7B4Grj1CX
7RjhvKMaABNi0NAe4PH78y3+9VAOjJ9TIYdyrM/2+/k6zspeki7nywyoFpPYjXedXC7mAUVBjF8s
aLqy2idub27qXOkfTOB3wd3reQL2D/RNFxeSg7fv3VjrsQeaVqXL/WyI5KUhOs1G8Rz3V11q2OVm
dGqHOAfFByDMQZ69GZy2sENcQXSdAd6twhSyci+GxKIxb/Y9HTs7trtvf75Lv1loEIQ7SMVWagFd
kJ9HBp1GGPokB+wBi8idEsuwFR2Jk+zl0w9uyW8uhWFFuL6+2tC5Oz9fKs2Mrmml2+77JSpfsb+6
N0uVoDLQHP0/+FnsQSFcOGtJ7ZdVrUGR3jceWgHbTOWND8hgV89udJbJniri/xQar/8a3T9SH36z
iHElyiJsEeHivj83mksUZ7XiSimdkjCiRXMHYc/c8nYj33MqxQaG/vzB8vHbW8n5WqDQBCblv3tq
RHdVPRG17X42V9+CjaExzUoEUrrZfXApjHg8l3ezmp2GjgkOGxy2gHcj2ctFrWLSufaOIPZtR0p3
LwEUihEJUxlVkFsl2ixQ3j2xv9YwajtOjmraLpNrlTelZzO58Nku/jHq5uLBbAYyc2WVe6QZFoVD
UzRqk2cao9pFbnl2h7OhQOzcVQbk4oqfZOGaqT2cI4MNx4d+uzWf2QSP7dMZNOG2FjKBUZ4nxr2j
ICmEhQAptcuMcnK2lt8k5hMgiZTs7oxiSUwbXneSswllRxTKNJfJp66ojflYwMO290lqlGKr6Y1x
Kpdp0vZIA4fu0i7RE1+IXs3RjdMZRbXj37VxV46yy3F8CBBUYZUPIr6AV2G7obLhbO+U3RZ3A7yJ
6CQrrT4YEkzOZo4lCjY/SR/KDj/vZlIEmx/dmKyxAG1Dne+IlJvjbYk6Up5nq4MVLxGaKsiI3ejn
4TTY8xTWwxzpZ8jeIp26Q9mYYVPa6+Yqxfn17HYR9RLyW6ZgIcdB3jV2ijyi7rtsvh4jd7irUiH7
7ay1QLF1aCXxVoEVVKBmkwlJCTpL9O0x6HzRxMsSdF3m7ytsTfUWxRflP10zfbAGne19ypKW0I2i
rK2gE8lAa6ZpbMT56oY6704NdvMYgQp6KjRPv+0rZ9xEMC8P2pwVW6v1rxQ6kartdhNek9vIpYgq
knibL1W6N0WO0MHPy12shpNFvG1gNt1zljtiYysTZmA2WZDzrW8C/Nh2qGbU5kK6e6cb9a0vUmeP
co8c01HAcqC7eNaJZnpxe3iaQgEOqtzheWlBCw/WCoWcEN6lxYOukzKqOe217Zdya+hVeo2tcgmU
nhpnXlkkF9bI8+C0gPgjjR4mmC17WzNuUmSZm2SeoiOK1DyYslyxqaD/VfCWCLvOXW7yYjq2vQC6
QPo8f+RXOdUl1H3ylE+TGS563m4n9BKbLIkAJ7l5eTZayRq+7l1HnrgttWQCm+8lO1T+SzDT1gpR
15p74rn02ygumi+YNPTzKnHxPfUtIH+9l6+O1lYBqcBorihY72lA2iuJDLpnFU1HS0/NYze7tPAm
EnqMaZfajQHOcn4qddWScx8dXFvcpWp+sqeoIpvLp1CnoqfS0WLJDCy946DcajdoLfJZW7vHGRud
OqKgQyeuva2eoW0s6J0iBvaXMOHccJtKbbhuY+ndduieAF115/0cuZtiQi4xa9X3rh2bg2f16HfQ
Nx2q0hteRderzZyO6P/CfEj7BdUF+KzF4mhu6hKhCxKbnlxPL1k2JoPnsaRZP4VuyzmClymLBKq/
8TO93/yyBZFOeQTLk5cbR52EpK1W90SQGot3xj/U24kJsSWg0Z67c28e47H7PCfS7RDCmJEY83Dp
TPlZM6ydnsVevNHgRTV7VzPrr+QE5s3BygtThaUn3WEzIwP0zjXNwduRExcNPnoebBR2CP46irRt
epCSO7UhFbIg7KQc7hOq+tcm6Sf3UVnl6XHMwKPaftqCdze9HS7LEYxeSzEuITr8xdEj9pPUd5ut
u+jFGSJQ+bUHV+JgZEFElY12atG/75w7MeTRq09xXwXsAtAxvfkkoU5Mn+gzla+yQWG1mcvO+FIh
Nwg5otlXPjiRz6lfjWGXdMBW2LHce7PIPg8dnzNrxbSte7M9LTXn6ZTgwaMprO6RKtzaiO+ShX61
YiTg8Wmfkthrv7aNyHfEKrdPbmumhwzHcnEkSTHfpchrHzEfgxp163EMncguwVUsHZOjMDU7yHUc
Y7Hj2AH6cutIPG4eupSQt5xKfbnLOTeVh7Kp+fs9zIYHcrPjZevZtPQ3frx6KWpd4N9CFm4dG5Le
1zGojaeYxOo7/N8F2HCpzF3H7dQecKLwE13y4pMzsnz5qk4+PCDVUuNFHEXxVeq1WKfIg7+ocSue
i0TwqRYJA0JPnbuhh12yYSdCDHaTJFfZ2DVfKN2Z6MFr+wpBdutsq7pcdgsROruxnkS5B8cfXxVF
M7hBYyf2FZOoZVLxdCnCIyvFaX5FvEfzIodY3ohFGvddyv1OAR/tiUuY917CTdWkmM80huZNY8vm
xV5PmAGBwM1AUkBGFhk7voM9lXyspqZrQ4r21GBLPV+GrnnpUYo+kXJg0ul3W3hqMZqORSXc1rYq
o1NMNQJ1Rt9988fOvhLI/2D51X58NeFqb9jvgrT9thC1gxahMUeChXE2GdF8jlvAbEKw/XGgYdwF
LVElQJU9pSJ8Y7Vu3DfGbF+ldh19apwkJhRU1V+cGI9nD3YQjKEGJW1Duk73zVZ4xeLea0+z1KMw
1tRwJgHRHeBeT588LWNdjKP08GZLbXQtvlJoFhYMwzY78Aqd0JWw2uIoCayINj1QoCxEFRmdkrLn
L+A98zZxPBIQkS0NPqeFeU4Zq+oe55mitecO3TdI83YQRXNxNGS/jnKFTJ+ei2nfpaTuPIgatVpA
cBv+SFvPb71eNs8WbPs7jcjZYkP8aXI1O2UF9hjIwFPRLtO153TqQW+m/DZdH7cpI+8cqXp024qB
C+XavMOVoZsw8eoEBS93zQMLeK3H2vyqL3W61yZhE3kqvejWxHF1RGWNh9Ea+cR6yW/Zsk+ffJ2O
zDIOCEPAlnTJFr7+jAGBMl8QKcwJG+otnQS9pY1V4Gg1fmWRIbwPUs2Jbgk1ZHQ3qmvnI9hRyGeJ
YiQtWitZeh3BSGPNSq6KPKuNoDSW+lqzMoq4A8HdlFI7LxmOjoWMPfC7/rVGkmTTuyBLqC3H9lWr
M+NBxM0YDmNnfMf0TJw4U6+9YbVYXmsza2TgmKCW8Afb6rvpqYWEoQHVktY03BaHN3m318fckJs1
Q+1+MQvt1u91VjPXGb5PjdfeEElO4b81m8t+mJvPUxa1N0bvxVeR06b73scZibnLOrKO+cBJPeY3
Gtn+sUWxo99ItNSs8XVOYmM919w88jMuOBNHO0BGkkWMEAvqpr2laAhb3pel8/rLqGxilN/FcBBO
yaPhtXlu4YQFTuzG6TXEzTV9W3SfZAN0ZvWc9USV7JquaZowGhrrxfZjeyeaYgkaAQPStCbkQ4Pl
7A3u14aOJlnURF+RG2uV8y3R0tM1m5BxswK9H8wiFkGh1XdAIC4GwFf0IvWUs4yUkHL87LKl/qOr
BGRd2UgumztX+lgal4lbsm5YC+11PdUuJmzyV8THRHdOBM0UrI6KWXTLZWMQOYwG3daPdtqfhnmG
+MncvACjKs+r2K3w21bzhq0+W0Cf9h8l1GcfKPMxJ0flNq8H6xvK+FOb6gZLmscfVtduKwd21tSL
s2nKxCP7bZhC+lS/+OPaZ6rhgFNZPrZR7dItS9iQDqQtPnrk4t7q6HdxlTQHpy7a0B+1NN6kmNK9
cXmm/ld+zkvkVbxzuEmmJmIWek44gTvPIgmyPO+OuaZbmyHS9Ku8FPhHlbLPykhNoSjM8oZ/cCnK
R9q9ajWHpc6Pb1XHRZQduddKR0dGYXrGZRCJZ2wszoPT9QVMUvdhAiuyp1wKUQdjJpW4VcpUp2Ny
kXoUbmrDPEYI514SPRp3g6fp+x63aeilygrHgcnYEZq8GXNKhfE8O2dsLsRjJux9ZU/1junEAlxn
nE5jB82UD6f6dciV+Tg1hBz7pb+gWijFfZNMWJzYw+5s1i5+Wlc8GLbr3swDT8keuqnduewLN7KX
8Taepub7QqvJBMjbp5cwl6K7FEBQitSvaljWGqw7osw6iHiZDGggbIhkNIlNdtjQizh7hi2M73qs
Dn3eFtnGFhpyumy6WXTzsU+1csdU3KXWguubrh4bMlddlsKOPhG1zDYDT0LOEghUwuvTW0+XS5iX
lnfWzUjpIjiriV0QUWlJ+6ps7Lr+f+ydR5esRpqG/0vv0cGbRW/SZ1aW97Xh3DIXAhdAYAJ+/TyU
1N2SZkYzve+Nzj2Sqm4aIL7vtet0jCxIi2I+TpMcLn3P4NgpQyPnhvOrU53o7JqAuJQciGwuuO8o
FEXvZ2TcRnBow2UUd9nLUq67RzpdceRoyYk110AavTAolsL8cJ4AsxcXPrFJq77N8hOBtOadF6Bx
zAJ9iIduPYQqX/qf5YWqxoCnviwgR5d8plF1ZL1kOK1UdrC0Eb1EcKbsOT9aWfXrMvXmdUNU/Tqj
+xon/9BZL3py26O0g3dr9r/iVjZvTKzFG9pryUNLGY9B4Rk7Z+iTbRf05e3kM7EUU2tBekfdvE40
SWyMQ/owEJInToYjRxeDEcaVQ5CTZcZDw5fXxkiXF3ljgbwGvsGLbIcZ3QR9Qbom16iXvZVlVt3a
+PpusW3lxUpMPEDpLuw+C2Wb75XK0s8mNmfiAAx+YYMK4OS1mbzH6hqOLy0TD9+bYMkpU7/glDB8
51jUZIzNka5fOS3BzubCsntAf/6TjIX9wHzMZpqXqXtKcq0+y1x2n6pXgAhq6sufOZmN6Uphengz
VWa95xQiU8jsTvpGNTp+ww3AEu7GgmDdeo7Vp+HVtBvZ8xAhcsy96r5oNA8GlepR7oKko0rKjUYQ
DXJ5uDxSu2fAkVUh71O/zz1mTGpt6IHjZ6JaFy15eFHubdzK5DKqnKnLsWDxKjF2IJfaVKi0ApYY
zV+aCbdSF2L2OvZGsxosPF31KJIdwyu/eTaozT66I/DjJnWjydgb0zICdDCkhNrqMjpnqUl1jd+W
DK1FTFfGypg56taF7uO3oR3oYUsoKyWZI/HKn3bf87f2jTMhxiR0/O3XD9Mb8IDg53EsvP/KRJkW
WLOWK/YJuXciDw9k4yvSxL9BAToXKqwE2A32haALZ1EWCBbMXNMnYYECXduNp0kh82aqAdtO3nsj
igq+QvjW9Rg3vL888MBD2trMswuFimHYlxPCj0tCEoafgw82iiqXavhL37DSh3wa7H3VV9UzTQvB
bY51gUiQOjQfiGRQ00EDw8fXbs+bPtiDyeXBVM6rFlXMl+dPujLg/+QSDmsK7l2wfxJTwWX4FAej
4/+fK1t9CrYXseLFRudJDepLZCor9lHfNhAY0WLFMmnS1evC5P5Z0aaIJroC/zuNQhnmiuuQic5L
3To7mpidJIEXRUHmRCOWBG5KByx+1uD8Wpd0etHqQahNubZnPRfX6eCY62YZIYugsknbQxv4aGW0
mTSFNE9w0u1hpHbvlvAIjS8+F0/znI6Po41Z/hvv/I8G9f/QoC46KpDRf0LD/61j5zovfqSyBD7+
tZzg+Pn3v/32Q7+JUCP3FxcOP0AjiCyR+DJomn+07JgOUlN/iX+2iZ78pk7+4TdYWna42pCMfJu8
ley79O9/cxz83B4eayz6UGhIWv8dASrl339Eeb+Vr5CA8PlQsvT6/gmdb0k4IZ3eak5uZ2jaMYtd
lw7dzim7kHaMKpVHZkxClzr2d2+bt35vPKadl30WjLSce9poa4prSLAR8d6gNaB96OF5LsIkEtlN
x7LJA0cEr97M2ZpaSXHRjRmKACNvCXwRojzZOs53fh7RLUqL5DmrG0O+VmktL+myrmeeAdaehOVh
ncypXe/KYWyj14Hgk/AQmmnCHNJM/ssw6p7cZVQdm4AG33OGqsvdOt9WoyipQ/FjWBxI/bcZSbYy
TxhocX+fO7zBtArTzGy6oHy5SDW2bxE641WRIkgJdmGDrv1KYttXmABUi6S9mkhIOnSguK3eUglm
0rtceWTjshbbFPN5m7wPyvgqhCdAIhEXfJ4NJyENbQ06J8wYm34YAmtNe4llfoAoqnHe5ikxmzwy
KuVRW1RlEuVo+Wscm/+dzYZzi5w2/WtoWxrOjUuxSla78zr3B0LPqdip7TTIVyFVp3P2OcfTpDy0
r2UyedgppXCh290h2ds5vM8V1YtLL0TV3pgZXPMcGc6KNbBd0Br6ywxjQFJS2/c5cSMCxa4JTmpV
462FQ2AHMD39CBAVbseiLwgJmUAqsVUxm5b5GbzY2Us6Jo6SxXePW4KGlqaSZDIORX+EJMShlea7
skQa4rDfX0PgVmvSe/TGd5ELuh3BKhn44UHNUXzblmP5HFcGkoM8LkJOwaFmTPMfc1kmt07SqJsx
HYJb+lSH17REYkIGAOg74+wt14OkOUeKp0Lp+IYw/umZSCPUJ2PfM2wEoMkwBUs9Uh4/pfi3DwTW
G9ckB+PFwxYb7Uj+cs6xHxd7IzPEvLEoc5me6ib0gNoL/7HxrepeMcmSThCniV57WeNoYlpbdhDa
DOZjRawt6FynSvRlVXcciQjdj0WePDm1dC6iOeD4sGpvfHAj/BWrsG7jbNPnbfHTGl0f2CSY8ZEn
1Btuc1uio7Ns74bKIYLCRu+BFqyNynp3GRN1cLamOkmYJGbasuK2H677JLEvsNeRNu9G/arLJr7r
vlDtbVr41VOrcNkMcVC/Y8d4thoM3F0Rhie+6XI71Y67nlRNnMFU6NuYerxT5eqWjB1nfumduSx3
0ajtj0y25oUxVwGSw8YJTmOhycrJ6q+Bs/nAHthsU52TG4y1hcaSsH8xfVQVUz6LZzoVhEfWT5g/
N0YVIaThDiNtlvI7kua3+C26Hb14F6PM/HUZ0lSbYZ++rqLKO41aAUmDACAP5mcNfLqM3bM3Z+kK
ZFzcoMbWJ23Uul0jRWV/s5aZjQQJxtPOIPvJaKYtqjUss/FIqNaSqRvgYVonhgn6psaTZHXbOJNn
P7mB4Vx3Rvso5vY+o+72U3sS8taMBjNnUMBpAFMxZw9Bm7kXJe7Zs9lh4PczFW8CkRxJtQkup7Ft
uDV6dT8XYUFusik//N4kdGUEH3HiaH5vlhyIlQWuujSC1RdJlriPCTMM+TsFvt6xbCaEVFFyyRDR
v3Y0NJHAmqzjvDTXMyP7vM50e8LTlfxQTiq+ipGZGTn32e7jcev5o96kQ++80DcFNmagSFnpcZzO
NogIzSY+pv2uo28CEWlKpWijjR3iFOqTIzOUtzlbBdrYzqKKo9cW+bdMVqsiXnqrU4y9+kArmb5j
i1Dhmox8Bxg0Dt8piTYKFqWe0ZyC9mgbx6ixXANkSw6V96P3CM2FOGt97KYWipQeBP8msaoYsVGY
kv80uuYltiPrYbIMdRUkUT8xzuJzR6PAvqDob4fVwrJbTxaIOybUK7ytuMJGT647U3+QElzdWaM/
HRMjVmt+KdKALFZHL6+jfUc9xZmUY1IEwzr8gELzfkrD/SRzxD5T9qE6kqNKJMlRtsXXBghGoeHl
qNPwMnLy/Iw8zM8IBvxITbuhzrKAnND6UZrtPSZXcx1aLb1yC9Aoej/dCYyFe1PM0W1jtZK8bTt1
iNEaFUUN6VWRUzpGjSKUZdVaz6Lx3H2GzG/H/f6REcl119hqpIy2kA9JYPEESdv6xGRd4gGOveLS
A7Jde6oaLmVlJgcCSiaBFc9frBiWvOXKLTHEReMNe2j72ehlZrVrq2DsccOnxI/dE6+QBvexrtbS
q8mxKnKvvCljw6PWhMZ0q2KdN5WpN5Myxdlok2DlV5Xcd73uodp092q3uLmKkOKNIcjfOmW9Z02d
w0/a83kYS9YMSLv0xg0bemqUhOgsU/K5HK1+WvRTbHtr6u8zSP8t4rN2K5OQSvJQYlik/+ReDJa6
QlCBkSVyGl6FaK+HJHOsbTZH8CyuXYZro03RovQXJEOkcB7je2u6xRvRGj3tnmH+WaKl3U6zyfca
hm9pWHy1uVBLGmCwpuGSdDqPP8WIblcT0sgD7JN5NLOCFVlYdLp3wjrjfss+oizEvF+kxr7z6Pl0
Kb6/RQ7onGyViV3dZc2xZyABayyig+PKJeSEyctgE6HDMB0uREknETwYETedRXsrFTwd4Ikctg5t
Tx+dN4o1r/0BlM1a91PqH8bBadbCu5xdKLPKLfOVWVM9xzb+0Zj1bU9Iy6rCFYq2bt7ziDbQZhsv
NCpMq5TewZ0gcod2QZjP3JRXQd3esvXvcYXjJqct1SxhYoGN70KDrqFMzsmuautw1URsnb6obBar
9KTmItnFLmVQpQG6qvS4L/w+OrhTllBsUd4aeXUztSLddaWJnV4aQMnFRAVVb21yAS+pulpuurmu
NmgcCWpLe2tfDQ7QBNmn10angSAiI3joXJD9OYvlGoHHVxP7xtabMpLQS+I6bFF7HGR5ynng9Lej
bUUfoqSzni6EaiWVQZXOUN36JKVzGEMjDN7iiY/q/qjLNjpkVUK9jZjDU9lNt4Xw3ki/efzPLvX/
MW5bFMKw+/zvu9T+S7aJ+MMq9dvP/MvPt9iiyb76dVtaMqh+W6VC7xcfbw0wSeB/e7/4T/9YpdDR
/GN9Mn9BPO7i21sKatCt/zvbE72mf9yeoI+I2eWXmchxUAJ9B7T/zj0S2bIiKiYsDk6YvI45q0On
wHQQXL5Uhn/fDsahWjj0sLReqAikSSSYdmTqnbqFb4chsY/OWE5U1cHGVxbFltHC0JOlQ+Xlwtp3
Q9T+nIjC38iF05cLu09cSf2GPNe8M765/0UFQIMCHEAoxC42Kr2lfuwOI3h4M84Cd3FXXlSjGPlt
JMU4Y9NslWHbm2lRHiAQWDdDeT0pm/rLRZ2QIVNoF72Cp2JvQ95+sKYKrH+wRUQi9KJwILsDdQii
h3FRP6guefbdkggo9ph9sGgkukUtkS26Cdo6xI3lK4jrRVUBLbJ1kVn0yC36RXcxLQqMEimG7C1y
atERbdpFpyEWxUa+aDecRcVBMx1w66LsaBeNx7ioPUYXxhlr9We3KEHcRRMiFnUIAPEPe0AvguTh
BOpWUg+F6IPTkniMrkqYJaPVuChOSqQn3XdnuHEdL5qU3mj0oXYYJnUgrbto0a50i4oFj8OujJZI
i668y3EQ0O8dtpRVoA7OIcmKy7Z2knFrh/RMNVWTv/Swb7eInkmUVUa3dpwKSqFOhva+cTi0CODz
LtycKJKVUXrtIen8BgSnFletLMYXdkgoVc+PnnTp5Dy4ZA8JLlEQpAMVf4rp+Nigvb4NRiodqsIB
lC3swTt0Tli/BiID7cuCoXiq8op03gLVlGkXFq1c3+ipVSA2Ssy6PUO8hxuK4y0+vMjuLbg7uFhl
1xVm/DgmSUCa1YlQFxD/JqwCttgiJ07FkqUgBVbKiwnx2M4eg+wtsMFqNzpOqi36u/gps4FDQ4ds
IF0KeW+RhHRFGj8FOguaBnWQvdV1DLpGWhvwH8eQtSszury7ZeSbvIGYmy5PKA1MXL1lhlviTcr2
4HQjc6GHlW7TNqH7ozGdgjaRyXxv+8A5Go7TZ+tEdXyq5HNs2nTQN3yAlNMx/FCQi9z7Ad4dw1TH
r0R/TnM7+WjTjZ1waXo92cQHTw28+WZKpruA1Gl6zaQJI+X3oPXS8/O1M/E91GHBL8TvnzYUDItq
Ow3ltNFdWb+m3H974SNSxE4GexhrofxVkHbFU21V4oqqNsBFYt73Vu/UX56Gm4t7WV9/v7IMp2O4
42jk1xe2HdwCfjBpei3NTk6chreuXmQGRlf+LBbQu/Kq/kFl7kji+4TCVCxv/Jv0Qw/bPQa65H8s
liJYb+AhssHyOG3NSGG9Gt3s7ftKI9OBv23GOtSvLJCUC6EZz0M3ktdjHYEZA3SjF4GsfgL6tp+p
yQPO7Eo3uCVHxT1Kcu3uLPDxTdsyEtpJH7iHelj6k3q3OpETzLdmk/e6Y6nsPrsgFVcVw/I1XZrT
BUVs9l0MDnE3Nka5TbkiWeEiL36LbNYg8lNIC0OvxC8aQv7GYKryXZGkxr2ccZDNPgxCk8BsSRID
wGT4toAM5L1IJvYPlcfkPVk42tYy45Mj7ck7W42iVYsAZbrn/WQJIxuX2LFCc9XP/AM93Sv5XtPa
bqRYU/pxRd7b1dBMN72hHoYG3mPw5FslUAeUFNxF4aXd9XCkyU267IJFlx7KrP3pjdFF5MDudLAL
lR3caeXAxKR7+oSeEtKZNp6pwzOxejzoYlA2RdxUPVFRb1fyruMcIzDOwaNqCcu/A0l+JKDLuvIH
nuG5FSYbP6idtRXgJGPUuRJ0TI+akqxYnpwqWDrxDH1taTvbhTJB+TaGfrr3ZU6UczS4rPc5BDUa
3cMwkB3RhXmTbozW+qzAMYbG/moqyiFp7qkvsrlX28ou6aW3vY/W6g5V6N1yTNKhyCYJxp/Er0Zi
vygj/Jh6bLtzpcodkA+FiVOFqbJ0pg0kJJSc3drDuvZ9ed87rgvyk82f5cDuPKNlXDTcDMv6vsr6
mh7GfI+nhsHdm/mChW/tdENBUDZOOf5469GfGEUhAI65nsqjSavDYeQhvDHDnkKvKo/ZznuoPUpC
aL1+bcwe9WUlzfOUm8Gp5cJHCeabG2+IX02rbNbEPa/YOn46U31XizD4EjZ6AndszLcAAcTGyvMH
ChOzHxM4ypZ7nchApwnXZl8h5kI0dKL6wSWybZ55HjhDcUiy2YEICEEZZ5j6KL5vSvWZTl1MXXQ4
XSFMHTHEEzXVUVpjs4hUc0uE3GBXZ2n5VyCE+S2XFe3SfmzdOPPkbtnnK0K0+qXypMrrjasMkr8s
u/5SHsnO5HUdJ2q4yLGqf/SExWyaUEWbzBpezBhA1ZSc9hG8DKa6/gOb+2uTOntzauLH0arxKTv5
sPLQilBojEq3db3HGCfp2uc2BFuqkpcw4xyulMOmYobnMYRcZEgIP93AG+4C+KrHnBQNZghSdVBn
+tNp7OIRdYdN0yGugOwxC6iKIcey/FKAQl9oD4oTndnBkoUfI3U1oHd9d9xREnoak9JhR+vMqyDO
5C2NOKB8acNk5Swq+7oNr+qhHt8qcyremPydK7/Dd+8xYa3IkJw3BXcRT/JOoMRJK+L7gErCaOXr
LDkPyM6sk7JjS69SNVM4EJFsFiYNYAo6kKfO18a1b7VgGQ7iE75EYjbjNjG2Q571Z3wrLldMRXSy
bMBMV+48cgzqXl5JqhJOLprpbdx4JWn+TfwU4Xu7g6sX2XZWTQW+HlXGVZeE3pFJId9bpmy2QtNZ
DtQq3W3a6p8VcenXVpl0j2MrxkOdBs2z33RIXHkWbqDY4AmDkUhq8gfZWedjXjKFocgxTqbkAVZb
dnOQeH7Wddtl6OamGA2hFfKyCiTlbvEeKJBV1cbjde4b5mUbVy2BzLLdNyym9Prm8ZqZ4VKjcMYM
uE/sBE4xnF+ztpX1JqsGxMBj05KAAw4qiPDbla5JCUmbu/tZzpdapGQnIw9cgUA5O69Qw82cM+Pl
gyTnzqe9ahpRTjeZGtF+5sar00VXlDSorzGgcaXxp24X1X6y6wvgIMNpgP9bITaA5NziGJQXPdgd
J6i8rgKN/GrBhpQ5eoCseq9HnWyUM99PvhNcaWHTORCG2R632d6HrlsXFuDCIJOvRk97p+PIGxpZ
bAeR9Vttan1aoIZ1D5B3JCv/LJLmzo09bxPEYXacZl9fxBlOQGRiRppbWyQyd1HO09W6CHpS2ZfM
hLSw6j1pnxmgNXm5pN/05MsBuI/A8pSdGQlHQtKY0ACRmRDpGozFpI+a+Xc+e4wqOdFqZe5tCSYc
NjqsyRD0+lxnREAOfS83pS8AI1UyLOWSeQicv/KdWNqHBUCHl7w1ACp3JYm7cK/9eE/Q6Ly1plld
JZkniY/y3EtI2peGutbtXPt3IiJrM5s7QpJQgG6KyMuum6D23hXVcuvMruZ3S1nd5VgGBmjW8NUm
E8JGzx4uw2GgNjZE9OACLC40qLqBNLfPY+A3dwmjytaOka9MRvBGbAgNl4Sl/xg7ivIEukUaJeL4
VBrCXyUZzch5o2AIBqGpBQtTjsq6wBvvir0ZRg8RAAHF0e7F7DBoQ7F+BjbpTG5Ttle+la8L6X6k
NBOgbxLRaUrgo7aZtQz9CXT0u4nw4jPIvew8jpVijlfuwaHX50jnxL1JQIFJLcgw01Y8dPmRRE2C
uOfZnc4uSubbuijn56I1i0uVlh8soEm5lXbTQwh3C99dxZJ2s/SjKUtOfaMpP4PBX55Zcdft+koM
u9Yy21fGF39ro+K66wCA18xAd47IPGKA50StLDKTTqYbNZtgmrnT+mp88gmzu2hqMvrngopC8tA7
oLuqAYOeQyd9R1xvJqs4E3pXWilHgRktbSOshpI5oIjCzzAhGHk9JJ51B6IUPtNGUr+C11Tvc4qg
FamT4xo88gPYmR6u6KFapNHeIpImJFXuaD/S29Caj2KRUteLqFou8mqxCK2tRXLtf6uvvaXrsM2y
USIZkVxCCUNJ9q3UrhbRNgKIRcBN9ta3npvpeZF361/F3s4i/IZxH36mixg8WGTh7SIQ1yjF80Uy
TnJzwPqoznkLClQnCMv90hxukkVs7iyy83wRoM+LFN1bROntIk/PFqE6L+yRxQ9wPoInMjLk7MW3
sv0/qM//C/VxYLD/CvU5kNYnxO/5c6pflx/5DfSxPPcXsu9NXNskp1jQ4f8EfSzf/AWhlUt0S/hr
Kt8/QR/b/gW+PbABZ7Bn+Xgg/wkCWeEvhNszatnOwh3hjvx3UCBvocj/ZZRyccOHOHZ5WT72NuKN
FtfW70AgchGKOfMS+16pepH8ziX0HTyp5CAsUOPULvrsVBTtRx0gmU/T3LhjuJj2lWtMdKQIAGOI
SQT3ZlyMG8O31l1k1AwPQ/2qTJPfw+WIg4niZnGTtcT+rwxUU0cJmYZ3jxKVb8G2bZj6hmf0uPmW
gEuS8O5QXs+HKAlgri2j/6pm8rxXeLhcyE2RXuuqEAXjTjf+AJOGznXSSTBT8bGt02Rg7W3zdt6x
ATcnbzLq995Osx9dMk43ZO7S78QA+Dq1c0vyc5IHLMVz9zW0icX+QnNvQrbQLRW7KGkNglCJd7Uf
F9Qn3/zuevkfzHjO4kX701eweBn5Vk1aC6wl5uv3X0E5u24GleOTFeNER8/pvW1tayikSOqlW9tu
uoBM7zK6kUFtn6vR5q3Vfijpx8hNtsc0m7ZB4KFenfuB+m0vvbJxZ31aIjeeq8ZTd+kEMOGJjP5W
r8MTHS6bPCt1uE+gXHa9cuR1GLaPQP3EGNTjGV+X/WCn9j5Io8+s8Zv3v37T0R8tiFx3NJIvFzB5
SUu365991DVWyyQ26+relWX8ai3ffiKl9WLZrr4xArM99pnTHstsJHw+ZXpclUY37xSnCdVa2nyv
c2sBX7xRXyeE2J1G6Xj38cSfGrJTvuxaWpQn2+N12vtU8SSNvvHC+AkwxibyCqgkr6h88fPCPIhq
xFRrtMY+R368gUvqtrNZck07nTlcmLPzWfn9eWxt69DRFnsgOHtRZGHDFnrKt9qjPAjWIkXk9lrU
UXZyXTl+QNzTrtI54wdsuHMMpqI9tB25z3HKQFoP/a4To77jpsyvgoHE40KRxZE7nybCLNTesIhq
k1PSdUH1XbkWbB3UjAocPBI93t6caX2yBehMUKE31hXf0qqrRHZZpouGMyzs5wlr51dYMEagy2RX
JwyQZE60gNauSpU6oEkUF0XXmZfwmCj2K2u49JhUOlZ2CqG2TTpnhwmrYrSe3cS+M0Snr1Vn8YHa
C+g1h9RXecu9aeQz9VSjenZT1bxH6CzPrttGaxOk7Oqvr50/PbPILAvJyiXdzrEcuky+JU6/v2Fs
bMpxMgTGXdqZ8y3y9mpvEBz9NGk6W9uA9jQyCrh2CKz/wGuEC7BTZI8T/ZB+ZrXUV7Vvx6emM5vn
oHHrTZEW5r4hAVNjfts0vV8+lg2/JR9aDzvbQDBlwXd/lrC9K7PDiqO8RFOSJO07bbIfUDjIW516
Y7rEES/WPK6m3YC/enmg0iTdejDNW68z7K0AUed36kFfUR41335ftnWGmUcIf7psGwqM6DeIf8oi
NF9Co1TPESbk54q+A8q7BFmkJd6olETJSrxXZr5vZIuuhlasngbnvsc5OM2EW+ZhGl6HZgNU9tcf
/3f8zr+eV8vHvwScke/go+2CiVhu7d8dGWNDU08yt3gy2ppM1g6H9mpqG+MexpJ3QPAxW3ajjIds
EgMaBl1H9aVuievfh6bgeHG4BwGFiiY+hflQ/6CJGddnxEhEAqXVxq/AVryZBfM9NqI3dv/+G3CX
45WmGM5lHFx/fAPVnKvWwlx/V/iEqerM0lcNipNdg0QGCr7iORM3I88L2+cRU6W05FFNVv8wY9O7
gHqPcacslW0QyD/Qq1hnxAjU9ti4JXZNEcYPRdDAkKdVwkb616/9+zz+04fv0mmGZNmmLsX982sH
QRYtVKl3J3uy0FejUvFPruY4PLTYy56sWcyXmVb6uiB6et8hDYfaINT6GNZiOCEtoIgKTPJYeCOK
a9JqHzq/RFE/uoSJtjQpX8+hEmfWD30zlqRyQwqN6icxqmAqEc0EKh77oznPIR7PxeXT4yWsCBYJ
6I7IsNLoBfDsMEI921gAD0aID0MRmkFvQeDvCuWgXStS/YpHb9634xAze6ftFt0NCf+dbesvi8zV
dmWXLhmpqrat7ezU0c6R+bsFfq5SpyKZN6/rY+GCeNEN0SIo5tT4vvXiyEg+29hIh62f8y978LPT
rFv7jvUJqLzMnGENbJR+mrWadxn1iq9cecOXW5TLE2T5aKhmQHhSzZeuueiA3ZInX70E1Ex2mT+Y
tU2pqUvt4AtdBR+ORKNOcYw+5qOt1oSXU+GFneKM2FptPADZK/KQOUv++kJgSPzD2MBtSM4KMwPh
GN73OPinsYFnNcVv+dDcsZV3BMzjDqGHb3k2F6MGEsGgvg7ShaHAcJbsGMXqHz42UmggnkmUvSpE
cgiv0iIrMKkA0eGZNEW+HnALlFjGql3XgFytuJPM92k0i0ce/907EpbhqxeBa2yo5ixRbqUhXq2K
cexyqDpvWwaw/ivtVkQmF04RF7vCoiMG60TZH0I2p80018ERm+AjeLuFUx5HZrE2bLHH2GbcgoRM
2DR7s//EGMkjMqeoBE+APGhrJv+Iu/YQUGvPyLl8r6jLu2eFUpssZUgVbYt5GznTs1VDxmPMcla8
npQk/IwbgpxmLtbMVu7ap0X3g6CTctMOQ36SSJMPc1RMBpDDjHoA2Eheou90EdX3efrEOSCelJER
LjPXo0Pqr6CqQkExwHLkjZ8cUuYWlNAOTwO09nX6aZCtf2cM4zLgYLQ4mSFCNUOV/qbFBZys6OHp
tvAv9Lwh5+SRV8jFlaDGlj/HXb8Iu1NUmGusdK5LWYtVPSRJp44xBlJ3NVuZ8546MUlVCblf+YVB
VijjTzTdJp2QxnYGi3kvCypZ1l1D4/TCdplroyIHOiH2nS4BmQP/jxBhhjtRaeARP/ViyZmYrsns
51us5zF8SpDpu5bZ8tAhUCN0Xs3zT9vPwyNuNQMBVZlTmQawm6xwsIxbeu/oFaCcLiVmgc2W8GKu
QtEwZa400TQdfXQssnVsbrDGFD+DYLxjdS7E2mNsjVekGFZAh3l5FQRlemPT/L7mMADFUNE0337f
SP/Rhj9M9dff//bjsyRgV8AXio/u92sqZ4fPI+N/1zNc08skq//hR/6x2Vr+L2gRoDftKHB8gnr+
tdkuScO+E4bLbgkp8Ps2X/8X4vaQHVAGwlaMzPOfm61rUYONOoKQNp8zDkHEv7PZEiT7pwek5xLo
E+BwZ1Ve9uU/xdDlqiccso/YOvMIEGXNtU8PTZvgBIzi2nVvXZ+6Vyg3E6Q4jiOSNBAQC3+d47EY
mQmIuKtXAdGnPFZF3jl3KKsQND574WDkzDg53sh6qPJDMlfmeNMVjflZmvVojivETtxDTBkkVkJM
y4TErdTOw2EvI5eQjLTJTliNrJ8OzmG5Qq4Uvht2jouRvegU5LAvUiYzcumguPPCMd4nYNAberqx
7uVCUjHl+D1+TLtFMTUXdYu3BqzrMTCN91D76abEGoaKiMpXPx3EUcxzdta5K47B4PVvY0aRqMvO
4q/ayk/v2iAkdV5JPd0MxEhGG+zOREg4cMQGUflzF5LaWdSbyEwpO0LzDtXDQyUZ/XcxDt2jwjmb
XXlYgDZK1ME1pyWVYpPQ4GaFPyEqw+3NMy3SESSP2YnpPvC6jmjouJ5e4gl50wLtEpAAA38fuGhI
V0pOaMgnXv5R+HF6MY9av1C9heTQd7VJvbAzbCM/B1c1ray0dgGRm8mKMPP6GV8bwU0JWPxiYytP
hoKsxQkckvRXxjOTMaVrGISIXWmQOwqA6EDDnGwyT6l248NKvHZ4Afwb3gnzrJ0Ppd5EDC4bJnhn
q0z289LI0p9BW8BwJCI/KOES1J6wQXpMrXQJpMFtM7sax1maJxt76tCd+lQNTBLm1iwb69bwonFb
DaV/il1Ky+EDPP8TvtraaDRBV7ge5iWXQ5a4h5IJ8GDXVEZ9diliny7NqjeD+mTn7gh4GnmVCsMt
H4SLE25Iq/rGhQuVR5Qjlgu/QDgLPQCh8HH6lco9091CWg1TKjt6vqot13E3JQU1zm2vEr6r2RqC
+7KuxIiah/bLp6IdUFB4kjrFKUXkumpNvCVrR+tAbXybEiv0dXEbnf06ST+JgwIfyoqASNoinCgl
GTyRqDVbLJJWIxT/xd6ZLceNZNn2V+4HXKQ5AMdkdq0fYg5GcAqKpMgXGDVhdMAxOYavvyuUmd3K
tO6qrvd6qKyqlChSZITj+D57r31mWEihIlfjh0NYDqNuNw7scyssRVNCH966q50K0lLpi/SA1k1p
KmHvkr2Hjbl2PS6J1R8E6zZaH7Lsgas4puG0YRdLu1qseGczcgKh03PWb8joDeMa1d2Y87JkQ7Mh
Ieuu65Sf5kYbZa7dMlYLbeX6iHvwiVUxzGHKC27prSBO0Xli3xbBsEkTF4lf0NtzjTBiNi6tILtj
M1uaHRdTuiM8m7DURpXh+NnJOrykNNRRKCC6C8DyfHmMBuurBf6Q95Tl19M69PLZu+trl4G0b4jt
Q42Z688TQ5NchVyFPjFuO/Vexrqt9vzL/LpsoRzhwEk0P0GCIFOHwavHSFnS97cvReqMxyBHdXAp
9f0xWvLZo2z57GZetzyZwjH6gOPLro9tDJQn1JZ9crtOIB7lzqOsRt6PDD652uYJpxk0JGC8c5Pv
l8kNb3IrpAA7HK1pOk/2WJ8Ct6uWDZ+p2Idh3F35sDGGD35W9S7BTb5xFuk+WnoWZucOtAoDd3NO
tV9FQNRzK9pameZKK9PJ/qQXmW3wxFz3WwUR2y8tuJqPXPTWs9uWBk1xMu22raXkvSYns7HYTW+V
jdv+2CbXUDgGmm7r44tuT/wGyfxiUba94janZ7phw0WlNyybPUetZ3a9WqzymavEZsLRvHY6n52D
57cJCxyqsw+AANx6G/dqpMKq9tQgMSPrgX6Jiko+e07cF0gmr5KXMGwc5lB+NpVwDhClg0efLfIm
6WPsLE7aHFlDBGJbESHelpZHESNJ7elSxZ28K5UzmBWJC2XfjrQ03C49rpB92NTu56afPiOjGNrW
WQTbGzsjRMIuSfS0YZt8Gm6VJtm+zHZ3UXlNUrnm+ZU8wiuNW4fy+HJe5oNygz7w8NFaNOfe4B4Z
wzukJ/v32/W/56l/Mk8BibP/Ydbu+I2o3a/j1B8f8Z/jFMUNnLE0KlDu47MW+K9xyg5YB7isEv7e
j0qZKvdAIRyfWyB5LkawP7yiP4cpIGvX2Yf7IaPWvzJMUYvz92GKP+Ea9mNhwFXU/Xu5bmHHzeAF
sX9HGtQ6JnE1NSc6q1iWWiGokyDh4q8KF1uaiPzyacHJHH2Bzf89hTT6JIOCNjC7dj/5vk0LVmBl
JxiEBJRKJ8Qwris/VFwQu6jeWLhD+guh/ITul2Qcm2dRNXTYVSYjiXYqoqzb4/XJcx6PaYS5Csll
B/ijOqp45jKZD82a2F2yqRQGd5v78w4+GnuGPBoeyUjQjJpTXHYuMZacu8Hp97Nvmhsnasdvi12+
S9KD32TUiTfaWIO90Jl+Z8gSa1wQPqiP7sNtc646AJawIwVOy2Qyp9NB6Fru+EFZdxVyPvCQwOxS
EOk0CrY0AJl2HejBVmbnUQuD/EUV/L2Vps6rmadrZYbmfT3pNQkQcZkBNl/6oak2cCBfSy+Lnica
JFl5UKGjneh1mkJ/a8S8jl2jHtkfNAc5tM5dqxTKObbFtciz7KwYZI+en2a3kVV+RH2DGQvO4NbT
fnFqVBHty9oyX6h6i49z7Lk7RoLyuyozBJk8tL9fhcCGq1zLo9fJvg+D025hAUyfPTscK6zmPIka
HSbrhqfdu+MMAG8DcktTWL+qTBGG4lNXjYYqmI4GXiq14QiX9RbqdLD2dKCqVTBWGJBoAvds2qEj
9RQsExhX6Af6eH1FPjem83dQJMjA41UtDngeG+aWgMxEWZtgU1ls6vcC6X4GzkcoYuUXdnKRhV08
ECFc7klFUVO7yOacuo6F2UlMHp+FYx3+jNzLvER+VJabPY1+V549EHbnFJvFLSh0CNppPD4QeGp3
VddNX/tQEktDne7XQ2HpHxGIOcrDR2nvVZCPZ8wc2WFiGDsTGML8O/lj8i0F2rIuNTQPCiKqZEU2
NDjZbAzqVdYH4g5LsFj5bbSUjOOOqNaNz2mfhN3wQp0PIUzy7Q5cqKJhqyyCbOMkKdNG6sCSshhD
V7VyopNRCuNfryXoG7wf7TXXds4avqig8TUhh7l7TtigqxUTQPqjxuW7DUOSHAHW43PrWd/8xQPD
nKY5ve1xAgKkpfWS4i7WDy5EqF2Qi+gV62qxMm1A1S32aBUCOyhJ9Xwx1K7vHFx+Xwv67hDdmELX
vkn9/bW9aIXhbvwc1dJ9sIjQwacN491An32yropxPtUMKf2a8aG+Cf2C9lNCOumW2tzlAYBbvV0a
dvi+Dy+6n1yYb0APLiWQmD05rOEFxlQNxa6CWpnHiAtBlGQnS7tw8VQUKloO+Sv5NT4NdOeog5M9
goJqzby1F5NjxIjnbTaGy7OZmmll0Lh3qSdgFEQzP5JexrdpSNLUp5XTjsP2E5s1/xK5w6Gt3OV+
xFvAs5ym1IG3NR50ZzrSKooNaPTrByCXFuA7u5vIRYbzU9GV+lZ1hgWb0+TvmaBGxvKx+Q1jOx7D
OUvjI6mmgKKthtYszEXupMUtDhXMdvX4mMimPc+5ztccnuKuI5FJuKkil6Uyl0OhiTaJO4rj0tjf
cOX7d1pSlQx00zmqbvBXmd2Rw620wyY2TvYt7QybONOfrEDPcB4dt3/CjjV/5ypLX6IVzAzfWG8C
gmOsVG38pih06Zpy4mIfDJPeZNekqXCW/pSlw/RclULuGl0lSGzGvxWwCrjMchBF8NE3MaCgN7e+
jvSwIdfWVAKCl/1s4az0/DcegstBRpH13c5pc5xGAmW0aQw/8tiq76SX1ZeOvCrIINptyS5/JItK
to1dljRuGUNrSGehRCN+viHT9udWlZcO//QNN5Zq7batPoEO6h+WCr/QOIXLg7Dpqu6o2r7K1vGy
lYnf7pXEc4aXJdx0XNo3Q5DK78nVAzoG01faFRG/OTPLa3d3um7BsJxT63pn1974qoFQrqWtlwsz
YISRufbfhjDlveH6GsRgCPwqK6bbKh0sDqwEcpCXyfeiNEBigia7s+Oq2i+itj+Il0kc2cszRqN4
7Yyzc/CMr9VK0Pf8xFV42mixhEeE+ssi7CNrZnTW1rWvaShKKmnL8CJym+Zx1EXySoEd/GJuf6vZ
r9KHvOxm7t1NMr6IxG9uCKAFNwllmyEnaBwdODcB8/Ti3JEavSzL8DAkGUHoEj4fFLWCaN4wsOVx
1BUEuOItgQxM2ebZX5L0GIXWpcBnjquuJRHlusy7oDlDKk19cmthX25B76m1COMzMI1iX8MLQ9nM
Q8yjoJxGDVaKN1S6GxT6ctIP+cqZSiCTYazQL8kbRgReP9JM6L1lhH9aTBd8tYOy/NJ22rrzyAd3
rvKeQIk+i1lS7RHFDRYpl9Rxby37cAjod/UC89ypdLjxfPWRL3l/THO4yw0qC90uuOmHBVwArICk
u8lwfBEBSeSlS6r6YUGf3gA79AzY+kewVc4bkLHxDESHxRcmcPNqZ5l1KBfjnZXO8hsn83a1mzfo
mQg5vnyZrJHLOWzObVa58SpITPkpChO9H/qwuQcLZK+nTgNpbOLvIXGCNV7vdI8TFncWHsVDR3nK
OZVyPGmvSD6bqANc0pl6oxcYUdL3lh/gXD+litZSp8iDpyLmS+jtglQHJDuCve6t4VSlddt+5yJi
kRWQQP50zRqBfebkT+c5tuVz2RREKXKXYmerNXvaXKJdNhXxezvM015OWfuOnwmzWzRE+BAdcwwQ
mXal372PtMMTXEChSTC1calTaMbphzV45Bsoa1wFYb7cRBHk1wLGwtSfgtqXuFBrZe5kCV0cGQ32
kQjK59zyqyeGquJUNSGPes9GYM7Ggnpksvr2nuoVfQcbbKd8V+9D1rO3cPvA3E6etU9zqXbcjZNz
gLK9bZ18OCT4y/D0gqd8wPo6HVNurbspHNrNnOceOZ3xvbM5ayEqenqPEXC51+RF1oXX2jf10lY7
5LnpYwhj+AldQygvLjrfWxUlDZArn6TExquX6WtFaP/dp9dAMOZ+qCSKN3whP1AYml2Oo7Fez+gP
x7kTIe21hYWo2NJ9GTSFyle2LKpbPTkkNwrpb0ejWO5A+KIjuHXg8iwjjzQfJAt0BoIeRX7P3Lvu
M1HuRmA2OxFrnqBjbN8snAM4opk20zAUh9i1xI8QFPmqn0uzGnoCELXfJ1vYw+2K0aPdwvV/9CCC
uuh2MybRuLuGhByIMPyo3+H9Jwe2JPE2qAbdoVJ17Lu7oVuTbug2DXgFKseDOPjcpKKNdvYQXOmx
4jHQPJBWZBZygKC9/XXSQUk35sSBYJySnEjh7OIKBID9FE7xkFP/Y8K0/poNypCTUlUZqU9odkUh
b2IvzIpTP1HS/mmcDd81AEqTZbGxrJiUV3kLF9UlZEQCel2BudkAIi0CZKyk2lh9nPeUO8zTdw3g
8tsY8RUyI3if+Zj63YK3uZsRTI5YjidqEg14BrB/2c1gwua20fzuuvPrN5d3nlvM7Y7PCBU6wuo4
YCbdZ0gM9SrRU8VeUti3dTaFR/+nsjf+FPkG/9MCCnPVXMU/WeoOmEWw6BOoDYLupIAvraLTM79K
hxY3/UcxUrsJcxA1o07H4SDLPryeBvOGqc/Z1JIRxhm76w4PWdK/CpTws5yTqDoIXlflMvMEdTpX
NdPzZ8WGzOLziULX1DIZ+dqBamKXiCgDNMq2nGsQvEAfG/MLiy9sR2U/v41efJ/kId9WUUbTE3Gb
ZGNyWs/X/bCI21knzjrvu27TuiUiawcVZoDZpNFeeQoTlyMFAdyLZeSqQ/S7mVSef0rCsn/rGT25
M3Xmbq6W5El5S7cLr99selLzPe3y3L5Qb2g/iuGpAK6aWPYOWhznvGue4liJHpgHv3UggnNk2V9d
+iQC9tvYzQvl1LiMdAgbuE5eYpaVZ+mwQyTsIayD61xdcFWEd3Qw4kSDtn6CINpVmzjWVXALMEs+
VmnzESwtMRC9TCj7ViqWdQhZOFtnS4LuLeBWkUGfy9dcEHgJKV7f42khzD4PtrPnKtQ/Y/Ucvxn4
u2sNSQ5kVKIhILB0zVtsphv8EvSc+/SOr7h6MOs07NA39GiNXxamPiZ+y+tW1IjPD81P7b6KyuzS
JjALBaWwhDeuCn8XWvbWCcCYk7nLjul1CUCHQ3ZU18UATLWr7M2ywGdrQMR9eU7pPvVWvu3zlyM+
Um+FV8Ab4ahweOWPoBnyYLm3ZnYRJaUy+94x5aW6zknuwusKawI9742g3uW6zNBMvvhaovpQ5bEN
gpCuBe6f10HW9tqz5zJcZ5W4ksUWko1zMwZwzrJcNZ/rfgzVvQ2nwQUA7HMZa34uU/Dap+F6SH2M
8eD2/OWbNV+XL/bPEmz0aP5AY82vfTXp6dMyWkTEVlbPhbd/GESHHWQ7DIET6FXkttN44lvShuCI
k4aCVrezaxId/1dJ06VXptDdkkz72AqaT2Wpppdf1mn/jfHP/qv3kuuDYIvv0XXFVIa6c3WN/mqk
0QT489K1xzv69LyNFTm0ADuGn4g6WqDj4+TdUe7e5M6NW3g7S7Y7L7W3aNq3esCDVPesDqx9hL5a
QKn7x1/c1ff5q8/k59eGP8aWfsCyziH6/OvXpmzTVCKm/F3rllQ9s2J8yMw/c3L9N5+E7DFVFzi/
RfD3bwDFtBOXXjPeZQ5tdfzHt8pdFdT/liR/x3X9E0nyqtTxmvufV7xPVyzX/9l8wHH7+FWZ/OMD
/1AmI/a8FEz6XhihJf6uMv4nAkz+JnwZ0kjF4pZCWl7CWIOvrC/p/QZXmt4a18Xs6Qa/7Hmd3/AZ
w//yaeKilYgP+o//95fOy+5v///XLgtsz397FUX8EYTzbZsmUUd49t/8aJHAsRXHjXWS0jaPrKTV
dpGtd1TlUmzR3LqNIIh2cUuf6yHVZFvbzNERI266SYp6/DSzlGP7wTrAbvrwUMCAAcGb59W6whRC
j0OVbos+uSTaPciCasJYtuVayuplHIqH0eHIK8YESgeiygoyNAmPjvrHiBFl1cmCdUKDH+iprxpi
H9oJ1owi6k6OpvvEfpYDL+jlhkmr/CYsFqCh+4yG/8PVfQOeaXicI+TQvPa9fTN6Ek8qF7hLRpjx
puYpdpoDkGerCTFvD26CVEBZMbGPfnBUycT+hvDLjWzjaNd3g8sRXC+gUvl23rW+5UyrUc7xxgBC
JUU5NTRC4yOaD4toBY5WCZPQa7yzaMMDi6WLFnaAJzayb1VhnwjSqU2O7xChio1GkRbzqmlQdXqh
1ZoXDOpSBba4SYqREb1ZAy9q1/yw1GnpYacHnhWwBM8pxq5jGI6STrPJSabqMFUcl9wuJ+oUyuWp
8SqyRnP6Es228zwqz8c8FJi3yq4d/N/oHWJ26/hOt7MjtmWdZrgxkR5tcTIV2NmnqoVtMyDwgGf+
CkPYphupLgdr2Q1AStmHVnVH2p+smlmhQgH7AhI3Xxq3Cu+iJBIW1eKNO63a2TTjXjlde3ACb9oj
X5J+Y70a3E+qQrQOetGz9bYUMNtw6VyzojDKOwdFK9bYDLNii08WTzdkBIULdJDFnTWzr7Y2lpqm
BMCJbpe2va3zMrPSEgAjJiVvxR/UBdiQzFTRlBmQBvbbt9qJvUuLFQlaVNTVmZUXKFU10wNs6ULt
q6YOgbC7wWLMuItiNp3LXi7E5wCczM7sP49i6MSTZWY8B1sryvH7E3ymc8nZ8dgKJ9z1hV97Yrod
s2rWza7pYgiudins1zrU0yM+s0Wt5rxqgMhkdl6jRiZsyG0vitfW0HXRNpuN9ZIWXlawBAzIMmI3
nG4LG5cpY1bzzcOjxOoQ8Nylgjuj15wkjV4hCKQvsVfhAbIQGCBvszy8X8zomx371jFeD+y20WH7
CohtbqcH8KXWNluoNlwT5Zyf2jhlKeHiu3otsjICbtX47nuTSlJgiUrum3Ru7v0mC7d0S+i1n8KG
wwSO0LaIDhMb1inCt+VyyGZW6TAgqhfWuMTygsYm9AcZpitXYPDbo5PnUCXwP+GxDCymkq6HYpf0
k7exLUJEK2FXAT/yhaRy7rn9zCSVOttUdP1lMEH1gPU42eNEJuZgaCrITfIpLvV00qV2vFWD2fbt
5yn/7x3dP3kg2ui7//CBeCzLrKLY5NeH4R8f9MfDkOZ1EuEO3d4ezqfo58rtj4dhZP/mQS4hUROF
EazGa5Djz4ehwy+BSwgp4gv4Iq7rNe52P5mY/m+RHwR0S0XXnI8gIPS3p98/ehr68m9PQx7UTgDA
lrUgu2uX+qO/Dm6Zn7HPsIHcTQ1gCoLFtbfiMPNPugnYfcyTLeFakQvURYMT/dqZxbLIhB5x5A5F
9dDairLIsC79m2UJZLwtTb2Mq16I6ZGwu5J7O8er8lhEefvawFX21tDck3w9wxIkcud0BulIhQ04
NeQ7zCZigWtCbdg5yv2A297YLkdMqL28YiKjLfKa224NfSHp2h1rylc6bBorGVoECfI5+PqTcdCH
EcTuRbiYWHTZd+uZGYN3GJsX5xw5Pe6lSPm38NWClTLDpaNpYxd0lAOuUDaEy03Xzp50ns+PUyr6
uzZxFNtyQN/bYKotAOnhlHiryhMJ8meuL6WnwVskY8OKoJ4PWJ2iG0e32Yl7yJ78bUtNQp3VO68C
a+F0KbTofnQKrDsezG/ZB84rx45DtL4tn2yHXqcole8JgP57r56jDUlB92Fw8vZo6lluUtt5SP0F
y3DlB1ueCkiO2BYe3MAq79xqvHgCkccrS9or9BSkX+HV670MaC9ipVOcbKUA1PtTczEtt5zVkGbJ
LTqMvBvTqxOXS/lwFuO2cer6Ltat+pEbHzYkdce7zsOsxmaouzh+9NWLCXzaMdh230ob6Gb8A2j3
awQ0Z4VBoVrr0rsxI96fgEaVp7zt3Is7RdPJ1QEstk40j7pIv+TUoX94tT9uuEWd2NXMGw+a+Aq7
uuRqq61HU0/qqWwLxQqo7O4ct0ixgONfiKPisS3z/s6aimGd8Y59JigZr2TnTHcznTobPXnO1vb4
Si3Q+Bth4uTTEgawoMuwgRSYVzXSc5XnIAe0xt2SNuIGT+u3kt9/nwyyfMQgDwIbw1l0CWgNegyB
i7ITinP20XRH3UmLHV+uuWIVAPr3izVUF+Hwig78oT9ju5KnGX+8bl25Q8vqbuvJXd5YjNFChxMX
k0me2hsti7JB/TZy0xTFuEfJAtjaDCem4+5GpP6tMV0DFNxnXOSRna/DfEKIqEqD75DX4GYSM9NR
DIeHuMKLxRUJo9qFDjyxi4OTNKCwSeEDEhjyh9RtgY2RAyCQgl1NXriMl9sq1F87HTAS5vXLfO0y
xQz/rrCu7cA/9/NaZc7Jk6xjoGacyvmblZBQr214pcsgXuUQwdKYo/igR2PdjmEE+HDQySYX8o3D
sLt3tJp2FmviNUxQ7zjjLnmRFG7QJIU3TMV45y3y7X5uMb2kTNeZ80ZpQ7MFNNvuiUs4KEE3S5+d
e9Wnq4aH5gxmBmcM9ns/WpGnVtSC40caR53tCgCNa4k2cAljt3zUoZccaTal2giZ8kin9PSopnLZ
V31Bvxg32P1STP6tbA3Ae3c8trOMC6ip3fg4yv4FVoaFzwcPFlvctOINVuOOEeA7MPJHG9CGTv4w
x6OrzmPt3ak2/IIb3dv6/hJ9ypFJdtKpiqu3Ln6A7JvdExX/qKRmfdGA4lgy+8PXxutXaSv6967l
r0xJj960unROSVmhSTseL2mRlGujZIngkZYPMF8peZk470qQv/WV2/u+YGcl1Mz5bAZeg9k8ze/R
PFHRoDLRPDUtzBFBDCwJK3WPa5BriIkQah4SLwZ7ohEJsQ8waK9Kz2CnXvL6CHOWkpSs6ili11V0
6fPgh65ZaCYOyPMRzysqe2hDMLB8dEbtV6qO1xJg3YSSPHhsv3XmWzt7oSQpdHq1m1Oo9Bzu7Pem
4SUt586Whxm7342qRDrwbLGar4VFrwVpzpymvSlFpb4v2rAGSlVP3MEGNgLnSbb+48QD+8ltY94i
xchLj9WN8T53dtbepIuaoXyC8frS8+rP1jal2iwmrTgAMOrr4NLQ3YZqRjz9pnZEeNPMsbXrIzh5
h7jpj4zeyX0KAPiJmh03WLWGsrm0iHnhRsuYvulQdlvjSHWwsyT9wO8sohWNWDT9JnMvz4nb4qAM
pGY/tIxDfDQa6Xd0jTErkqJE6znaf1SFRKuiTna87U3XPRAyacQm8GfUZBz9GoCCN3C7oCh3eBWx
23w0rcjeeCZj2BzVcAv1Qd3Hxot+iCkd6CArY5dYQWFeLa5Hd0oExwDF7rtSrv/NqyIPsz0RwIHe
DgMhgDq5o1ebo+K0XXfMD/OGKOLVbxPzXWRzlYYvg5m9M7ua8puVixxuweDQyujrjMtEI/0XniPR
VmME2A14fiy2IYGO15Ay0uTYZtP0tUDmkxxGCXgQeMkPU4AKCDYntR6y3O80gULVvtFYVty55RXv
a+JeBmsnUgvYuKb4xrWruJDAfyo7UK8IqVV8xMGhoNWkvFl13Tf3S+OCySePFM4rhwI76L5OJG7J
E41v3jiP3+Mwbd5DSa1GhjTR4jdm0cLleLZuyKWZh8rjvIEF3VpfpZi7+5l6DByiFOAcBuyq7YH5
Xb9H3EEJQEC/Pmqb/OYmz/KGXQJxn9cmzCSmzNrlTi6xo9AU4jagWnR55D0HUH9wBFnD+eor5ivH
4Bi04i2O+lhuq0wU08Y2lrcfSpld4kiTO6RTdF2xwwfYFUp4Hm7KBtSzDZaLwgm4yvfNjZ32/sbX
EuetQc8oHV5wQanxh4N42jYCGgyNVP0W6HkkV3anH+2h6zed50Xn0jJABQJ4B5spyPWxC2RbrVRZ
tW9Fm1+jxcnQAePEcfy5mGGnbXuKGRran5rlO7WR7m0ssGO4jv9FJmn0HKSV+qhx++7cFDbShiOe
2/tsCkgb9DxyIuJUEscM//9ttMjg3XhtCfAF8yW3S2+hms2d3S/BiHGqj233JYJVkq1C5U5silq8
QFWN1ZdSAP5nsQxFeKDQZL6ERdyY9USq7MNEhsqWytPvyNX9oxcBoAEX7Ii3YWGA3OJZHXgtiW7A
pRnY36IGo8U2Vn5i3YBviD/DbKie56X3u51LbOo0dMOM0GpZ9Ne0gIEVlXvHPCkexDJkn5squEtm
A8VQGYpPrmrAgNti7qNH2UfibgCZAbFb4cvxoO7dU/yBad5Ogj0hMZizXmvklyhYHAqTyeK8VHIO
8KmokW2rbbn2vLa7TNBqkyR3Xe8s25HMD9fKkmy39PrNot1yNwgxnG0sMf7Qqu9p7gwUmg5+QEMo
u9iVge61Kfy+fU6w6X3xydHsTC1oDuSnuVypOXK4TZ2pINfuFmCeYo8dR9YmuaQEUebfNPb7aoUa
CwcD6YGjxR1va3wUr2U8AWyFNA/p17O4H8TDucXkwFqy8MMTKYhonQhmRCyyN7hrrQ7EakPUK4tQ
vConKT53YYAQhJGKtXiaeWCjEML8LTah5VRYNtBf/JBn/obl2cHh/zVesh7wIQ5npRuzSyK3OjZl
4m6cYnnV5HxRIRy7/UhwLDy4TYNbRGTt8d+35P8N88KV/jVL8z/Lxs/9R/rrDfmPD/jTyCpwpbLc
4GHoI8yCP/vFyHqViwVYCxvB//dr8H/dkFFw4QH8IhS71xYJge8UTfd6nXa8f+Vq/LPJ+y8rDVLf
rnDpV+ZZG8FZ/evNmJGNRP4czrfRlSRRsLHT84xPYIxelJIu+DXw7sBkEn3qPPiG9jxTEsaV6mFu
6CppQZqfwApMD3S4AenDfANXYfYelLY7arXqciKiz9oMWc0sB6V8GY9IgnS1NOshMmEkn9N4YqN4
GBR5Ex8zBO8PdoXWfcTGSd2g3bUdEhxs6xD9N5iz4TD66G/mmATQFGlnBbecQ5QLG/OkDd/kJ6uq
WWlpmTpym+TcrE98L6VLviWeALpFvOESLbBlqKuflsIaxORWSQLjY5lR4gbSpwmcxV2PlR9/qpRD
2IAkAu87uyZwOFhfxlRlFPPJFl46+9fHiRG4n9rmuJDn2KV1PHxEvPtWbaeATtJNTO2vyF2Ma1Tk
BesI2oBT3eQEhq4uYSJZ9DGOozDNicUkjYFc1cLpLk0KYx3Jg47zpkBFnJ+s2WaPvBFJkV/ZzNqj
hM4hUDRASBZMAwdbJAwwdI0Rgi2mCwzorMUk0YG1LVbKc2iC+veJ8L9aJCGBARv+ByfCsfqWfVR/
2SH98TF/ymbyt4CUshtIDOm/b4P+RB+Hv0G44k7musFP+YtF0Z9ngv1b4JETFMBL2EP+LJj5UzUL
fgv4heuH/SG2/StHAxvHv+6QUM1cm68CGjJzTOhcs4y/rjsH9JtsSSfr2lJHk0xTlh9eDmUC1r9w
iGCxQKIFt5thSQwEeqkEgAfhp626XaDMT2vbrootxV/mG29Udb+A+nyPCGlh/IgK+uT4KLWZ6pin
GhL+u/KI5nB8OvdtNvpQi9FsbjGfw6oocoU/qotKHwBr+ERVR3lpJ0owhPlQdctTFKnppYel+FYX
mbHWiylJ0hdCTx8Yy9VECMUif225CUzhKWI5z8omSIqt9pviS8pzHVm8VXRIzFRyQvqaM46+ZmIm
KKPh9spIdpk24gXjUuuEkoVKGCAyuXAoQAbn7r6JrhWmUxqnZzcPTLhlhM1AAVel77IBKOqvGpjQ
Ww2d427oZrEe3LI7JVE3fsUsV72BGqC4iuvNfMK51TzOOk8+nNRBK6P5ZgV7A3isQpNnlgaiFY53
Cy2AD9gFatjH4dQQi1ZjsOfALe5CV02PsnSXnZ77zdzVxyAY6XBsEI5MNcBRkfN+dLLgwW66iDSM
q75OHSkyd1Lhg+/ZGHv6vH9yZ+L6Wdd1WznO7iFe6BGgmRTTm9cnwSafl+EUTiOH8NLROGSWkkye
SDzy0JnXBOdQKKdat9ZcvrhKD0/sdrhbDTYtx5Sx25+zoIg/9xYOMz161EBCgz+PC88BkC3+qoaI
uR6neDkviT28lgXrFlZoqiWm1zYnvFrmR4Q/nM74ubeKTVdi0jOyKrcaX3S+qcYItxkPWHOLwNXa
q4git4/mJyGO0kNvn0DmBzBPee97ToS9vLaWsWcpGjd5qMKosg88SrNLqgv3lR1Q9hgtNJCsQPi0
Tzacvh37FnmynRzZICXaeEAcA+s2g050etMcxtk2lyRV5dqnrPHNqpL2xhUq+o6nOWh3vsDJurLd
Mcy2ILyjC1LwMmIuTWrrc05m8iGVGRqKCUGAs85aiq+SZpkIGRMWaCIWtYk8vJCNIgLPz7EA8tml
D8GUd7edPac3AdyFaGvXIyb/uJIYqueE7WSY159CtxHXmuIaumTDr5PGlbeNkUO9xS+i73IcB1nH
TZt3+eepsnNJY2JCUplvz4TXBoSryQT/VVd20rNrjcyc+7iK/z97Z7IdN5Im3SdCHswObGMeGJwp
kdrgUFQS8+gY/en/66zU30pWdWbnvjZdi05FMBAIh7t9ZtfC2SyuKnTxCl4OnGwe+pMuTBrpwLxf
ptFZTomXZId28m+tIOMQ6wq1dhzkGvoOw4cZ0sS4lfNQvBA/ZixURJynxED4ZJ03do2hW3oPw+CB
4ltSq1/37tLC/kzNaxfBjfYnULgurZVEZSUQ23zBRBNRORE4WMI7fi/3kSQusErJyzzNHwIW0qWZ
3YoUim24cRvkvQdXSbK+BbJm5V3bVmscpqH74nKopvYgCCm00JqZg3hGTZN/qbWeVmplrdAaWzOU
yx26pQ2wCQWu1lpcsMjibuocHPp/KHWg3ckuM43ni3QQ9GjmTDEKJddlxu9Da35kgq/G7MQ4k1dy
jHY/aH0wRCgk+6tHGMYpy5C1aVdewdCSvIzWF7XSmBCqOkZafbS0Dim0IpkiTYZao4Tyjh9V65aZ
siLsnqzWC6JmpdVNknB8ycuPTo7nXnENo948Zx+SqBXm5s6UydP8oZcinAZiQUFFSgWMWmyZANyb
WmWNkFsRgm78KaMzDCEWBxX+u+UstEJbmvXDmDrlqpxFv560lEuZ77ixP/Rd3PPBQSQQHjFk0xbz
LyUYTbjFpH/qHHnutVxM8nfc21pCtuSCT921BQJSmCcn+krclI/XqBdcavISzpO786FV2txGZ18L
1WZMBhBnAeI1det7g2IPjQjibsLFdb186N2yBksVaBG8XZbwHi8XaXC83sVdruVyP+x+CKKypzyN
rbMqw3ZrSPxZuANmSy+zQK8pol/iRwEHcQMGr960WqBXWqqP/Xi5LrR8v4xW96TyeFgbbLCB1KZ3
Xme0/CQQ/jt0cLRVhgF49suHsYiiO0+PCgg2gQmtzWXj8DWFqBGbXI8Wijl6TfSwwdZjB1sPIFI9
ivD1UIJyxHLdO/5J6oHFPHDrZIb51dPDDE+PNZJsjtYATMAZ5+JtQmygIiTEnDHMyw4UXLgbJlG8
+4y8r2FaABOAANa7TFI6PVRhjTGusj5l0kJit72HUl9sWj2IcfRIxtPDmXCWyZv7MbEJaWBbi3y4
5yYsrsPaLG4pm8Vpp4c9qR77WJZ5K2AJkxRlJFTq4VAROOHGGPTAaLK+eWPHidky8odSj5U8PWDq
8Xru5MfUieVQT6Dwwa/xI1S75WNC5ek6ZT20Mhj2nDw5LUCv0/no9zwiOe74R6PAV/MvpN1/58t/
N18O7eAvM6BX9QCj6/NO+V//6udOOfgNrxWlhq4TuB/9if//+BxyetZeOc7CvgVvw2JP/sdWmWZF
0w5sspUBZdx0Iv7PgNnmBUNmzkytEUNNPFf/ZKvsaOPfL6doy7I4PRNS9fSeXHifjYHp0k0D4OXu
6FURpR5ZZlj3ZtIqeLlps6vbLMCF3kAMkoaIHsEH4mkvq+hkdCmTXU1HEgXIrNr0q33uAvK2R6tg
9Qhy4zFoSrmhSo4BWm32IQWDGez3Cr5cpvlrlNUWX1y77beN5lix24gupOFxMcOlH6lTwF5kxWY3
wb0y1KFuS/9hqIb5b1yLWif48xXQSE6YhTYmWeK1n3SEDPrfWOMZObLPmm99gOn7eAEXZ/e9/lz8
3b8cpf6DT/STFZMr7qJcIFygXKCTaQfDr2cT24BbEud5c5wMqGNzXHyP6bvXPMD0b97p0ylIv5Nw
bAupJcDdYH9WSBSkRCUTvziyOZQbfC2I3gu5CfKk6QOufHe/JFl0/48/nsBSYWIwtLlNTf3xf8HJ
ZabN9qOSxZH4PcFCQ6/20sRftRlmj2DmP383DxcGTowAa+vnytA4DPAylRkRLHPy8kvVlWqHCdWa
boYifPzr97I+eTH09SQswJsIBzsGJ+I/fzRYAEVCcjg9tslcOGsnoY9807ZlvQk6i+EeseGboRus
qwmQ1wEfRN9sKdqQ//gzYweB04f1QQdaxacbFjeIoLzTyY7tQMk0aJEFXkccRY+hz6Dvb97s3+8h
DyEPdSXAIkav0CfqTteGhdN3fsboRKm7GlLmpjf4BTMAyBPiLamXAayEs/837/vvvxLPFL6F48r3
Q+HrrqZfb6Mc8SuNfYqKq6kdsaHwbU7OMNGklRIc++sv9tN7ufBy0S9RtVhUtZT56b3c1JiwcIVQ
daw2Zqez4PdqzG45x9D8n/76vT6ttx/v5RGzxoIrTNezPn15Wdn7kEm5h9SiJmtTR6I8Fakz/vHM
/pOv9lcfLUThX1e1f72P4wehZtFyu9p/vn6DT50mMJKUBB59QRus6Xwod6EgLRohqya03XL04RRF
UoL4BsUPZZxc/vqzfrp39N9gYRjGp+sLgMSf751xsXJKAnv+hlHGGwJCrb2KlRFfImdBHo0DOsV9
Z/mb9fzjEv6yoOu3tVmCCBHg3WIM/OnrHGOfUXskyEdgJ/jaEbQ5ISEv101WJfvOaWjF6I16Zhi7
zDE9etOwjMfJr+YfTF1byMi4OU90tHC6MOnSjRhMniKVGXd/fXX+09/p8cWAzmJ3gFPs008r95xo
UsIwDlAt/e/LMrgdOe8CUQPn1eQfKiNrBHZMQ2Agqqf8QpKKhIUDiP445LV7Zk4WHRFUnOvQ8KXY
Ec6uM8ZaoRj3f/23/vtdG5hcTfAGGOJ8//OfSt8ox+1iImgSmlD/c6Z5OV0bst/+9fv8+y+RKQJf
mRAcxDWT9M93bWrYXBRDpsd6AqYapprXWOW1dy6k6z389Xt9Xs65TwKkyMDm6eihOn5mYCyB9KQ7
ZyznlEJs4iAaN2YBUIpjfL5jww+9dCbJbg2zeDHKKt4jlfd/c2Et09O/xD/frnjqgaehVfJFB5+1
yqKj/JdfRnQQw9QtR1HAFVvBGHKaYzw06s5wfPO7pzm0KWE53Q2fZDTHo8xjbCtN70y/QnQKh2G5
7Udqs1ayzRp61KBSkHnOS3UpEhmdEgJH96pwoveR8+6XYCnURRVkZiC1dv6DaGGeUk7pncfOZMGV
5WTfU+bgP/hJYx56zuhXCZNO2qma1CBcPqm7JY6cYVVUyXhTYoV5LSJqr5TBNk4aDZplOFfRO8hS
rzlVZVvSKjc20QG9zZW7TCQacCs6vUeosVSscB27rwkmhrdqKJ2nyXGadjVHY0loGf/JezH27rQp
wQUkBKGy5ILMVNJlwtJidWP6fUhYvGsZe++IUIGN2sK2kXJTE57FlIbxQFTUd/eTa7IZopFD/ggE
maoqa8VL0E5dcE88gPuNX3+c7/I65O3RRgyMZJK1k+mzeFGIAZs5D+OL0P9WejV/xuKRom3TScKJ
SwvjMayd5cJzpvjStst083F5Ix/wtV0l5l3jtAl4SkWj7xHEok8ZJ+6hS87AmfQy8O9mKz5WK2xM
565XrFCBNRvfqjrnjqzNGeRjUVjqQJcu124hKwnZyjSTR0K77tehM2FT2LFZ3Wq/QbXJXF5nStLk
gquBypFWpN87MwT3EXXdEpM3Ahm/gkzrPSDcOU9BNSIwGDbXtoQK/R13tb2jDdZ9zbwW7hI/Gqi6
UVqqOw9kFLpDTlsY85/5Jl3cMdkI10q/FX7P0sThGOsakK+to+/DUrtBgyGbCM4lQZ9u1GyxgbHK
Wu3oa+FeogRcXeJpgSETcfTCXi5HQNSeQeOGdgdthkSjnzM+gFwBE4elKbnBtgg7zWsyxeYBuxF3
L90b8y2WcSqmBxgG1+gCxqOf5FwwM3aXS2wU2SkPim2IfR9BzJ1vaIJpd5ilLKyhgDTwxnvrxag7
2JtJSo1TV50nzKnrFJzKxreBa1lOpU5Da/oHTO7RY9yLbe1qmdav8gucO7r46Gi9KZXY56miD4OE
BTP3zHnBjE//nlvuzXrpV0YOs8w0ZrW2OfOtLXrqdyDAyjXGDnKaXFX7S5iON2lcLafMCndJ0jq7
aUhqIv4O0wwDQZEal3AFtiU7FXnQrcnRFphLNJhG94r1nvuCH9S5IAXfdDO+Lxgr82ZcAgBboU39
TZs++ZGPA0c29rlAzzeH3Fs3PS76PKR2iD48Zv3K9DchHe+rNEzuZbJ8xx/x2gyG3Ga0aW0gO1Qr
m+HK0TCD51aLLfRgNBSyzwFPtaGxv5WOe1LYsTEWp9cUviL+uP7jOEbnuhLxc9/gl0jcZT4lRckC
7Oo9Umkv137qOBc0vfaOGaE8GSNRfaX8q1y0S0ABZIkzMQSQ0AKu+70l+3pYrBovWxWNEUbC2MlO
Vu3W1ioyYnE1eAV/UF2AblqNi62ePOU6u3kq4AH0I+yV3rLaGzZKbrKZgF9vcgEvt8Pz8sQQY3pY
ao/9Qy1h5axoYlkuOfwZ7UgROyJFwY+sxL4wFz758zYseVN20ZcuNu8Db5ruxbQsW0cNw1Y/f7zV
XDegVdKmLW9lj6Qs+KUVR9dw2QrYOe68bmEvkgczz8LKl8xjRcpSVE0MgCOeCNROi0OTcfQZuP82
Jdu8XahMdz/QuNOsu8Yub4A0fhGFgncykftzW4UzNWYUlG16wMrZzsvsEsIK1dRVlnu3Jv6hnS+G
+GufxdPZGeZNn0bTKYONgjoOCOObA5c6WnkVzi0c451xrMIuOTkt+3biyliw1FhyY2bsHTgiFMZd
sXRiWy4dSV0gTmbZjy908QXvvTsTNfIrC4JK6Ymv86RCtTe91EDZnWbtNWc/BqHq0NAwfj0brY+b
WC5rp66btdG3gnD9FEK/t+x+1VhD93tjw05spmwBC+9cROmalzDqMMS6oXVF+K1iC1MJNOkivCui
Fg585EQOh/8scZEpOuvRoPRnbfVFeOJLRdv3MOrxEKY7Dj6R+zaTKrkTzH+Oc1tRYUjiZRP43AJ+
VqHuR7G3n3B67/ygBzKCyYzyMVnfxr10EMut7Bhlra3J3unGwYXUjpG1Hz2PGzusLj7ywToqQ/s2
bgsKHFrhXIUx45muAb4Vea21KYOphgtIh1yhZPA6aMcUC027HuWUUmZOcAiCB0H6fTJWNpMv5isr
WsxwK5mzcz1Qmn5jKmL+YKlrf9UAQqYwMjdql6HdWOyLvBIvHs1bj3y0+DyD2qzJTLvFcTHC5fee
4/gVVrrhrncNEvkQvUdJYq7imU4fY0fUbvSuObHrfimMytFo1acCziO/rr65TFlZ3Da+198Ecp4P
TisTgPlhcChn1R2nAMLMCJfnXGM8vWRDFezdeCy/6y4hSChN2H51Y6/d+X6Wv4deSeKhEU19RBRH
SwL/9EXI5lvJS2+7tnYLYJoKBoGkZ+6VFFzGTMeQUM+agb1sYNEK1tLAtqGRejgD0aCwrM62fOPp
Ni/tt8kIYeKQjiZzFDpUDsbxQuf7UH8XVjWeKGc0NkHIM5DCOrVfPAJ4cPj6W8sc5fesy1mzYSGT
D4vCLo/79egCgfCeeur5hHwDjBFADHGrOXlPDOZBfSphTsZuX3FM6o331k+qy+w19nU6ecMTVu7x
u9ulwUs8hBj/9OAR0x7UGO1MW8pCUC1RldXBYFB6su2MmEXpj1RHWHSk5iVsomBkXJq1GS7hKbfW
7KLiawJkYgPxFlXDbiP8pcXs8Ff188GtMvPiTmmxoWuVZwYDZprAimGg2ZPFKYHHmFFUa0VTf7I6
RqUbOrFrlrOFrH/gZDaIK5oTjl448xixUIe4L+mrpxRVGY9EucxdSKB12/BQ2Dtm058aeJ5vDWcj
Thio8BVErPe2C9Jvka1vZRQl85KIxoY1ZnfzwTed6MuCc+nVsBvj3aaG6ioKGF54lcqA1PGyszuH
TxSdjsB7ve4btOCU7aRJqlCmT2yMqXqKfAaheXvvO1SeaVOjYnmNioibqvxiepUJ1cW4F+OcrzJR
kS4Uwc5VhubtYrgnFlquZjYnYOJgrVoVVe8BZ2yIvZT+hXP6PS/spFobnJOZgfY1j0rN2TBsIovT
73iewz1neXfddna4o0dTrHMosrYsweylo4X/Rff/AdfyAtug443b2cxm67x4JVgE61XhvyO/MgR7
ewFwXJZLsWcuPz+0PmwnewjiC5V470aDs4mQHySTcbRPKcLuVqJmndJuKcCxIg/Y8wgjvumGfUMf
x/e8t8IVZ3yeOmyETkxZXdwMabsrp15emf2cXeXWvM/h2Kwog53XHKr9TU+Ny0RWGEP47B+8DryJ
WdJyLlvqOYAn8YCoo9vZkuaqL7JmF/SSukWj3jZGrfaWn2rbQPitW4xy1y2Nf+4btAMVm0cm3sSW
jNfUd3c1LSfaFHXNYJVqtvZlKtXNQEFAX/tPlLRcWHIRjIq0P/udes/a+IsVkg6xq33Dbpo4CRA9
M52IEyBSih7CoWfKteriYRMalvdUa3KeWdvf59BiY0Xx0SZIbBq5un5DdnmXDc15TsREKbD/Vo5A
fOwSVZuJFCeCeBqGr8pRbzOABj8b7F0L5n5aEwCOv5qNjAFCdEFOmrfBi7IsK3Ixzt5S27FNnykU
wcPcJ1de+2QG4/DYBm24TWT6QCIyOYgpzKl3GIdnw+6C7QyB4jByhrkahg5LJ6QxfuaLefKcVDz7
Ekh+WrY+9KuEmoi09ZFHp0wfJ6gZm/f1ZLGFTrsPBj3VfjjyjW6XlPM9se/wh+mTDzsZTYGgQxOg
DMy9PdqTc+6DEloeAzM6jQu7069ntzk9pIjOE8KFFfXHuOy5o8WUN90KVdOFzWISaNvBmYGWl7Mf
OghnEPRNDj2GW2nUGcmEENHUlxNHTviQ64467ZcgzqN3Gfn8AHlXRgwehB56JQIOUnQ/1RyLYm77
YUP1LzGeWM80lnqIXiiSM7aR0XLGqCkSzlIFC5xn3JegjZaLAYOM2h0YFj14aPM6Mzy6EXsNpi8H
wbI0ScxvYBQ5nQB0HH/PFCVEmb/gb7VytbPijq6QnE6AuDQQuWO4oveW9Pqtj0+4Qe8aze/Q0nzv
0iejPvKGPVWFiddI0nYjW4fC8M19Y1F7wd6el4aIZOBk4IC+8agG3AlLcL7CVvTNhyq7STu2fys3
aW69DnuRNVZHMgfZGpsf2dUcw2EqnejkJB6igOSQDxYLjUBPaj7eb2xcY7vUfneMfJpwOCeMe5Pa
hOeP/wS4HnNwn2P/RymR8Dx1wGDcvMqSxOB67mxUgsCZbibKdDcGh01mParyH8Kci4lz2QMN2be7
D6EYeiNjlLkONkOOblyUKXDeNKX/2wj5E8uEzgIyUNXeLz35tU57PkBKbJlGpVndSYSXWy8trOdy
MPnWq5wWqWiau2PnVfNtPrPfVbBaDiofKJHC/NkDU+RzuQQeHxuPY187Jg0tCEvW7tmqcbYfhkJ0
mzGPphxqEaoI4iWLARQXAJUM/0mMexT3RmZZcv9TF3IV1nHziviX7s08Q1EM1DnsOgk+pQipWOHZ
gdmhgua+68mzuFdFSyWsZ03euc4UEzLlIV5FKj993HcGNSS7MeMbcBQ+A8J/6i7pJd0XI3wj/r6k
id4NDJS6Vc1Vd8Wgr0kxMGUjpXzHdzVf14J6CwJI4QeU7mJXFhBpLcXJgY4TQbDpRhU0J1Gzqna+
yx3Qu7o0PBz1CxaZ/xDboUF6caRsnYaKTS+gXs+gjJ/pC1EwQ93uKCr9/617rpZFSzqWdkcsl5EX
ovS2Cz1IUIb5nID3g1bSAx5NJfd9YrC9pl4C7/qH8ARrKHpXlouolFFx5ShelDRc/YqUWOH+ruzx
qSeWdBVaU3Qak6h+JdeOQTdK+OmQ+OfLdAZmkzT1niIsrK+5kP0xbGfDwb43Fua46orIuudwwCes
bB/5K4oBE6yDiBKwsErtK84t3VdK7PgPSrhHp6HmMo3AyO+nvMeApX+wtsxBnKuyeSUQwlvPgxxP
UJGiY4/kSlwvMOSrIvEQmyhyfcu/CzsYVSy+3wdPjlREQdJr+uatwh25Dhnm7eXYRSez59vp+4gf
+8wvMBqWEMWiCvd9N/bbuKYjykECvzQl3Tfd5IHWV76yzgWGxBs6AaKTVzj85T0nH28DeD7cm46H
+MFYNNh4+i6YGqQ5D+uGBui4kAyDnjPhFA7cJUKZ34HL03UEyJbMWdKEe1F3Hm3GnE6xBbI+hi5X
ClOHAZY8it4FTaZkiXp9D3YmgDN4V9EpJV4bsQ9Y1MEQuqMsEBz76O4efw98zslguKz5GWzB/G0e
A116woa8Q0ptYpLxFZ5LmwDKlSXH6jqZ+uExNafgRzO60Xtaz+Fp9MiVgV3lyeTCltgtnlg0eZs7
YAzb6CXzdT2SxINENWaNwL0pmvRnF9Z/jQ5/Z3TAvc/w5n+PCKC3f3IDf/yDPzwOofkb/gFWoD/A
MD8D9P5vnF6AS9nCYrL+J5qMowP0bGNxRYTaCczA4Q8rsGv+5nCiRpsnjP/hmPgn/gbX+TQI4/yK
SuP4eBxCpsyOg6Hj10HiUvb9WIk0OJltOZ+NTDabKbfz+9nx8h9lNSqm4zq6BlKNGFv+kWj7yLZ9
xNwiIY1boj+E30g8jbeu00dfcoWP6dzqnFzSw0w+1q0OsgHTcIx1+5GqsyIytXMhOJj0093QNQ6n
d05n6PBZUPwYR/J5YzsEX5AoIZYgxBPg67GILFDDyPVxtj4mOuk36sxfluj4H3x9ooCVTgViOSl+
rwgKxgWJwSycx6992rr3ZB3RKQZk9vdepwxjY7zkwBk5z9Ak+KJ0GtGlbO/rHLfl2maj9m4gIfJL
4zxNmcosOJYjgG/mxZFYmuL5ogTTdFY7d3kXpWHc1VUG9VGMHBpHlvej/xGXjCWR0tVUO+4VrZx5
xulEcXAg2ZNwNomrQ4GxYkulffJiLU48r52gZInUyIMVOf/iYbGS5AZrJEfPoY4P6VTEdKSEwQmX
ARuUem6cjSKE8VAmsUr3qkoKZmPUKc0Em+2B6TusayDhbh3+WHBYNAAFOgEnuhjJZoddv7ajvD0N
UZ5todT5akVwnsbwdg7Pur3pA6pABVXYBNcuxmQcjqMY7kdRtoeYLqVDbpgSu3UU9CzvlDCtXeU3
D22hj70iIELJae6uDgsUIqOpihsLSKK5CmKV3dAEWNNwDZn0uRhMpK7B7QO4AzV4tEQtMxJXLEL8
tX7Ub+JyyraFrLobgLJkwuaUrKLjN9A/p5kts0k50KnPStg+fjLHt0HfvEteZTiYvWpT9v1O/T7F
eeESXWEjsEpd1b+BzPGNA71yxZdomLMjJYjtln6/zDkCax9fGwa5t/7UkYojiLcLDacTeKvRma06
xGE+p1gqVC/j7AviajSPd4rOD/rILWX0/V5YY3o/wS66BVy9WMUPvl0bsTwpu5RrS3kY9MgravaW
GhXCF2V0HWvQT6mRP5aLEjh5E6V2C0CgOOA9KKYHfaQeXA0Nmj74QUiyY3WIKqvZGRowBAzAXzPw
Eieyu/lOljkCZoZniMLPNQ2wTGM0rsjV4CKpEUZtb0W7jCHACrAP1Y0adUQvRImwYZ3tHgxSbVoC
Nda9xy5wKCbTu1IamrSY4JNmDVKCx8B1Hz74SqNGLVVBxx3oVq15bYCB8DdSY5l4SkFT1agmu+zK
bQr14ghRYboaNNJp0nCn1iPxDedbtWdftsPJ1hioxaoQ0FMNh0JH7O+NUN6phB9mDkFKQZKiN3fl
F0H+I2Ags8l8nx6iNJOPxmAX1/TECXhMhJDS2bMeug9WVaCxVaEGWJkfKKscqBUDGPomNOhqhHgF
TvVLqBFY2obELM45ZNCxfI3JKjUwK2phzWYfFC2M9sGhUz4QYA3ZIvI9PZqOk2xMjeASGsZlf2C5
7My+9xsdbdXQLtzR3pEYU8mZKMRMG7tyuHgYcrftnEG3ggj5leoe91mUuEmSHPPy3CSYwDkSPhIm
Gc7N5Bczi5RkTcGPyVqZepHxZiqkc375sboxczbRaRVnt2pkbcxjnLg1VbyHARLSFQfccN7GMp4Z
7Kph3VdmuZ6o/VyD1Gyvy2FM96IrdfrRZq+EeRs08ribI4aWVKz2W/jeJlkwLsrdRFJgGymIDkgi
BVfbBuHVrXGbhm9puvAQCZyReH069/Oawr7qKgUgcJPJAECkSfkkFVMKxzVsKzOg0y5zxbDrZFA+
Y7sObpM+ZsIV8/U/Z8jktjeAPs7n6sYah5Skd2w+wrEv3uXi9i/Cil09uq3u2jaJt4vVmruiIRo6
UvF0zExX5pTZGWD8A7tg0U3S4SF1HZjsiXReHckt7aDYXxFhry6B1cgDSq91I6WX01VFcIMx8PIQ
W6UfQNRHQWTCjAUZV/qV9EAImgkNJGMmc05OAUtmEd9YocwOKT2FcOEHEazyETErZs3fOFlvc87q
E3Vizp7sSrIxoAKL6CmBeJtQhOrJb/hcUxqwjDG9ssdcHqSNd41c/fy97Icc1lqjHp3RIS8cZaJb
AQDq6Yhq5VMbT/aVIpN6RWZ4BA5Lao37rU3uPX+wHmhssHeqzprNMrUodv7SJ1+btpG3jiISmMia
dBALU3vgiT6/IgUWj07iUlaNi27eTpMDMdV2FR1BQ3/yuv6uHxaZEURwrL5/Nltfu3gXvNq5+bwY
YCAYRYou/epieq6Yktb+wJMoNyEbqzqBlVtBy94OFgj6xRlBuzXmrH4wLvC3Ub7g96cZVKwSrJuc
cbopWsXJMuwns3ykN6vdpzDqttykUKrgRm+GqiruqEbq4c2I0xAbzab1ie59bPr+uz/+u/0x0S3o
T//7/vj8WslX+WuIFpe1/ic/d8jub+AWWapMeIWM7Sx2qX/ski3TJl/r2mx3ia3Rnc0G9WdgDkfQ
z4AcWCl4UxZgVkxdFvHpf7IrJm33Z9MJu2JmSCJwcGnikfo3Qw+qRVBk8eyfS5vj4xq6ozVtfAvo
AuFW3Bs9sEJS68Rf8lKz+OpqAeHXeaaBSqJ67sqHAlw/9igpfcirW4NSVjc6BBF3NAGxEZqtaAvV
XOcJCEqxKztQKNN1b+ZpMhNVE+wOaG2CTQ3JsCj9q9Ft5VseT0yUUgGLwjbE2k0YqBZY92AaYe5g
NkyONFD0XSqG8kzUodOTVNe9HmpPgFyaV9VsFd46o9CN1ohOpvJQtMHQ3tLhkj90bRS+oIk5xBN4
6Fr8yMasOTNwT0jOLeEzXhu35i0WX21n2nLTfUNuEUjjUpVbp06Dm7yt/JdWiGljhPX0DbwyTxyv
F7t64OyOAAa1OxvtmWe7kxgYeWqDGZgqi2NGz8A3X3rtsy0dcnFWnYZvdRi8FfNyHZhdhvUkpyyN
/xNdxsF3blIvNQ/Yx6xtnznheiaAxX/jhO3dgMRCieaymEjtRHFXbMLDcsXWmSXRjfxlNVneiINM
lbcD7IgvM+bqo90taN1KLHehtBdGjZmO3qVsXOEHGOkhKbL0B/eDd5fl+AO2Y20bN6Dm4WN5fneg
ThBra9RXj4kSbMGDob7lESvWI9Rk9sNQIy+uN9pfjRq71spvbeemdrWWjswEg4E54Jha6lz0HvSF
dHCHrWVXw5ZyX8jhdOzsnMlRh8LNZujpUau+GUvJbABPzR5csjqSilZv5PLEMZFW86DMJboejLa+
qo14KIEhGsvNPCh/tEC+j25Pp+nq5/8ScMKccqEmDCL0OjWhO7SrdgzdqjtliPFTdSLENBX1RvRR
m4U7gGAkSOjFwSEw0aartnQLW+bbf1fU/wuUgBVM++3+YkUlyTy85cuf19SPf/QzWUG/qMDWTqQY
acHGSvgzghz+5iFGsMzijw5IJ7H4/cxVhL9ZwAJw+poOdecWnaS/rLCoIKyL5CD+OcbW+uyYxHiK
8IHv3nEot7c/e18R9ZIuUFF8YpDdA8JzLHE3Wcj5zlT1+7TlvMdgIDMmAqStC2Q8q4PwniBCf+hE
Oe6d1mr3hOgQ3X+5jP8pfmB/UkRcHI8emAEeJcQeePx8MlnOEpUxtwP/KEZQ9jchG/GbQDE2JVIV
efnKGuoHIKiGu007rEMxsU2jYbxfcmCKfgRVZaHNe0HbbZtFlOKragwGyEk79SzY0nopE/A2HZzB
BoF+9A0qFXGXmDekHwNpUGLRG8FhyiO1cc2c0siNVUwuJJ2aWrHuKVnGmK2TgbuLuX3RwgSTxbJh
J0bqDodBeAqw2OucMzP6LmQwNiTdsA2nwLlVlj88hXVTrKauLccVK3hB5nvK2u/lUpr3buTUkOqZ
uGVr4BEcxQPI+BY9j3ZSnGh2KfJdCuZAs1wdwPDa+IPpC/5J9IUiU2Pfpao7tXFm7YfBkW+pmXTA
Hrx542fyDA391NB68iiqdIZgPi97IYeeioVkPM3GaGxSoVhxGX77163rLFdVnOyMFDgqGVyrvsfw
82I6mVwZKR03G5UXyTNd8JiAzcGbLga+xjsAOtDbRLLILUae+SoW6sEc4uKmW4aUaicqCVdy8q14
RwLH/Q7FAam6SeRq9qji4clspv69GeTN/YgET3lqUN56o4I6zKnVyi8cayTE4hgGzWwZ6Y1S7ZaD
LsPLsICtbJqYkKhsP85+4+2hqFe7RvRY3azOH9YSCUNXv1uH2YnwMarQWDnKpOPFxJ6BDjGtcdj7
d1z19kwtVIcNtDBPseWEJ4IAwSnBNRlvososnpveko+14ODbTjAw1vlgILfIVEFPtOcrZzTFj1gk
/g5kULslZA6ywh77dbGM3dZO657OsWR0d6oFa7tqANC+5tz2K8fu5jVEV0Q3Vv17U8Arh5c+nr1J
Dls4TiEZ3KTY0iiDlw0zDR9IdwUjqqOXKyaLXZpwS1NUGu0mjijLWoHUevZ4kbUx068bBeGw9cLJ
erXjLKH9Y1l+t9s4urQQ3DbBPHcHYHJQB3oUjBeexApCIqnRoz36WbepJ2dJGOcBiNvzBCZSLjwp
g5XdlsJecxotEIEoBYd7WzBDxmRnPHqz1ENBo2A4MnfWOWw8gHYz1/E4Um2AV9IqkquYMzLzalrE
HJdqpLU7ai1spO9rsT3ahYPIfYNiNFEoUUzdo5qa6iosaL6gGOH/sXcmzXUi75f+Kh29JwJISGDR
mzuiWbJkydaGkG2ZeUpmPn0/3N8Q9tUN3a5e/xfliKooKwUkSeb7nvOcOr2xQSjsRAkL2HTj5e2K
XCC3IfuNfs+ZWxDZ1HrDg0PWqr130lJepK366kXD/MPp53EbDI114clFdyIJEsIQQAQUK+HwvY8o
1q0qVxKblqO+MDYp3WgwRKTvTMjslPOKO83rNjZIPLISSEPpb7HlWxdEyA9oBahWgy/q2yi/nkqK
O/ic+v6iDGWJxYBFhJgkSl+AOul7rog6Nu9w3A8PUvXIoqgl9mxJ8SzdIdyp9oPpkjnLIbLUOJcb
IBuhOMtbyXJwlUfkMkBvzPJnNkL1l7gTbbkdMxOs1mJG1+rFl+4sFvV4Mas7bKGyjdHF1kZfzOyS
OUpSzWJx72db3QxmFN3H5pB+JfKzeHIXUzzuM+iI1cCp/eCZt5s0/ZmEhLVTy1tc9RTn5H0TT5n2
DVLrvNimseCbYnHjOwdnflgpqXbWYthXs6gvp9wYvhMFBaZhMfYbLRZ/SicbBCwaQRoLAEA/sADI
q7WuIq9PaNn36tEWJdSAwJDRw+IRein7PP7iTGNu+I1qwnvLsirMOVObZohXo+a1hDeerywwePZe
LbiCYAEXRLVXGyubANOb1iXEcBXSIIVNLlw8rikn8TuExAhx7R6EIWb9tv/N+u598bRoQDVB5pDU
PIaA3T1fgxgUu2TC/6RSc9zWA/gF1obxAtl+8A2MnsEfTDrWeV7yFDMyEHRw0qtuJv/KY/9IOQtN
3bVxoD04kxkt6m4gELitOU/31D2QNkh5eGy+5kZXOacJyn6Ci+wNZ4u84Wci8C0PLvLKtB7FM3b+
6gK7hnPviQiVBFQKs174FJ6diruRkOckYOmf7ew6nNwAZEV54TmA3KStjWsKLGjIdJIcK+Rpt5NN
UKXFwYG/MI/mXcGLDgFxIWfYC0PDNDtzk0cT9nnFH7Gra6/JQt5QphivLBs+/bqpIsgcttf/7Bda
RypsZ6NABu6XfcmPbKF6MEttsQZeBuzDOoA/poUB0pC7Fq34nKor4S4cEVtEAEOMZnasbTdpwG3h
C3hiNyktJtkE5sCzTNq22NYLkcQ6wEkmbwGVhNYCLUkOAJP2ADNxUctwlnYX0sABd9It5BPiPtNn
tnA8LnKkrKS/03Qr/TLp8jEdA3ufHCAqwlKIY9GEiZvmgFlZzuB3xF5DC2ij8nVaeCxtB5kFVAnP
i+wxgC2aSIpXYdc5PxOei7mQXSi0gw1wIngvbt0Y1w3LGW/RwoNBrwEahn0XLcvMJbpmhVclfaPB
9b3RDLLAJwy16yHxqssEuAX8/MHVKLWDWYnWXUbXGa9OnX8ho7K9LRc8sbWAikfkZmKz4PdCOtag
jKGpfwm9gY81iSI3xB1i5Ct5xa5jOmr2Bq85DvPBiuGF2jkR82SV95tgwSeDYKh/uF6NakjNmneJ
y5zQOrpghHkChPWoAs6wmNWCZXYPhGZvgTW3B25zFWcQb0cNqejKSZL+ujZmhIPDgfisDvRntifq
xUwWJnQvFj40qDoArHiqSMJhDgRbb4FJ94niSwDdrah9AiKtEY9ZEJEWBD8T4mom3MdxgVOXB061
tSCrXZWy0EbekuRVyiy5UThERywaTg61wx2fEb/VX6CKOK914Cb7UoL5WKVxCt7RCBbWn1MX+7pR
NMi0MEfKFhkzn4waLwkCp8q4N+F65pduRQRg2DmkeRa6RWK9jnCscpNMX3Sp2qoRndTJh0awiTLM
nUwaQf9zrPt/OtaRDfLpse7mLS7e/zrT/etv/PtMJylzCUkoiTAX8jqhEv891TkGYCmESJzP/sOV
+0+ZDIa77eIYc+jwusLUqaD9p5mMj57ONFZS3fBwluGj/wc09mN3GrY0qmb8HEyNHOrkcub7w9o8
eaCwSLbEih5sJ29rTzcUc8+czv6uy2EKpbhnw9+lrEMOyuFY+ccQeBEXlaE3+30goGW6K+KQVq7k
lv73KH3qDHhmlOVC/xiF7tQ42hGjOMVro72W43trnztmnhniyOfqxKXFu8YQ3fzg6A9TvKnnH59f
hcGZ/XgUl62exQpsMjMM45he0GQarKm+Vr6tFepniY942Mb6YG4RSM6+HQDbomiGDCfr0Ho1ercb
GzFu6YQZ+2nsh31cKfVsRrMwQNQ2yUa1zgPw5t7esCccrj0lY2SmSt+IduzBggfBI58GZHxO3iVP
0+LJcBInuWpkj0+rRHXuVmCK3AbMltH7HfBzduwRvGzON5tUc6IbcoMnQE1duZKxKlGmdujK9My5
0jmEYzSka7mK7Cm60WtNIgTKOGDoOGwizYZqs+R5wDGC7sxJsLvuAO5+BayZbaIqIqDNqX9KM3cw
reYkwml1v2mg8u0ts7m2UrP9OhaT9TBQpN1rmB+2JdnX6OVobWWdYe0IR+WzMFbGjYtUfEs65Lga
zbH/IpyWH4Ky6NqZk2lbzq45se1rjJsAwppfojJfh2UXPQRJP/z0WhhC/SxIDZTBiLSi58CsxfP7
AiX8FlUgATZEnM5fJbJIAdLHeFdq1LK13Vjtb622SA4Yk6x9JqSaNOJRttZDz3mPHEBuMDiAmxK9
d7vC4AdVbLIlu+WghXeMYJ4tMrw1okYcFAAE31FDaB0+zIl2m4TWe9vwsR6mtvuVzONXazbfPVQV
30eTVqDVafG3NqU7rk80uVcqqo19MVjvi7TSW0VDPftJzQE4wSU6oj8F397p/Lx85PdIRie9zD27
eY41EMBk5DlXObUJpF1DsBW2ombAh5r2IVmLYSH6jacqteOwoe855c0oEKQM1x6xhFsX4i6KzswN
L23cXz51DQYwZ7mu66Tdk8aQ+omd9I/E/3SPLa0wRMtew8QA+vOQhWx74FCmly5MEk6FZbftsSDf
uR63c1UTFLrJMQVtSF9ybtuBLOWLBL/frsoos4JXjskK6BSyOk6JIS7PWH9Mii4dV9Cc7DszM5J9
FIb63iCI6EeAhgOhh6kFt+bgYVZKI7yRyxEA+DeOkbspItNyCie5RhljXU6Vqq9rbVHJ5nN/Ib1K
3gea0PbsWMW9Y+Th9WDZJPnVCO04UrAvs3vdx90pzYtatezju5FeJn2E4EeLlZXyxlC2K6F12r6c
Ive3laTub3wS7boBa3SlUCf9iEid2oZdbYFSg3S61ZrWw1jkLfcjoHe8MebxV4bpL1k3/ZhtIyib
vtEYk58TDnINytd6QoQ6b4PJpSEn6JLuXadQe5vz8jfXDHpOqHb0oOe17vc0NeXG6kb0oU7c4/jB
LvPTSBFu1ASE3kIHH94Uwek3RRd6d5xhxRNqUsyJnPO17Vgb9tVghtO96FEYc5Zz74ECF29TZA8P
aprG+zGJ2tuxqeW1MaLLREphX6UVcl6jtvs1bUD5WHG62rRQBuCVYflY27rJADVamYi4ADDLatad
YgXbLHVWhZT2BiN5SSls0H9bsWzzVUT0Egz6PiHVRzY+oOtmSzx5s2dq4IIFvrirpqrZt+UAm62p
4oasjIgzgm7VV9kgOcpFZQ2AFOlguCIJl59pB5HcJB4NHryp8yW/bfhkGuV8OaVTfUWZcFpndhDX
60QWpCLaeUK0FzuGHVtpibU09C7sxkNsiyiVjulSkovSGDGIJJVyjd0EvbSnt1tQXuriX/LkqHan
HTtTbUv8VkBtiHzLNbhy7sNYzqC92HneF5mqf9AYblnG+vQho51NvKw+rVtWgVdg6DMhuI7jQ3Pq
3+kIzTsTfMHVQXw7lHHmrkDOo5JOS+MHlRucqxki0N+Nh9V6amBuUZNGOb1odc1C2qiYENmCH8hN
zoTOIqcGjQMHvd32boqukTl8ICC6G8sIF4vfMiQmUiT6yPn7dTeZiEBFtjg00rZ5cca22SCi5H+1
lCA5iRLLzUEXbjah+QV7ERpKKyqf+zjP963XFXuk3QEJS4ZO2XdRQ9T4YfRxUY2W3RuF8vbCdaRL
8lFHwKobpLrPGTNl8VT9rYd7CdlzhJpBGV58I1OO9oZGLOcK2+Xol5jETOLRDXHBmZRuvO72+SW6
K0SlDoG03WK2mv22qPiF9VHOPgGu8tGgjPXtYPmNrUXif+AC2ZVb7J1BooKdq45haX0Hl+PsNitD
oYzmUKA9EVkAG0QbefSuoD9YOujpu0xEvw7S4nSRPedK2lcBeibUruSYUpLjnFsHmrtnN6ouRKWl
z4NH/a8oagTttdS2Nlw/zHRI1MODEWH52DUeNSMtQZQ/SGwDwkCDW3oNh5EAIYEgjOLNyGtSOiom
OAfN9HJmRq+hgSAjsfTiPeEbfoGBuHlqUjk/M5HCexlp4V2bdB4pFfgBpQWFKFZVsXcRbn1r2ZC2
q464aqJ4inD6l4TYDLTxvm3TGS2W3r+TjaZ9zReO/9y2ibFxNfnv55S2Y/B70vllR0sMO92qjFuE
9dpTiNLgngIJFrXMpBFnj/H3omvcB2C/BIBQdX4R3WS99EqzXhK7mm75UsldVEfaZiIJe4NIHTMK
ATM3c6ipLxDVi62p6JWCJR1vD3e9tbF4l43r3pkLga8oSj58TXJF4LdBQAqNw6KjhFUyEXcjWLgr
BzPetvAI7s6nVmwrGJH4DnRybSgBTpcdguy7wDXCC7zj+PcOc3l2DXARmuWyr3Ctqxkm2q3TFMEW
P1wIQI161woBcXqn10l+QVSD/OYFlC3bAEYLpDw+hqQa8fhnyFdpU843BtUb6o+eIMB4Qhxuz8ai
b8c7n07jLYvCdGFWQXHnqHkmndaGv4Z1enomWsYmdmhGxDcjEMG9kcLsR2gHNtRJ7iDjcfYXuCis
LseMMsx0CpwBg4qqxrvaafh0Q+RHUVeXaNzHOXdIWjNUAFHfIH6Ab1N/4SmKfsQWNjgpWxKV14VT
lE8dSJNdx4LDHghn4RWNsPaupp6Bf0b24LVwAkwDcPYaGMEObhR5yoSAa0+NrqOYoy7HjtlCp5r1
2En0sOHVbG2SfecD5Mfta6xjVY+c3SiyZx3PzjavsDgILzZ+HFz1Vk7DxBoG/QeEQ5T4Y1yKlWYt
8Ansx1ty5EzskoAjVOo4l3Kwpq3bTgrZH3nMlFB6iAu5J6kRtD1IiFVBUsaDLvHVUcXJMCEE/MuT
RcJ9S9hF1F93rYY+jf/1PhHUdcCu1oHfQPzcx7qYLyjQyP1AlupyRXdONJprVPTRrTHHZrPu4vzR
HFO1xQRdbOcq0vatXbbkSdiT+ToVk0tAfVE/ojaCupLG2hXWy/uOntcKTF9EDUh7d2s6/4ZVfBMd
nsqMPIxrLiPdZHrJymmHjdq5rhq2JXr+fRBgQCSgor2CIqHgjNS6s2WHGOF4tJH8RtO9iah9nTYy
/+kU2k/MI3cjYoGdOQ75sm+rL6ifEVg0x09DGc1r5Wqhz2q150b0a8hGxSbEEI6h0v2mFUgh0Q2U
lNubOti4wyJvFjjXdLfFrG1XoICdiuulVmuxqzIlQRgVXtOKQNoiCtcpfNCtjDMQQaXoO5QDSfQa
dr3tp4gsiPTpCGoe3bl8rACszdRtdaRaIMevokRW90WRVt+0MC1WfNVzqmcVrs7eATViwFvYZG6V
XnT9NF+asZfu4ZN2vkayIH3AsLbuLVfN90ko1WOFRG+LldzBSDqqfCNnKbdIqxBcqyjaZ1B0dxDD
OZLrWXxJb27CqdWSNabm/IocYYFBKLM9tRnKUAzoCboxTa+a4gfbe+P7KAv3xvC6Vl8r0y4f+jpB
OWKW3XAfzFN50U7YlRItanati7fezHNyFlIK09TxFE9xQ33yhxVZ9bDuUeHeWUabPBR2W+462Hrf
pWJ/RSctMm8n12u/09JzLsluLl6CydGDVY1m/FlfvpDSyCu8U25EXGbRXUWxa91EedO+0H2yfcR4
wyUK9f5q0Kb0Z2sleNYjg4dLLF1w3ztV/itv0Dv30rDecOWVlJ7pHF4a6B6uVYsvSwKewzXTFxZn
3QbxxaS11ldROPkWo7iBIYq6722pTe9p77jfzNIpcIfPJImF2byD+pGsk57ER/Z4M568KMf622kj
sqFJsZIlWeKTrkWamXR0Hi9f28uJUwU8IjEjR3HJo6vmDaXWJy3D4FggMQpZ5VcUbtxN4WGATI3q
RYlEEHyBQWilY5Sm5cPOeF96Mn8q07y8bufMvFAKKzD7+RyjPRXstHI7IraaQct9jktSe5/arKOq
iezU6KT73GrQlDl3untOMcPK1OLgK7aa9pqPYnbPVjF5Gw1Rfk3qtP5WdeSx7SuNSu8qDuo4pQu3
sD3h8ZocptriwRLGUKwPZpdUScrFnRqSy97s3sPBxQxKeed69NziSrCz/VnA60fOQnCW1NLbuezp
3zVCy/Ztil8fe2F5nfZEOcHhqdpb7ODhbcJmaJVYWdJsXdeuIUdIQCcKUS3v/y/EqzQj+KZ5q47a
NLbbdr6ESNrdp2gSNlaYRc+jagQfLqRDRpEHD00lyh9Cq16tpBlewWs8zjDSrZ2DgWej4d3ZJ/XM
yl5pgsiqJUDJc2jnAxpRX2w9a/J1QLaKjDqdjn5PgBQzns5Iae0jJFqEp4FnXhGBjjIHmqkP2Tf8
gcqA7BdWQhoIGu3ocHSeOOrwPQF187oktW+q0HuxRmu40ity1PkpJvS1un20YuuXk7nqri/bCTxi
0BNsR3eL+zYlNx5hTvteIZ73EMzuacePivoKN0UEzovTR9ZT3Jf0lrslpVQRyTsU7KmmiHw8m7Ce
VkTmPWeQZxbk9G6sZnlZ1xhO26GV2yorgrfSIzkiU4NLjJhIbiUgb8rwGqcYU7G7RUFB+m0/FF8K
esjscLWHPM/bi9ad8ocg1uS9U+shmgBp3hpRL34bIRLqMhmqrepiwtRR9t8V9hhdZ3ZqP1oVjAyQ
ODPmje9JQQM5Spt9znK77StBk64d9Ycg6CSSdLRLZZuW+4muzmPLiosYnbaR5/X6XmXdU9jB5R0d
XV6KsJz27aBeI69w/CSM+GKxESQKytF88uL7a7ZyzuVgYeRowjpl/1sWv7s26eNN1lY/BBSp743b
Eua0Ik09/VHqSaJfGVUXXLlDkGyolgxMtsZ86kxtnNYEntvebZyRxLgui7oeV0KVlb2ri3HmaBYp
fNqTygil8MgrsidvH8ULFo4S1hM8nfdxhFajo97C2CzUpT4PPx2bU4OdEeXMpopDUo01fSZE/iKP
PWOxcfga/fFL3n8b7bh8zkEzrK0A/wi7wmxDueNnY8ZYglGK4Ujh+zoNg9+N8s3hCDKSSWYr/YE9
lKRyRplI61zjp+Vlw5VV2mIra0EhJcWKQTKF33ta8DuSwr5HBWk+NKP3ux4t7Tnk1ftqmo6KNnZT
1hgt1Rhs8MMsCH273Ove2CFIqIsNYkewzNCtzhDvPlZBIcE6tvQs1zNc8xgIKWk/kxzvKn+wqN/1
GsW4uCqZk/We83h+Bln2oQruLqN5BjQ4dFfymJbojPbIPslR/lQSsKkD3FrFuTNus7DKNp9XeE8N
BbcUwrdtIk85VirpjawoPxpcWOSGT2Ni8clIeuNGbzGVfD4Udre/KGwkYqAlg/+KbsxjxKN6tZHa
+pQJhipU0V2nWZv6UiVsOZm8qzoc8z2i8umfFskZ1DSEIajD2YAAjwYlqhWZK7B6fyJmcWUCNVlJ
RcmOM6l15vo+iL6WocjCQGUJdxbJ7d8l/5TFf64qTflkuImALFctYXFzk4vUpKIJ1Lq+ryaDCmI2
Rzddhifp8/v7QQ+3jC8IDAFpvPRojnsnoVVFeho2vptrFOALLlDWw9fPB1ku4k+U3vIQhcnEXACp
Om2Bvy9yNPhctJ6p/LaldOsMEbuI0BHBbWbqsz9PWHX6DiNIqdgkfz70qfkj8Diaukfzxli6YH+2
VDzbGo3QFGopkkzATGxsCclSCHY0fQkMDdmBTRFJWZ8Pe+rVFxZKPjpHWCwNWl9/DisaT5ZOzLBO
nWSXRt5/xbwy+6Fk1noO8/fz4U69kBCngTTi2SRk5egGh6rWDdTRDNe09lNt1nsO/2gwsLqdWWU+
0BkPz9LD3ccJnIVGP76h8/zvZynnbvjZHObmFHS/cNWMK43ED8B7gBOkO+tvEcFjfjtQiv/8ck9N
WgJppCMtAcz4w0vjiHYeQl0BeAutBxuZzE0VssR+Psqpm8ojXNpXOo3PY0yzBdyws3KWnsMq0JMQ
sCaxb8QXl1Rnnt+pC7JwoGPUpSoP7fbv6ZKOXYG8cWBBHWrkWkP5Kt3y9fPLOTfG0aJGHJwp+VAr
HxoXcTpqb7n5OXTq8vCPX3TmH7pApqLtfJgcXuIOymyVX7F3vQk73bw0sSgQnjPE3yKNFQbWhb6Y
cxBvCbr/kGDPrWgfXz0B3ZoWCu+fR+niaEWz7Aq7b+lhDzUwrLUIDteYf2oCGhMQEpVXbP7pfWU8
MpU89lGm4Ry/ezXHKneCHunnxcgGRU4PaAadM1uJj3NR0ENHM01pd0lFP3rBvZCAeyKKah9bFXrO
qozXwOmunYRexueXc2IkLsK1HfQvtrCco2niNXE8T5Nb+ixt4C+05orYoadKJc+fj3PiMRkO9hqD
Z8XKdYiK+qPXLas8FZ5ySn+O9a3K3jQ3WydpsZA7Lj8f6aOw2kXF/cdQR99YalRyQQDCnOw9CveF
RWLq4PwrYga2Z1/MXydckHsU7YHa1FbrbnQsKd/J79O27UzgZ0L3d282lNFyJSiA5xbkENtNKsTJ
pFmFQzTfBBnnQKsuBB5FukWcq9ptZpJ5dOn02Xg7lB0V7AkA9JoyGzpGGc9nLhSz0fHrxxecvh4y
etvAXn+0NmPq1IRXdNzTJmpfPGKAb43e/TJJGb/lc4cBLcvon2YgLYCm7xzij+hZywspMcPadGaN
ukrXZvc1DzgYtZL0zTL/Ug3uzRxQWMrLtN426UC9McYfHqhEILsdSgRPPXZfLdG69WiVlk9ve9i0
rWuuGSfZUMJzrlMLLUOSok0aWa83XjisZyccN+QPZR53y0QZ5s2N/sNBq3Xmo3VirpkeOgQULBgq
TWfZJPwx14K8r9l9TNyXBLtzb3jigqc++mGiUL0SxDX4n0+5jxseIWBdWzZmBzS/xxse4HZ9P1R5
6Xtuixg2LvNtjWbqWoqq3Qdu2F5HlF6fEDWHV5+PfOL1ZTenLyYKNCsfzhwqnHot6mQBhnaavvX4
Hl9r+j1PtiGT98+HOnGRCDxYjah18M/x1pG+KOfNqSv8vFd0RTBUKMq1mIthFqoL2aSk3Tc02DE9
mRTtPx/8xHWyr4IfgUePm3zs43BIt6HsVBR+E5Txvh6Kp3CBhrvJpP7xNsBaFinDQWHkePZxDgU1
oCbEb535sCtfpqkYNqY74lDPhPjH05TtBoIphFGcPj6AxyvMBV3Ydxm6gm7Y4PzwEUneDYMtdxSe
fv3TG2jpggszF1sNco6jL0oYZ1VhZTWXZefC16qpKOkh0tNpsiW49vPBPr6ADMbWhq2BTUP7+PNV
ow2JZJdzZZr1FAntBc7pr2QUT+Egz+xBlnf57y0IQ3EslVwaa/4B6/3Huw5/IZ4KDSEGfNutoFbq
lTahW1k/IygHC5mZ53ajp0f02Ipi+eOlO/684PFzIVunfm30l6lXvZWT8SRUWoONkhkWEvP687v5
ce5bOhvvxShKOgLd3r+XM5vYDjDOTuprXXc5Zb1vWSkwC/3MMB83jMswHA3FklRgHhcUelcfY1K4
Ux+eyEIWR89bjXwRP7+Yj6sIoxhAZ1iZcfAf095BLY4QI4zUV4KKFpUe4ETdb6eQD0nd0lAnq1FM
5ZlVcrH8fpgly8IBKM0G8X8MzocfAEouopjg2QDRh8yjDFdUKbwyjy79XNDEbiZsSnAXLEKzcMxU
tL10Z9+OdXiR0UfegdV4mie7/gLRCUx9VbE5WLYF9UKzQxYnv3omaQGgZe0zv/3JB7PweWgGAp88
fjBIEqKMzgZp3wMt2WTykkttpM75+YM5OcsWN7Jn4Nj7sOXMrZrPSFhmftE6CIfL3tdT48l12nO7
llOPggQwVJVSwh462rTYTiaKqi5YiMZKIGQJIkxM+rj7/GpOrUC4synDYaum2LHc0z+WhZn8mzHs
tBTxEGhEEDKLKKYDztZkPwC//fNdNGdGZKJ8MpawneMTKhB1idmBV3RKg1/LvVOxfMhV8PL5VZ16
eRa/oIMkl4PB8TQeG+A6c8nLk8W2e58S5bsyAvsXzZZyp0Lb/TlkRLVQLWzOfKpOrXkHuzuFoxOH
HkqnOgiEPvVDPDttoYHiC3dV8lwl8yMv4pnRTk14jj0mk52T5YciGVR9JKQwsP0qrNJ9Lm08myZ4
389v5ofgD7hWOjfRMfkc4eY/PvB7nTl2NiV33+0G/TmO9HIHtQc9WiL6jN6cM3xNDLdcd2Xb39VT
kd7amSP2kYumc4aGSmMZjoVRAysH9Iceo+uSc6db4+Sddzhh82YSinW88VFBo9tDnvO1GS3aBG39
ZrQevmzhNhex475AEarWDpiW66wQ8XM69M1F4JWvEYoOyEhgfIfcuqCK5K3kpFW4xbiOz2/kiXeN
njZbUMcRFBePP4iZw+8Qj2y3h2L+Vc1Gu9MrxJRBhn5levt8rBO3wzhojO2lUMuu++/32iTGQMfh
ztY+MH7pFBw2ua2/NROcD4fE1i2l8vbMDuPES2cYdOzY0fDF+rDF7lU2jSosubzE/hbFIbEOqHbo
Y6h5JcD8fq3VUG9QY/T+P79Wwq68pSLFBvF4pbQAA8TKbUqfs9otsFhCd1X2QDUeCFoaPk9kgv7z
fRsDLmUAvMkeS9nR3ZV0GxurLn1ND+s1FjVUCYVoHwbo+T7J6+fGO/HNYTz2UEtMNJvFo51NHigr
iktu7diHdC4sNWz0uqw3AkXsmUs7OZQHcMOVbBjd449o5Vhxmxcc0QyvLO7xIoL9dVp5FXeGcWb5
OjVHBS/U4kNYKv1Hc7RHElfMVAb8Ju+eiId4t+36CXSBWsVh/eBCR//HhyMWMEwXJolWtE+OX0Bj
pNdmNnPhz+aMxs8ZvqhObSrqAGcGOrEwU1LXbSGoPGPjWG7yH1/Vagb7qgccAbPQfgnHce/O9dPn
k37hrBxv1f4a42hOeBrYOstiDAT9xgpjU3XZ2I39xewkaSTZ0HAXdRibg6qIrUrCr+WgsH/Z9Go7
nE0U/zrUkEVMp9cC56MJw4D8D1Y7Fq26BEUVPZge5LtiAvUZVHqxzxvEWZxupzUy2OAisl2aFPoI
9dZYYnEwexlfZi9HbFUYBDOUeaP2eg/DhAPUGN7hZ2J3WC6Uceyyd9HoRHsYKNNFZiPR7EWU3/Sa
6n039Z7iMm3W3OF0l1MrInUcoaCPOBFmyDBX26CLbMTC6XBdWiImLifpdp/f3lNz0zIcx2CeiCXu
8u8nSIYG1CXJ3EQm/FaP7ZsbVXeW0HYiL6EzY+L9fLxTrx17bjZ7lO9pCB2NZ0dTQRb2VPg4Wpea
0+1gphdDW5zZvH5sqy3RmTS2qGVSpvOOhiG5IoJ+48Gl09OHqooVmkH3Z51+pQl9gyBl3dnma6iK
M0emY6qlxRaCcanSckc5XB9vyLyKPKVqsKmJlNP8LQJOt3KVpT1gdNGzLZoZzji1nQO2T/t6k8Fs
oLldsJDXZn9ho/K3k0G7EHqn7YzWKtYBwlAmXLWn30kH20t+2AY+3WFECki2SbjxWoMEe8zkm9AI
Hs0UILw725Dp2sRKwdPCeU34fcgQqN7xfBj3YC7xeI6wXHF08d/z2V5HTZtsHSD4z7Wwzz2KU09c
Ah4iLpUyg1gQS3+uEbHe2HmRgggkiWqiu7SaBn2fGm1/ZmadWov+GOd4Y9RXPfRH8pN8114MhdQb
1hAvtp9P31NbG0nsG30F+m3yOMNOr82qrMn/8Wk6uetpYd/q2K9TjOlRM50xnZ0cjHolZxYgUx+2
vVKxGBUZ74oWSRgbEPh7q9qhAEVL3cZnbt+phUBS9udrgWXvw+Y3myYhE1RUvkrUA8la5BsH00uZ
qfc2RrMQyTN30jg1L5aeNwdYJATOcZ9mbqqM+8s+LRkzYilm07h0ZzVcmNTiN6XQImgMNejwyhNf
Yj2I/CnE1BCWMUS80E13XmlNXx0sQdgzgpDso8+f9MlfjwWRMhL1W9rXf0/bYQwaLY3Y5gx19S68
8Dky+8dMoCP5/xjHcTkpcvxdLHN/j9P02hRV6PF8TqIV1Zz2rZi0YVN26syH9NS2dclIpcSy/OEc
vYdi8HBwoL30WzwjUYPEdSgeVGnjlzbugIY95Zl3plBxagL/MeTxhjWZrQyNnp774HT20AzePStD
3C4vVdmfOXOIU/OXE+mSh0puM7Wkv+9ju3j+59HJWWbM6bWNqt+EywEizQx3Tfk2XC+geVg5erGN
68VroBmLMlMh+iMj5wW4VfQS1MQjdSaOBVxt+IyiVj0CuyVHtsgymCyNuxudwX12bVZNuL8Ngimt
GSHCLKXN0vytDyZ2FsD6Y6W/JmV3ixSn2mKCf4/dfljlk4i3XT6ZjxWiaz72pn1mNp26C97i1KXE
wbw9bsBmWdWAqK3Y+VXzxdzOxqrVrRe7sq+omcIinoYzA556xIszC6GMQ7H1+LZXiRFONZshP66B
1/dVp6rdAXMvQlJaVs2iSf/8hTloJ44qvChmTC6Q14Vj5tGTDrUpo0ua5b7MZ28dDZ18tCKjXxdi
sq+iMsueCdYCaG+hnDzYBdwIpn/ezaQcIenbawP04zO34cR9Z7OxWKBJGec4cXRQ8uTkQg4VmU8G
obWN1CRvioht45SUzUtCCjH0qOjHmRtxooiJKoGqz7Jqg9A2/57y4WjPVdDzRjdzgJRVhNYOQarY
NYFq9tC5xIqZgnLSJk8PcNB6oieD88I6l2krTqyViy8cOQascRptR7+IjjRC5m2c41tOyOM4+Bpi
QYYC2urCvuLOOBdtghoZixVxVxlFZEPL6aPC5evvBzHou2kKyC04BJW3s/6NbXGxjwamFI4pIMKj
Z++R5L8DnluxZPdbSybRFq2wtVFa0fqRrJ3tGHXOxg2vzDIVj6koxjteW0xoEy/CS+R23mWmO991
0qXOHMxPXT8dMDzoztKhPy4cUW5LsqYVXH+Wjo/kXaJFlWP8EhtatPv8oZ8aCuE1WgPc6Hw2ll3Q
Hycumk4EWy+fJdIso01Vu4ubb6zSSy/KwpfPxzo8t+M3ban+Ck6vfAaPj/+FJrNuyGMOBz2pLivo
TBNmr9ky9kFV9oR1ZsaVUerBfTuaw61pauGD2WoEYIis2lcFuSCHX+h/OKdnOKfI8lxWnP+iBDZv
7dv/AsQXt9PtW/7+f/73zRs5UG/Frz8JDv/+S/8mODj2/2XvvLbrRq51/UTogRxuVw4MIkVSJG8w
KEpELhRyFZ5+f2DbZ0tiD+nY1/vGdrtbjYVQVXP+8w9/wctfBsMm7STgABv5v3z5gugvqg94R4zm
FpyfT+5/bfmY8PJlR+5Suv/o4OAEf1FL0F4BtroBp6Hznzg4/HqKRAtEvnADAWRoE379qoWJIL9K
C4wPEsubicJ2xQXzXH1f4U2E0MH7kw3Cr80CFwwI9eXE4pd/RJTJD0wxEvP1QSnKXdMY0fb5U7b/
4SV8+nul/Dbsm1uieIS76rE1fjgceyZ1Y+Ol6qB71E6TrZqbom5H1Meu3JrGVK6sDojLbXLjtpsC
df/7y3vRryfEUlSycKFChTbv+Nc2eBg0sSk66A84w5SKIM103pVBihQaogTu0ml7wumb0wIdBHGY
krTFJc0wo1LqmLJ+JhDSSlZ1HKJlJquW2CQLSVI4T8VO2wX/LOqvqlo7pTGPKyURB6Mk7jBchXKv
30AWilsnD0kERY50SDEhxVDNb4hu9JpH1MR6v8QIZyuZWBrEo2FvWwG4zgezUdYdnDx51U4MnbA6
QFHp4BUx+Z18CasqM9F5jPotxWJ/N4pyfCgHfNm6XImL2MKyAGUe/rlTbYuLNDaBvzMtn6zE5A9O
KosuOnJftlTk8W00BlW/GTtp1kcelaiwfTL5szGbr7PHn5rbNIMO7wrkaXe61qSsqDq99lBmAMtE
kMxQkaGvCbL2pi5HnITGRaSR97hsdz7MoNlRGUBENW2cOGtPxWA3N+Q2xScoOWrvN1Z5bKAZbS2n
Hx9yAtkemnz2P/N27C2MGLKQbYJfB0zuX3U9sR4Cqp1sEvoe4mr9hPsdb6Zhvz34i71GMBFw4/Qi
uvBxCjzgQK7fJvRx92bLH8E0v/viI9C4iFXiHtHsWXcDYZVf8n4SF6quo4uqopjZ4ELr5iu3Qr1D
MsJsQkEu5baTcbmexGhv64a0DumnqF2IS8YGoW5f3Zi/TAoIgjilgz0eDMUkVbhDg7MWyzk0er33
s6E81iEvVwdywu8nJymscyB4YwDVlUeJKBXkgiDZgBDLvWHFxW0ChY/QzrS5ciFAkY2bjN8LE48h
gdAW7Mw02TSs+jlTzfjAuGO+jJqRf5WT6r3ETHFlKe44mgx5FRfLYjca79pIzBFKJ/fiu3m06qO0
Wo/IiarVmIrxu1Vkeo8Nr3uduLyJGPIYiQJSbypi5EgnkAPPFUP7l6CMvDUuSzmhrYooKaRVcXzr
m3HzyvB5vhRTqu9tDtI9CauIENum2OGY2X8zc9+6wztu2qSLlssyeLZdwnvEk5hHvXyipSDbTOMA
uZvROSWEBPImXB8NCQbk+g3nJvlUJkF8KrviaTK6gUDxloCR8M0cImKYMqMijKCLKxtzXu8ZswF8
jhGtPCQ23yaSqyLb26giN65bPrtxMJIhGsgrmXt8lEs0kkp5UQiq+13cuPJaEhR8HfWTdz3o2LoT
WSefBs+vnxGt8bUGyONbO66fHZQk5xw/hs8qXIKAjZz8pVBM9UsSogBeZ442UGRExeb95sKURdDV
nXGrtBT9RpHScAlK232RtOG3uu4tspFpKch+tVCZl3m19iczO/Q1KTdrFatsj0q6fQVUMHlNVTEE
S5h182hlCH1xDAjQjdhOc9X7CLvtL4CvVuE/jbWY+tesHdynDEVWkRxGZxYuNMvZEFuIdtNwqZsp
9k5T4gzuLZps1Lmu0vcWpgBrzOPJcLE8BW2wmf0d36FHdCKgPCnEqmdrGsTVUEf2CmVgdHKN4lNv
duSRmOWt4Q1XbiWrHdox72YmPG3lBWTAtl5Clmx8RXAi8dNgfIfEntNjZRf3HYPLLWZmw3Zw9dcs
JJncHYdvRWpXR0Mkr3pw02M6Mw8S1iAvatzTtqU3KiJWk/6bhd50m2TdWfVNvINtbKHWL6KNpVt8
UQIvgcSQZFfu7BK/F8lRr1tkxH4enoyCmJOsbMS8klHcHOHdwFI2FLmYJtqIKivAJKuyfEvk3Idg
70uGb+fqNTbOt5qUn61dGdE5x73jEoh+QrHGgkXybZ0zDU99iMLkOAOrr21rNI8mUb6HKkBYLHsn
3NaTQazAEi4xisXixISoaBuVeZ68LDoMifXZqcj1AFzpLiwROeXW5tm/dnKa/LVHWwpzEbdRnPrL
fjwg5Q12vjUR3B6Ty9iR2Clsc4DDGVmgpBHe1F68mP/H3atTT8M+8RLOPA7wcIeSdFylmIhvc+E3
t4xnLSStRbeDtZXioFYYmLqG6jn0RgieTqHOQi3SorIonlAp1cHaV77eExpO3iQT7XBD3hLsktF1
qBAdZkGWTXzpQPrOEZzRNjeaTQQzhELa3Uqyri7dspNn8tXxvbBN+whnots4acqq6rYErDUrAeCy
IlXWO0m/Vffz5OTrdvEuYAh1mMqNMxr1yWr9+UWWpgfaVs13Mpc1cvwuOqjZi47VEOtPWeHMmzEe
mlOBoefat0vUXn4xrkpCbLad67g3QQfEXMcL6yBpUUKbMtw1xsiMZYmunzwHe+DIyR8DP0Emb+oJ
T1iNKjMajR1WrjVE2eqmtAzOcsyhjlnmKGcFc3KTGEn0gMuOtS8zvnjfqdNjOCoc7qbYvaxB/ghR
nozbqlfhldXM+oRPKRJXfBXxOSFgofruJs0V8oPgIlLw3tfuNBH9WsIbg6STFpeym62jZNrSYDjs
t+eSCKanAXM9F1fXCXqujbf4OdWke69zKze/S5SEJW7HwlcbMzfH49w00VpWRrsfcLZ/msohywCC
svzC7ZPutXJynyj6zh2ZwFlEIHlPaAFNFFNFh4S2FrBQDCWKXZB649c6t+p1X05LXSCbGyR35Qay
vqi3+HNkZ+xr4e2iTM5JnrCr9Ah/vr2Imq52YdgCHOKK6mUIlPFkJhKm9q61HWeHORXyqy3JyFu3
UhfLuyEAbimR8tzhHIJXgV1Rh5msHXtszrL/FhImLpmV0ELvzKLjwIH9q9/oo4kd1EZ8K5k6sAYK
yoQgNmW8Sbwldi7NyPFJpXc9Yz9xa9RScruZk+4GbAKRGDMJWlcUeSk200p+VXJgupVCtkD0z+kM
LRoz1Pfiq8ls6w6xePdNYuAVbmxCWqiTqwVNUlrbW8pQ/7PC2rBDet80GFtgKLrJU7s8AtyLixLn
h4NrdtOmqjGJ79s8yckwsdHap17H4R5VtXErkmh4yGwnuU4qKg3h+fIqmd9/RdQ8OvivZqu4aZZN
ea70W4932CqLAsqTqGmsT2yD4psjfbpgI0Ea2VEmnnxCi+JVRcDPZvGc2KfEAj2kGeGGK6sxQrE2
q1bvk8rXZ5N8g206jNMmWfSgNcXWEzzTat3ppfxFPfQU9KrEjoRbANiBeFUp/YbQINurOa63Is8i
gk8nHG20F5v2qpZOiWiMEILfNxHWP/UQFqQY+iXm8h94YK1NDHSSGP0hMezmFAPhLuVwINZN3rQ4
8izlvdOEm5EX89zpFtH4JHjYQ+/9qaGxfsWwl35m+SVOAL8d17+lj/wB/Rhqp67IK+wPbkblv0aC
5F0HPqFRSY/3jHYpCNOIJ9snpvoUJNCu887DaKCvn5NY8GEKTHc7Z9RnMcnmcRhc9xpXKHU/UXH/
Aan5gFMuP3bRYjHzh531QUUIelMEo+F0ByNzCCvohP9ZSxaaaeUY6w58dRxFfGDWyBePWRCqA86p
UyFU/ZJL6uYAM57L37/Ndzz2R0gnom1j1sJ8h1mP+2GmlCAbtqMMvV9VOaSKw1lYNLFDQzqPMe7b
dkg3bM3zVgM0YdU6UEHlkuY1SJdlCuPrNp/c5oSkAgvB2Ku/4Vwa3IR+gti5x4gtNtqaAIfe+xM7
CyyVl/vzT0dcEy68V1yOluHxzy+fwCUovRqRlEL8vcYeV+bbpiKDpNaK3SmDmR2lTvA22no8YJqV
7AzLfkGk8QVvHodhM+WS4U3JZoCZfzm2tvs0Sow1stkpzqZZOc82XE+FlEyK8YyHRUgUr1VssCrF
40mxoCu2kkMSYbZmWimicVVRr5ZVdEEBSYyxcvQZ/sq0aRv42/Wyw9iY192OSet/NrxAv1VhYiIo
Fa6LAXvHHosilLp3qsvjQFTYkaRVanaaZfqSpOAfIsaDL6TFjwqN+1KrKzE3NwLeNnsKMvuNiz/X
I1b33crFQf6z6xRya6uYfBcoNhf5QLzyaAE54Kk0PiSzkaCy8OzyuXWGwj/15RzgNRtPCQ8pyxKO
pK5XWy8pUnM9SCcu8W8gRgvLEoz9jM7dcEPCfqhjDNu6xsEqJPDnMjniGZxtCN/i/4gp6OON2TGs
WccZhM8RXlxon5lwdrgHOEQAuhM1fWumudhgws8dJyLCrZtNGA80RSkfKOyvDE2RTzttomqkEelC
t/tiYj2yxmPCW3eegTtOFUk4uy2NW5i68qvOh2LXZn22H0aqK7OY+CJJMu43qfCHhz4rn4OW/nFW
lnwKp9LJNq3ORppKnl20WBmc5pmHz6Fj3OLr4BwtDo6bguCwfQyfU6xxAi+PvRfWL0oTmOsSqke9
X9rkRinep9OH7Sc60fBCNybmLRNNv1+K7ouo6GUw3nWOpmI36pfeTqRRSRRfj8exO5eKtPFyGnbW
nFRHnJjoWkTgrKidgpvKaYcH0xrsLdm89YvXteQeu3RY0qJ73rRi5gToa6vDIBhAqWlKedXjH80K
dtlN+liEGyfs6Yxi10VQX3sza6QzBzwtlcXf7M25ea2F4qlUc7nCmwx/aRIKD8zRm1MjG1A5TPcx
FIyWIzSt2C49TQoX0dfNI1To8MKagFkwC4wuEku2p0wH4sInA2fPzFHvhWl76zoU4wOjUNr7SWf7
cEGAmFTKq6oAHwoy2mSGkvNbyCqdt1k4yyfy7D6NKpBfySGn3TY9ksyEi53NlDKhdvmXCmMpnJdf
rdwIEIv4Qz6MmrnfhXam8mgtS1Ut+7tZFNNGApY8e43CcrStcuw8mNltyZkDGVma10yZNPCpcpsb
U7S8mTqnFHk/i6VIBArtxNbYdhOxuxS94DoOFhUAq9xdGejznGDwpkbQtffPEJU8hURCDuFBDYa+
dBMQD6fTzc074kOAYrlo0Yisw0VqhaVWecQ4KiNsh4KqZM55McQ+BI0FHjBID/vaQ8smgMllwb8D
eXOGi14hAYSmNH0j2kRfziw3sVY6oRiZFvvOMAG9MqUqbhsJBYqQ8iJa7BY9mKzYpTUDDlN4W/GK
k4lkAoWr4Iq5vQ2IM7MEIVUAwcV+CvxXmN5aDka9xYwaOAPgbtoK/CLXKPGxoCyw0KPgMVuAL4aq
zHxABDHwah5nhyjDlddPzStWAfYW4yl9L7C+WcV2Wx6NBVxB0ca2RkdPQvqC1KBoJqmTUqNdiznj
31TZgD3NzBbnWFz+Hb95PyRVAXYr6tQ9Gqbx3TTnpVwODF5fWVEsNR0Eq78/zQzoUrpAQ6K24lvT
KsWFrO1ig0QlvAj7rnmsLTA0q0vA1KDviosJScn16NJprROzZ3M37O4bmrX6WSUUO63ZRBdTwD5b
TymPMPWa9tXERxRbj4JAlI72adv5lOfESkQXy/fctMs2jHCpO5ddCSIZZQE1b9HyxzlE9TmDTnOX
Lqg3dclyCtCgPVshn4Q7D923oSGQO7Xi5DoYyHKx2uX7wbwINyJwyNLnduIF/Xovb8MIhBS3p+K2
IhVjN7sckz50sLv3s8HqgYCHMEmvA7Z8cCdA1NHw3OsgMTyOiikKL5qIMqTRhX03teRORxU+h35N
JezSDq9TP7fupI8/WTbwIpHgl0ddmuICn1lx4dkUsdXyDlLKw6cO0qPctXNNcT5Z7GZuMj7oiTJZ
FuBzZl3ad0Yl2GzZxx5xp5NPSGiIa2fAuH6HBMce0DLE4u2UELVFajnlZ8duIte0OcUuIR5719SK
4qSn2alY2PjKOKCgdcmi0OZYP2PzDkA9gRk7WUyr0FM4O5gebGzA5S2HPR/P+zarAp4GyJE+t+Rl
faGr15KItGrpJzoFCtU66lMLaHMvA6p2g8gLvR4J7riGlpLt05F1VEQOp5Y/Sno8h2/NMONbNYGX
kftYZUdBKsBpkiUg4rJVItiyt23hFNc4+WL+62ceqBf+nk5DlvAqBTJhTbag04gy9CXSDZRGTTB8
D0Ss9j0/fSUo8Jx1FtGEEO8lv2IXR8nRdDNJZ4JFlsksvcbk83kcPZ7aHBjOkWANlspY8Az60qQb
Gqfmkaokd1eDIvR9hVtQRN0yeNkV+fJsslNDOVHXMRWkHvVmHHjhOkQ/U9hA6u9/+b4wdZVzxBjW
0L56E2eq5FA5irlXn3Cm1bsqzbN9PdUs6IyqMgk8Nhlmjck1oiooFrOXzZfSn+nIpkBjEl28De5c
+1tiMrm/BSgOOtyTcLm9nZYqQKuGloxAumEPkMAdT8egzPGWCd2nuU1STHsoZnsAle3gEbtOgusQ
nvq4/xfP8f9GlX8cVeJF+ENP8g+jyq57eU2H7nvfdz/PK9//5L8d56O/YFL4ECo80C4CwZjg/Xte
+R5S7kD4DxmruZ5Do/Bvy3n7fSqJBQHe8pAxF2eaf1vOW3/ZzsKjo4n1FyMQ/z8ZWH4cwy96UAQY
FucCv+4XxkPkaEzDpCEPpOC9pZT6e1y34hWRH38i2PzTlWw0DMg9GHh9IOiWJA+7S7l6CG3MJXG5
e5Ykka/IdBj+QOb+pytxDYQl0P0xEln+/g/NNUE28dwSyIRjRzGs48G87kZSqvxmfvjhhX/6OBb9
hwsBJOCqsXAlTK7184VGaANR3c7yoFnPRVm8EXL4lvPf/81lPBi5cIA/Dj+RryOD95SkJ52ibRQy
XCQhplwXKvsvHh3fKgQJBMKM0H/VLSTSrFyMHyXxAFV7ocyB8qO2qQFF/oeb8n9pgkOyRn3mB9BP
CQnF7eXnZ0e+OzO0aJKHdJoK5nL6VifqAc/QBzmO4eb3T/BXuOX9Yg6qPJTkABi/Sp8Ny6tZm7U8
ADUC8nGUHPKwiVe1kb2YIWhVhqnxytJYev/+wv/0hfjvXijvDK9fl5ff1nTDoJcHoIf684Dx2MqL
sAHGwsNZ/f5SywP7EVV4v0cgEXYF6HKs6p8f6Dzkg0afLxHTkldQMSfdEooXf/79Vf7xhn64yoJt
/LC2FobFaDDUO5B3jT11qx7GimhLAuz+q0f3w5V+2ZmmokprBuJ8IOWgN77KX+aaHuD/Y3mZH28K
MV4Y8mUEkYutwvKt/nBThL17YVXLCnqQXW+kORpEOknO9tmt9DZi7L6xotYios7zDmaraqLjnYha
xhUneBGoUSb6D1z1sTRpGcS9vsPIQR47xyWFYzcExZvGMueYzNZ4KYMuhpswd/7KjsCYask/QjJS
taXNtxmPY8cZqKa60W1kfykCuz56cR4/jxUFylQp7xAHuPnXWkT7Ked7LgKFsX+nSSZaAbqBYDbU
ln2PpnYoSrGFtSY+42TrnrDbnF6bmF3e6n1+O56gNzp36/MUdmO+ToMwrUlTLwmOxEcYpSC/x4BP
9VLF3HQx9nJXR4m8ZpBXb3pMKuClOnFMNNpQRtiYOX2093Ea3jUm07C8AVE3WmmsK5O7mys2rgof
vDX4uA2Bgs0lTTIsYPF9xGKYnETYrnW/HlF4nNyKMhIlWn22zB7iakW5E0aVsSbQz/6SpKN3VomV
PydhXT74E4hS0znyqfEr+0vMvctVMIGNyModZn7TGCNgD2TUrx1Hs9aV79LPGvRyD92E0TpFd3Vj
GFn/HPNoMJht5LU/5G+mxTsdMFr8UoXZm+qm+HPvz/VxWrbGtOvqsy6XGUNLuZmwtqMyxUvfV7cY
2rhHdvR+DTUk249J6awoA7LFHH8QpyzB92flErB9lTgyus79RLz5hHhcWYRd7P2hROtgGxOF4ftn
X3ZEG+ClH16kPo+syHgIiGrIZXBTva4amdyFM76j2JFlxXOEC/KqaqZ6Q2ZAzogfv+MZC+zWL/cZ
U0J5aYErRRs/jcfHNJZGtGVg2YXYpBQZkX8gBhf4xs1fQhwG75juVG92kNYn7lFvMVaNVxCGmoOb
W9FDjWvYnUMWS77G7NDDuRV6TIEcMx3xqFWAii16aCQfNq+gj1XhEeYgE4KzksJAbOhHD13Tsuxc
czbWo8sRN2PvTLcjFyNQLCnTB4S5ybgfQpG/RDCTd5FgHWGEA6cni8Zy342xom6Oxse5nYs9zkk9
yiWjtbNdLh1v3s6Qd5pV2yXTsPJVYX1FB999s2fWlmsw+NuUk9fdj0Evn5Lc9c6BLtlDAcI8SKCG
c4KMljEEnDJjbRW8CS9NiucmscWJ2E4BgNrZ66LN32hAIng7vnPih1g7rPX1xtAd/UgKfeEKk3eG
xEm5OP7yhgaHow+TJ8CzkA6cxJz4cz622ACnUqXfhYy8gyh88DQ/9Qmms4ZH2WmyW6sa7+xo4EOY
p1DgsZm9ddCQVo2BzXBnlXscvL/3Qxts0k59Fo0NvWD8OqQ6O1XCByaKpX/mKAxu0oFFybBZbYEQ
xsuxb6NtUrDO0aLGK1sGxZfQkvMZk8ldNdOfJ7OS/bqaiq7As5pMaacv+ajZFQm5LyGViCGPrh2K
SsZ0rPpiIFx1HGUMTkyyy9yyu1VTP+6t5dyVLvdtV/lL1hnhdYgQ9aVU+MM7Y2/BOZ9AE8hUPamB
Lwqzofh5iKBOmKWuNyNKuK3XzSyjKmwixNsDNm5GW5I32LHnpMTJ3Fh+2wAoly+ex0bZtuwfOOEH
N3NGUIDdtnoTBw1gmOcM4Q1G3y3oHwZ+GCTyGQ5R2+xLsxo2uc7ZxOyh3vgTl24B5g4Z3qWM+a3p
NUVqJEUpsBvuMEjGG2XbZuW1IzFpTicn5CVU8rprlrq6tutzaUk+JjpPIkUry0X/xNPJ4ggswQdo
ed91Iak99UVofTcndqtx+UY8c7auirjPrnJPJbtRo9XB2T1vVobRe6TPeLuOQcsaa1piPJ2ZHbGv
1Xqc/foeOlF0PQex2CgzaNcuuSU4UvTs3KXZtng7+OJulEm8Dn0hTvE8VDfdwN5jJOweU8SiL8aK
Z07S287JkWUlYsyunNg2v0YWEbRALdSj9XAdFl156Hxz3Ocp4oQqSozLvs2uncwZH4087661SvvL
OJ+/YKE+QV+BhhZqrG/c2fIOc5TNwMmE6WElGX8qi6egwZKbAexbnSy+dX12z3p+aEczOdi4lRCk
UjXr3nQQ+2k4EByLyZ7N/avh1cPKDjj0Fib70cjS8gEzbHFqBTuOWYUQlkxLLlpyQJe/N1lSESD9
8w529F4k0/tkC3FuizWedmo4oHJw2z1g98oGip1WfRflAqy7ZDPLafIaPpE8qtaw84qjmBozwu88
WNST2EFu9NjMZPNKJ6sYhDa9CT1japYMCvu+q+zqNDVOdSJc1JTgy9AViFUcNoOFyqIEBlM4B5z1
ZKtq5vApW/a/Kpji2wY0G3FxkWMv72ZjlZ7IDnSwuCcUZQxP0GpqsSIk0yFikVocSvtqxq7srdN5
SqgIYfDfpQfRxsqS4KjAsCEb6qhdkBrPBHBU7Os6XAjTRJX0/SfhBziT5y5BAEwykhwpQtq6TE4H
a2Tqa3XPYWEWMIpU+XnKHQWf0PIBmiiuITvIQI8nUebFJpPmVzccDjLPIRBospddD5K57bO+2DjG
G9JgjUvLEQZktKDCktG19Z51ajurOmdaPJCeeLAbrC9UE78UqVcQymUXxK8wTSKzw3qErq+uyEEk
BwKE09wI1x4I6Cyd+YrlmrwmZQDjo7A6AwhaRZSWhnHMFMnWuyCp2N9cn+3bTahO6JaI0J6w7vU2
khs+FExEmNVob/wD1fYjVx1KL4xk04w8Rq6YGv1cjHYzIUZDZ5YHkCn2G3si0xQDwgD9JXUCiUXZ
lUZUBuVtpq4oIiK+WPDeGdo+7BQr+lOjBj/7575i+T0gBDjP4Xv0wT0nSAgKwm+iPLSV9TCYYIgF
e+oUZC+iHG5jzTH3+xbjQ2cYLYJTmysRegnO8ct4FKaJVyVAiYexoQgTZOpwQHEcC5HWZ8PFM//3
1/so4FsuGHiL+gfjhQ92BKKlwHH9AuOWkCijxTK/3mSdGAlaa6uXHg/GbdGhJva9cPr0fuxMpIn4
+9SerB18P2NNDpz3QjjEuFdk8fyhsfuoSuH3IYCHhbXw3j805RLbNfx6h+KQVpV7GsaueqsdXMlX
Uz91ZkUKKsV2WZYspDS3+qslK3llFfxiaVFoQ6N8oZQRp9CG3aBtOs8uk9CDSz14Z5d0hAvR5i2I
fhdt+7FhXtAzET8kiyGZQ1pXvXWDKv6MTaX74vhIW1YR/7EPDSu4gTvJARxrhYg8y/Ln91NRCExs
19Nc2H+SJ1lLF/tTl7s8CypKePa+B6nsl48jGWCncnoVhx6FPJbpXb3qFaK4yXEfmwzncWbrENVg
0ey8FjYrZnX/qc1PRDZjaEN45ZXwmf7yCxCZTz6qt+wQ0W/vPULTz9Kd/rQNfEAsuApABc5wGD6i
wf6lJR2yYYx9UWcH36V49nH8wdbJ79cNLBayHAqCT3RO88AEbHz8/XqwPz5jShTYFeHi0PHROVNb
hTu25YRutZuSmBEeHCkjjqPnaqA07urJ09eR4UUPwtUPRaSbN0N607bXIyF3fS1ScuKTlmTVphxC
B0qLpJwkK/lA/c0wGMrYtya24v5oxFh+/I24/B9e/Se82rIWFtFvpDXZKx4uL+InqPrvP/QvqDq0
/0LcwZ6LdAZVHZ48/w+qjsy/XLQCET6QHjI910d0+2+oOvwLjxPEGT5kFhMgmV/xv1A1IW04ry3Q
JYsGO+D/IB31V8cgkC2MzF24b4i4XLxOflkTjSLEuyk76ywYfPbNekyqTB1aD6AA8oVAWl6nmgiP
vLCMiZIXnzfILqlkiBtJ74WkPGFbMFFxQSJdMfdnLBaxDnTzc2I3Bjl/sWBtNaJDR/LDk/4HoHj5
ZT/sWjbnIzj0omNl4/DYNn4+08NumEoky+0ZEoi6tVJhrD3KtAs9BiaDKE1n/PsLcjB/uCRuj8uZ
Da7v8zZ/wVeNrCRvbKiTs+9HF3UfEGRUjpwtezxIkgYRRGM0B6s14TdigtOo9eCOgXuIfDaenZcQ
/XKMA/Qzq3nEo3JFsCY4it2TQBaKDA56LQYavmW+W9pWP+/dWNTnvFu8M8F0OCOsIm79VdM21bz2
8IVmpjkJnrXhj+q2nDmKbKKhX3oh626VNyGXioAjkm0bxEvT4eFdvyKVDVTC541QXPfdMOxQs+tL
7aNgaZGZNGz8HL2tQymk8RXCuLMnfKwNwTHWQZLpZAvZY0q2gDrqk5m6JQT3NLHvLOgM8yoLOu6N
4JPmyUiJPUz8iZ+h7CxUJGra8skeJ5I6/Npu0muVVvyiSHvOkaInVfctkijMLBoD2pudp1aHYJOJ
xBU2J4Gx8wPty0eb4XF66tuO7y/pyhk4jdCJ27kVDIid0lZfZGgp49mxe55c1mFnC+m5VvWxlciD
1iNmyTPhKDDA6B1G/q4cCIXdEhPICa7mBtKRQXBGupB1QBRrwtHgpsLZzhYXYu8lZwt/GDQ9zzi0
/HE4EDRUDS5uGEvwrza7hoeUaZe34LuMuh5TVDHy4M5mVW15js6w9jKHx5IZJTiG8mDHfdZzzWsd
FyPpM8LyMj3NyysJlocTEWnD+yMR5hw1BthKVvZGsCbXZbpME9K5jNCEZA5Apg4LIzSE5pNZONi1
mkVYImegwcCwKdjUo11u0XIkm9JrrIXLrPQdLMn+itOH3qzKyShjtjogxsh771LrxH8wxsC6mkZZ
fiJ4LnmxAUcOAMduuM5sEbyIpBi/SMfMFQQlPtl0gmE5TmMfrtN8qekrgk31yVa+B3+sDqIHA2+Z
/sbOZoN09jHgsxnbgMc7ZZXfXpu98lAqe4khUNYPjWMRXOWG6eyAGriG/Qpiy7vLHIqEN53rQT7x
P6v8DesSdZtVJhCHj7p3XSd8Ix3z+mFN52zdoUvj9ZSF0fgrI554t5DASmBUQmqfeDIsroDU1Hlf
yHqKd51pyO6xiz11SzXPQjDmgAec2Xgy7Avm3mcP9YVcxaqj3x9zMMs8ttUnhhfNYSBZSl04ZLAS
R18PXAWQLJ/x4OuABpEW8lyIroaHMxCrdxZpYbd3xTwbxgMxv3Nz0dut0X7SCl77rqQ9me7nijby
PnPNqriNyXI/wDFsG8BQxznO41JEzrriWdJT8iyVOVF2RlHCg2AG1R7iMkTn57KrkF7WIE1cv3/I
hTJ4caQ/so79cVkUfQvRYaUmKH5s5rV9lw0Gqi2mT6n/qMpwsK/zGDIK5CGrqF8DZ7KuUj+keAzL
imsaRZIrIgaTNn9urRYC4Yqsvf6bE4d98aVlh7AIC45nr72uKyH8kNrGiKNtUBJIuLULHBlWMD3z
U9cEvPO+bK2rvJ8d9SUc4qb47gXCtsGgdJOQFmiOtn1dcf7MDSwEOIDHWNghIZ117ZvmMbUdMAIs
fMH3DdygkIHN8FGyJLwSiLYfvXGIlyTDzwG2YtPaqurhHiGfsYV1m274MLq1MyTp0SmjGI0e8UOr
KsOvwXIsTeJ0UHkHkB9/cWHKGyMDRqfV3LkAACJnDqFjwSZTH6UMzYfOk/baqcxnA6hn1QvIJIUW
ZP+lkwoPxH4lX8suDr6rhLgPYbXimpibi2FqG70tylbdEByRPHvOKLYVh9SGss+5Zegmni03rXa2
MIGbyI4m4qUP2k9RQtZiIAu6E7KKy8tMJuW9nXfBKjK7fjcbPRDAqLC3IpyQuLZJXo/lXF14IBzb
AebZDdu6fM6j/2HvzHbjRrYu/UQ84DwAjb4gc05lWrMt3xCSB5LBMcjg+PT/R9U5QNk+sLsafdmo
urBgS1RmkhE79l7rW336MNjF7ejpk9i3khAqOZMVpFN37oeszh6Szi2eYAd2ya5VFaYBNrBNkcvl
VGhBvsODmoUDIOZVmEb3hnzd+pFNp/lUOWWTbsTSVTs/0+uPqeuuby1ZQSSoO30VuV4/XRt3ssKE
TgxReV73PWu9dlOgzz6YK1qSdGbzSm6fZ29S3alIO5spBzZdaw40ZMt67xdyXqdcVn1cAwV3iWPc
ibhu9jpUgA3ZR80nBFZ0n/C0uceK89ewnUuvv0plxw9Bk7p7rVvynaMBDYFkvvggCVz3qqVKnlmw
5wMsnvk4akYAVyMft3PXkuOHHDaS/SzQz3Xu45ANy1ddL8Q58IPl3FZt8KfonZ/aCpREQBX57/2M
b3H2/rEkknVp+eRcIz5SDe2Uam3rjhabkK3REsaYUp9jnvLD7+uin4ak71ddgQNYswnjAfn541Xt
eEm9dHSCk0RS9IJjkYWhUSY1xu+v89NE8f06CPwBtFLtraqHH68zpLXbd0ESn2z65KypesuavapS
nSlmwfjnF1tHvrydBsqQn+kGBs+wllAEnvyCrnW9qgff9QFa1gfb31/q10KWHgnCVmpxHVTHz4N0
mQReQwgu6V/ubFyrVZXmwOOhE6jqc7cCY/7x9QzOIQa3CaFCjv/TUNvwax7bonROy5TGz39tQRU5
P1nkVOtUpcvINPnD2/nT0ZvPjhe3soXwu/Ph/Vysz2Viq6BV9gnNJ9UV+ToUPyyo7MDVRFeVtiDf
FWnlwJ91etrTP75JGQQ6vM86FCXT0X960XVlS30qULX3fbYmqSBsm4zxT+joXx8FrgLmI4BV7EAP
+OkBLGJzrOKsc08J0snDnCFW9Pw/YnX+21U4UPrg5mln/NKvcZVlSkfjtbwrL9yMCRIC1P+L28QB
qQsBgdPOikP48XHLJdNhkk2dkxkjpwXGwk0xzIAItkg6jKtqpmH5w5Hu1/WLNZ01jJcFDJPL/njJ
KhvieSxc+6TVsfvJQHrKeHagFOmBt20rFL9m6HYLt8jvn4hfVxaYKUhm4OrDpP3liQDFnelLQ9Bt
3vN0xzXrpHIRzCwCjfXvL/VfXiI3B9ImanD4RD8vlh7OWi5VmuhDV0ViadTnpWNCWthrA3w9wU3r
XfP7i/631wcuzUfY5tDis35aoQdU61YauMapcJGxVCWqiUL30z0HnT8+6e9dtB/P5diIPCBTthd4
/q9P2jp21VlPmNZ2SEqFUToAOD29uG+Gpb3WGPoZnsyUydNIXcfsb+6ug8TBuaMJaXO4qBlY4jH4
CojMoupcKub/fu42fyJH/7rwYiuxvFUvhYLJ+FlqVmXOmGFb5A4vaWFHWYwIWUwa+yXQb241EVDW
//6TMH59dlfqN3UlrUh0bj/LYpKCfknMHnfSfI1ad/Itzg+kY+GubA22zLSJ1/tdZMZV9oV8QYi7
GBsrC6Z72ZmyIDmzX+SOKgmlKv6S9B9vDgwHUE6iU7P47N77mH+T7egSZsbg89SXi0/RrTvis5Ew
rCf4ocpQ9up/auP8cm8iKlyfBlo53KKYw3985mXWrUU/icKDHROCi4dHhLOsuE2ntZ/++7f/v12M
vhHxGYQJ/JpPhpojgFVMIPkEj/ZWVLj/8SJxynH0hlPS7y/2y0fNK/NX5qcOHYfl7Kenrsw1o+li
fSZP3uFgmWSKO4sHkVPi7y9k/mR+QwrLcrkWD+gZ2dJ/rowKYi0mt/FGKog27W51znB9pPmdAmkK
GbI7N2KgE2In2BjSMWXwVzSe1dJLXrfBWk73aZbTJ9BGDkvMG7HWLB4jbF1zaWXR9bJ2OsEfHM9l
zuF4ZHp1qyqs1uU/XYjfsfjMZdjXEH/+XApl5Hc3Xtl1J3NhhD0yNDrj5cn2iT7/46qLS3EP2IwC
aOn9MqDCBGqqYcLg0OquhWlA8PqhSQdbMifqs11Nf+wfrrvX3xZGm20NqeTKAfMNBMg/f0rVUhIG
3jr2yZWT/Q1C+nBq7Th4fm+IuB5peRu5FM5TPU3mHzYA8+dbxF5Fmog1La68Dr3eQcp/e67tAo0D
UhtxMmBelAs2dd8FgjzjkrXMCKCl/4adMbc3Q828+RokqDEII0+yg6lmxBxEts73el/SRVzytV8j
iefiYNG3/PndJ9CWbifwuxvZradmreInjZlzCJAkManOfau+c0SHzGC9vQqNzWA/q5Zo+6Gdmy7E
XzHdOuNEa6yLmR+fcxpHSDjkkKzcNqbQFyJc83ajG3l5N9JtuLau0vaTnbm3hKpoy57wa+bLg4JE
oXsAEkiKFjqZz57TB2Fqt82Nym04El4Bm3pTgybkAL1kJ5x9RoTtx+kx5RmphM/RSyLx6H3rA1AS
axGrqrog52fB+GgUxtex9XOa4houwCiYmrUZCg4gvR3miT97mkTO5pJLD2qvJfX+QOADp6JKLvzt
Ir1/F59DHtN5CYq1rpENz1paFQ5opKoDAZEbySptndspyI+Jr033zbSU6S1CpYL06UQO6q5D/1Nu
UBTxdNdG2eT39YKiZdP2ypA7JsLTfU6q0E3iunV+jw6h+zoxBl/o8Apn+Wa5VW9fWmmsraiREOUQ
gxvfyEt3Xh2M2uQ1IGxmVGsK+2ZY0QZ0NCBQEDmk8mnnNrgwN/RB6FypJaUR7peza23RL/ITe5Rw
iMJGqzrKSfTaw1RnXFrmC7tWoKMckGFaWJ35oRoHR90bGYntm5zbJb3lvIpPz5g9gAMoCO3jMLSd
l28w7mjR0lQY5VyTJdxZEu6gqho4SJjemHk39hAb4zHF2hazrxooauq2oKflN3237KeCM2zIeJYu
IwKAqX00KqctcBs63GBQGUl/1rKWveG9DqBnz92HbY9WQ+oyhTthQcfIS3TmRKQkWfPT90At8S2m
XJSt7y04p+j5Zax0Mh5tYTqvWZym8bbrO3TZfz1W7qra01dvzehBwHqtSAgg6d4hGciYjJQpKLui
jEyFtiJqXYe7SPqrByktHN5Xs1t75pbo+jfEyeOwm9BG3v41miFL7zV2rLWQSGxqO7/2EJoaYu3E
trTnw4aUgAMGWjrw79uf5/Y0GVN6V96N4zGPCHM9m8QO577enZEa8ZiWjcakoZht3lgb/Jq1E4GZ
ZHddJflFDJ3eya4pzI5kbUNOn/vJszRQIJ6T5/d+TRzIxZkK49EVorKjHvjW/M3XmGRs0Yub9t1s
NHSB05namHg8Y/RK9mPGAGkdprQruFdspjkoQ21leR8pzHNiWp1WATUIi2xo4KrEMbqNiCXcEaei
7ejWzwVNSdxv1eLTkkDwdip1faLVRodc+TTIln4Q4/+fk/4FEvzjnJSn5m81y6++nqyqvnW1ev1x
UPr+Xf8ZlAIa9Fd2A+PQ1bzwNwZh4L27c3TXf5+Fvs9Q/zMoDf4FoY+5OlHM69HNY9P9z6DUglwY
kH2zhl47AT/5Hw1KESL8uH+TF8ohmLAjDgwr+PldRvG3LdRCFlCCXdfPla7VqexxGLvaBod0DBHK
mJptbltYxWZraNrdRJQAUKlGWWSkF3ihyyWrmDPN3QXTnB3UCLvR601LYdvPRkB1tRk74y3xzeSp
nHDxZonrfBwwZF/AKKnbBdxpvMtqQYxHjdrykoz8ZTS4U9DsNZESkaVEdfYE7kbk7HdFq6w3bYSp
c2YaNUG9ck11MwigS09WHvfeTbfIBR9/4Y49OrHS6r+K9+Gt2U3Mxmo9hJWxW2ZQKUvezRur1S3E
7Fb/gqB0ZNbUQ+e75FaGLxU5odfscj7bByhcpRtZJqLnbVPE2ZORzigbmX8tUZsJ2qvQJPFMA4J4
cO3ePHaeSvfmJL4W1OXbzMtWuqDMiGGirb8XZvY4Y3m8dQUTzAP/xLpAuolLYGoYNxV5I22IONra
KkN7nXJ7Cn1dlCMeeY+NAuDTlnTHAMUmLsYNjUrpbBeOmfeGXjiXIWAeZajeM459EEhO/UsQPy+l
7z00nhM/tmo2/SM2DEvbiK5xCiy5Niuz18bi04CncKuR9BjlaIx4D5ohlP1UndygLs6q8RiE9+WY
rZVNzGx4nsez6lXiR1rSpFsvc5d7WSV2pu/jhOlMbkCXUi3dIlONsIHHpdrQPBrSyI6l2PlzHB/s
ujQ/NYuFy37ptOUxKLzCDlUyetnB1nS/eM5aIkOeEoJGPH3bs8dO2naEXNV1e2Yjs94d08SpCCkV
hZMZr0mH8ZFPrjBCxyFqs+zsyMQIfl0QUm4nPcZJgDD8SO/63k9jdwtDCVFqXo8iyhyoSXYtS2y+
gULTDaUkXFNGs7BzTOBiSzxAIPIJR9O8x3yCruSYx6RvL87si3AZl9DL6qstF0niQr7HfR6fvLza
VVSmT5qW3k0I6MKWy+ySZVIhXo0XQx+XHSOEeBcP8wPd9O4ooXFsofOIG1lq+rFx7HynYmmeAuC/
YU45u+00dL2lPWUnm1bSbvRruEnFvBx1yaNpuoX5FMzm50r5UMuMxAtFqjSEsWLY1ZWn1AkAqjhS
lb21VBOnNrOTs2QysVmWkoBa6B+Mz6LObvqdvTS8PxpItFKrokRqgYZaU6RRkqbfnEV+wpMBCIzp
A+Y5HU+33YKRwq8IoKSfk5vKmcgNAEi5h0rwoDKtC406M0LGDHFkt8K45bcXZ+HMWsvgUTVHBB79
N1zC88ZPLd4cHraDbAYsLGyQVbIA+JQS7azzIK3iPvezm8WIqUt7HS7j8pi5al/rXXDykvG+C7Ad
L6W5gci1TSBKtQlBr/5gP3VS7v15ugjQblBC+mnXNoXaDjHDtCS2n13E0eFYld3GKItvhY3N36xG
F1dP2j9kGlx+aRhRoLA9A4BhEcz8i90guRcl2eA6McAhWQf2nQ40b1tObcVwdBi5txow4Xwe7p66
p4u0NOgPflt8WTxwwxT5wclluTz1LRMzwlrFNQ2UwNILAJmnwrhLUnk3iG6r+byopa6uk2+L12Jd
zfI+9hp0bZ12bhrTvs9M6Z7qRqURHxglDekCSKXTT7rWUc6Y0/dUlcYh8TqOKJksQvAlpMAwuDyh
WrO2Hcv6nbJGSAiLGxxz4d3HbnvHGFzfsUz451pooxd1uas+sq70G3Pw4iFsLCWuwuyHSKpc7XU+
qJ1ey56JlpPeW9MUXNpJR92gqY0tyhfwG2bESA7Rd7mrAHiGhHp55Fd2951bsbogY8WfKXZgvCx+
vdp+Te0M5EvK7iBJ2M0NAlmFeiywQezMcokfxny8NJpso8lQ4glZy5MDyCYstOG1W4JPbgJLDo4j
93HfwNMsoNmZ4w67/rF2xT4wRcy7KO2raSRyP/rtl8qZna3TLt1BV+ZjQxwlN3DOJKNMi+HsyFG/
poZ13wfNTdGlz25uQhABLKTX9hyy0m5x7Xy2g5HRq+1E+bqWNpp/63fWvsvEdD/x0aHyHsidYhn1
P+dxYnwqiKTftJbHo6bZnFi94YIyejvI/MTpWO2cQZrnFmRhKIcmY2we1GmUz4W/R4i+HNNaHVQj
TkMW53uc7lmUBFrDqFLbsZkV0RIH6IWRK3MstHv7i63xeQGk0PzrvOj2XVquMAavlRdob1o0j0O9
hZSZvjWTa0ej2d9MmWRPGIsnwx4OFby+YFjYWEWAU6hVDwN9UOSW5ZdhqsgGnj8JLy+2A68H4UCd
R0D2s/Mwg51BNbyzYS6ZUeI4y3UCjQFHJ5bNpucUdnYyJ9nNmjWHXZ9YL3HdN/d0j/Iq1BjONls/
Z2UaSqu6TbQBSXbdgktR7GsN3NjDXDtiYxhGs6v6pr8x4Zqg8jA5vPQ62DNLe0q1cd2egSXVbhBq
vnMdMfI+I9aoPuhJM0wbey5shNPzIvr7Smj+Mejy5TQN1pM96c0bAUdacohLtBE7xxutLrQKg8Qr
264hz7DPmttBBV9Kbbg1Ug+RvD2q+86pbsdK0zhAanflnPYf8Op+7Fqr3fWTW59AbH70OzIkpiw/
mRriFxqXw8aEh/SZ5dU+jMjlX8VitFt0UO2RbG5zK+oh3bugFELfJ926zG1ebDe8BAlBKpXua5cE
tdIzHrcxJAnC/+4SArjpGeOHTmoVr7XvzQ/eqCEk6f0XK3eaCD6u9wzyIdtosatHeLzEI3AYHT0F
zdPAg2xvWTj/Jnt9iPjARAjaEDAF82+ea369hBPMthRfmzZ/m3XNuw+CavhodcNWZxJ/xRXn4Hxg
y/ZEYyCYzwhG41Dc2mGjt8UZtXsNrKO3qRGq5GKYxUHlcR4BmQJs0Af1PeIICTLKT/s7OKL+YfFc
+VFbgkOt5ulxwBa3M4IsyKIAZuENFN2vMve/sDoX2DXdYMMZrn/KhHF2KyvYNwGWHweR1xYHFBsE
h+uNMmGcpI5J+0WrhYnSgoQqsk/ljTC6JSxUN9+U2NIOY21MEALllyIhXrifigx+XjMYDyyQHYKx
3ir80FVjWuztKkFXUdo5m1enVS+S0eU5cWdnV1ALPq+mnhmXR+GvvobZeihTy3ijoeK+2VkFJ3NR
CXGNKdYe2uZb+l75zsRRh9YJUw7WyJPXLxqgEkwNlvkh5qBi8dxWLWRpWEybksoDT1k2JGlUxgZ9
yXOLRmKXl0PyEGgUosaFQisqwRi1wXLEZfCVMZa77wz5RhMFnyYzM2xiySpQqc1wmZwgZKPc88md
HGGrEPZnsynqWkAr6j8PysYMtTR9WMHe3jgFXqc2luyBeQ0vuwI3EjcqROtWHCzEBmHaCowg+riN
W+sqUmEhFXLbfdG4/jlLS6SEiplT7gVIzdJdMcj2nogFe68bb32RUjShiSDNPn6i81SGhTQ3sWZb
GBobwtOcFmOLiBngztXWk0SaVNx7JS69kOGaEdVa1WD5HjZojCRLCnASRJQDIDCk40uefh4DIs4p
8ne6z9sMm+sJ/Xy9haSAOigrz6OLgUsYPkK6ifIQfRswwcRr2BeL+ljX9n2AwGQPR/FLUfVPKGuA
NLvLnSo5q5jKgQCCFhKYpdo09pyGVuO0F62dBpAymvnM4K0LVVGWT5PqaKLAkAGDpNkMqFp4azX6
kJShamiKmu5auTzh/0QVhVYryuo4+5q3xsaYvAWbG3f6VLjhrJPE5k5+/OQZxQ3OM/va2phhe1l9
pwAG75J2W0MsdZRquclHOiB37FISUPryqbVFtinwqu4wPAdbm9goCm/fCWdNFBfA0WsUVl7uYPPL
q+vHb3rXEuiVT1gkxny6kzNyyKBzjWguPCofAx+L3ohrNc391dTrqKzlGC1du/ZN9PmKieqkka+L
Nau2Im8YGMIH3njD5PdrzZkD0uqL6S+vSePuPaPrbzjqzrwZOeqa5Rj7+bBFmbYv0u+aLwmSdTv9
xuhEc5B5eyszC5htyhKZSj9CwKDvmoYjLoI6aw+3fG/WjkHHSpxBIrKJCh3Xq/8EY4UUkmx5nbz+
S9wnb3Wdc//U1l2vLl4dP9XDooDMVMlnTQPy1kMPAmOzRInl3SyB/8lv8A0GQb3P2SBD0M0AvIED
hVqlGze23dyJkQpN64QeqX4BrZqD2MPuV4+UaNotXNHBD/NyWtgWRMzLZTeQyA+adDf7RKa23MGf
5zb9ZuV4WKx4nMPUMrs2HG3cv9CcypeiFmThZZlRkvdqEjQ11VZBkVfjE4XRXt2NSCsPgzbJ1Zab
70WmJW3UmADuohpP6At+F6R6NEA56DTyaez9gmZnOhyprHOs7mm1t4PK3jXzkpxxSLu7tuof53ZB
VV0HHwK/F7dVphnfnazrz0uauSdwyO3BLOb81APg3Tmj3T7aFR4wvzVfOceLS17ZHPIT/QPGqAEq
UZ3cWHTtoh4V+4W2MZzchcBGq8b4LgZOTAO09Z1isrFps4QioEL3VVn2JkE7iCmamV3WqWRDf0Nj
xKUDRSer222EtTXTIv7gIhUm/2R+g0odhKXpIdwteMcobC9VT8xXK+YjAYhIF8fhigSP0qJLEaPm
wWesVNlG+h7azzJFmNs4FaVQu2zGnB/fBZgueXYSd6Lk4+S/I2+F5LrJxC1HHzOFpn2kdjx6ZYVa
uyiH3ZqfsmVFn/nonWpbYHMX+Ho4UPn3vdDsPcdhui7WJF6GPAhWTJ6eX9iu2YlGTgzXuQvOxDv5
YUP45MaMPSfs8zLSaHuHtWFKnM6djr+kyA5dbhtR2zaCzL1OP6tcqlNXW9/lAjocKVa4ni/MJbsa
rO7bCbrfrWj5GOsc+FyQg/0vijHSUJaFbp2pTY6m+zza4jYzETjmdXlJXO+59oNuT40tCUTj9u+m
aVcZ+j4Z6XkUyuE8Q7TiStvlRyHeRPyovi11g5pQXWZ6+GE7x3S5LXTBkrOWaVVRCWkrHFXKy4Pl
BcErQl/Mquzo8SEl+G0LaM2hcJlPI09q1K8EXr1XrJGO0cIKH94GT7yBMD36trydUF8fs242Nxwj
zyzRz2QTVTu7n7Yct7iT6fRHauiwAxqZfl2M3tz700grZWHjpe+Lctu4xzB89EW/XQY3jwDtVgGH
naX6KG2N1sk4jv7OpM/M2nlvzsnMKxrUNndHTl/+iGuJI6HSdDJqgLfRFdgYcTaeUqC2oWNXb5Wq
gzuRaHyQvrOXo0w3qA6XJ1QVt0S8g51vDBM8n75THYGzdtsKcpVqWKYubD/iMTzxWMbpN9+Q124x
z7nvvlqGSWf8VRnlvlf+93aYG466GdZfYxFRVwYbKarIEI3YYHT73igiSQst/5xKLd3Ktf2/uq5z
s65prPj0SxYRJJuqoh+QGgulC+5tUYvbNmWBjrq+dSekvrb3AbaZedKo6xuktSTVjwMH80HOLf+I
nRzRO6hjvZHbqpuqdpMqj9m+e26ArsMbiFwxMb+Z8qLf0clBhVP0TpgvhifZoWfZAzJY2r2NNzgI
sUm0x6yQDEFY1VTI/LB1SspjiRd2oipXjxqmz25X+ig+d62Wj21kMWarzy7nhJnlw+xhCtiBIQFl
8h45cUPfASKiftNjg3nr8snLFQiAoKNr8dfI+f+1t2n/rV7TdLr/tf7gLxQXrHOp+t8/ftn99XXy
rV474D98AcGBQJ67/ls733/r+oJv5Qf9+1/+n/7lv2N9/tiNZ8b7+25812X8T7Tpj/349+/7Tz8e
C5KOLIM+uLOSrP5uXDL+xcALtJaJvuLfjXiLP/678W7p/8KZhLowMBE1up7j/5PGO03+H/vuyD2d
ANOcj8TBClAw8dr+TpKhJSydnID3YymI7vASQJxQFnk2lhLRm6NS/aCkA7YCzwwbkQGN0A6HNdyl
5jz5tICppyBNVl45yyqgycCYGS7mMRIkOnkkicwagocmbxcTAnrWL+c48+aeZ6MxtxZGnEvgAZrl
t2SRm1PyY6/vGSAQyJlWywwCcJtaAY4bZBr32DM8oPog9/xxZCi4gkPfo0Y8FC6n2pmYwrkV7Eh+
TfC98Vg1r1ZQLTtUotD1IGMcZ0TDLPipTU19KOaGnumDAUBAO/lUWQY1IkrLr0NiJe5uDDyqW32I
k2xb9snUstWkmvOS6gEEgBXSqNJzrSwG8OFITTveStMj4s5L/DG5LoGW+rs6n43kfkx0F51HXkqb
1OQSx7bZ0bvaaKluOUfDXv9lAonU+zS1eVPtaV+iaoE7TNrhnLJyxUaHrcQY/cXyQXq4RpIBMHVj
3cOzVCVv5TInHwZvrrc1EE66xN4sm5Cekf9p6SelsSqO05axMwER7rJRfLVO4KEDCjlcPcrGLsr1
xDoU6Byow+EKjTGwlZbseD8o9mVb6lD1fca5wa5pB1+Q8Oiy31AVSFs2txKPBTdM40F+77M60uYg
vhvceXpiM8s/6SkBzl5RpZGF/SVSWe5806pJ3KOkAcQTTHJTBVqwS4GwHhUc6hfh0D6BrYq32Wur
YxZU6mTHmJ4No7hPseTfDRNyePSuiRdBLyCvZnQpAKrjFMyPsEvJTNeCoHtzVuBoCUR4M3FSPuaJ
C7loVOUZ3VxHro5NI3TJCipiSKdSM9J9MtXBF5dQh4JDYStuByw1r8nA9ksRMOvXYPbZIJQwtBOY
Xr5r1iv9ru3oVY/EkTxbZvEotMZ8ccFzJxF06y8ZHuFn1+ehsrH+7tjS7WPC8ZZG9QR12Bq/xXHn
vy50ELdBU+szUTiJeqXNtxULY2UjHe0wb8bzYKfOhwJqxc4aFigELrbnQ8tA+ogJx72QdWG8TGbv
Xw2vInrDHNUxEDnYVXsOqPLr7rHDZffBGp36kFuldSYjZ7riXmG2lTQOmc2pcQW2Iz7JKhUvfKLF
fpp669zXS3Hoq6q55sSLfmlgcMRR3CbeKWut5VY6auBgg8gSl4oxhHHje1QVioGzptE618hiuvhz
a90Fi+7iBeeROBRTG9PC97PsVHH4/NDTmLgZWiv7iJQC7qY1j/qlyYfsotJcPvZQDB7IJWxOOKWq
rUae1AtdTfHcDq46K6cmtpCGtTjpi7eYO6NMy1t0y/GRgNJxrxY9QZsT+LtWDs53Z4CWgrBo/jgJ
wK00JI9V3pQwpuML9iMI2X2qh+P7GKtKjmbQnGdHn2ltWhSndv+1r0akAnlVHHQUb2HlcGIyjA6Y
e1Z5OzPVySedXPkGer4/63LMdoUNlcKt7PFO1Bw9U5LOD3XbW3dIc+dPPQCjL7gIhzvekPjDhBrk
I514A0LLWG54TtSmLidBlogt9o0tXLoefZ0/EbJdoM8xeFq0NV3ay5uv5Cio/eKXdBCmWLe2kzvZ
UI5bdUuEFR77AS0JE4ohBfPrmN8XM2WUouOZ5FbmMEPT4RFs8XCB8nXb0C+8mrWZfCKxrtgvTiB3
ENeRIQBb1S9uluuXQOXBVWOCdjdPQ89G0c24OOuV7FNMHwrZN0RJ8KAiEU+Ab9DoLaN4VBSuSHFO
Tc2xAkcALKbeqi69pF3jWSw1dD3xXyI8MKVtPLgzQ65IB5cYddKdv+B/mzgvan6bUXQKceggF70x
MWS4JvITewmCY1mbnwXH5mPROSg8ibF/NFrR3See8q7or2howWpHnDTn8qmr+oCWr7dcBorD16bu
GdUaxnhfZDVdPZ4e76Yax/krCHIxRwiFAB5VznjSknLYx50xXAfVWiezMFfPjZTPIyCf28nhDDCT
SLK3sim9Y2drXtygr998VXnfZwQ/DDxUh9kxSL7SgRArDJd+GlijEbTKeZ46ZwOrU9Hw4/eMAq2j
WjdyMYZ6VwyvDXSYAncj3lKiGTR0Gqktn+O+Utvawx9FbG4WR44r8u+VjQaJ4F350U8q193adVK+
WUni7ys5xZfeiP3z4FcQRqalPaaBT2s6B1Mzm+xvdNRUcVW2HnwQftldcmNW297vaBDXGpAchdZE
2Dk968LjNDlU/Ufia1EPNfR3GeERShZ21tjfNUnn3yxaMH/Trb7oVzQU2zVwueRcjEp7TFPHfQHk
wNKTM2Sh7tUEIWWjaqDBLDEp7rpfQ06urCsJ1RXLEqi53C9mIxSx4+89RZOMe2LMgMgEGl5cI60j
kDT+a45EfKdn1isulPqiJZXz4NOQRmozWTejCmyWwdm8RcCmR0RXXNYPEPeNZewX1QPWqbI1oM28
QCMSx8SEa9CmVX1bJ6b15Plq2E6eRitX1s5ecwWNRBS6W/SAJpatrNtotdVgx9W7O494oy8qbQtF
lFGzbPpxCB4MB2FAJTtzp6MpeoSjl9qcFxv7No8lPGBzmIK7IiHmCelmHY26dePH7cjHXto6agba
pLY7nQJl+ls0X/IbzCZTwauhHRwr6R0YQDVRV3RzVMVzd9ssRXObz408QKAwDxMJUhHsXy0axyVY
9rHReh+pBczHyQoEDBuHmAe/1PqXkoTCXZw3nxxZeFtNBHeWCTuf16cr6g74fLBuRvoZQgkQP02r
Hd3K7DA50zaN2bTl8iVr2hI0KMk3J7OfNk7N9jbTRuLWtDnSiNy5jalNd0bGZt0D2hZMl1tPbCy5
UH+gSOivVtJLDr7tM6Gn5Qd8sXYTxYyM9ux31W6AQsIpnaORlhnewYRF/cEzvIldwcteKNBcOr6C
prac40PfiJhJck5omGe0Rn50isSIuLMx59UNWoHWnoSDN6qmfB06XIMct+7dtk3DcbHGo6vPeAph
OfOcIBbm5gg8WptLSgcyN/c5kWIXBDAU0xOVakV6gT4+DHqRPOl5XTzZJjWgjWjAjhg3yQ9NroLz
krtUK4kTHwnfQkuSAANA71Czg9Eyjo9gN+jWYGkUJ6GQWTBSM7KeEjOoD5z9ku6bBcGwC/BComhH
LkBgzE08EIGCUqs9OQUTXCzr1oUm6XwNJI3YIM+gYiRyOqXVuGwTCv9PC11uYbuP/8PemSzJjWTJ
9ldKeg+KGWYseuOAz+Exj9xAIjlgMMwz8PV9wExmM5klrC6Rt3kitehaNDPCIxDuwDW9qkcjG3ZT
ryfX+Pslv6V5ypUjP1KrqaNzUNVdh1gaNk5OwmQZ9OOsOcVmGGMjqHtg2pWxvDcxBWqOdudWCHoe
qO4gI5yOlM2GpuyKcS/oFvYVeK6JI8I5yWS+zdLoiT+LsaNW0/Q5qfaBkTHcaFkCID4xLq1lvsmW
xeQ0dHRiKZUFSrlogXnGhclHdgE58gAeqWqDa684sbk22MG5uzgq5hOLh5t4NvVnoyE26rtTmfvC
LpqdJO/kL9pEol31RrCUM2dwMyd4BDVnSVLjbdb0CeERY0IOA9ALLedmsmPlV3aB55G337tG4zsZ
+vARHoB9qKD3nRCwxSXOsyQYotH0F7fhMdfGyTGpHOKPbbf4uNstfzb7cVOVXXRdkGXfeSqdbyzB
L5e62TZZupxzQtV0iIE4LX44tf4TAsTPhmqwGTrGC3Z38CtoWF4Pjj8YsuIQ+SDp3eSY5i3HOm2i
6bBZXO7SFv0lD6Yo6k90eoN2x+ug/kVQ4qcoAadSW7eFrq/5KAO8708vjpuLTchSJUc50W25pA38
9iSLgbV56v7Xv+dPQYL1pehj4f/W0+/fA4IJbigbUAIvVelUWvEZmcllz1H55dev8zdM1vpCGOI9
Dv2ASWx7veA/XFBVzjNuFCc69hW6MUEe82j333omk+62bhRxicGL2YzPZv5erRQr7irUA2hhvB6u
2a0V21//SH//E69uO0gnlJhzpnV+Ovv3onPjjlMGDuJiuYi1IstIV56EmXn45UUUN58AGfJ3lvSa
fnvt/9fK0CX51JRt+bX7qxb0Td/5X6Ho/yv9yHFB0fyCelMW3Xvxk5fz29f8oR0hHH0gZmCjpK8Z
WrIcf0JvoKHQNY1mD9cGQBhk4D8lJNP7IITgnwgCsVzlE/2npGSaH4BgAdAh90vqkaDxvyMpmSsE
/scoBik4mF98ag2D2DLBuPUT98MbvUJfp+d0pouBPZVEcs1ZYxB+sXyrttV8cEB0FAjmERUEK2bi
Qoev5mdIgp/bEBcR6kmu0yoh4nqiU7NGK2fstj8tFKJtqahwTRbK1XxVsh3LXpLFrK/KdhGfUyOa
aGbr1dRvBEiCtS52GIx9otnlEz4zBz9k7Q3DiYV2M14a7tDbGKc9p3f2OXgIbdoJuU34sg+7DRuL
K9HPVbKBa0JFY1oseoDG+3HodTAKbF6O5jBxHJxToJfEoRBxZ+ggO8/lA7tFeWI1YNpxcsnIahwZ
cp2D1vTNcSjzFAk2Kaa7odb2etrrQal7LyMtVvtYyzoWv1G5/lQ4PF4mq618FvW4TwBexJ5EClht
FlKyogFJFfRllnLII3FkMUcW3CoYcpqWh1aIprzhL89VFksvbxM9sU7wNttbCjpT+zyC8v/EFaFU
By5k2DwudrUcwVO0mnl2mmhS27ShmtocKQ7cN24V0+856eOFdgraIbN15ySlKHaYhPIBCqMZx51x
SDnhkHrCilUNvXNGfCKMv/iylVJHgIpVn7Jp8qIGHsBR5himBmZ+DwYx/nFJtOxbIMNxqqDSeaoP
hi7v2xbWDettbfrsFU6VfvVwOnydad8bjWu9aK0cwgS+gZ3dJWtyhsyG81rRDLmeeb3hiuJMdbKx
3HChGhXG7HX79Jiw+zO2TabupCybrUgwzIWxGm/aGcvPSofjbcnyM5grFcHBkfLkpqqk7VMsO+oW
1V7RRi2Tarrv7N6khkvL9CDxOA/4Wd1FJ9ftHNM3Da62r6dueEAlYmuSGbN1zCfR7Bix2/dSr7JP
eldLgwd8a7OrrFdxyQ1dVvQU+eAzbD15ag1sMqYRZcwz2EMOZtF/jFNz6PylNK1bjStoMZtU0ceo
McUZKnC+w6ys7QfDxOzKy12Q9qq9XOR0V5SdXHfdbnpjytBhTeCOkCV1oc6rz4xVEfJkQC60OA6j
sK4TyKts2bvMvCIctJwKRmwWJIJDVx+/8zPioRUYp/osurbjlqG7N+0r4uLQeSYVfoyb2NtB4Bn2
rC3NrapVceqlUz0RWrqmtNa6W9/ZN4icInCEgTG2lpclZfVDeU3nu0ZlcZxms8sVqMTXUs7iprRU
9BpVCbiH2oQQMgBEbDOWMnNiR/s0HdSeuHhImeRKTob/u6/sxnuITA1NFT7VFS2Bz4subgojxXaM
oehKLYPFpFFrB8Cv44tV0yy0SdU0Yi8z9DealdF5elhCPJszYdzbUCi2Ek7IVw0See53XI2dWtLu
CM/5E5FMD182sl6g9XPtbdRgmw+VMU4xzqWh/GS6c/SIOSUSiOeN9RtuC8qUsBPzPSrtiCYH0AQq
1qbuKRUaBUYsBWfdd0GQ0opNvMkoIvcwWTZ9U1TnuZse7PyusyLJG73vkrP04v6RMyabL67PYzvV
d7ytMSnpM53cENMtFXoHjT4W0KpG7ZzcRoMOQtWk+3myi/jWy9yEboWy+OwkwgsyAeVnUxH3sLdz
adJ3KyRdfel9lzfuEXf+FCje3Q+SItKcU+CsIx8YoT927PpECsxssnAAO04NFJi47gaBxfhYZhH0
77jH8D9KMw3gNVhvsCs94k/Vcl9OuKVMpxlfMH0wfxppedGzShEldqZPdLniQ9SN7muEkYCDQ01D
bxa3hNd041XHcHuzyMS7GSj3u50Lq9zJDM+/zuL4DDVZPHDWWxSCUqPqXVm20bYta/FOpKkJzKkv
78E3wnifOcQAXOq1jcmB6CvbZHEohsJ5M/Ru0YKFt9Z24Zbjx2AF7Q3FTmNQlNz53RELjOMO9kWv
l8jnE2lwypP6E1nZ6uyOVnwqvaa6rSUL5Y7UOFfWi+cvydx0DxYuzBSGYkhPu5gzMl0Sf004gViS
tFcel2aee5+w15c8xyXLuOxtDEsvL9hWU59+tuYKZtR4lznaFuHIu9RYnZMN9t44pHpJU5dYyDpg
r55+zNqBbqo2qy5O5WL/HmWLNkbN/L1Jle9hcFHryilMUGNCk9Ii6sZumqFSLzm6zUvkFs0tdoPw
uVJhcu4nEDYx24on2ZjzNhZlup9ZP27DuasRGgvwPya/LaIMx+DuWGTLgLfX6Z8A6SF+J2ZbBBqi
kG9bJj1iIha3NRsQY+u4YXkqRg3/Vq7G+Wylc65ghtLf5JamwXXsxldzwjdgDRibMfJycsebu5xk
Iu1POt9f88uwSG7hSIxsY4X3Mi8Wblpz4UHvFoKkYhu1yQ5h075y2PQ90s7eUNFI0ljhx3YTM3DH
6aqvy2bH+gCQzn+G428r2n+1XCVs/cvh+PrLb817q/46Hf/+RX9Mx571AQQxC9T1YCcYdPl+f7QX
fRucLWZm2yW4tEaWvu9XTYPhmBi5azvsVt2/ECHFvzMMY6L/aRhG3mTWNA1IigbvVPOnYTgzek3Q
4zVcGfniDfFlUY2u8y4yzDqdiyvobObMzgE4R4xUh/0LRr0aHy23sY/t0oUPWe6Gy6bgx780MrVv
ENnsq4mMINEUgr4EFjPGKd1ocFIvSf9qtnkOTtCp02DQvX7ndW5yrYNC4M7YRDgah0XfVtAffGzk
xnVHCTPNFqLeicHNb5USxW03jv29B3Yf4xHB22diM+NppRz1mwnEzCurDAh9ItYI1hJBvM9iN79v
9I71llqO1I9OuNyc6Namu3It+mvuV+TWDgHRvllCWk610ehOqmIqnOD++bR6TFszNtEwElZujz0u
9HfHyWuQ9WWI6r4Qwax5it/C/ohf6lz1s88NpQqMaNB3Xuww/Vl1fG9NdrodhDnwWRXFdNVEI0/5
un1CaSHWyACK191kovSFUS2PRdcrX8jpNzVN+BeNQXET0Ibkqk6KVGEMtdqPkCEZAWr+hk+ZSvNr
dxzindbFy6nJOelvYmb+IBtcZ018YnVNaVS61b02PWhZdIOLKt0RG6OoObbwpMBmOYixZJyIi/6K
EkZ4uDK3aeUEPvfAnbHfKRLJfodcfONi/zzMiBIXpxbjFTfE+YCwYLyzCS9PmJm7B7C/2cRtUFPb
Qq9wzDcxmSpa4/sLaVGxq6WjBZCqijt6FoyHbja7N5J+2dcZAepRH/oksDkA3eStpV0biQO8S3Sv
XKtq9hEFPG65bv5qNMmwQzssgoJ7NTtkBaZAWBoBrWb6XI9te4OATWJ76ibfo7G13qS8cdhmsH79
tLbYNn7dSMIU2mIAHZzww25Npou7oh0EXUpe3cG9yZdNLkosZFAysL2a74M+uOdvyCZCitW12cjI
7wuBh4iWOT9uo2lHySdNEAPD71W1kCPOoso98AjNvqRFlN6KCjEyUdFyo9DVK6D3ofYJD6Sbb8Ko
lfR+jjaBC2Sh/lwktsP9K45PCefKDezANFhDr6/YD8VLM6XTle0psY3Ntr8kTmWxP6/q4a7RouWN
2lfdQo6spjNFe9EjJYDWjcuun2NTtB8Gp7hNoMLds3DTt8oyOqT0YcEnJGXhbCwSKfRXAmYM7LZz
1KbFiz/SaWbzkE7TkN2jbI7WzMN5Q9IH3ZQJgFMuQnr+zG2kYq5hfVtEtdgOfW5tE60SFyeWqKls
ciufccvdIrzWN3mURzdNbOq03NvGxyzJkIb5bE8vbRgDyp/cfn6wbWVEPsh5jR4SGR+YL/NTvwws
23MNhr8/aLU17ApW4bAKQf9gf6dy5VpDu392ZMGiyLHLkLrhug65kyRsN5a8/JxJQRFub+fTxVic
nKe8shIa5OdBe46GFpp3Cv4pRDKIJrAsMqXsIKUMZDdhdSKS4lbTnZ4J+dK0YdH7eNGaqt5ldmmJ
6SJxmk94IowoR1bbMZlEuedH42y7EftACPUPISa52X6KnLzq7jsj7gfSW5CYitNS6UT+/M4lMFUF
5qCr8aFJp8j9RBt0yHkudjIxWk85ueba2boVbuad1vdd+nlG5pAKV4RsGh5cKD//Ecn+1RxgYHr5
lUh2/WV4//zXKeD3L/mukUk0MsPksSuYKL5VDv45BawQnO8BZ53nPkg/h3OaBahEMix891lZ/JNl
u7whkdG+jQTfTWV/iOf40X43mf0TMf3v+WYblZWXQW+FyIPa/5OiHXfmNBRNZVycsHUoXjUtTkuS
lKG1ZCKYY6qm8ECWJ8TwWm5KWZNHWYjJwOLI9r3e1ldWKHr9FYCvui6drInPNZEfAqVVzW2jZ8h+
NgZzeO0U1R1dNHM/qeBA+d7g8jisuhSPpR0XlBKNs7zv6UB/K4ZwuFlAaExUuBbr+X9pHALH7BN3
CVGQg9PQegqEl1ojp5q7vQ2No9xUMQ80P4rAGgT0YEBknWfH3sUTnqcD8vfSB7BYaeTq2TJucEqr
zzXrvpsksoYc20c+3YQh56wNgFF+97zKcQYB11XOsZwbE2lF9ghOfFb5V6MlDnQCVjZjMLLq+Qi2
lghVns8Thi1+QHAy4UKPGB/k3LjTca3feWYa3S+pGm7qjPVJiuM4AMzDcB+2JT0vY+Mcci8raj81
yyU6AC3ArOb2ihOH2ZD6vBhKfwIC3zlLhQtKlF19CKWV9Ps81PHH71mDqGjnNJDNRABstimErwp3
ujbggxbS5wioHc1WlnRuVVFNAiy1TbcoFNXamZZxs60yE7roQDvwpkFLZTVlJeEwXat6MD24q1nS
eGx+yIrsuO250aY38L9FRA7jNEQnmbUdp3JJK47VgqzjYvaD0121zC9xwHOArqmDaEcZUnmHSTyo
zXZY3zi05S4sMbHjTCldTiq3qeM9dV3fV+JaUhrbGWS+23YYueHS7ja28jVC0NSXN26uc9F87sa6
y7GgQtPNwrv/3PD+TwefFVz06xve+I/De16xA2xYPH359k2Pn//7v74hj/h/vLfdf/+X5ogPNmbO
b4SH1T/6vbdV/2BZbCrZ8qywQciU/3sL5LyEXI+9EhYnx6ZVzf/OeNA/AMPnPwccwcOTZdy/cxT6
ec/GfolvhOS13lJdzmB/3QrgIp/wIvL2g/GNB3BBstLt6PmHi/JP7rP8ij+uHmgB5UUAT+Fq5ff8
GwCwKwetAg1HB7WCfzM57QJDeHB87Frd9tcvxaPhby9lclkcyxSOsH7G/pUUDNZpZCyHaUhgDGcJ
yqlORoHSTuJd8MgOOdmn/bRYJo3v2DJ//fJ/u5w452E44gSWkj/az88T8ryuNdo6to1ifNRz58XF
W/Lrl1gfST8itejn1HEH6w7IQQ4S9k/wuKbR5l6Esj5YcnycLOMZFbr0e9in7BPqL79+Meh8f385
k80oR3YT37kneCP+uDaiYQrjCtrnAX8khdQql9RKeVp+UhbTZ0ZK3vxWP2VGdUcVlUE2CMaaB346
V2tdFUdFhC09YqqPKc87Eh+k2mooB4/kxrfKKwZM6q/0WgIjzinFajhFH4m1GL/p6bhnAO1wR61Y
/6YT+jNBFPBIs9fnAZFe4zque/TIWBkBnULT88zG5AqheYw2BsdK1Kzayx9tLCMvyeyUGy9vsPVF
pXVjdVTA2xZLsMEk+gerO8JfSTk382kYrM1ZEPKsejf0y3Jkgr6Qkxl2Rp5/NZ3svkzMTyxY7roG
T8JouvmpEtPHCEsgL5HaW0QpgBPgTgJVLfVe1WuhYSEDq03HL6ju9dFJ45uK1mQ2E2w5TD3vtxxB
7euJYCxOMjs88Ux7djQZntI4obGlddZk9gDBSvPoUmyTYJZpip25jh47G0RF73Ju9oYIgHeE5WIM
hwP+2XCbgny+sI3x+5jASgic9Wzhe1ZbJNBuXmfxyMPbm8I3SADVP9YOHNCY4cvXXehSFbUAAGAq
ySKnmJrGfjILR3uJ1dDcFCUEj60Lve2xlIqNUZP0B6ZIJIOmASYGtDU+h3ndXMpMWFudMvYdtg/e
Inmd3tYl/fDpWMjtMPf6bkgy8WyWinKhgU2VFid6/9YnAjqFL2Z5BYk+ekxihOQioYsrxFsVxLW9
2pGTlUJN09tVGMbNXbUgeuZNexXCTnnDlNQ9mkRfDyRM5EVOhn3IC94L5DSSXd8V077IjbcYqZ91
Y0I8MXWM6WC2iXcnqBzbUwXUXJZIK2/XDkK97ecLTuSq9r0qE7tmpPWhtC0O1jhgkTMmK9k3ntmf
MVBRe7zE9m3itLswNGAHhp0jsS5GeB9VDErAepmG6GTm4TpnjnfVrJ7YoSGUDCk9bORqz7hTFLD0
AVm9j8Y7EP5yrxuJOEj4jYeZzOLRqtr6PJdiRWxFVnmTzzw3eEezdAb5H4k7I6zn9xYP2NoDgLwV
pdq5i2ydWiaPyE/GOZGkGcAr3GxOUIuaV4uUQQTHwyRMiBlQaVjFMCQ1N3xzVVf4oRt5+ygMx/PE
2sOH9o9oi7N+j3YQ8tnPtQ2F16hEYY8UYikEcDsbTzha5dXkGe4uTG3vuST4i1CSFIHtxO9GaLx4
coHC0XXiPplmcdAH4yPomSvNzaIHVQpzg4TFZztZTp1ZYvwLVbNZTDgR4TgoMnNQ9u0lvWhtTRSy
DrMAottnwPdwWuA9zxs3jIZjqEUsiDRxR3J0101ldEg13LGlV437hfpBHIZ2/dRIzck3bTtqQUWz
6K7HVfjeDgDsy7iyt+20oy7VeLSsyvMLqTDDF87Q3vZaZbxz33aPST4aJI1jtJVVYIhjImMby6yW
6zBTHSblsJqfSulmV9yQFlw1HnOxbr015QihxXO1zYiq7kM3J0Qm4ivE/H3MAwAqDAvLTRQBC8xy
WVy3uXvMBv1J5Vij9VCSDcRFRicmGxA2zkGoNPcShepLOHlUvdbt1ul1870XZsV5wBhuKvRJj5JU
PnvcEuybZEZXgZ6bHenBbQ6Gix5Qjsv4WiINsvxrVmQ1zsPZz2w+QKRPp3X7q2UvcqwFwvxi3oEQ
tPGD4TWQWZ62m9LKjL2Txd3WxqbH58SePnNg0G5UXSDtt4WvMBE+W9RgHmYPkynqVLYSpyaTEwF3
j8yFBdsvjnmVGclYk3ZeBjQyVztgpLFJxzmfHGkgpg6UewZ1aKVE51znMWsnuQc4l28b3ZwJAs8Q
HpVJ0ND24gOhCJrvpt46WJ1l3diJpCBNi6KPrrWlCW/eZ3PM5R/i6Uly5woIALlIjXP2aFAF4VtC
4qHWOqU/mLW9tSE4vnTEXD5OA0WtdmMvL21hBPTIgEVKq6a57mXVkaBPeeeBdTqYlBxsIFJpAQ/P
r4VqdVajjdoRIGiPVEKOxyE1uGf83txIrI4DWKCvnY7fHvX/UTX+paqBxPDDVPQ3kNv1l/Efpy9N
+2X+64T/7cu+T/jGB6qrbGq/Tfw1v28xvk/5FlM+NzRHZyD9S37MlDh8ECDocmKccxBG/hzyDffD
GiND6/B0EmkC4vRPusavdA5OBj9NcZ7AOWtRvOW61BXwcfjrFKfX1PkYpCAP3qDhvS4aA2kX3qk6
U5VknXEh1MNDZLWEtUQS98chKbq7uNKGfK9IPyryvAMQD0y4OIXDnqa+ntCVXk0RigOFnHcYyQVx
3ILKCo/V6DJpIy3FEocpBJLwcdIL65WP/XsmGTj4Vo8Dn8+HTpXLXdt4j2UVkVQuOBBsSjsL27W7
pOUIni6XHlGmID/v4jchx7/pqk68evSlUGejJfp9UYzq1DYYOEqqtX/3XI42i1XYMdM1hYWEXjUp
78NF12B9ad7XVm/AJ1SlgVl0yLHTRwNawYZcAqm0AYjKMrYehdhtSjSTC/UNUd448W/8/RPQnC1f
PcoB6RcXsbtnXvdKP83740I22gcXxxe21tjqgFjWpLGde7n3MqRLHflF5opXJydfZ1eD51u6R75H
ALDrxhYTkkYN6SIJ0W1AyMy7Nuk8+oFKo0eG9hrwEknCon9sOeA0qcsMTAO29tb3Bm75jnadjd0b
8qpxW0/sR0tmz7PKCLAPUS9fm3wdotWEtZ+nRjzduFWmfV3i0fMnow5PKp7izxo3y+sKzXb/7edr
15+Kd3YDooj/PepEq4tNgWPEd2yCTDvR9MW+7+cBCkm1MD9ykVuX+AHVXWvirkt0HlsSLuqm75Qa
rwCBxjG1PFItB1T1xtjFFi1Ie2NZx40U0Qh0WqlOi1keh8bkKQmRjFtlEumvFRlAeyer2QUgokzO
k13OewGKzSnt2zbg1eG3tK2VbE0HMB/Oluy5oR7rgfK2+bWu4vbKBd/ymML73oE1aOyAQdQ4FVT1
nMPajF/SGYAYPkvrzJE1ocY4JZWuOqb3AU6Pny7sV6xFb4s9ASaSX1aN/QcUnL0SqZa3pRjnvWu2
3j7LdOPraIPGIoyV5yUFL3RPBJGeJmrnpaKLr1VW8r28Pqt2dgk6RceThG2a1pimdCjEjVR7H+be
fEmWUfkGj5Bg6UR4yW366mitG9297Dy5a7LYeKYiUe1zF4TrRmEOyDCSJ7m7V1K0D11pvlpdBuDC
Ei/oYTNVvEO9emigv1CCQ01OHoVL57cYZHeJu0Bdc/D64SDGkh0ixYKIcRvICVl529oLpc6aQQxz
nslxJaY89VGBxQ/AzjYnGr2ydbqtTrnnibyLyjAwjYY/ZpbxhJOMQ2I+Y+2n1a3djBP6pkm1iV/o
VCFA5A3VrugGisnKDhaKoODZ78dW29eV0V56lpU3LE3VmUWMdYujBmpSPBDTEU4rcJhTupVuXM1j
RAAo2wfjJJzXYdGSSyhl9Glu0hQRh1K0mT/9Uq3hUxDSI0CUEibRnEIH9gVf877QZccslNLpeojK
vH6oiY6n23GQ8baPB3h/miqWJxJEgmVMHV8PHBJobqhKer6sea/XDvXdpLFKKIFRJQh6UvZWbYas
A59AOQ6YnwKv/siNQm76bBTBYNvzeQxRSmPaml48fn8D9iy64LHKS6cN7CVqTj3RE86/9kqtHZnE
N/mK0t2IuiccHDslqOeiavwm0+NHmwgvy9wMn5He5Ol56FI1UwW39qynOgAow65an7r7aR+LqPDH
Oad9VtTUjs/6seQscF3OvfaIb5+bf6/Hy84bpxSWSpF1Ff74pUGgxcPnYHJiPuRmrttsuoLW7sO3
b3eWWnXhV2/K1Skr+YRS1SchPq2fosrmpjUt3KOaMXcDWxPcVocVR4IPhidMU9rFfoq4PbPx0k0+
DqN+L631hXBOTQGpFX6SbFDLZRT0tGFr0bzimrXXfA0CppyDslxog+sxUTeutM7/GZf+L5qoYaMG
/WpcevnSdv+AuUk7Y/KXXdAfX/l9YnI+OLpNJwF/EDi2psE3/WNiclE4efC5JluVdUn0Q+TeREkF
2yYg0nqYAe3VHP99NeR8WOH2bI5sKi7WGtF/Z2TCfv3TyES2wgEdbTloed/wvH8dmaLZhA6eUoLW
0op1Lt3CwvGpV+0ZEqkJxqjD0Kp42t63UttQ9sNnMJngGwk5HlTcaFgBQc5SDeY1D57Lf+NxFnpO
3C7bE+pcj7BgyTh4IDGxeu0UuanYOrbh4gB3S/uQtksNjy8qpZXx4FeWHQzerAKryqdDHZqnwlX9
QLwnarjvudEThkcv3AxWE/qenb564/gs2yy0OYK3IAG6YfH5leZdMmgi6My0v4sgkZ0o2uV+gJ5E
8y5O2WG1KNf31lwnV3yJrIJGOPhDS+0uCau0DWI2FIfGqMvLMs7FZmoN8bIwHp5TQ8yPnGiN3dy0
8eq2IAnrLetvDnax3eq5nQRsj7Md/AQ8hjG3m4cotqydbkyVn7b8M44XecZz+lSq0tpEbjdcXHPe
udw2fQ1bWhChHNK0mZjdg2KFdMuyBT3PNARrf7sx5Y4bFr9x5moLbNGQRjVnMLc6dDUC+3UW8DMr
tlcd/t8SGUrXwNiGk/HSK1UdZBJfOeas72Uf30TwzbtAh3iVBQ7HdwA8RL3pe1/Mqw6aX7hpC7zR
rg2vKcy7gzcW3ZPZzrRnY36VWw0SlG+mM1nwpmX69Uarv1pc/dCl4i2Bkh70/C5bFXbPYTGLkzc2
T7OayVGRWv+IqjSfZAzkkodlHFgKUUR2VkDkKrpvzcKga8Apswub8fqa+D6BPY+hzsEEWtpg3lv7
Vhmc/DWE9rewCfW7uS7TrQUz6IoIz5dON6KZQM1iE8VNottlTNvT5BGsT23DNzALXWW2Ql6Qdhj0
hRbe0ZL6GhHj9y2sEMcYkwNspk5kw90E4r1+b0hrfhRj3X8FeSzv7LyyzmlUGw8Kr3uAwtRfWS35
YJg3OZdsrPLm0uvi4wj37ZpQvrbVR/HFLPKPzjiWLZpRUXP0NRlWE+hKIL/A1xCGcd8wcfaPC6W0
PhUfGZ7kEJlgyfs+xyzYW+kOlDN+loxE8Mc4WkrBGaRPKoi4NdZJtbrnF/7KW8vp8m2yml3uBkL0
cBZicVXVrGT8iVPL3VDptwzRb0vrvTHnbhqalGiVFTlcSDtB9DGB+DV7Iof6XiC2vVih+xiF1Reh
95C1WHBWW3BaUDSyYXBv4swEC+xxRoHsqh8i7oz3fAda3Yw2viZod2Z1MlLRBVCWN7MZ06UbtaN+
ab12ifZuODUYbZrqLcdH0t83qAf8SO0O6Sq8HfqixKGuqss8GANyhT3teuFRZmvER4WBur7TFxoi
Dz0YP8/HTpKeFXWTrD5bnq+UIJQWcT0j3DpGGR9jXPvbulpnW0fTAlnZ7gsq+WxtugUWOP3oEU2R
e6K9kLFsXdtZ4Ux6QMzjjm7eZBPRO/bKcoKwR1qPZ2TknVmgB5Oxkj3ZdpMdZ5Nad3GZw8y2FbwF
VsG+Oyi0HkbyU6oMmipYf+4HhFh/kHl0ARg2cgXSZXmsUZOPFlHJy0Tu/BksZ9xnZ+bVKMgztrgk
LUt3C5A836XVGdrFqx5OdlA2rX6clnDZWvxXZ8hO5UVmRp2gymlk1ilD0UVgrXHao7I5I9hOU98Z
XmM8upaLsmgDiogtoA/+XC3zPtTgOvheptQblCIm2clBWzeBHXOD+Iialm5ijkG0RNOkutMtW26m
ZbjOlmj+SlcqOLXBcTgARYy6OFr7/RS2n0y0x1UOxQEU26wMSl30xzCnzbEs1+VG1n/kwcL43WUg
VRdcf5ssLLWFk/E42j6O4+6TDgU82zp4967Qlr3dEMmHiEDhwdBycU6EU7GNcNM9BmRO9UtzaCtX
bCQP2C3K+OzLQhsOOvvzo5hpDwk9xGp7NKet7bjibHej2GDmcLHZCh1gkfTOU+GACNQz+L8LGlsb
EYWuPFTXsEm+9sncQ4lnwbTB4wNhUg5Z4Bl6faw9icEshekREPS+bVhlaeWkwxjmI3qJK6rpE3on
fJUBhZoX5QWWnsgTnrxwN/b1ecrzGkvG1H62ymbyo7wat2mWUXtiGBGFB2Z8bBbvN9fr8mNkNZ9r
D+W3V+NveU5GQMhZggflcSOb+OjSK3+gYdsI8tC9HqCTdEh310auoz/0g3VHBXAOzKm9jub0vhet
djfG6e3EdT2Fk0XUVmTXuJiW3WQrHG4T1gqYaPR07KylxbauvAif/NB3a2R5fjLho2/Gnut6X/ew
708kFGYYaa2ISo5PxIlo7ZiIxmISnKN4Y44lpw27cBfsbqFXLQ855n/tFaVhmqGxOO4SJFaLjRID
A44RmCVZZm6djpH4wBLlAYY5Ke1lWBhlWpWZ14P6H/bOpDluI03Df2Vi7nAgseMwl0LtpCiqRFGi
LgjatLCviS3x6+fJUntGotxye+bah1ZEO0iiCkhkfsv7Pa/oWVauwCyVKn6zMeHs/q7gk+KmOq7d
W0bMjXTb5v360W7H5SPcyeXsQ1i5gfiIRYcy5gFohb94EVWi6UxXaWbrL0H7UPIeaE+Y605U7JgA
eL1nhrJyOoIjxGGwrvbGtfzqEqxjhlMFsC5KaztayfNeWUHyAiLLOMiBPE+qoGPEvBN7WxP/SXnY
XnF45QYVCk8Wkpfk0YEMuvXzinyLGQSCjsp2jlm/guc0sXbezM0oSPRgds96HscGyTZW6W5ArMZY
hqVGjNs4ucy9K/UkfKBSZtmlP+JcXuBLrUByJ9s1kNN4Apoz3qCWNE5G13k6SzVRlKB8Ct8KF8IH
A9Nrl+0pDmCjifEpsDF79LB56cwn6eapQJxi5u+CtO8ueZjPEhiBghXLVCGs5xjMOPXsI+PXoFa6
YplMiB69r4ek1PCxDMNwG9P0va2APbgbIN3q02pnzt6T7sEeQD9tmEEeaXXU1Oq7AsQE+L3pmGTG
DP0hY5QCDnB15ygPC1EioA7DaQ+BqpM55kcaaDkSPpNprGS0gwIIo1ODNC0GEzX/MHxi8153dPi8
G8A2vzp+UfBiu2ZFP2CMu01Z0IbdhH2R7uYB+v6mH4GDDIPHKDZzd9VbKAqBiLwiHXeDm75p3bkl
q6yG23mEnOelASLX2g7cd7Lsx2IHAlljcL1+F/LQzsEIXHVbQhF4wb8p/RwSc39APejfxE5ae1Gm
JmweTEKzLXzsJHxTIRKILOV/GipbfsRTJQHN4zr70mDqw1pc89RbaoURl+fek9060xzJoO2PmQ19
sSqt8E1Jm+N3iz5aNOAv/sx+mp2z2RA7RWv804Q8GeJIX/nx3uiyNNgOJkythMmbvaoH+zKKxt65
3sxQjfILDDOy8EBCPO7cZZpuVn+agSsm8wWrH8Dw9bxEuQs6tSna9Fl184LBMyBYYAsNRaZWtP2u
s5guq5qF/B12xI5ZEJjmk+m/YPq93LYyW++Cbm3ft3qUMGI/z78wVyYfwtosPyW4QCRbRKvhuVEY
y+KkCZm0jbu9z3q9MbvEo3MzzDAsIJRYuhpgkK7TdnPanap9QezPlJHrxmPU+OB/2Jqrej97rXvI
SwPKk0ks3obl/IBtgL03zH43tF2OzgwgQ55X013OzPMNm8S05QXkZfEn3V9h57OLPgMc22Eronvo
yoGKGRWT6jYN0+5EDE5+02bEKGVldgRQDHOlheeujDym8y7rRu/LNDTzC0rWNIjaMlzeYKix2Pu5
d5r9v/P/fyX/t/BwIen+55PSul3y5vcl+6151S7Rv/aHENTUox24ntghi+U74xthMhINXYCuB20R
39MSmj94ez6/RG8jDBCzvOqX0EpBbc0ICT7QpoWz4t9J/t1XMh4zpIKAiMh1XIZOQqRE3+f+HZO0
65zU+W0PplE9O0xyYmPo+IOzM0neKXbas87Q2CUaWRmnxkohL0fItuojDnDmAXaHeumBoKCKN1s3
WhBTr8RInv87TU1/i6jd69fuWNOFZ7h0U5Szct7DmliDEcvZEfa8fCmBpXG4KJxNXJoQa57CO86M
wSddGSesdlpvwIfjvV1j1xJ5M+C6JyygykzpjjiwwB4SbF2ds8CYoyXw6chPzEriCZ+sbrGkt96E
Jjx4n1r+qs1NTPyMaYrCHkW9AyKnkg+SKonYBYw2lObHrPOHdTzU7RRYVSTNCl+gDGs96KRm91tq
yH7vd626d62y9qNVzTm/6ilj/dySMmRv/v0C/osvoIcI6+cv4BOtu1evn/6lP2pv4hfUO1ZAvA21
0mP5/E/tzQ9/8UF8OIihKYmh+kJg94csG+21filMVKri+9obZbn/h+/UD5U3VyM5oJygr6Ki91rh
Jiavm0xi4NOEZVqGgjdx39r93N6t5fw3HZ+dgGsxAwBng9EVNJqv9I90LQ0MiEV98u1Z3K2TwgCW
LsOj4g7cwgz8KwtO/fe+U++57HZI133NgaAr/GpnoRllMcZpcr1KEIpwyKKkwMAKc+kFi+J6iMFS
2UsgHmDDWw/frIP7r5f5DwyW7hvas/K//vN1F5gvSxvYQ6BA5RSG76sv2xmmpB2KTmUlkHupyoqd
pxRTcKvEisFIvIaPsWX+1Vf+QbDIVblbNsRkvdZ0yfZbBeEgGZafAx+aYiWWe2Lp4WWqKyw0Q206
mJh/1+YUQLlgkXI5Vi9as9cizNw0QELTVUbGETc3PjptlPwDkIrANj7b8eQ9/fy2arnA9w+V+FZr
MZHrcnOBa3z/DUkNGAqIl+k4NktXMEkTY/C4rgwNb4KZilZE+UncBUStJ18V4gLmsH6s29afsZEq
1poBW+lfMN6yKDJNLlVdaI/yVizh8olU6C9WARXsHz8vQ3W8+yg7kS28nn6sQSIlJErj0fVBYzwY
FT5LNzIpGTekkgcpskvEfKYlpijvyMEVD7yD6mIA7z5aJmTNc8bBcALd5D4ntuw9ChUla0nGFua1
ayDuliytUpI8q6x2ED/FXYUtRoWNiXZ2Zm4CZq3RZzCalbUG+9ZdxJ3R+5hDj2C8blpDLRcxMF4Y
Z0h5Nms/Ne6vAS02teXYXKZdUHRWftPb7nJPmQa8XUbpKDxi1ml8xH0pjC9dT8sLH7O8swFfSWUk
0PJxihG/s0rJzDeCifsFLFs4Oe+WWs23tZnihwzVEFUAOg+8sPVG0DPGzPzVhFMrue5yHxZdH0QL
9IKnMbdg6FIVPGl/RuSs09Q+BZU93ZtSIgsNO6xEIpiHeoCqd5+D3lwuX505qylun2xGyy4GZNMH
dxiDbbZmOJCGroWOTIXLk9cMnOFwYWg0QJ1aLqPT801pfKOTLSUXZIQrfsSvAIfYkYn153LkPlK2
5r5RCn8YQx7aGnTh49yt7rOH1vuSJYxzdVBGqdIDVw9wcjVw45ZTvFy+rtUU+TRjfCismKcrKKyU
eaPhQy5f1lJTKw9ynvA0NXpVpOfQj7PqVHRGR+Lt0dQhq4OY9jGd5vAxaNlPt9AX/GVXgVnyNlPt
Oc8NCdZTmrS8/GBAbkPVh48tEjHEgnXGykCHgREZEku43IrHb7fNco/GAAPUybO4pbzd7dOyoHeI
kgZ1BhrdnocU4q90GtM8a6ku6+86OxS0A23re73/zjK4QFsCZ5cWvr9FX8e4bVeH5t31Z4Y4hgGP
fy77xpoeDb7ru9Qfpu2chOF+7CQLGIQKrcqhmNujlHkc3wiqxy1uAvMIp34JQkyHABegUiGWGhkF
hq5wN6BRbd1NUBXW8h68jcnQeszI/rQvQXVoeyENE8EFxjzNYvCnhX6Oge+qlFihHZQ55vO2S/AD
vbRt7ZabtEFyuKnTcYhvrTVUMCvxXZmU0U0RZfw1u5/Bn81Ms0wKPSZOsQdJyxkyGkA7vIsmBu3N
gg62O7ncZ/nQ2nG6WzIMROI6VHtKh1GXQvlB8Y0JQ5Dbd26gtZbTfERRuyAdbZYHD8jp1bqdx26o
O8ctPMolqfgkTavbIhb1NlA8BX4l6XCZ0w5R64DW6PNAGcxhfUk0AThuLTeTT63RCQBebkYTSs7G
bEhg+5EKkGTbROzgn2lReXetWdPgGikM3jJCWfHAF7Q48E4S8BztOryEiIPnrTTGJNuyuEO4xMNS
46U6SeQJvh8/2rUcavRAzgcQ/AYFje65Fj5eZNSTnWM322zZwrdZdD1FtGSjCowbU8H/obE2LheO
OdayFdc41npGzCm99tkBMlz75KLFeNQeTbnmTFOYcadpuaD5iB81wPqudUT7pOC6l5upmJ+XhqHM
3PXYMBurAEts5h8ps/FiIT6xT7Eps0Pm29h0t6GZQiCN6y3HaIOWvdqBuKu39B2dZC/sKnABBq7w
ElbZis9VbxjraU2dMTjZVQ8BMRItWlW7Fz20Hcu2f8UkwPV2fU1TPmzj29lok3sgkekpCcIHP027
x3Lon1W16N0/E49oQ8dtDsD3Dvko+7zbiuwcNq31eTRidL9k3+CAw9l/bzFrTnYzzSeXEftpa88d
Bnip8BkH0/XiEJnH22W0lnG/wvWrqPZsm4WKEkIsyBx0ZTqfeV3HnRDPx/UdQnPn11LY/HzLidV/
cNPQin8NgzmjWt+1cbNfMTYsMUIpRvCEsjBuGdIauXUVRP0Vhcgnys7NMXNqEJOpbWJqOWQMwmM0
FSkrlk/4fRCLtIMb3NozhM1CTDzWLgz7XYb1JZuFUyY9s/tSMRuYB3fGojgWKgYdtkbpyRcMGUPG
AKFQoLxZWTRIMZaLTMxAW4XopYQ8BuVP2og7klj20s6z2NPzkL8zWXwab0jDWzo9NnqGMmQfrEbQ
hdBJMKnJIAonCO9AFG0WOwnxE2qzCh1RwX7fT/1RpRP74OQm2F0CXwhuUaUbUR40XDnnMKkiZnKW
+9bm8p47I6H1Fed403NhO16d5xXZyxhdt0AfhXK/g9ytl/5slun9MNcB1uDt7FCfG5H4lS5ti34w
5EttF5wcwu5ZEdbauc8M9C33MnPZp6urvTMtR6yMkYz5RAzMVXqHrx9LXP2nuzQnkogNbXDu9+z2
Xdn3R+pAy/0wEftWkGZ2Yi0BQaKNAk0C4gc/yzcCbz47MvuweZotNF1vLXfiU2dVy3edp5VL1ghY
/IvTtSW9I7JkPEQ3ZZpoLdIcmPRcomRxvPNYSBBDoPbV+9ho3CcvFWysit79LWRU6muYQeT48Y0i
eZjJkbHaMkvv1lntQLIv+uJ92RjmuR1T48vQd+EhHedw2fCZiXIyww8frWVmWQQldYSoCwfxYPcd
x1OCrKjY976DJXWyZPqOdlCmsRqhsRGNbYBHK/MLQ/0+1k80B870vI7aiL6UPEZDdGQNA8W5nm4V
ROQMbTSDqI/CUCA4uE+Elu89OzPG9zQCgS9F2ZwmaXChJRV6HFVAHugrBEmnsr0q8OcRH/KAaDk5
LPMAS1UQbgDbZmTddLBRw+A22w4zVgCzR7OzQmA1M9STmufC6VM6JMMUZUaqdvyPQQaoducyX1uG
PtLu0gTsLMWUGp8WI8zOxsBwyiRTjh5FP5K+KXD/BWencpyvGm9vW1N9RtEV3jhKxlHHAGkSsKXb
GGTshZng9b4KuurL0p2aCYJEMpTiUjtsMcyVYI6bI3HaiIKIZPCq4gte6mCqpiY+hmtTZZuhm5ot
b+CMd1f9pe67L/iivg0XZz6xrgkMxs58Gw6t+Ral2rSdQBt4UlVHNOLdjtg4fr94o9rnHKJbpF/z
bnGct445OG8AvNfveNqcy/VSnjn5KoY4CkBDeKVFQeXtkrB8MxYOWAtu1VsTn4MPreGNSP4t+66Z
sHuI7MQkgFy6Q4luYutN93YlLkR+9c6Ci/SFqX/3bH8VClYWSkL0mD6mx8HRyNffYfnxQJyRV3jP
NN6cbqvRLBsCbWNibooTWG4U2G12kFTPi3BesRsOzOuOnQUL2Mae4A29IRZplbLbZF7Pilzps0Ps
ghAh71Ux5zRkCbu3P0+jdJb0XWocUIjwbRdRDyrAHwbb4NLmISdee2yBDRD0g/GjpaYD359f54fs
J2CETqAickn7HRK377O1ME7pSzQDLhO1x2Y8IgB66GRvlLRvhTZo0anLdTv8+XV/SP25rlZ0I3pC
6k2m+P11SclLEFlLe1zy0nseDPyPK7mUy372U/avpqrVxfPoFEUdoIPsK7zon866/zAYydW1lhxA
JRopyprfX13JnOqJ8JrjDMoeI76gtx5AmWCQ5yO/xE8ZmN7GbJEX2DrytpyAzf16A/49YfCXEwZM
/36zVn6cMOCwTf8jeu6bMnvFGKW8+k3dzv2FNMvzqXDoueFrbfwPzRy0UF4bIFyCSU3owKy+P8rm
3i/otanAuIFpW/waj/4PzZz9Cz8qWBh2yKBKCLT0b4wZMF/76hVGrkeQEsJRsAJh0iH7fpH5GoPX
l1B2oFjr2ADZgL9dZUJUbk09SJhhas1mE5h+iiEkhlXOiYAwxDZtRacZWTMmTHt00ohCGrdJOmg9
jZi1d1Nd0QQlaXipMgI10E3OCQCzuGOoyDkNDiZu4EIZxMP40WZ6QbCBzLSj0B6XqPyBPBEXpTFw
BZ17tubKC4dDss4UaxHcipRpqK91ilBbWDd14nmbsYFbcLBKP+13BJb6V+yYWKsAo3NvdYT7yP+4
8Iy8l1NFBsslwd/yscrEculziyi+qDio7Xbx+7eJVRcNXjh9E5y90JcvMjAFhsS6vCDS2kBzgXta
1DowNRXuniNezXofbEOdOFtW0h9NYYsH3bl49q1luW8aYzzaU2p/WGcivNom0UWNR2jpVVLcJVbH
9wdZHD/mXsmf7gg9aCITwsNcBHH5kvcZd6B24MhnAOaeGBO8Rpk9P3bdCysyzWeV6JBlTPgArpj5
tDN2o/emnYClixHwRKPtgQaCQsG3dgquGRR2+0Ruy3cPr/HiOJv2nYd64qZOfeKFgggLTLrY9HO2
vMnjbDrZTVicah22c1jq+4m5nY6El4qaB+ua//L1gZZmQsCYZDHR1aif8DVi5JFK+clTDTjWWauM
gF0wQ7zFh6HI3lHh4is0KuevQIzn30CWpFpuOXJf5tzQUpzF0PGNgkMJddInpwSo4GLNq4fqPiJW
d+x9Wa3o64EwfEljSLkbc6opFZfzZVilS7s3xfW4jCnKMCGQv0N5yIgA1qBG1IrKeqgJUJ6uuWDj
Viz0AuVbvCcE4C+tscW/HAR8tlQvIjQfy33KWBjT08PEarB6yZMN7cG3d9cUkeL+6LwpfZ8DGuMG
Fp9hEfvGE82ojT+3wwvY6znZmUMr7tK54yX0w4UH3FCAtkA5JQTuRd4SX9f47lFoD5F57yi1sd4E
r+Vt03KKHX1YQicjnwi61WzzuTMEG0ChCkpGNrLxGH/nihUTi1G+LERRCcMfBs9u0uuEShaVMh3U
BzaedpWLx0YgJH9s6MyMjAV6sE/d56CmKdxdk2SsA+PH6xK+xtCqkOhk9cuuKYhPsUdaPdsjt2S2
4I8smLzcVyuVRycF9rW3KNHi9KPzrKFpSanaMtAFMl1Y/HriX18Jpi5IvDIdb19joM5k46Cb1T2t
PmlIh8yWydjREw/IbuJHQ5cWNy1JMkMqXVJFZe/zcnoN1Wt0dRkuoS7qijmr+Dpm5uD8t/BAu2sB
C/YCC8ywecllgYc0ZrWU566pnzJXdhDqtPbJT5vwdm7K8Hbt8J/dDJniLzT4spMYYKaCy6gvU/s+
76bE3xo98F1E8Wu4NcvWP3pub+JkpVPRbjFIvFMoNktTcBtshIPzfpVqTHcYl/OGURrlA5HGLJfK
AqZ6UXIB+JyP4S5D+HuwAapeUCs5p6AuDCrnouTv4GjnoCUk8MsHtgwTCsHD4LYjd5C87NKy0LON
lRbdU2HG3TEUMjnEQ2o9XHsrHj3OeB+kFDney5CmK/E0W6S98oWXomBFGaHFgyotCqKxua7tOWl8
EiG7rtDfwP3Cs9Jcs8PoWKRN08xTKrPYeZaZxdYsYsWaYlaFBa7Q5HZRL0v32ZxD3vClFsR4oxIP
uYulzxa5BlVhsGasFyFpDTQ1q3RmiM3DvKsTdxnaloeKFk3PXHSbxLsp1LEipreNAtasY2KL+cyX
pAANm6Uuqxs/mgewzpQG8GDIb5x27I+j0Ai/65p3LLiakTnwnSMLIxGMR30PR6dsCh/pQlNVsk29
7U2z6AYQ1DRosUOR7G/kgcGWER+9HkMlETZ0QfiIdxMP8uuWlktBQE/Ox1JCg9qPpzyQHXzayZn7
Xcv4273j8XaVZcH47zhze23izusbV02B84h0ecFDq3P7dH/dWZsmJVuf06B7FBnOpygsE1V8dOEC
ZlHp6F1KTHN2cNLBfUbrQYV77Kp3Ih0tKgn1S50u4alvW30YdKY+nPFqw3OFxPhuXl02MqBjvMEB
U2NoIlPsxcjjVaqObD92NW9FMhJCbBLskhELNWt4U1G6w2jFj6lK9czml+/WHJ6cmTHgFuElkjxy
lPZ01Enazk5t8tYUuh5OPx4MBd7RGbXP2YL3B37Ve2nq6rFJRH+GszSa80aBDiUOsfsHQl88u/RB
JL26fACZ195wxgT3MOHMmHd3snGqYgKoE2K4ozPU3GB+mEQTuuQPmd9RoVV1/LkbrJ1hNR1qpNCN
+sGPTB/Dr3kzVqIy5uMwqJNMx/bGz0PGqe/N1GmiMBw+1uAG21Z2e4N5w3sUSZu88i+xBdLyo6L6
w+yA32AxdwKPXbGrIrelE8Y4ExVna9vSUdxanrXWiDApf228zsmjtrGqoxAdKsLMaYPIcAp7X9TW
FKI7XffmiPEowrQCx3R/RsnL4CLuqcpDdX0MWZZ9lMgRtB7O7uHNYDvr22AZ/LNEvfbOzxaQkIvR
Mos0iw+OmPDvASX7NluL4OxbMatXkPEi7QLSHeQtuX270F4pmKvAqxokHikvikTDXZ5Lp8k/KL/6
4OTo0m7LTjrvuiLFVGyQcxA5cLFI5e3pi6Rr8GvKNAVUPpxhVhbZrnP9bBsw27XHURqk44RUTC2I
vKugBe7sOOAjR1vmb4I+zdUb7pf3kg9BvV9H0JmqzMxdks0fwhCznwJ3u4Mfz5/pjERulvu/Yr2i
LqmrqB/jE763C58J2MHt36HXTAl/alRRS7X8lo/Wg5H7MGdmKd8EWbq+wwXQRec0VownYLYbh4jU
GC90dkknH7pwBELSe0RGO1kxVzGsMVsUftyRO6ftLiFuOI9VL840NY2jGzbyVISjc9vYeCFx02om
+DpmqTwGKJeuC3ZGiMYjZ8cCe1MV9zBNQYIEZ2MtxFsOAXT/Dk60CX2zU9nb6l2CPbbNSMHRQsNx
CPQJYat2wr8mpEeIEI2BC2U8Sdg6W0bYQxDg7rsxq6wtRn/mBSV3cNuocvgAh964VVULEdkIfH5v
Jnb9dZhKKBMxsKoz5fjukGdD8ynX/ikUOquJsfiKCrjVU8LwZ9u4M73OjDh5fayjnD2qQF1rKSpI
277/bBQVdSRdyRN+Sd2z7+Xe8Fk2qBBRJat1GA9mXKSRS48QaXaGaBP6yyHG2vQ01e5LmyYMhGC0
SFncLPVuJU4KVPpz3GMOuwWBtnwiIt4RXfdEgplZb1VhFrsBtd9D3LGjsPP3DA40ghZKZvkAvbAI
qFLYINKCiODOpZhv09HwofTbo9aFS49Uu9sOrnmZ5qIUOAeVvSIWx3I6v2SxgBop8krD+1c5JS9s
/sk+zemj0ExtAdhPGM0naYwup4HZehi81GBj6jMPXe04PxpQAwKOvdjymNQU6bZvBzKQtNshM2re
ZJL3IgNU/4iOvzytWFei0FTFfl2HlXFG3V/IfcjKoN0+zMkSsMTtqnGMcwYfZ8J0eayy8LcwtJNb
WnZ3TFzKj0YajjdVH7zxipoaKdHA+4p5DuZc0M9uRnIXYLIdBcaP0mtH81QVjMmejU6s1nhk1woh
z9pjh1xbaF0qJuw2BLUhnIlmGYzZgFFpgqe4K9nU4zyfW8X2rXANZDacrsbBR6+8upFVOvgbJ9Iw
mQ1I8Huwn0C+c+paiE+9KMgCGyTcHLvVTUe5tNsDEaE6a7oVzc+ptyjzuyMxaNqnRFv1jHoSybbD
2ZRRPlZnU0sjlDWLB+q5CGVRZN4jAfujOPJP6zOvq0Okzi6JvUUCbfmk0a+0GaB5qLkNWX6Mm7Ds
t1XDePrH1VlH+clRaAn2ThUSjTQ0AJlIngsO329KDn8iDvnRCQdBCLAxPogf2HyKV/WpOfVEs1pD
cnQX9AG0AiU11zEUsXUnUKYlBJtxe8jsLE1uhjZea/RnMr5L6kE8BOYo7kD3EFX+/FP9yW1BJYMS
iLAdAtVr8UhtjzGTuU5yrA1CP6zwloROZUNMqiEfEePlRD5jtRIcGVPS/pWy47V2hZvB5RlSDBh7
5Oa8kuvUKHbxsANG6KqSVCgXnWK4RHZBlfNAUoUwlgZbYD8UfmychA6/awcfyJuJ5oP11vEU86kb
sxiS9DjoDLrtkBV+ubbz5xqY7V/crj95iHpgkTIqtT46za/v1xSi8raB5RzreIJpQLd2lFpkApio
R1vQRcj6sHFYZPcMSlJduoFaRZeSy2fN0l8q6Is/f4BC13y+LeuiyiQGcmyt6bIFx/D3NSHD7Yx1
JG4AWACvYXNVIQyUpB4lJR7JsLZOf2fLki8IVuxTO5Ff1DMyiYPAuiyLpGx1Dsad/fkHs//sg2mD
HTyfqDf/UBH1adwDKOvSY+slRKiQVhpteTjDoVyIimxZv8dbJXBOqtH9nAWpZ3GeHGtCiDHhfHyV
OJgmk+Qb2GjExWIgjTUY69wlzkr4nmmthR7NIYbXtR6UBrzZBobphKZ0vBj1oDD48jUphRWEwmPV
VYBatcsljbUUAmjEcq/juOesxomqXiXj1kwTtWRAP78d1uuyOM/Jhw3iMfNKCTF8LQ5LBep1xPPG
wU5d9kCrWZEgBKNOdeqFT3/VaqBGmoz3taX71EuV8rEU3tHvl9DjbiW2IDtxV6OMcjiabK+Oxb+L
X6pkdy0P2ZauMs99TpVmnGnTH5uECliU+e2U7JKp64+r0tIw14LqDQRb0a4ISAherl/235Xov6hE
26x1tvV/rh39mMnfGtBx9bfi0X/81j/Eo4H3C9MnlsvUNpjFr9TKfxShQ+sXCs2ofELqz1j0fqPd
dtBuc6o4ug7tXGE3/1OEdizEo7ZPFuRp0iBz33+nCP39jg16EZG1i06ZDcehIP66u2MJEysjN/Vu
GErtj1fJoStqva4U78zQS/f5mxv0J+fmn13Qp1uFfNQFPyJeHZsF37q12sq9sV0r2F6zYpge6NLA
VR0TtIF3P7/e9zX2r1+Q15T7RbwFzufVkQStn3lUXuQbv0m95zzkAsDIxYN0p78KCb4/fK+X4lHz
rNFQAi96rRPsU5rGYyGcm6JCXZb5ORXgYSWP9+A53g0relEfPNDdv9Ck+5NvyUpyWQ3sjKH/ul01
d4x9mEbv3Egrp0kQtOzQzBCjTZwSNoyf31JBS+WbM+r6RVmBItQTmAEmbK+e4dKUDPkvmXMzNx4X
8lst+Jlzk+NnGnxKmXgRtdSgloX9TPXA+D4hy6PYupQoRkxdK/35J/rx69Ok09LnQMDR+SEahO4e
U1KIHYxotH40hIZ+MBFDH/6P14Jl5WqvRcHCebWgEub2yxQXxBskWRSkHKQdDEZzGGl548+/lr6P
/xsL6PuMAx7dKbC3uDqa7qtYIBta+tjN6NzgqwGGieNxtCrjL57mn907NiFxvRi71KuHaU45gxqk
BZi0UjjOg4lYPfCQFIpVV0N//o2Evjuvv5KO2C3iG27hawF5ENsCvoywb3IrK6qtPXFNERsUErF7
o9SN5PWZMJCXNAtJJFJq4MlEQf0vPsaPK5iJGbY9bRWo9eWv0ofYEpj7eYVzswSDhQ17DXahi+l6
tYZkhQJBrXZFYRGrqJU66Pb68rrMih3YQfrjzz/Nnz0BTXmnvcGTpuf9fchXlChsq6Ll5dWyUtOk
vDbXIwV6age7v38p+umMMyBot63XK2ppg77p/c6+yVxuLz7dvLKQvNnqA48n8fOLfb/Vs307WGij
O0H8y+V+WL5tOjRl17XGOUYlSr3aoFte2/Qkrv23qdbF2Z9fUXy/BetLkozBjfM8Xh38NPRH+ta1
sUAmRyUkPJvMUR+AlRNMyp5mD50hFK6SfiTDmASJTKsSw+uIs1oGVO9GjQwryLzuuHYcf9cdBOkl
fRq1WkRYMSJXREoC+OHPP7J7PWL/95VwOfjBPcPX0up7oC+v5zcATOXOwvTtWZZmtTdXsEFN5hn7
RMhi3DQmkPgEoVveN3GEXYzydoI/9q5HglHtVF7qXlJFOhzFbjK8rKiLXhY6A6BQ0lVrzWhrpluz
z8VEKUA3JJnzdJ67lG5G6RFCmjm/1ut+jo8tWr+VuhU76+7wADPjBhdr+9zn3EDknbm6T7IS4blH
y+hxWFMjj5CPd+IoJEZ2GxStPXK2kBSKlk8Ww7cbM9s7gKnnGgF32pOpwgaHHs/GIeCFc5bRb5Np
wwq5trMUY5LrwWC6wjvPyPBuJO4+/Vb1ggD7Og5R5GX35LfQZc6VyNRFgN+4N6zBoEdDwJx9FvAw
0QOutkf0PwcUK7uyYe0NhfdcQISD7AJQ5FmJkLayaPUJPU3uMwR/67eW1uJx6vzu0nvIkdzZx1Uv
Sygrs/9O7mYOXU4YBuGpcEB1uXGWILhF9GVE9kJX59rOVI6VHWKb9vu1GWE0Fp2fa64SzrF/kTJZ
H60JqezXZjX0+vBRLL18KarEsrD1o8WyyljYUUDZ9nFsddKE47J9QtbKXa5yWjOr7lM6jNXTJtEn
as1JvW+lV9rgddI+PyYIuKmt+z4r26HVqhgEV6t/TnVgQsX1H3py0FY0rxrlLbvSNOgeM0Es7rqs
Y9WAvKB57uluE6AWLAynJlB1BLIWiWKr90tj8jsk7s6EUJJyJh/Ghk8HOhRp2IvX4ATKCk5IaK5z
DqlRkdKpazEpbgLdYlWO7t0VMd1BUdusZUi+JLt0xOQh0Dp/qBTIMYWG8Q2gVOjDlJzLm6F2aQq1
drK+WX0IERE9Hfd5ahBWeulIiVvWPVg3V4meTGu1jisjiv7WSjzncz1N9UOwZupN2UFW6BjzERto
rCJgbtjszxk2g6cEX1D+Srks0VyvzUhvPPYeaINnM85vNPo2vpurO2j15k3lpA0KsCIMo8yV8FBg
EUWqXtVDAWpyNwLAbc+FqTIiI0a5Kb/L+t3QSrSieTxWv9NDHr4EztqcXMsf70LPRd6hlpxaOn4O
7RytJRsX008I9bCBbz95lPnkXrrK+21ZfbFF+1jjH4tUfo8btQ9Ve2yzLdYz9WFqxuYuzCcquOTD
6efExjnSR9D1RjEJfehqhSxfDX53COTsPaGWHWjNt+tnqODN2XYqwDfL7Kyf67IrGGS21kjCo+i3
QexOEYzC+jMuff6wradUbguz9w86GKVau9C32/Z9Zew6YkA9pomXZ2ANemOiCw6A+YKk1DjVRdee
8j6Ve+WO6ndw4/MO0YHxToVN9SkrJlQCqsb0q86o06Ny3zD7/cx0Ke9HhmthbFVpNE692FfMYOdg
fO+cJTXZ/u2YGn/R2yAEtJwMA8RC82owJ2XgK2n0k2/nWyLd4Mggr3K3QPWwJ41jLoR9dLx1RohW
QdNKWmZ4/aFphbtTNeOHtvA6BhlquR+BDUV1av5W+rL5RAUd+l8olr00YiDrJZ+D0m71jlOJLsPK
9n7rOViTtonJE8UgO78FIl7f0+ps7xlTYVEbVPaGZxXTwjes/2bvPJYbV9Kt+0Q4AW+mIEEnUpRX
SRNEqVQCEt4jkU//L6j6xO2+Ef139PxOzqSOHElkfmbvtTMeiX4dgEV1M2Di+aPzMC3JoIHTdvhM
utUqxMrPePqzHdcHdqSdNzL680fp6FEuUoJ4B/IgkYmzhlcb09HqtxhU8N233OJb4TzAzfEh3TgA
6AHIoSHoCh4AksWafp+LgSOI05jCbLWXaJI+CksHJZwL9eppamwe/ZFsk4Mt7UwifckRDmFT4Vcj
JBT2V1EVb+z3Euo5dL8IoevVvECEW1O+s0vzm6+lmWysNd6AY90b+qjK7Pk3smY4oE6uOa+BG7Ml
TYP+wFqZHVIlEwHuyMjSj34afmaNAznAFgkJKQvHx48C6JH2KFRTWwffTGGUdEgxXUIOonSeCR3Q
XLVb/Kp5VkFSemHg2fMzQLDywU2aL8IJfkjTNq6gp4cD56pXbBh/j5E9NuZngiHik/Tc+TEZPd45
nvgsavFABKGdeDMC/VSAz26L3ju5DglwhIIWDTZgbBDwD0YQBocBecmN3dbLpe0hH7hKCi3syIUD
vsW7kG0odthcVxMrK2kMxQWavH1VQhXX1rDHh1L4rO2JT/llT1oRQdGwPurAhYFOBPK62jYFJjPf
QqrCuB50ipoDMnILjosgdtjU+/ZpmaePuNHmxxl+5r2BZv3SwWF5z2cXyiSoTLBNWcXqpl2s5Daw
F3HppGOdtGAO8LFNSf/TFHNzUzJihTNPAhnDQy0O7aEvu73BkbfTKGZZjhmmGbNNjT0AJEVlPTFk
bQ5TZanHhhjPs76M6n5IkbuB5J/fxmJoAc70vS1OUkjpsPvWNbThMRTHW1fqc7MP0rE/0OVq5wy1
+bMuWE9sNJYvxCMQMpIfRj48tzM3/JcxteAwm2baSy7Cmyrry2LbIHEDHWXQXqQcbvvcjg0UZVQW
GtBdb7pPzAkkSJXFyNwBmXdvuRwgLS6FQ5KuyTFq6UtA1AB6OxR7ZTcS+lXV5mXwiOIMFzKQ/Mgv
PJsD0Zh/1yaYx12gtWqXNGhFbLsFeVm46tCPnnjoS6N9Ho2lf/GLxY4mSZyrylZVPRbV0NbTdKUh
Zd7WamaP6Smk/E+9JJUB3g2oVZZeotjavFR3k6JPIUrN6zYOcRJXU/fks97N2sURA5gfYbXWzif2
zgsrHFK7tvecGWq9CPr9yGf3Ky5S+dogQPqF+tX7nN0B8r/euMzG+8JwmFfWBRmEsQ+Bm5VYK7Zd
qpbx4A3Nl5PK5K4njoJbTvTDySInuA7rumpB4Yl2CW30QjhPqu6qFXMWmbpL/neQULMnCh0NssXa
S0NntAf/Jh8xfGm2N/1I0aqNGy9R2VUnFlsPYzBc1woJ1gBmUGr3KXP8DXd2b9gHqEaFHPERsQCx
/3Sw/zcL/U+zUMNem/l/Pwt9rMd/o8plEbR+6d9uev8vkF74qhnXGChf6Yb/FuVaf9GxOXQa38PQ
9V/+1uQ6f9Gq46ZHLsuc0vHo+/7W5JJ+ZtNcrg3UNxnzvxqHOsE6U/nnbgw1ru7oNrtFfg9k7/+r
GR9pDyquifogJ8+Yo4CoFAqnCgpNCv1h51amPW5IZfTvA2GxvzPhet7Orqy3Ewmi/rbD/oLQU1iv
351O7ZrV49S78TvTJOpY1l8Na3vlHJpu3WeRIOPcCA2HBTTwmlJT5m65Hci1YmMC28M6E7UF+9io
tTzE6GWRYNgWbdQGIlEcRctscJu4qYRTlVVffUk7hWZ1sXe51tvX1MjwkKexvWLCJi3SW41mLl6q
MmQeXQEatFIzPU6yh7VLD3AxSQVpNoPJmTiWlnWaFc7lQLLWjyTF8pte8ktt8dMMv/kptJSdXRFZ
EI/Eh4d+A9GHb1wsfySXMgZEtMndoYabB4H4IJhnexE6jPJL8IYfsIEx+a3g1OFcEvGncp2W7FiU
IK+NQhCwIUysf7WJMH2tZj1/ILkSsy5u6es8xtUTBXR9HXoCmW9kKxOHcg2/Nb2656OYKgsj3uhG
CydXpY1/L3N+r5bJFkWkEccQmCzgUSHVinfPpdq8G4nv38UFiy0O2k43tjEVAX7IYq53ng9l0FHe
UTZlc82NNrhziLlKzxkRvoee129H7xFAgRTtXqXpqmgIiHz8dpsRAF0/Iify7zV0VbdZDrsvWHyH
cCWkkWXcoeCrc0SQC++OViCHlKNXX/OuZXuk7HKBI5cZJ7uf5w0L/tGGW2Y6/YHEuIG/2bB2ViXa
D8LO2rcOGfZrowMy3ASqddyNA6f+09BKojOHFCaSPy/BvWyonxhiBo8m1/29RESeRIHsNBjrRIhA
/+vZJBF0gmYl1eafPtokDm0jODeN5SW7cdGTky2zShxirx3UcRwXc9mLeNTOJlcRPCRYZWj0EEcg
h4FDPRxTJ3fmMJmb8YGK28nPqSURbPlMA0Ojc93nyljsS/pHmmB96xSIiF9FC+63giEh4AQ5g/YP
ccO30mH5Vj1gUEIv+q2FIGkEXUT+rZFgjbIKJtjK+Luk+xZS4KrUhhP1EQoLZlOoLcymR2fBSN/p
wmoVZHhxoj0uc9dvzDy+eGU53YhVwJGi5IhXSUfxre7I/kg9zD/Cj6TUvWrrrYIQti0CzS+aEX2V
i8SrcERfJSQDg+Mj4enzixhMsdWCtL4gkG2jHvVJtspQBPmrbuhlpuGHOZ+hF9eNE/fA4609VauQ
pe46NC0jG74G/AxSF8CowA9X+Ys2gAn4dCp+h8MCWndc+61xuwxS3mjYqo9k1DvbJageauWfh6yP
j/SE/Sbwa3maRTZGTPSLyB5SgoJruSeaXPt0FCdNERN8G6u99A3Sz4WJ/6wZvFv0tI/ouIlPSmY6
9cx5MbqVez+OY0gxUF+xDj4YlmWGU0e7p/WImhK7XXXOWE19tsg7NBOAxJzqRq+a/ne2eLewwOI3
4jzmg8R6+Vhhm7pmtA8bIkIULVk/3RljbO3adUs8i3TZ2666Fa1P7oitD5s07YvdYuSUShpfZcC7
w7Xc1Q3aKPVWxwC+0OhdVdNdhjmPscan9LA4AfZtXHW7DKz2pevi+er2BXy7vv4IOG33laCSE3QV
OzbQ2aaKnX5TG+SWqbpG4DlN2inDxnCzFIgBRy95r4XZbxMjpfT2UMARYV2HxVB3r6QfzQe9TIZn
8oQHPhiztk86+TV2brFfkNlFQ4d4ZmI+/W7lDrhJuZo33MwuYUCw3jqObj3nB6u0nZsKp8EO5y2j
kSZBWdtglTv5MQtlqWne/dikwV4orqaspCIcHLvkU+EqD4JaSwouWguRRX4rhoegb+OXoMUrbTll
HHH3piRl+e1HBVmYtpVcyx8NArKdQZ8dxsL0dyVC4H2tYDg0hEu+Bl2i4VdhblEzLrmtfBTm8Ngw
beG4vrf4h0vvSu3ar+G6LMf1DRmh4y7plXvbkcEjw1EOuXFyZJacg7z0gzCpEGAUgxi9TW5a9WoE
Fmprz0TuOnhUN5NpgJuEwBeiZwFHqjEg2Ht17O+9xstPWpcUKLuSMWzpA1+GRu9f+cRRiIqRjkW3
ugc3zup7qQadnSC5mT7hUO5Y8DGwiWpgmgXYNrUPJlq7cOptDT6Gl/22erv8jcCQ1heVMdLqIZ6Z
KLC1OFUeN/YmW1oikB1hPNeE8z5AJvU/SSROogZI/rmNzXctAPsrquQH42DSgBaCN3vbea5sR0PO
2MOft3IGJgYiLrW08XPS2XtpZe+xO/7yzdbZq9oeMEGQK2GJ5ccyLcF2KGpz63ndz7Ykcmmy9CMJ
FXnUGWbzO4m9Ce+Cho8TKdlhwndZb0xFm0GCocHYAV5g3s/5fWW4t1UyVGdyPsaoHEzqbzOZyFOb
GezCBAY/Cs6TDh3c1eeYpU9LvaWUor4Qitid2ZoQ5SHB3+KvJbwwWA9XQHlrMdP6m8Hu+lByy0Vp
FYufZp4/aaZbI79v9Xe4WggchO/9xnr/ALHriyS00O8EukTNe2MqqW9bBxu2zHXvFCyxOjf6aMMD
JlAsUc2OPfKJWO+Ys7NpImBd+dZPJuuQyaU8WlND9jRGjsw1ngVY63PBZz4kL9vYGV0f7M1sSDeE
t+27qWhO9SAfbcVIylBpFRaQHyBlqE+0vPZmsMb6MfYlJt5e8VrHJeBeJlRTBJ9gQM3clzs54qHu
NP9XTBAHQuL4TW8d64oZDFGc79y3xsDnyvlVmqVxxCHSR00qmpummr6tpb+9ciYIw8D1lLcp6Oui
wfDUzwe/IbGhtxsbfh8RDJPvpnsqFu8BLzNUXzqqHYRfeTUrL77r4vrU8abXRYfqXr9Nl97eoIbh
I2r4CZQfyXzOYCNtNdkzGBH3IZbpuG9m+nj8ylX9MKYrNho8qDch13WBwthc6WfI0C6pBeplwGWw
FputUV2Z2ycg04Mbs6m/iA8/tGYJfUPTr/HcX1XBWCkdyE/oPYKdyveugPmqevk09yPz3eE6aNWF
ag0JkwsStxgYfi4L2fYxQW4bggppCv0inbaOJRzy+jzbOVcZw3e3bEm2RkQJthLuHIpXdWdCa/i/
BIM/Aaz/qfGz9LUT+/eN39Pvqvrd979//4sI5s9X/S2CMf7CgolOE/vkP9HTAv0vQj8tb7U/epbP
f/+n43P/QmfGHB2NC90ijeL/dHz2XwEcPbJeYfn71n8pgEFV9786Ph8BjssyHzsgshQUFP+6M/SW
DnP57FRHDTapAUGbCjCbolibZ9YMJXVWuGrB5vOwypXLvl22xiphxinoHdrSFmHsxH0Z0bYyE11l
zxxQeeTSM22TxCVIcu4sstFc+QNFBAnZi+VYP2EbG0dzlVSPAdMXNIWghxm2jFWD8NrCC+RwQWwB
hLTMehBoIz4ecX2xN+OOQb+tAtnvHKpSZk4++u5sqX/YTetjzOzLI9NffArC3Y097B5GwvpmykRy
NVbZeLWI4slMLbTkXGvoyi0O4R+pMbZ7c9LUiVnXWqyZrvsRf+vS5bdGvYRZf6mB6j7n2ADOMlP6
wzh35rYqvPtpNIKLnlnt1i9Jg8P6jkqaW4x0G6Z/ueCsjTO92+MDqw6zAD6ySunrpvaOHabWnasx
LlWc+tdqHQVVJDfUMr8jQJHDB7dfaCyzHxUg9cNxle93ulVFc2vrG13Z9jnIZH8ce6UdYha1JztP
tVPRV6BRzVYBSeVG6jO9vmAVwzfQ+hoegnkenwyAIZGJQvScxKWzt3Ee7szWcviuvbpvJrO/eIJ5
Zo5LgS29/LXQbUf9nNFmenl/r3LO4xmfyc4da7nVGkwP9mp/GDm+8Aq+66Xo90bDrTtOCQmSZhC/
TL6od1kWu59snPPlQu+UXRKnpMP/dl5IiQnDX4mvAHJ9Zs9dt2tdeoYFvWgEhxD55WrlwLoBq7ur
5i9CSYOd0is8OW2MYpXnxr63l7kvzkvWPKejkT37sl5+ai5GorBSjn4hNmq68TWuxLrUMR+IAPdE
Q/QjeiVMKES0w+lejSnWalHBDf+M5xPXimbZ7cEf6/xe1i3x5RWBiAw/wU+0gmqGTPCs2wg6Tu8w
avBAd12/Cp2xYOCXUat1hjJul327aZRcE61Wi4357bZpa4w3mIeosVWAG4dhi15tCpOQHGtWgG8x
E3qgfEoRSlOVd5rmHJDpgn4fq/bSueZPJAdefG4xbKU3jVG8uqLzHjDmAp/3De3Yi9GOzX0xUPB5
gMvmKvgFIakVURIv6gpFob/rR9MvfwUVuJezXY1hxR7y2WkkvHV/TKmLitx7IiUki1gHYE4oquA0
155ZhkHcY2toUrfB3qeVGciMZUoOjc3C6tksZjuXW4eUqAHmiuvVgJp6x+81+C+ZqV85KHndy4lg
sNjNVoYzwbQ6wUAt1HAdI9Nti9XHe0UrZLZ4rNlt3lcSjPRnxroD140KQk64MDVsDfIqRQqfXCfH
ulqycAkwUZKaMq2sCn0Isg+PTYR28KtJZ+1YF+z3SfEd8+0fOthaCdiXmXRfKE2A63IDUQ+73MVI
jkY66FNYrdr+avDsT4YNQ75naDAx21paOuFJE/D4B8YsbAWcnB+poALhFlylsexssUHnfYFilzm+
2HP2sdX+swQmBwVxOkmSmRVOIqjqK1wfs3aBArapNdxgCXN0soqwlyae9PDrwrG+SrgtO2f10upE
bGAPcniNmRvEyxMQTPOmgzALEbnusMqoMpj3GYLISxXY7TEXYMRt6cSkhhBTszFHy9tjkE/3xJP6
+zrt8rvKLM4qCciM7gynPst0jeltGm9Xz4OdMpfzPR6qSWCIGSvWN0PmmicfR5SjVdn6rOKkMhJX
RB3eIW0H3VV/JO4ii1yzV8YGvpyG0ruqbiEK1Q/+5Lm3g8u0zclw/YfQCG4WVP9h0XbGFht0sh86
2oRQqbHQw7JXy692aT+4o7pbhqtkHSCv34iJcVto6q3+mCgj3kk9858dAGb3tq3FXA5VQWCm11/r
wQcnoxGqMoGS+aVM17lbYrZEnpscOTrjA64j/UfuGWIL28p/m4xW1uDJzOaQYZ+98ZSnLjbqnBDT
V75t5iWjmrdo5tp6ugVNt6O2s0MJ6jujek4J9somy44yavg7N8gyCHPBvifQ8FmxmT4upGIhZ6/U
3plKp2Vcx+BL9Rq8tqJOr/i0nWzbSdO/wWzZRIFpOVvGqVU48/NRV9tOaBJOEyaE5901SzJvJpXm
kZ0Fyd7lD0AmkU/sHmc75WhU9g8LjyN3oRM0P4H1Dhd2tcZv5if1DgGnFeVkOR/cvrVeNcnPI78w
2TbYdXew88gsqYbiNtfn9mXkObzQ1nd3jsOoDOJRRcgYXGQ6MdwYVjrdktODT80s3EOhpvfWt8UZ
BUT6GjOeuY1jA7UHyDAqAbL4wpGd16YuLf22l2k5bARP/p2DcmNPGmb30/cqYq5dAnpoYe+R6soy
tEvfPZa0XffE2qkbI8vrjxmiRNjIkk3wUutH8P+vcQf8neQUEo7pWZFmLVbE5Lvz2fcCHqpiPZqB
910kgLsbS+tBhnH7wyoi3Hlr0xSDHTSGZ6jJmG1ZZjIttPHkBhqz036SbrBpQatuGCGsmofEZEnG
5t9z8Xa4BgoinntfWYhDx47UIJZUzk9zFdJITOkod/QMOUjX5UQOVROzM+/RwjQHtwjUn0jSp95d
GnH/XbT+32LnP9b3WKn+//W9/Nn/a23//RX/qO0D6y9H5xELjMD1/oEZ/8dCh/qd/DETeu8a6on4
mtL6742Oi4rd5Z8wKtkoMAP8Ff/Y6JjOXziYHHoFNL1/FPP/BWXFsFdw+j+vdGCKOEiCA49l/bpb
MlfWzz+JAumHtYnsdHCRrdm9TuwTkfUsv3ziV24VPg7EJkRayLLOH7zZv+CgmX64U9Y+kuL1iAuu
P41IZcLWX0+5etSOS2y5McKaLL2j7NB+wkRibe3WOuoHP163l46Z9HeV5ywWh63IKQ005hfeURmd
b7JGV3r93GOLhX6o5aq29k0+NM3FR0ntQRYHmcEmNA+mobTDOCYnFe9hQrBY2ODjb58LH982rhus
/sYpDaRrhq0ZB0Pkpbrds1+30cYNNg8a844qX8V2hMTAXhBlRnVMZI35Yi9JT+GkaqN2GMzE0t/z
hC7OcRS1QyZ5vqBgf6JE0ADsGl4+scDFgvQzq2L/MyELA1SNyeKD+MO01ie8g9gmdSIKu6xhaYCj
ZZ/L2ryBsqP6zUh29E2cGUys5oE2fTfpGU2WqrPF3/p1digTFHqyEqQeoQ4YEGdIH8WT77wtE4w2
bInpQfTiMSGthjdrzC4tA4pDZs4vWS2sfTbMWUhWU3LI5wTHUFsm6StpF5QEyySOMP0utd3dpPM4
vvZJWW3Gor+zSD5ArT4FbL8S99cg4xn84Ew6EQNesw02uUR/LPMXOQ0VC30jO6GG/0hE3UVWnI+P
8Od7qmmt3FPDAxkgVYr5yrxHmePtfLPa03s+TEq8uIX5Bc5ouFF9TS2WJ7eUdd6mHIc3whpO5VRX
h3wQRLIIaytVifJsadybptEJLG3VXZqQiZqb+UuDvXw7MtUh9GH67YrKJeBUxXdzUCP20CVJLuOI
F9+KtznTkz0iy+8UpauZWUTiAdncJOB+GNRM6RnVfHfxh9mMPKj+R68WYldJtAsA0eg4Me59iNGc
9uXkiA+fdfpJsnKMmtbRHhKSTtBGJL9jVFZXRxsemc3Jx4rkpT2meo590YhDla9kIKG7oVWv9j+i
Y3cDSQJHzoV016HY2CWlw1Qq1YL95KKScLAus6iqtzFnR5ijH602rPw+appeuI1VGWEMTFickoCD
65PE+WpY848Qhzj6VJBTj0DMN+WT4VR62BX5C6CaoyJqlkqpaRkda6/OEuuhlcvslLYOmpHGFl/W
6HTvo/KYjQ2Y7anVuclapBfsuvJzOeXjjQt5ErJu57dbPP3aFxEjJDhPmHycsEYBnWy7bGJ2BQpU
IzJdHx/YkIL5LBAS38FwQ5jSoku+bXzT3THQ9qOYlp81BdxE7jRu+AH/bLIXWW2eqjHpQGFbAz+N
Dxa+yHgefo1FC8wxnqa7bM6NzTTxsUiCqTBCX8rls204VKOEVL7TOAgc6sO8zMF+4KMlN8Sg6nID
vp2eAJzf8GUAuSF8jBDVnSvHMf1ash4EDyDJlmWL3jbzrek7PSE8fFrMMLWRJhsTiVhpFZT7WfjN
Jm01E5dFzV+WzwiIM3cPmIVTQpLPi/KT+F9m/zCd1IpLa60oDlSxZx4K+sRHYIWh9IUoL3lbZNpP
HqlXUwnCsoq8Bh3Ipk5r7dtMN/MtCa0ZMbbiM+79bivMRryUXQaqjyQVcTG7hcjCclTWVhmlcceC
+rktzNwPcQWxtLSL+mQEww4G13Se2JE/oMfXHiELej9N6JvbJA/g9pUBMd1I/niMZ2maUQzoBL3p
ol/ceKkJfBzY6gzDcFsgWI74PtUOouXCUIOnFvmQC7oA3EXcItfTENDC/5zuitQWcGL6w4zZirR6
VNPcJQoDeuxW97O1vCH2dw72VAa/OrO/9yiCZhKEyCCy/AFIU1aGQicS17Smo41IdYtCzIKZbDTD
V1yDXM20QbtZsHHBehgNeJBw+FHpiZAsDLZstsF54C+3AunUVWn6dFlEQFj3MsKeraQZyh6O4uSZ
3zDqZJ8GNjKc2YR2nWVj2BjdHh54xxk8XIKRU0tZJHEF8Po3OoSC45BTcLszeduJMT+MPtqz3Gfl
X8NyZKdaB4dWyr22tKj39AkRuyEZYrlB+WtpiHTUV9jjaJCbR1kOMaGsAUsRakICj8iCreXny7ZF
jYnItT0GWoA1V2u+ZOs9gzquIxXM407vG8BUSwBn27Zrtgsy3RFwKE9a3n6umbeMk5GmyQJQ4rxu
lUyvuppUJmfioOqo0pdsN4tBPypkJmjKvCBsG6RVE8oPmAeM1zSfv3lEeh6aZc5517rvSrEdqajy
aV+Gd7PO8xuniQFZLCQExta8hM2SGWc+AyikhZ1u5jz/Gt0i2EnktRAEwa0p9maM7pz4QjRnzK4U
uAMXf/JRNgh2dcDCd3FuxpuUXe3tbPsTl7uJXl1P3mrD+WKj9NseRLErHAqGSdqvqNDSTZn3QIl9
vpXqbHhwrNa+OkBAjPKzfGtziMJ4n9M7cHDZfWDWzVH3TXUGy87L4OXvYxnrWw7TmlNbTK8+lt6N
PViPQhD4PCUslzPpc667ovgwq8HclOZSH0e7dHfZ5CGHJfRlB0KxPGO0ISh1UfZmspaPPiWJbALZ
h4ye32GGoBLpLMXQe5uKBM6+5gVl8IOyEP0qCcu4YrpwGvLsjcc+H1jaVv5T6zl8Ldq7RxR3Rxdi
HR6WILkf+2K+c4Y4e/My99FxXURtRXJrm3V/sEY/QZedZk3k9DEvNNoN+xkVAlEvDruDZfAjW8Wu
SUfloXgeJ7hHqmXVKEABGYDTTZbrsmKFzvscmo1RXydDDQfC9LyDJx3/fc57/W3UIZo08XBVuoUi
dJrS6YBw3oKN6k6IXDKUuLbeDHgx0mUTQJRhkEimq2z08qH1A+cBaEOvbzg1NUoMvJIbx+6Lr77D
KLo+qAnvKRaild/RufumMRweGZJV6wNLLDVuRpNrfkksVJULgrlBP2MZzH70uE8+qqQ9FTNcjG1W
p8mmTaxPiMwOa3Zh/jKSTCs3Cq9zHuLKlsdmZlwSijzNxq10FvlLL3xEk/XYP6q5a48xh+cFOlyx
h+Vyp9zqhnTHwdsSY1DLg6GpjI+zO3mfceKBgjd7D0qsI16dprMvxiicbVfOReQIqwG40yiWtS2a
kXqw6ofOssm2WngpbmVuQjbSYwJu0ReO8EnwkZRbBnXLtfJFsU+MjgxTbx5264gqavi9mI+42j5j
fFLuW68Qr5xm+StX3PijIOP8kfl1fNBheBx1Z6bijVv31FYTM2Gh9TEJbe5cvCSmyJabSVuY66kU
8hG8uDpM9ZkITlEEJ2Zw0yYtpZGH0q4ahNAJ4eZ6390PSg6vOkF9n8Cdp4Pf18FNnWXD1U7S7rm2
nA7zQF9nw9ZqybkrndVyl7bqJegGQNm0D/38lOC/RI3j2GOwVUFjrTG9zTJFIuN5uGErgiPAjwv3
eY595f5IMOup7eRLblZ/tAMexE6yjOxclD12brtMhvL0bfJmODewdR4LVWFs60EpXopKijfG39WO
7QBpzaWSBYqeCvq3nyV+aIMp9MO+nMtXPZYkvfK/HmTJ8dqVwSNhdBVFWDt+VGVVrxG62c4dVHLT
VZSkRTW1gIXLqXwiBzRFMuuZ+xm4/zmrgTYtJbNQ0JXFptFUgcSqa5zdDK/+HrFb120dhVArm5Bs
T5kxnstKERtqZtWBkITkzgTFvzz4GFrqq0wAASIklXqL+chn6USxUCKBWEjVHEcToc8n5aZYE6Ny
r53tR4g632lS41Izq+sPWZCWAT7WNXuqkLYGxphIpkI1VUcGcso5Kv2C4OTetQ5D6jqvgOzKkYzk
BKBch5zZ+CDRJd7qjMySs5gm0aKxwnkVmX4yb11zhCmcQ4zi9Bm6+jwNWnMYiSZ8kC28K/S/2l45
brqdhkU7oZ1ojh2fye04WOLcZA4OL3P0vsqutn/p1SqI6YgYzPZsZ576PIjFm4EsfFOCMURF4JLC
2SuFEqH3/d+Aw5KDO5aU4AaKrk3LWPxFZbMeCZfTOQoAP+6wmKqfOoX1zczIFxdAcVt7jb6v+bYn
ZbbDfYNZ6kcq7fJhng3npBoxb8zSbrZOakDINtLSipK8HxgUx1QHbd6zrZ+MTddl9S2CZ8b4/I7P
PVVkhDIp2KjKyKKEu47ivF1IRO2GaCy8I1qOaVvTuD8MiQh2Xa6bPx2sBQegZU0Y55xMWLp8wBN1
uhcJGb5dvSLpReny9vbp/FEE2rTHyHC1ZBp86uiNJ34TWOy6iezHXA4tXCpKqTE557S0cMihdCMW
c9tdE0gnapEchWBUmLAamUijOSb+Mii4xmOp5e9k8oLIDLzyoGFz22ogZjbVTNoosjm23DA5F5Tz
lrWrY5spVuBp18FSy0Mzp4cRKeJFgkpBnFdZ5JHPyPeLJU1/N41rX7CfIOUGfQLcRuPZ7Tn4xyZD
uZQWG9Xh+uvyYeLSmZd7JvHB7SSTPEKL5x5yVzgRKjQOzL6uT0I37ny/JI+yx+MEKT352XuoPqt6
GXIKu9a/zbW2g03BwtIoEEtnRWC9fU+6rXlN8ChFWr5pTf/WWh5bFgbitiMNHc7i9KlLLlZf6Oq4
gLHl9RtJ/5ycYSQePSmQbKH9yrzE3bqq+OkEVhpNvFvA0uQPkJo3aULQkGo/q6z40WdY61jz6HU0
ImlHgGlZkbtyNwsibU6ZgEOQ9zIOy0R3N9TMBiivCjJ0tKLiR6xu7blmZ8KnpfewHeTexuyYrRZJ
kt8xf9D17WjL0Y+mRp9u+4F6G0KluW3X8Y/0++YYtG0RKXj4B7S9+u+5okXLhmw6kO82bmetNe+z
wWMi0HS/hlQOJ68UrC/Ibzgx19qm6dKQPeFigjG1/IT4cWI3mCbwAdsP+jVKsaUSy9ZWWXmsxmbK
sRj0yyvioR4u6nyxUAO/UEo9CUJSN143eDepi/S4lYrCkYzpeFarjGbUOpxW43tgtJfZWKwQ7tVL
pXHkZZNN/IgL+JK4Gv81lUDfmWsjYNX9ibVG7DypOidoQ+XmTbWkZ6FVb0Pj9YelTx871/jCOUb9
t1AdVUlTPaa1+cawvkA7U9mfPQyurZ501rbRyheJD/eraUoNMwPOwyFk6kHxLYH7h8olpXYZdGic
SYZ3uvHj94nIVyBV09QxoFjmB2CACkmcH6PWYgAxEyOLt4TiHzmMXUhnn49W8EB4l4Pvy3LY/xBe
7pGF3aUDycY8A66edydkLuGsRCJpdeItb1XjXfL/x96ZLcdtZFv7idCBTCSm25rJKg5FUqSoGwQt
SpinxIynPx9K7miJ9pH//q9PdIRbloNEFYbEzr3X+lZiV3e9oyisRQp/VhIrhKMGCAvkNy8TzbYz
o+oWGoZ3xR/4T2nhfZehfFBJyeIBgu7ar8z0erJ5uQpr+BqkFaPx1EiBKTmL4ojc3I2djddz7IIA
NMWz5pW0zkQL+FcuvcCqQLLid+7KFc6ShQKKMYiFvZc2lXDYSJYEZ9QExCQltom+/hJ68/XIDb9m
PIdyKzRuAh9t5ZzB0E9q97oSfbsDm+Nu3dTJriub9l/tm826oNRfU5nKdaDqkw77M8BijCExd3ww
2Yh6i3OtqmJDY8a9KhRZqa7RRnv2LjQQ59y4G6R6iYVqjm1gVJtBOzE+CqvYR2YVgm3LBQR2Nmfa
7porAhhNOhct0ccpbLgh8M+dYdKGCwaiSMvpS4preS3bySIflZFK0lp/YBMUj4NnpxtnRFe7Trpy
+GY3bv/I2ofb1SEKEu5nd61rmlGmSNA7GJB68fHRZ4ljudVmmh58p7hRbdasg9lS3QbXkY9mNRQY
txIgJtc170dBYgEowql6a3Bqv9rIUfJNaszz11RGDOQJXTbeSifXd66ZGYeEF55eWa47woVL9MlN
2SKhOkkgVcQh0ikVbq18mv6gzuLRCqv8LUY5dVcOVnAzt1H31Yid70iLJ1idBDpe17Shz/OoAoax
7lCsq9gcmLvb3b2UkZpv9ejhEx3cvNzTBc1RSLTMUwCDODtRxhD8sNqOmwpPARP0eap2MQJV9guB
cStijd3S5mVwiIP+aQrtT1QI9mONXXIX1lN74DlAKK4bVHi+9zx4Dit8VMjHEODtGhLunSea4C0f
cTeBLPTW0LCQFGRL4MJxkBQ1JwZwzapu+whDq9+OuxAa3hozhNNBCGX9WTmtWSX7MBjGpUmU4Smj
F0ZNkxNKUbC5obwbygoMoFPqZ12p+ljXngcsGoujuepMenwTtOL1xLpAYNfoW7dozcynnl/gbLy6
m1+6lCkPj3FA04gGNUM8OAE3Vld1J5e7B7NzNbT7oS7i01xVFQBcGjyrltAYKqZpaFdCtiRZ6Hap
hFhlXgHpuV+UjmC0pV3SHioPP1JtjDVFqwchYBUaWb/GKzo+2l3V0nwyUcKh6SCQppKG/5xdhNVR
mISbIgzCcUNPbXqY0n5M1xYP2naGdIkntWHjPUpe0ZSgebXprer7QHm9ZURwngzKetz4pJ9gh9jY
VTfsIcfW5zHs5UuSUIFvcM3k7Ndtcd/UJY477BbeQ2Nr3qesZeU9dsb+xVBxd21FNX2ZhdJ+oyej
fSEAzLw182Hay8oTPpvXxjqjLHAffGb86BBF4B8NI5J/QAhLr9vG6x+ltGiGjrLjKS0LltVVbnsF
nOsmQohuN2g4iMngjdUxzSV/Q/thckuHnzwoFMdWdkyEnOxd6ww2VzpPtkGrwwSMeHM/hw3zQUZ0
cruYRZ/M2Q2voYyk6wJyyndskALzaUOhNjuMD+l06NvIx9CyCpO4fukcu9wNBm/dsFS8zLilNmx2
4q0ZNsker6IHwFDnRx2M7lU/mO0W13t6qkRB5g1DavNUks/6ieTzdmSVBXiHg0GtHa0ClpPWOFf4
jW8BG3uHPBLhtunnaj80aFitKuUuMfTQ3nhZbn2mews9thyqJ5P67qTLeth1LdU/7UyXLo0BCTpK
+jVscAyOzDJIAm/ym671vxq9QBki8uDgRHa7MaZZ3Pg9j4aVyAjtpnUFMti7L0aH3LDJ7q8dw52H
lRPg4SMvnpvGd9f0m/V1AzjyhrS/9AR47w9oEWLbA9TYJd70FuL0X0sFTC3wEtqKIsjplenp2SD2
eedqEW0ryQDb4EbfRz025l5P8grQCz2bMi0mSaNtJm59xCCNZ2vV2iW1rDnr1zhTE4i2aD5MenSY
yQpkmp5b0gcWuO422O/77GG0I1RJES8bUrgRiiP0SU9EpG8Gm/ENPVZBpVFGO4H8fuUTVGanM39v
BufGGqe7AQTcSvbps9/Iz1bIYo1gYhsra97QKXnzCyQjfsjAYwCttGmMzNwQcVXupEjVYVCkxYQJ
kX2wV4kcttd+Z86rMJzvrChGLZHUL3CBk3sn7FCFyQOFVbvvZ9V/MUbGINIyPlumAAM+UyGP0Lj3
Vc+LGqn2W+4n9Xno6jNummxamaXHq10sG8EoM+4QJU5r9M3RVV2Y8oT79l0ZbndTykKvNOv/KmYM
RqPHV5/bAS1tmI+nvqrGK53VL/83tv5/yfVdGJcMev93WerzN0LFivaXwfWPn/m3EVH8CzEo8ZVc
ZElstYX69M/BtWv9S2FCNHHWYldGfMqR/hxcq0usL8Qg+R8565+Da8hsLqnatF5sG+0qZJf/hsz2
K/zJlv6iEfFdPiGa2WVG/uvU2hN9N4N0tQ+ex346jyJvlYS1tfrpnNz/MDb+nHH7AZhDNIqw+I5k
3Fo+w3Hzg/g16PpaWsjMDl1SFGLVmz4b2DEovxRtT06AA2Iym+uFpApv5B/wVsv1+nkwfzk4/CUP
+QDaKU72r1+RFFSCO4jYOoTKL1PWq4bIyhGbZI5I7oEXTPkW+nnl011ivoLMKf42GpAuqHIca5Nh
6SKcCQV6S1m/tmqjJqIMfVDjJUuNkwXMtSeNaYEl4QYdbPCQO9mw+f0J/Nsv4SIqEDYoD26kD2fQ
1KoCuTMz5JhHSbZVOe9yA/I/BeD0qbZMrNkiJYTCIBxrLcwLOB+sCXktQK5bKFcYICXpJHRp2AhC
bfXBY+x6JL1Xo9+njHQG8ZTH3ULlmFv0Ajkul99/B+Qef7kONDZ8cFwLh1B+8LwS1dF14KB98tlh
xWgT6dHIiwIvTfL990f6gIS6XHH6zRbqDqKx/6K1ZifQLIMN/9DDMD9MLZy21vHqa91a9dm0cUP+
/ngfHqLL8UBQoSLnFmcgtdyBP0k/pCDOM2c4cOjDWJ9ZURDNdeR0/f4of3P+UI8ry2bTi0X5IxLO
1ywX6Ce9g5ZwhlEzfK8sPz6kzT9lEV+4ZD+7k3lcbSlA1fLgYTX5uCgkITqbgXvwIGf25bPbyG3k
c89MExduyq2lDRM5QA3KNn1AOAHQLEMgpjC8PiCRnY+5bddnPS3pDE6PW4JoSqScvbDoe2RVcF2S
H7iPuTc/kZpRTGu8ugqlZUJwJ2ALDjJWSm6FJ+NDI53mZXDm+PD7s/kj1fuXb4kgRQhOp3SpaSBU
/nrVAhlkXTTr8TAkeIpQhjBZJj7iilZVuiuBd4NIKr+PmTYWzSaGyMlNDiTidruemeiOFo2+rdKY
2XZbWJvaKcwXQUTYrY1V5Ys75PkL47utFoN8FJC+kJrBIF9riq8naab+LprjYsM2aPwUhQXy9jCe
9inZoUkffmE5Sw9Oa9t3YSftAx0t0r8QtxzyKqDeReR5MBDNrUs7zrcRkqR9Y5XeE8zH5Cox6BsU
oo7aFRPwrxEvHvwEaXilqrm/q+Cg16t+dtUp98Ap9YFjb6teUrqqimRjjH8QnEVYHlJdps9tQ8eh
ZtLIxt64Q7o4vU8TkHQ8Mi092Nba24Gick+cSK5ntjQbKkx1tiPLfKq6Jn9xwyj9XomoRGlk+lgb
fI0razWUCMRLEik+u0CONm4uwVj6fnaVTMlI1orv3EEf8jatFxf+ysrj4Y6WHU7BZMkPqZutQerp
OgrSbwZTgxt0T8YGJVK4NVx9necMEDNH1Ojy/auxN4rbMqhIWBkLtm6hpjtkuAX6keS0nE+cS0m1
xgJirJDNNOh7rFdgpSB64PtchcRFgd6qpk9GBqSF/2rOt4KMVahXfSS3Ju8XtrqDtZel7111s7Le
dOA09wnnibG12SFTdBto1GpXRBV3RI+bq6st662sNY2ESBob0qi8fLVUdp/YiHZUzePApRlxYY1l
eBimbhdF1lkGeUccQdVf4cObVpNBpNdKR/Id4WK+oblWnSed3cSBHa3ht6OyDrOODk2qVyg7u7U2
2RpK0JlmqOjC+mP4iLbmBvvvlwjf8yFqW/MhEPO0TbTzQvcW2UJR0K1pkrWROP5zS5LJztKaefPY
DdeIrv1V2c/jOid6atUl5Ju0cLswjxgRS1QHzz8vQMwQsYc/OPT3tFdhTuG3oN0bTXyYMdhFMiV7
GH9sudJm3XNzIWfZ8BpKoTV7TrFJhhg1UujIvW4a42jjhz21BqpVzcTwLWFXRfBB43qIDRCtr0yZ
VHczswGWqUbUx2kSCvbKmB2EFZsHt+RxcQxEqunKr+nbdVuiTCOGwVG9ot8SLOngxVfdq/BzQn7S
u+M202er18N1TpuB1Ey/RchVqZM2jWpfoyhf40Psrzp0Z3fGRMe+yyaGoytmf40gP8t353ojaofM
CzPEa2vM4yfVm8UOe1N0ZaZhtUU6orB0oqnyLcIfhVMXp5jON30C+gx2yb8mRZfixXbG+tI43Dhl
N+0NBydF3ZjpLkj66Xvf6qG8NSc8qQE9aDIiJ9RJZBnTZMhJMw95c4g5WATbXbWlIyy3fGN97ToE
owyYyDcyMqcjXtXmBcmDupM8qLdTTONskwYkHCCvKftvIoG/52cm27Yk0V8jpmQ7p4zd54id+6nA
ovRkmNQXDE+iO+BdVCc9JV9ZEgbhhH7CpwMJVa86YVLMmE76kIWq/kykagrbax42sCrAP9kVhuuU
/PBB1SmdMb97LtsGezudg/fZiMxDlpBhkmi+ZF1RfjlZGVzPCB8P02RVtxYEsGu3WcKgBwvOg2PR
HoRWhphb93xzkFV3KLyGjd1ZBJUAz9sqpOt3s1vRL2f0xc9IP2teQtqH604T/DyknW/u+55s1QCX
C34CywULh3bA3lp+ZN8JFgbmTTihK7JgGf862dp3u+CaWsVeV4HjI+XK9HUPG2wlLDoV1MD9c0zq
wRZYVX2dTBmqcWobyYQhr/dBYdhHBnnGw8QBIOozTMeUy2wR7FxkfyFFYYkud6L2wXQhygeI2R60
iWNfu5H4jLbx2KR46un/lnuoi+z/qRetoz2a+7ZmURC6s257a0kVR3tHJIR01n2WRLtySSAvC+xL
7GsRVLbxCiWDvUWAiemz8DH7RmG/15dEc06/m37Vyqujk25yUs/RmzCSHYtuYjBLJq62cDiffCbA
FSvrRPQ49m0V3aLhGvP5B3v1/3TW/6SzhvxJefqbDWusQ2Axb7/uWC8/9O8dKxgc5fB7EDQvauol
HOA/7BzU12BrfEA4VNY/B1r6xGAuyB3TtKBTCxP98587VousS8uhAKOe9KTE0Pff7Fjdv4QXeBye
djm/kk+BevvDhs7rydQBzSbYs6KBGkDKeLzZyHNCa1Cf4sHaYi34MhUeoU/dkv/EWodn2ITySUxG
d2uVToxRCQmd7QYi2GoXw0O0JErpJVuqLEiKWuEyvaqD9ingLbw4COo3k8adBkLFCf5E5k/xLFsH
1k4+8J7pIdq820EBzy6i8Ccu0n4rzHoB8kuGilZF1bdadg/PrVMa39IRVhYvvHz8hv/Ud5PruFHD
LQ3src4bpGBjcjSTtPL2Tg+BZrBUyJ4sNDp127VSCFbp0ngylI1RDutHv61QUKxcClf0E3GtNi7o
vluhR9QuaeR9ydIMe1LDDpbTUkp5EOMQnpJKMNUEMciqzvZ8G3jDYO9EbaIGb9I/VD4XR14YFY7o
WW1sYiQ/66TB9icCRZnHkpihP3uWMpkW7xuWLdXw7iph19wjwDTd/YUqYVKAvbJs8wpvRopdE8Rh
GhNGsKpnEKjP8I77lmb+SH7IrIHorEBSkgkTXLjBVJOtvKuhIJG9BZzpSWNneesqVKIr9tnVqwoV
7mwfUurIwISzzGJHNvuSFeentGpWl5yYkHgjaD3VIoJprYzdiF7CCxvIIYt+qWEkYcH6QuzC7pH+
dIRybG3omiy6CyVZ6Axm4uWPoAC5rgEzUGdVd+z8yCrM+RnbmlL3VC2hddKfQRLaLcPWRHk0Tu2O
xPC2V2yIiDyH8RuOxEkiXyTSpmhJzaSgxCGrCcTGw4iH7gm3KF8j7+DHD27ZAUZpfYL5lmi3CkZS
s1ct0IKVHpv56KOx4XvmBCXDgAc8m6iZL+QuJwX9EMknbUoC+zXqQj7AgK8qZKaVAPPN+4BQUPYq
wSoMejiLNj7lZOMRD6E29GEdeRv0S0Rg0wZmeNVWPZDWEE3RO8wczF+wPdDwwlogIJNqNttnCJDq
dQlOsOlXcE74D0w/+PUQ8fizR29hXgGp5QzqYeRv5prmj3JoZYxU27B1GzpA9FKNtTIqvkQALefe
i3uHwHWO6LgdcNbegCPMbop780csczIQqDogWPDWlrIxDahB9vOeQlW9mdThhJQtAcqOqavXWlKn
rRDP6gP+P1udLxGLqVVH5RVBOrrZAsCwrHUtY35/aGV8rYnK70QakPNC33wyni+f0svY5R/A6KEd
x4HOh7Urh7vMwJR26+sMZWeWNhjGGmfgOqOkr+dHgDA0ocpsuaQSvS3nJFkEaC0Y0qO/4LEnXfLv
/rREjfzIAzVKNt9pucR3XpDR7pCxQrkJWGWVm2LaLalI31HhcEcmjrHcU2JRkYW24eX7EpUh7GmR
j906qtKR7I+0HTatT3kCF2V4wCUFzi+ZqleLOw1BTdmBBsqiIhcrcOLVqfXYkVS2BxFFGjU6D7lA
4nNgQXD3G/fWAZZ3TPzJf+ZioiyyKLYekmhqycjU8NaZkjUMCkAAP/bcxfsEZdYOkIfEgxLa1O5t
8zUx4KQxquexIGJ9fPQcdIKu1NzYUg+aL8MJOIHjNvh2aGMtPCU2ZJ920Jm1sf2CATWnDGXFyFYf
FbTvfq0hxlpbUZSetVUB8peVbABghSHpBbCsOL/TGAVQTF1WkA4XIQfMhzs0R2qr8FGzm2ytYSVr
HHM401R1ZY2YQMrMi6K15o0ByaQqHrK+RAbVp1lSwoyN5CdGEC5ASj19U25uXQe6jQ9J74n3zHbn
Zy/sRndnsgSeasbg36x6HJ46256uSAG6sLYRL8fGJ50Y+pm9fbOBMcIsPPNJNJ0E8kFJKu5JsJnl
78ZiZ3qwu4rQnL8RiwhByxqy5ujBlF6iakAfM8MLrFew2gzfBwpHBKGuYKOq05vclvbGHoalghxb
Cr84mN2THda32tH5N9v2I+gtHltWgCo16Jl29G5pQj2QlijHLa1KC/Sa1zfilDGVqc/sfgG9mZgB
eryyyNT7Df6f6maABbNKjS64L3rNajJBhYyNqntgnsZMZhDU0H6DKwG5u3WqUiYenwJIsM9DlOlH
PM33kd3XD6DDiaoJG8EuVbiPhcskJevYBd/V8GEOMXZXBniR+TmUw3hUgfc0h9J56ZpJ7svRhsBk
D0Xp83xUGVxQPfpbyHuHsfJJTK7kPdBstP7o+Www1ZFJ8uuMxCioW/OMFr9EOeaaWyDpYtUklh6R
KrXY2bPBRMUYBdHwJcABma1RstkgUnLE4YepzrJubQiVkVRdl2tvNNsnYqe911gireBVaJl3XaIY
tbKdvOodi7uaSN8vI6/345B13W0rzS/LDPymojvN7HkYK2ftFkF7AmKSbHqako+Tb6gjMGdxToXT
fu/VqL9MxK3Ubxhis/4cOzogIkzPKczpFNFArT/LaQ7OED8x8TgAbSgFGSC1AMGzhpLGdfR111jG
ndYtMAJpIVjGGf4ta4fxVC9Qp8Ce0CvFbf8KYSDYhHnk3PuVb9/RGwgZXRYRaB0Tq9ItLvD0Btq2
LDYRA/qzwqG6cVU3bDldOOSVM14z1Cy+0IHGplNWn4KuMoFZ6+eWV+IW+ZG9oBVehQyvkiFpTsZk
q8/DwDSPZ27SqDkaAU0jio5NyBbOovlw07kahAAtn9SFBx2ZQL1gUlejOg1Rq/iGHvu7SFnZJqzw
mPLyMwjE5lYx4+iUD155kJl4CRgqr8LMYcIt2aTTQlo0JgwnRYXSr5GgHaKRbV1o+Wie2cc6K1z1
Sux8BZluhSTUOnuhcu49hLePpYb2vNIQePg+EajoeSQqse1BXqCaQnn8yTFr5pmaeaSwRhIGaWrs
/DbPHzHs9KC8KT92EljuZpRZAtFncWMxL8bBjMIqus8X2AFI9enJ1Lo/To1lvhiaH+wB69ywAvXk
gjZxs2lz/2y1Zr+vig6mditVdYQ0VT9ENlAIwOLNAFO8wOEcDaW47lTSnZHms5ELnCvM5sRLpnRw
CfMOMEXl3XPURTRMcrohtvAoKMY+/NTjHUC0MCJFrxvr2qny8TCayMuVH3nQLByuQ6uTAdN+bmKs
8NzOISk0jWyehLxN19VoE7NHfhdB0RGuDMTb2b7Co/CMftJY9dWoH+FrubtmrIOEBosAX0SI/KbO
kJij/FqZoxYkdznM7UlfVJsZS+KxVJOiQRNN3XHUCiWAlCPAN9ZTYHxj5K1d1pv3pO6c77Q6h22c
OvZ8iPw2+1q5bn3wtQ8/eimtQFRp0E0TvSOkFeWaDrEDh7Ku0Er22Do6r7sZKiE3AWGc66kn/jQl
Uu9IllZ/OzdeZX3i/ZbetEWGdXud+2N+n7SxRSq1DRopH0PnAZWphaHb8BebQkJZUAzqj1RIM9wh
WEKd1pvUgpieUxLtx8ewz8YTkq1mizfPH/FjeIzCKQNuZFZVrLyTFX5GO4iOerZo3gbKfw07UT7M
wZBAmA+jXZ1208lubPu2LqKazLq6NjYYiJCFlFl7HEU97b0iHu+F3TZP0ZCji6mPlTePm9qX9V3e
lM1Xh9Vy37e1vha9Hex16D1TqA07WjKb3tXqTMsKr4zdp2m6S8Y8zNAhzIPYxf48T6tBafSozApQ
teTSmR86y6z+GNM8C7l9ZIZPFWvqygKeAR4EjEaKYxG7z0LXMHw4GwbtfZAbVWx3fzBapyE9FfA4
9A86R26wuF0FI3T6yHIfSjAe1QXoAaUZuIdVmG/t4Fc3o00hF3vcC1cEPAZc52RKt0i5IpQvlwDg
mChgXw8rjcT3Hox7vbMxn5OcsUaZ/zIvGcLK0l7o3oeyqu95+121P/KGf9rJ/82Y9ePci2iPBVUk
LEatQqmPQ8IQj9IkQ+paV2t1NVjsRO04kk/z5Dbvvhb/ONH7OJLyTWUJz5bMjk3IC/aHwRecrAnS
blMeCsgsJ/yU1WvDwvyWGi14DVl2X6PMVOo27L3OutLMU8GSN8KI8htsE6RdX4L56HUqfZfrXtzm
wNKray0hFPQR+RR9WlIAqrkIKNtyB8lhaFo+G3rVzo8SyrnewoLQh7jrKDNRr7+Vdj+0jzBEcf/O
rQDyui7IqlFfZvYTYL68kQ1bGNgWtX7IXiRlxXiCK07SOFjnd26Z4rs398Wj5SOzWbX1ok9mmFkB
pVXjeArZGxnL2mmywaLZd56Npmt2fsLGYQ/tX8PFzPk6qqwI69aRIPGiEV75etkLX3LMf3/RPw4f
GTzajqJTg5/VpDnzYTKcUiEzbUAdadP1ZacZY52msZqxXfv9gZZf9PO87HIgHzCyR+/Dkh/vLk+z
g6szDoRAnEtceVhDGMlwfXj2lsR3j711SGClg3cIm/V/e3QGuktWFYZ9tHZ/ydwxJuEiJsWAlFTy
yRkGutlkI1I/ZvpQjgZHdVqXTYAx5Gzbfn9wgUjjw3f3wAeYnk/GkAX24sNJHhLbCMpAlwfQXfz2
fgjB1rhpLZ+AvLNtRvzAl+/VVB5bLHcMWHTRLX6V0M3QHYzi6fKB/q+9+Y/tTU9xbf739ubLGzxk
2JHlr2GJaHD5sT8bnEI4/2KRtGnae75F05LJ758NTiHVv5bG4tL1ZLH7txrH/5dpSqWW9ZVH7aLh
+bcax4Yzzi7HZ7eKfgYG+X/T2/x1PWUCwO0tfKFMZHD0UD8+y3M51x3LCQbfPoP5yfu1O2viOhyy
Uermy08n5m/eFr8+z5eD+eiIXJOURIev+2HxDu1RZUR7KKD2bP0L4rWfprb3n3+kcFyWPGAQ6s3v
SfL5/zg01HPT8xyXqcvyIvtJMBEbqSAPS6gzeDkO7UOE3vbTANuF8k88WcgPQROYmpZbE8z0SH5/
+F/fk8s3d6WiRU2QIcZs5t+/Hl5acVgwhLLOWU5839ozqFHWZtvx6onL5XDj0u75/THlr0vInwfl
VlH4Ax1WkQ+nmwyEoAsrX55tWbBsQFq6kjAV6h1qL/+5alFRqNji4J3oeJVEbde+O0sWXGY4nIea
+dq+oms3HhqYs8F2nll0HW8JQ0L7bopjXwVY7eJ5gRYTz8sLeIRxYf2D1mVRRfznLfDja1wa74wH
gLipDyoeb/As2heRJMUD1XLaZTTusqUn5zWsclnMCjimjOd+f/YYHvz1qD6Ph3uJOfU/XDEaiW4y
2lqcE9GT2XuJnXaL6LuZjMieBWngtiKoCkc1beEpogv9++P/9cF0KXRwpkA24775+Kz0vk98UDqK
8yUpOV4eGIwXZFv19T9FiX5411zOsCV42dKw4ID2R1JkMLltYZqdOKslnJAxOT3oPoamgdubsK8x
VeqtN53qNTRNusyVO/CwXJK2QL7/t7mNPCqWBRvTIsvPhlvw4a6Vyij92gwYsDMrrNeKYJ/yhPbd
7FfxEn78+9P8dw/JInjkueR/LoXlr0+mqBKTqOxennWDZhv7EH3iS+e2c82SYPulcdfTI63rmLvc
JwL6Nu+RMUBuBcaOhW4uj4bTjw8h/d1wi5+PtjsD+61omdVEUc/UtJgSnjJk6DAC/ciExPz7L3GJ
Qf3wiLiS64dYywa16314RBIyQjsPjMs5gEVZ70hI0YfLfTO2efWqiapaZx6Ti2LiBBIeQzQ1aTsQ
aclyOVRTTvkQpwptzjzMuKFEYDbvnjbHh99/zr9ZBV3UXdRT1I2KQdqv59pAld87YBvO9uxyQi6n
WVQ0yIUZiKca4eM/hOQub9BfnmKHXg+Fqo8UllReRoW/HjFvyaEy06k5D3T2joxH7LcAEyT/sGht
dyYRbNpyGgcXU0BlT2goVOQB4MJj3C10P6uY2nerRBqQmHTESeqpXmOL8Y9a7onLKWp4azgrsGz+
qVlyBSeij09EnIOCQah+O4OM/4doxR8V9s/Xm5c1mw5GkkJJhI0f55Gzl/oupWh4LvmpNRKpWW8S
10ju4EPimCGxjKSCxO1xYhOJldFk7Ykb3/kR44dVxu82SWGr/LVMJJyKvHV3hNsb7QGJXSdoVYb4
70As0lwCckQLxIwG4xP2uLDdmG5ZahqiCAHWTE1p45BGypORNEO35RXgVAC5mQQoryrOHbTCo9fk
yQktSHnbJ/SCoSJpE/qGzIzPYnLTO1FO2VczbcQGjhB+DXqEc8Xn66P3ySa747qdomITt7y/r5m5
5hZqgqS6rwnUySEfkJ61UkTEbWw38tCZua5RPXdFlgwbK3DdR9+vI8QaSZg6tNNohmAICTWqfcen
iYcKxfuDJEnchUXetOlhhjkHdarrlL6SBCmwX2d3cpJhR7ld9cG1ibKPHIWeSaZLy16fjYGgmFVi
k9wHZEGCtM2jsKru3ZBQwDXUvijYeAlRiGHU8dpNuUdcuiThyikhV9V5BMqJ0sDfuqJlTMRc034D
V0OZUHisNpSAy7i3csaHJp74MbbWRBgGFlpgr8HAtRrpz7knHJtpx5tZ4L+oGEx3aDOuUaMm0w2q
wvqEfM0Tu3Aq8wgDVTx6V6jXots+9duvCOIc5h0ocWhEJnrjW3kIvV7pnfax0dTsrQbTnD8T7B5f
S8z4G0IZcd20Zcn2j9Gg68tghyOj/AKjz/4MDNKGal9F79wo47ewC5JlbBwWG7Pj8qCiawuaM5W9
yYXbr7mxLmquoBhH8DFQ+1Ze2b6rGk/sCHG7ejJsL06PfeExTbkuiszPn9w+KE2fGyAjWXOTu7lH
AEo7kS2GQUzZfiD5f4HOysbIpWJDQIKdQAXlGy8VfvXZiGh883HTBPcDk4bc2xnmUvzM9vgAC4Mz
XZBfczRDpLGs9gbZot7AdAcaB/z6PAyyT6PRcMUuiXbY6ZiC9a6/jMyW6Vk8cVeuIk/wMlUFavQ1
WvHq1YcaS1gbkqhsRXuVUF5Te5vBH7i9ipDJPQhHluxYwf1wGV6u58lRbwETk1UYm9SrbcbsDPWf
/TaSJfpMG5GwTzo+EP6Z+BqKdchVOfmvOsJXW/OEeus8t/j14Pv5cOw4yiNlXfDcOT3MnSkvj2mR
yqfaXEbVIFHoq7Q96zPLGc3MTPl5uBGi5W9CQhdIslySTX9MElHgMFv0iIV805I39aoljZCuZySS
W/xhLDHsq71TWOf+yXfL8YHobV7qP8RWyxpJDeedAvR1x8twkfDM5r32l1N5mUk3TccfL5+W0Qbj
M0RDaMopOyVxIfF0X19qkTTDFnvHkI4Ba0hTp6MPc3vZG09yEKROAA66iAa6mO2GlZGRC4GU13NL
TuJmWqrHSXLuBZJT4hh4fhOURn3zDjJuZK7In9CN05xhhK2QzxGqijDa3/pLeVRlvG1rP6xfiQ2k
+h3jZnq4FApzSgrlNW5u502O1PdJQ0gw1DOfqY6XvDMGYDQWUw5dARzG6RbxSDtlABYTvFd54jbi
2tFyp3gva148Db2eJTLxwUxMivCSYB6kEWn1Cu+MtzkxryTYBpIUXKeZmYAzJQRfUzeaTw6XjgoK
PdzEKMXQtJguBQ7uZQZSM+P1H5sfaxlaT4mPuDOzJwUeB9JQggsaf/DNYE/MpHNbvUUukuw9rx0+
IIpKulqeUZB6hgUu+INgJw5eXB4hgT6Y6fmolzKIN0+70cPZU0PznvkN16gKPIo7/tWH3qa3JEWw
tpXLVoUwIZSDE4IClgHryuFK3xaN5V7xdcojGBnnARIM8CIjyvi0TPH0gbEigfTL7XkJezVBv8Ai
Uh2/GX7PeK+YfHc31RAaER65gD2gcAruWlTZDGxpePFhApsbuL1EJLeCnMKxj92nJEW5vG1rM95D
uuYeuXSkonzgnI64BNkCLLGWaWYR7h0XnJUM/u7Jmej6EbrNA+csh88H5AIXVUHWiuo1wcx7ZGKm
D5T79aEOLK4qCSveBhrach4GSlC/iINnI5rG+3EKnTcgMTyv5pKbSn4zsbahzROvdcMnudyJpBcJ
QBcxS4AtYKpufwhJVFiHzb0/BnIg+HO5QEmtWJpkGdSHXNP+jMG74DhlO9oQn9FSFElvSd2SwJIf
SbpGVJQkyDuY8BPzlLANUUTnIBWi7Qxp/X/YO9fetpElDf+V4HyXwPtlgXOA9d25OE7sZM7MF0Gx
FYoiRVK8SJR+/T7NphyRVpJxOtglFocfBphILpKt6uq6vPWWGJqFnfcBKYe+AFRkbPQVlcPb5g05
ifCRC/gVwcGAj2wC3t1mxNRsssv3awDp9yGmWzvZENLeg1bW7+mu5WcphZe2Y9pxLD3G5tjc7jQ0
KotHIFS8BsVhZ8wKNkBULyoDZHJVEcmIVQMsWPsAevV4dwY0nk3v8BZROLGmGQwkJjNOyVpToGRb
7bbQC7rmzryAcwlEgl0EmKMwYnMZlkg2zovchpoAlYc+O2Kq+TycOOb5hmnBV9vQBs1j+1Vsf6zz
Da3O1EyAxoxyhg23iJUQ4E1Sk/+lQmtdR4z7Sc+h7t/EMCU6/DX9AcbqDozqBo99Ag78dCf0ijFG
wvbVxmJ0mQY6Rh5XJBAhOZ3j0MAv0YmdWABpi0Tgvl4Y2AVhWPPA5cRpdJcuX461uszyq9oNt1/o
NJp8aPTTgkfhkmFN1SXzRazonVt5qIinVQA+7Gj9eh5sIdGVCgFfjvc1c6EdOSWFnjNzOfGh+YBM
G9Sqft9ohVNHItXNABzqmzT26KtEv1nYItvAaNwwPaWIpDO81W7QTDvGTLsrgyREbi/A9zCrl6iq
SavSHh6f5taGz7Y4QvkZsad+o1u8Aiqn3wObTzdnehyws9zJihMGJBrsJBlKUy1SrL0Z6u9pydh9
kHPDtZEOAAsQR37VWEArKkmnMkKJxYYpQBzf0FozOwA+G5JBHEAwZAbmdnNKFyWGNA3y9eRiNaK2
ep7QpbVD4Uq2mbnacl/YI+uPy61FSJARqn32azAqgU2vJ90cazp8N4ZVjs4WVl7D2YIvtLtb615Y
X5XVOpm/1wWZ/3WCGb3JNaauEjSWAv8U0qJ7pjEbM78v7QonJBhF/mdNkIwnELjzvq6/ubUgabir
vHr53jDth/loMjqNYE24suMVxHQ5lp0x6YuvAXxkJy4YkxMTns2I4dcmG7gGUwfvMyfSNoTyoiTl
6eOhbJ3PTEdnncOMHzS1YXC9HFUL80JLPIZCBSsmw8zX9fI6zLLFO9MqdP2UU3N5TWRfXwm0CjNP
siyBB47eFr+O8Rcco8YY4mROTvLCgKGsrotSe70Sxv81HEMkIsEdE2hXVkoEw4Td62bWOL3D/HQM
7tqM7oKFwc+TLzP+u/J1Fsm0d/UtGcANhH7MZ6JBAbu0WuPjLIVL1wyGjwLm7DSzgasVEKUmUI6o
MLzZmD5b1Z+vKGVoOY8HKoVkExRyDBmfbHjSujlMJnPs9o7pbNEsxcfkdAF+cA7ox7wGJzP5PPEm
aFATGAZakGSvGXAPRDovsWmpU4NaIp9GuQy04NvQZ1rqJvP1mwabp4/K4tHYwRsLoxXFJ9TJvEgc
g/MTrgK0dRlgrXZwmt2vufNpYzf9RYRxBDZrnm9XCXsiFv5mM8J8mUPjBCif9NWmtrI/IwjlTtIS
u5cDSLspY5QnnEDqMkrtC0cw30K8DnfVKbHd/MqgA3pmrR2tgPyvYseVYqKCHTELcCQ9jBUTfQQq
bgnNiHXtusAvrwnYaoYKE99A1lXll4Dnq4vYMuBcpNuTPppop9/DK0rKzvaxSuR5WBJ3MeLYgL2O
SKKpVzlU+e7nZKyhqgOsl0HNc5PvAg4j6TLbDFp0qDvDggnX9wUNM6537mxL44I7z++ZZVB/qufO
7u0c8pVPQByis4IdgnUm2tldgKwUFCbOEsqkrZWNbvMRpA0QcPiJd27mZn1lAGR7qDLTflz41W4G
3c4amtu6wN3eUAvGrzLe6FmhvdVxyi5jkiv/FiTNOZ0vDJk9Wa2SBRPmUhonbABcN6GbeWfBwgn/
WGZlcOfg4zMBfclMhaiwtUtGJm5vfDObfJqPgLSnqy2SYHkNCzzlxA9ud8mIiJUC20YX1HeQeeb+
2pH1rv9UeH5W4XFAnx0kss6m5fSVHCF0M13O/vmPP4iJqfB08Ovyb/blHc0aa7ZpkKulSAEMjJzl
vryj63wk/BQx0Af4+LcSj2i4BuXsMfXcIskrkO37Eo829sFgk+TxKFmACTJeUuLplWtpQ7ZFE6dv
U2qiomSKHNlB6WNSbXQGS602N9XyMShiOv2/HKzGkbJON0FPXq13g16qPK/NeJnV3MBbQHBJV1nl
T8P1TejjmPwkK9+kvb9lvkQOj6ozlS+6RH3KYP2E3pb2qtiOLZ1qPvS1AjoC9pUxlIJYNVrZfxWL
OvAe5gzLK8llZEYx2oHnsPHJX5P1WgXLR7IZnhvQ5WjNNd+9nOSB2IBJNQs9DYP5tsqtAmAb6e7d
dVz4i0l+7y3oUKIWnU7ut6vyYmGE9usCNovbxSpdwEbLeISEARuJgeU3c3pQjLUzoq1vszZ9MF7x
cjWP7gCpBGsSTlZClvCMh6DLCo46g4arynidU+X9tKWu8SaerBgMSBtVvLlgPkVsLt+4JXMhbNgq
bjydWaN/0YgGg/SImQEnXmnkp9TrLfO9NXKz3ZtFCWPP3QaYr5Wcm+tg4pNvoVkIDnBYe/OwkHWK
/1iNn1gNyrkkk79fFj5jCHgePpSv0q+v0LBq+aXbASP/vjUgLuVhjYQjdCVPleDWgLjuGIMCy79m
MhtMFGqfLIjpYSYswgMqik2DOx/tG2C8sYdJoY7nOfi2L2yAEf03B2l0mzI0WxzgDeUR0Vcj3vzQ
hGzxKXRiKe0K5vvTZfA1Dkbv6y2TVhkMnWySK1i5Xhfa5NyfVP+Gm+xkYRZnB4t3xMY09baDjd88
Am0+EEDzzrAS9PAQKbX1zPNormdQl3ZTeXehTmpyVxUEqCttc7YYacSH8eRdlgW0nhlo/8b401rT
I8xQomwUvNN2oxOIJy5KUHoZI81Wc5E5thkCkDEves3gYC17sGpIqSHzqxjvCxsiTFpQ1jBSmOZV
SIM+Fbv0MmRicjE639r+Fe6pYHKKnLcrbZ0w50sr0wqiHZo8zrSoguU8+bz1Ik5r3byCBu1kSc+q
ZZhvgmrj4svsPlglL+CJmaweY+zthXdilmZxXkRvgZ1/ABFf0VrEvKiRX35w/D91cwTtgzvd0ZV6
vlyAlnfMU8uBZHPlk6WfA5+MoZpYnuZV9LEeTe4XkGmdR0xxI3b5i8nN2mUYV7eQCcJzlHzZBURC
i4hS7ya+hM3QO6HnTuDbkodlbWmXEWQ8J1tt85BYwVngVMVbIJoQGmow2zrwzcEJEUbm+2C5CGTR
9/+NWWlfRPgK5w2ty4dqlm8/zooKFsz9WA/x6W0aJuU9VNtlWG5f+qUfC2qdlJ8YKqb/CbhBx1I1
D9U8zI9kxFOeuXrEA9L9sUMRGhuEpDiFGED++0i3QaMAQyHbaxFaQW/Q3Olgdb73/j9+NbmQP/5O
59Ef0iopxQ9AKNwB4uDz/L2X70n49vKmP7ZJirsCcthcZncNfLA6VOodU9hicckb/u+vwfQRN3V/
7hx6qzimz1o0X6oCFqMuIQfyATDJCwN8qAmuPgZjDVaC0kpzsUro3IBWwcUL/3uq0FvIb6rAItiu
rdsmLE3Nhbp3FgGmpGbep4GTPay3Z9yo149yXqoDwuFgt5s2YJnOaztjF64pQJLtDhjcby/q5Yq/
vclvyzYyCNWOmgHPGQNsoHtTw+tqrqGpAOh8QayjdBKwCo5Fi7YFKOnYDvBgGLOwlBZRYXMNUBUE
gkxpERxrDNgdHjWDubriYlUP9wN+8tjA2gByZKcMyw7QQCef6aH+r2CWPrkoL/AGTHdMo75DNNLu
hJ4V1Bt3AZIjkIdyfYa2CKQExGA2JSWwTCY50/5NQuVJ0w+VQByIcL/RUdeuEkHVsFSBhm4R6Smt
AkeC6QAZBLAnVwGBh6vgG5ARCnzz3m+QruiA3ALo7+VhrbAhrLHgYBNtClLf0a3DRdBJAnJ0ACaF
FVBc/1decs+xmTVByfWjcPBt+UxKi4BrCIIUwsDm6jmIQhNMn4ABZWmuwblI4MJVA6UmJQOtjmjd
aK6+adQEeh86PWdw5yL49GcZrZc6iJY2tviFyc0eD5U8fCjSUlBitQfD4I5HzxN0qWomUfRugNum
xio3Qt9btsc0yjmij01+PriNoAOzVz0YDG9sC6pXw+y9PjpAJMK4UlHbENfgdoJuNQxASkpgWWN6
xzTyjK2m96yhrltjBzojsNrD+/npA1COlLUx5Sbg6HbrIvfe3/NxoUl2C04neQ3NO+LxPNVNQOoI
JxlCpXYRhOt96BgQM+I0kDTxWx9ycKkjwfqsGi5BLc1wdvyfvUHsuUeOP2YoCaUNWL6aa3irAI+0
crxgjHlBqjHQ2+7t3qEuNPOmNdGH134+OE+ZzfqsFfLFHoKLhyAocD1YxsTV0wVyFGOblsengGJ4
rjKdi8ougscZaNFm57Z+Us9N9ImqPJLKpJ2fVmlYsSP9/qLLSOmMJI8gsolQ//UPB/gAPZYGQgH5
+oMzCPBp6coGgSMScnpB0C8NQi90dvEQXBr/tL2vPLhVYFKjp5xWBesiGrMo7crfundE+vrYo9pL
cP0t1zasrWAwEUF1FSxjDGqItKnbOsU9g0AyiVY2ssvtMTSg/IlBuk81bMZb9nh3OhePe8ueTV2F
lJ3oHm+uwZ2NBuSlcn/+egbF4my0HGZVYBbk1fUW2SVEjiLR9G2rDGwrkPFV9ZktB28RoAt4OWkW
e1vBJ/kOnI4IVd5pUFvB1lRfX5SZoP3A8Lc60LOHBE5kEanmGW2GaXhbQcCVFF0DtgLGjkExFJKO
OcuQ/VKHIrsAj87QAkcTiJSqKRCukc5QPXLrUg16HpLrjUGLAcnaG8zBJRE4sB1lLaCEQhUJ5mWZ
NhebqxMy+WNcB8FWMdSUMklVX9U3MEkZe7TNw2t13CCiKxIo3OqKXPYh2UWstVTQXz8cSaW0VDjH
E0qCYsch9YzllMogY7QBrQLwzWc48xeHz4ZAhjsG43KO2gV2A+EzxWl0RX5haNaRyEk5t2xaY8h0
BPtBaxfYYod2gU6LMXA1gitvcFrA+zvyoX59LxAtgLWBAw+wybHT0bXBagHZJacmlWB4PgIujKpd
pNjk+aAQWtvfVFUPtQDkNPw5IKcpOTWXzGkPyCIQNAguHrUkCqcDXGBQ5bRv2UuouSTa6ZjwHKfd
K8PTBQtFVVwFwBg00FBVw8jKq2cRmrSiR+ZxcAaB1Lghf5NfNwjicCR7QM2x9RF6jlIDQHDbSRhC
3wa0CSBH0ZUzifz8EOJwKLSptN6B4AlTASSNdZDaMbhNQGuDYPFRMgVkUQAhk08EonhsExA6km2l
KAsd0v7YGJ4uSCv963uBVbCwqxbgK7kIPYMosiggHUgxtFHakPYC47eUHWUbHCohEVl1+f690JGa
o2mJpPuB8zQwLcAkKK8CQ3AZAGSx5aWuY/cPnQNA+7RPiwJMi9YdnHMArLDNcCntBXr/INq0ewbR
BcbLsQP5Z5tqHFz+gHyqMggBNBaAbdG5cVwJOBZoKINel0bclxrEv2E1nvqATudh/Nh0AIWz4lgP
0Pe+sG+Aef552/wisHuiw6XzRdEQJO8tAX7i///Vgf415//Bh3t/oLlP++ftCz6/dede+7fa/+NV
OMunzN9j/IdoeGofU/ZR/3c8/TJdTg87U1h3NPPbk/zzH53nPDgQfyK4iHpyBWpBWW4Od2nSFdyg
RdUFR9OkmBb7R/wGwVSVfDqNw69p3hu3JkHfyrKZEZRPH9PDp5aYSXXJSTJ7KMOHquwIbzp2VIWf
zeLpZprPDiVLmJ+y5L/X49vshKNdek/u3o+0m5mVefjY1UIJ0FN9/stZymi+rmTyBvihqpKvWPEw
3Mtp1Fu2IaoKvn6czjsK2IL1lOVCkJakYXdHShycsujkMZz2rIjElilLTjfdH0/ClFTFvnlumyTm
RVkwAqqHaNvRCwkkURX9NmXe7rNllvgEVdnvpmHSsR4tKE5dbr6Np8nj4XK0bXrqooti+jCvillZ
dnS6BSsoyw8f5mEw7XbaSiCAumjOgiItO5oNM70oLKvLLpgzVEBF1bFNNMKI0tLvkJ5WeV/0b3nw
NCl7NoS5EKLMqvrQN7MvOZyi3dWWtTt10etp99wi7haFIHXBm1dX02VWzMPusd72df0O+a9neTHr
WKoW8/U7hL+b1eFD5xhryyK/Q/ifzO3ar3ETH8iKg7LoNC/nr06necpJ2VUXmcb+PTc4m0b9vS+h
Nari38/D7orLfhdlsVGMR9KNatqqr7LofBb0yQyaVLmq4NtZkhQM9Z72wgTId0VVRlX8x3n6OHt1
XTw72yQNgar4u7T6jiK2qeTfc4PniijEkyZSFX/P6s+KYtZxKeDUEZk/ddl1N6o0ZS5NVe6ncjrf
P52wKW3RQlXs51m+5GTrSJZpL2XJ4feHjivGYz8e+KMqfFaUrz4fe3iZD1Ndlz/C4iFNirDjubXF
B2XZ3+fJ++GqHMs0PZWonuef9twwx/6sm1wT33iIZ9P8X/8DAAD//w==</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0</xdr:colOff>
      <xdr:row>3</xdr:row>
      <xdr:rowOff>147205</xdr:rowOff>
    </xdr:to>
    <xdr:sp macro="" textlink="">
      <xdr:nvSpPr>
        <xdr:cNvPr id="10" name="Rectangle 9">
          <a:extLst>
            <a:ext uri="{FF2B5EF4-FFF2-40B4-BE49-F238E27FC236}">
              <a16:creationId xmlns:a16="http://schemas.microsoft.com/office/drawing/2014/main" id="{A6F84EBC-CC08-D364-16C3-E1868C3E4436}"/>
            </a:ext>
          </a:extLst>
        </xdr:cNvPr>
        <xdr:cNvSpPr/>
      </xdr:nvSpPr>
      <xdr:spPr>
        <a:xfrm>
          <a:off x="0" y="0"/>
          <a:ext cx="20080432" cy="718705"/>
        </a:xfrm>
        <a:prstGeom prst="rect">
          <a:avLst/>
        </a:prstGeom>
        <a:solidFill>
          <a:srgbClr val="25273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9524</xdr:colOff>
      <xdr:row>3</xdr:row>
      <xdr:rowOff>166687</xdr:rowOff>
    </xdr:from>
    <xdr:to>
      <xdr:col>16</xdr:col>
      <xdr:colOff>0</xdr:colOff>
      <xdr:row>30</xdr:row>
      <xdr:rowOff>9525</xdr:rowOff>
    </xdr:to>
    <mc:AlternateContent xmlns:mc="http://schemas.openxmlformats.org/markup-compatibility/2006">
      <mc:Choice xmlns:cx4="http://schemas.microsoft.com/office/drawing/2016/5/10/chartex" Requires="cx4">
        <xdr:graphicFrame macro="">
          <xdr:nvGraphicFramePr>
            <xdr:cNvPr id="8" name="Chart 3">
              <a:extLst>
                <a:ext uri="{FF2B5EF4-FFF2-40B4-BE49-F238E27FC236}">
                  <a16:creationId xmlns:a16="http://schemas.microsoft.com/office/drawing/2014/main" id="{5D5D59B5-707C-6EAB-AC2F-3059560336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24" y="738187"/>
              <a:ext cx="10848976" cy="56054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0</xdr:row>
      <xdr:rowOff>13855</xdr:rowOff>
    </xdr:from>
    <xdr:to>
      <xdr:col>7</xdr:col>
      <xdr:colOff>371475</xdr:colOff>
      <xdr:row>3</xdr:row>
      <xdr:rowOff>147205</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57F6D21F-9C67-2848-AD03-08CF363562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13855"/>
              <a:ext cx="4536498"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455035</xdr:colOff>
      <xdr:row>0</xdr:row>
      <xdr:rowOff>17318</xdr:rowOff>
    </xdr:from>
    <xdr:to>
      <xdr:col>12</xdr:col>
      <xdr:colOff>34203</xdr:colOff>
      <xdr:row>3</xdr:row>
      <xdr:rowOff>138546</xdr:rowOff>
    </xdr:to>
    <mc:AlternateContent xmlns:mc="http://schemas.openxmlformats.org/markup-compatibility/2006" xmlns:a14="http://schemas.microsoft.com/office/drawing/2010/main">
      <mc:Choice Requires="a14">
        <xdr:graphicFrame macro="">
          <xdr:nvGraphicFramePr>
            <xdr:cNvPr id="12" name="Device Used">
              <a:extLst>
                <a:ext uri="{FF2B5EF4-FFF2-40B4-BE49-F238E27FC236}">
                  <a16:creationId xmlns:a16="http://schemas.microsoft.com/office/drawing/2014/main" id="{8B6023CA-324E-AFEE-A26E-B795613C84D5}"/>
                </a:ext>
              </a:extLst>
            </xdr:cNvPr>
            <xdr:cNvGraphicFramePr/>
          </xdr:nvGraphicFramePr>
          <xdr:xfrm>
            <a:off x="0" y="0"/>
            <a:ext cx="0" cy="0"/>
          </xdr:xfrm>
          <a:graphic>
            <a:graphicData uri="http://schemas.microsoft.com/office/drawing/2010/slicer">
              <sle:slicer xmlns:sle="http://schemas.microsoft.com/office/drawing/2010/slicer" name="Device Used"/>
            </a:graphicData>
          </a:graphic>
        </xdr:graphicFrame>
      </mc:Choice>
      <mc:Fallback xmlns="">
        <xdr:sp macro="" textlink="">
          <xdr:nvSpPr>
            <xdr:cNvPr id="0" name=""/>
            <xdr:cNvSpPr>
              <a:spLocks noTextEdit="1"/>
            </xdr:cNvSpPr>
          </xdr:nvSpPr>
          <xdr:spPr>
            <a:xfrm>
              <a:off x="4620058" y="17318"/>
              <a:ext cx="2609850"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117762</xdr:colOff>
      <xdr:row>0</xdr:row>
      <xdr:rowOff>17318</xdr:rowOff>
    </xdr:from>
    <xdr:to>
      <xdr:col>17</xdr:col>
      <xdr:colOff>190500</xdr:colOff>
      <xdr:row>3</xdr:row>
      <xdr:rowOff>138546</xdr:rowOff>
    </xdr:to>
    <mc:AlternateContent xmlns:mc="http://schemas.openxmlformats.org/markup-compatibility/2006" xmlns:a14="http://schemas.microsoft.com/office/drawing/2010/main">
      <mc:Choice Requires="a14">
        <xdr:graphicFrame macro="">
          <xdr:nvGraphicFramePr>
            <xdr:cNvPr id="13" name="Amount Range">
              <a:extLst>
                <a:ext uri="{FF2B5EF4-FFF2-40B4-BE49-F238E27FC236}">
                  <a16:creationId xmlns:a16="http://schemas.microsoft.com/office/drawing/2014/main" id="{2321FE19-5234-35F6-BEAA-2A55D783AD81}"/>
                </a:ext>
              </a:extLst>
            </xdr:cNvPr>
            <xdr:cNvGraphicFramePr/>
          </xdr:nvGraphicFramePr>
          <xdr:xfrm>
            <a:off x="0" y="0"/>
            <a:ext cx="0" cy="0"/>
          </xdr:xfrm>
          <a:graphic>
            <a:graphicData uri="http://schemas.microsoft.com/office/drawing/2010/slicer">
              <sle:slicer xmlns:sle="http://schemas.microsoft.com/office/drawing/2010/slicer" name="Amount Range"/>
            </a:graphicData>
          </a:graphic>
        </xdr:graphicFrame>
      </mc:Choice>
      <mc:Fallback xmlns="">
        <xdr:sp macro="" textlink="">
          <xdr:nvSpPr>
            <xdr:cNvPr id="0" name=""/>
            <xdr:cNvSpPr>
              <a:spLocks noTextEdit="1"/>
            </xdr:cNvSpPr>
          </xdr:nvSpPr>
          <xdr:spPr>
            <a:xfrm>
              <a:off x="7313467" y="17318"/>
              <a:ext cx="4731328"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1385454</xdr:colOff>
      <xdr:row>18</xdr:row>
      <xdr:rowOff>8661</xdr:rowOff>
    </xdr:from>
    <xdr:to>
      <xdr:col>18</xdr:col>
      <xdr:colOff>1342159</xdr:colOff>
      <xdr:row>29</xdr:row>
      <xdr:rowOff>86593</xdr:rowOff>
    </xdr:to>
    <xdr:graphicFrame macro="">
      <xdr:nvGraphicFramePr>
        <xdr:cNvPr id="2" name="Chart 1">
          <a:extLst>
            <a:ext uri="{FF2B5EF4-FFF2-40B4-BE49-F238E27FC236}">
              <a16:creationId xmlns:a16="http://schemas.microsoft.com/office/drawing/2014/main" id="{CFDAC7ED-946B-0415-4C53-DFF778BB8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0</xdr:colOff>
      <xdr:row>3</xdr:row>
      <xdr:rowOff>147205</xdr:rowOff>
    </xdr:to>
    <xdr:sp macro="" textlink="">
      <xdr:nvSpPr>
        <xdr:cNvPr id="2" name="Rectangle 1">
          <a:extLst>
            <a:ext uri="{FF2B5EF4-FFF2-40B4-BE49-F238E27FC236}">
              <a16:creationId xmlns:a16="http://schemas.microsoft.com/office/drawing/2014/main" id="{C4650F90-C8B4-41D4-8045-8845D1288AD3}"/>
            </a:ext>
          </a:extLst>
        </xdr:cNvPr>
        <xdr:cNvSpPr/>
      </xdr:nvSpPr>
      <xdr:spPr>
        <a:xfrm>
          <a:off x="0" y="0"/>
          <a:ext cx="20135850" cy="718705"/>
        </a:xfrm>
        <a:prstGeom prst="rect">
          <a:avLst/>
        </a:prstGeom>
        <a:solidFill>
          <a:srgbClr val="25273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13855</xdr:rowOff>
    </xdr:from>
    <xdr:to>
      <xdr:col>7</xdr:col>
      <xdr:colOff>371475</xdr:colOff>
      <xdr:row>3</xdr:row>
      <xdr:rowOff>147205</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89EB8AEB-14F9-44FE-AC40-120E2E057F5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13855"/>
              <a:ext cx="4536498"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455035</xdr:colOff>
      <xdr:row>0</xdr:row>
      <xdr:rowOff>17318</xdr:rowOff>
    </xdr:from>
    <xdr:to>
      <xdr:col>12</xdr:col>
      <xdr:colOff>34203</xdr:colOff>
      <xdr:row>3</xdr:row>
      <xdr:rowOff>138546</xdr:rowOff>
    </xdr:to>
    <mc:AlternateContent xmlns:mc="http://schemas.openxmlformats.org/markup-compatibility/2006" xmlns:a14="http://schemas.microsoft.com/office/drawing/2010/main">
      <mc:Choice Requires="a14">
        <xdr:graphicFrame macro="">
          <xdr:nvGraphicFramePr>
            <xdr:cNvPr id="5" name="Device Used 1">
              <a:extLst>
                <a:ext uri="{FF2B5EF4-FFF2-40B4-BE49-F238E27FC236}">
                  <a16:creationId xmlns:a16="http://schemas.microsoft.com/office/drawing/2014/main" id="{6FA100EF-0C7D-4C97-A360-578C6D954C74}"/>
                </a:ext>
              </a:extLst>
            </xdr:cNvPr>
            <xdr:cNvGraphicFramePr/>
          </xdr:nvGraphicFramePr>
          <xdr:xfrm>
            <a:off x="0" y="0"/>
            <a:ext cx="0" cy="0"/>
          </xdr:xfrm>
          <a:graphic>
            <a:graphicData uri="http://schemas.microsoft.com/office/drawing/2010/slicer">
              <sle:slicer xmlns:sle="http://schemas.microsoft.com/office/drawing/2010/slicer" name="Device Used 1"/>
            </a:graphicData>
          </a:graphic>
        </xdr:graphicFrame>
      </mc:Choice>
      <mc:Fallback xmlns="">
        <xdr:sp macro="" textlink="">
          <xdr:nvSpPr>
            <xdr:cNvPr id="0" name=""/>
            <xdr:cNvSpPr>
              <a:spLocks noTextEdit="1"/>
            </xdr:cNvSpPr>
          </xdr:nvSpPr>
          <xdr:spPr>
            <a:xfrm>
              <a:off x="4620058" y="17318"/>
              <a:ext cx="2609850"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117762</xdr:colOff>
      <xdr:row>0</xdr:row>
      <xdr:rowOff>17318</xdr:rowOff>
    </xdr:from>
    <xdr:to>
      <xdr:col>17</xdr:col>
      <xdr:colOff>190500</xdr:colOff>
      <xdr:row>3</xdr:row>
      <xdr:rowOff>138546</xdr:rowOff>
    </xdr:to>
    <mc:AlternateContent xmlns:mc="http://schemas.openxmlformats.org/markup-compatibility/2006" xmlns:a14="http://schemas.microsoft.com/office/drawing/2010/main">
      <mc:Choice Requires="a14">
        <xdr:graphicFrame macro="">
          <xdr:nvGraphicFramePr>
            <xdr:cNvPr id="6" name="Amount Range 1">
              <a:extLst>
                <a:ext uri="{FF2B5EF4-FFF2-40B4-BE49-F238E27FC236}">
                  <a16:creationId xmlns:a16="http://schemas.microsoft.com/office/drawing/2014/main" id="{CBB9618E-8936-4A24-A484-89C6B421D268}"/>
                </a:ext>
              </a:extLst>
            </xdr:cNvPr>
            <xdr:cNvGraphicFramePr/>
          </xdr:nvGraphicFramePr>
          <xdr:xfrm>
            <a:off x="0" y="0"/>
            <a:ext cx="0" cy="0"/>
          </xdr:xfrm>
          <a:graphic>
            <a:graphicData uri="http://schemas.microsoft.com/office/drawing/2010/slicer">
              <sle:slicer xmlns:sle="http://schemas.microsoft.com/office/drawing/2010/slicer" name="Amount Range 1"/>
            </a:graphicData>
          </a:graphic>
        </xdr:graphicFrame>
      </mc:Choice>
      <mc:Fallback xmlns="">
        <xdr:sp macro="" textlink="">
          <xdr:nvSpPr>
            <xdr:cNvPr id="0" name=""/>
            <xdr:cNvSpPr>
              <a:spLocks noTextEdit="1"/>
            </xdr:cNvSpPr>
          </xdr:nvSpPr>
          <xdr:spPr>
            <a:xfrm>
              <a:off x="7313467" y="17318"/>
              <a:ext cx="4731328"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5195</xdr:colOff>
      <xdr:row>3</xdr:row>
      <xdr:rowOff>147637</xdr:rowOff>
    </xdr:from>
    <xdr:to>
      <xdr:col>14</xdr:col>
      <xdr:colOff>311728</xdr:colOff>
      <xdr:row>14</xdr:row>
      <xdr:rowOff>147205</xdr:rowOff>
    </xdr:to>
    <xdr:graphicFrame macro="">
      <xdr:nvGraphicFramePr>
        <xdr:cNvPr id="8" name="Chart 2">
          <a:extLst>
            <a:ext uri="{FF2B5EF4-FFF2-40B4-BE49-F238E27FC236}">
              <a16:creationId xmlns:a16="http://schemas.microsoft.com/office/drawing/2014/main" id="{17E25337-491C-1A8D-16B1-30EA69E07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5195</xdr:colOff>
      <xdr:row>14</xdr:row>
      <xdr:rowOff>166254</xdr:rowOff>
    </xdr:from>
    <xdr:to>
      <xdr:col>14</xdr:col>
      <xdr:colOff>311728</xdr:colOff>
      <xdr:row>29</xdr:row>
      <xdr:rowOff>51954</xdr:rowOff>
    </xdr:to>
    <xdr:graphicFrame macro="">
      <xdr:nvGraphicFramePr>
        <xdr:cNvPr id="10" name="Chart 3">
          <a:extLst>
            <a:ext uri="{FF2B5EF4-FFF2-40B4-BE49-F238E27FC236}">
              <a16:creationId xmlns:a16="http://schemas.microsoft.com/office/drawing/2014/main" id="{B5C97372-27EC-07E9-894B-B40EA3993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329912</xdr:colOff>
      <xdr:row>3</xdr:row>
      <xdr:rowOff>147639</xdr:rowOff>
    </xdr:from>
    <xdr:to>
      <xdr:col>17</xdr:col>
      <xdr:colOff>1454728</xdr:colOff>
      <xdr:row>12</xdr:row>
      <xdr:rowOff>86594</xdr:rowOff>
    </xdr:to>
    <xdr:graphicFrame macro="">
      <xdr:nvGraphicFramePr>
        <xdr:cNvPr id="11" name="Chart 4">
          <a:extLst>
            <a:ext uri="{FF2B5EF4-FFF2-40B4-BE49-F238E27FC236}">
              <a16:creationId xmlns:a16="http://schemas.microsoft.com/office/drawing/2014/main" id="{7737209A-5C21-CBBD-06AA-19EC0CF71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232930</xdr:colOff>
      <xdr:row>0</xdr:row>
      <xdr:rowOff>23380</xdr:rowOff>
    </xdr:from>
    <xdr:to>
      <xdr:col>18</xdr:col>
      <xdr:colOff>156730</xdr:colOff>
      <xdr:row>3</xdr:row>
      <xdr:rowOff>129886</xdr:rowOff>
    </xdr:to>
    <mc:AlternateContent xmlns:mc="http://schemas.openxmlformats.org/markup-compatibility/2006">
      <mc:Choice xmlns:a14="http://schemas.microsoft.com/office/drawing/2010/main" Requires="a14">
        <xdr:graphicFrame macro="">
          <xdr:nvGraphicFramePr>
            <xdr:cNvPr id="3" name="Network Slice ID">
              <a:extLst>
                <a:ext uri="{FF2B5EF4-FFF2-40B4-BE49-F238E27FC236}">
                  <a16:creationId xmlns:a16="http://schemas.microsoft.com/office/drawing/2014/main" id="{7A26AB54-89ED-A6C6-727A-D0069C29650F}"/>
                </a:ext>
              </a:extLst>
            </xdr:cNvPr>
            <xdr:cNvGraphicFramePr/>
          </xdr:nvGraphicFramePr>
          <xdr:xfrm>
            <a:off x="0" y="0"/>
            <a:ext cx="0" cy="0"/>
          </xdr:xfrm>
          <a:graphic>
            <a:graphicData uri="http://schemas.microsoft.com/office/drawing/2010/slicer">
              <sle:slicer xmlns:sle="http://schemas.microsoft.com/office/drawing/2010/slicer" name="Network Slice ID"/>
            </a:graphicData>
          </a:graphic>
        </xdr:graphicFrame>
      </mc:Choice>
      <mc:Fallback>
        <xdr:sp macro="" textlink="">
          <xdr:nvSpPr>
            <xdr:cNvPr id="0" name=""/>
            <xdr:cNvSpPr>
              <a:spLocks noTextEdit="1"/>
            </xdr:cNvSpPr>
          </xdr:nvSpPr>
          <xdr:spPr>
            <a:xfrm>
              <a:off x="12120130" y="23380"/>
              <a:ext cx="1828800" cy="678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329913</xdr:colOff>
      <xdr:row>12</xdr:row>
      <xdr:rowOff>112568</xdr:rowOff>
    </xdr:from>
    <xdr:to>
      <xdr:col>17</xdr:col>
      <xdr:colOff>1455595</xdr:colOff>
      <xdr:row>29</xdr:row>
      <xdr:rowOff>51955</xdr:rowOff>
    </xdr:to>
    <xdr:graphicFrame macro="">
      <xdr:nvGraphicFramePr>
        <xdr:cNvPr id="7" name="Chart 1">
          <a:extLst>
            <a:ext uri="{FF2B5EF4-FFF2-40B4-BE49-F238E27FC236}">
              <a16:creationId xmlns:a16="http://schemas.microsoft.com/office/drawing/2014/main" id="{DC768C08-EE08-6E9E-4F8F-D6A6AF8AA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1524000</xdr:colOff>
      <xdr:row>3</xdr:row>
      <xdr:rowOff>166687</xdr:rowOff>
    </xdr:from>
    <xdr:to>
      <xdr:col>22</xdr:col>
      <xdr:colOff>38100</xdr:colOff>
      <xdr:row>29</xdr:row>
      <xdr:rowOff>66675</xdr:rowOff>
    </xdr:to>
    <xdr:graphicFrame macro="">
      <xdr:nvGraphicFramePr>
        <xdr:cNvPr id="13" name="Chart 2">
          <a:extLst>
            <a:ext uri="{FF2B5EF4-FFF2-40B4-BE49-F238E27FC236}">
              <a16:creationId xmlns:a16="http://schemas.microsoft.com/office/drawing/2014/main" id="{54A19415-5FD6-F400-8477-994243172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2800923" createdVersion="5" refreshedVersion="8" minRefreshableVersion="3" recordCount="0" supportSubquery="1" supportAdvancedDrill="1" xr:uid="{2A37DF94-B897-4EAB-9961-C2E856A70AA2}">
  <cacheSource type="external" connectionId="2"/>
  <cacheFields count="2">
    <cacheField name="[Measures].[Fraud %]" caption="Fraud %" numFmtId="0" hierarchy="32"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1"/>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oneField="1">
      <fieldsUsage count="1">
        <fieldUsage x="0"/>
      </fieldsUsage>
    </cacheHierarchy>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2916669" createdVersion="5" refreshedVersion="8" minRefreshableVersion="3" recordCount="0" supportSubquery="1" supportAdvancedDrill="1" xr:uid="{0305B0C0-D197-4DAD-B4F1-36734357CCA0}">
  <cacheSource type="external" connectionId="2"/>
  <cacheFields count="2">
    <cacheField name="[Measures].[Sum of Transaction Amount]" caption="Sum of Transaction Amount" numFmtId="0" hierarchy="38"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1"/>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3379631" createdVersion="5" refreshedVersion="8" minRefreshableVersion="3" recordCount="0" supportSubquery="1" supportAdvancedDrill="1" xr:uid="{5CA3BC5B-D24B-40B0-89F8-E00426BBF553}">
  <cacheSource type="external" connectionId="2"/>
  <cacheFields count="3">
    <cacheField name="[transaction_data].[Network Slice ID].[Network Slice ID]" caption="Network Slice ID" numFmtId="0" hierarchy="12" level="1">
      <sharedItems count="3">
        <s v="Slice1"/>
        <s v="Slice2"/>
        <s v="Slice3"/>
      </sharedItems>
    </cacheField>
    <cacheField name="[Measures].[Average Latency]" caption="Average Latency" numFmtId="0" hierarchy="33"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2"/>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fieldsUsage count="2">
        <fieldUsage x="-1"/>
        <fieldUsage x="0"/>
      </fieldsUsage>
    </cacheHierarchy>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oneField="1">
      <fieldsUsage count="1">
        <fieldUsage x="1"/>
      </fieldsUsage>
    </cacheHierarchy>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3726855" createdVersion="5" refreshedVersion="8" minRefreshableVersion="3" recordCount="0" supportSubquery="1" supportAdvancedDrill="1" xr:uid="{4B9E9CA2-0B9C-4323-942C-516756882801}">
  <cacheSource type="external" connectionId="2"/>
  <cacheFields count="4">
    <cacheField name="[transaction_data].[Date  (Month)].[Date  (Month)]" caption="Date  (Month)" numFmtId="0" hierarchy="18" level="1">
      <sharedItems count="12">
        <s v="Jan"/>
        <s v="Feb"/>
        <s v="Mar"/>
        <s v="Apr"/>
        <s v="May"/>
        <s v="Jun"/>
        <s v="Jul"/>
        <s v="Aug"/>
        <s v="Sep"/>
        <s v="Oct"/>
        <s v="Nov"/>
        <s v="Dec"/>
      </sharedItems>
    </cacheField>
    <cacheField name="[Measures].[Successful Transactions]" caption="Successful Transactions" numFmtId="0" hierarchy="27" level="32767"/>
    <cacheField name="[Measures].[Failed Transactions]" caption="Failed Transactions" numFmtId="0" hierarchy="24"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3"/>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2" memberValueDatatype="130" unbalanced="0">
      <fieldsUsage count="2">
        <fieldUsage x="-1"/>
        <fieldUsage x="0"/>
      </fieldsUsage>
    </cacheHierarchy>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oneField="1">
      <fieldsUsage count="1">
        <fieldUsage x="2"/>
      </fieldsUsage>
    </cacheHierarchy>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oneField="1">
      <fieldsUsage count="1">
        <fieldUsage x="1"/>
      </fieldsUsage>
    </cacheHierarchy>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4305555" createdVersion="5" refreshedVersion="8" minRefreshableVersion="3" recordCount="0" supportSubquery="1" supportAdvancedDrill="1" xr:uid="{C21AA2EE-F803-4CD7-8A16-01524D3739F1}">
  <cacheSource type="external" connectionId="2"/>
  <cacheFields count="3">
    <cacheField name="[Measures].[Transactions Count]" caption="Transactions Count" numFmtId="0" hierarchy="25" level="32767"/>
    <cacheField name="[transaction_data].[Date  (Month)].[Date  (Month)]" caption="Date  (Month)" numFmtId="0" hierarchy="18" level="1">
      <sharedItems count="12">
        <s v="Jan"/>
        <s v="Feb"/>
        <s v="Mar"/>
        <s v="Apr"/>
        <s v="May"/>
        <s v="Jun"/>
        <s v="Jul"/>
        <s v="Aug"/>
        <s v="Sep"/>
        <s v="Oct"/>
        <s v="Nov"/>
        <s v="Dec"/>
      </sharedItems>
    </cacheField>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2"/>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2" memberValueDatatype="130" unbalanced="0">
      <fieldsUsage count="2">
        <fieldUsage x="-1"/>
        <fieldUsage x="1"/>
      </fieldsUsage>
    </cacheHierarchy>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oneField="1">
      <fieldsUsage count="1">
        <fieldUsage x="0"/>
      </fieldsUsage>
    </cacheHierarchy>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4884256" createdVersion="5" refreshedVersion="8" minRefreshableVersion="3" recordCount="0" supportSubquery="1" supportAdvancedDrill="1" xr:uid="{F4E9EE7C-D970-4113-9F34-F3C69CEF7D0B}">
  <cacheSource type="external" connectionId="2"/>
  <cacheFields count="3">
    <cacheField name="[transaction_data].[State].[State]" caption="State" numFmtId="0" hierarchy="16" level="1">
      <sharedItems count="50">
        <s v="Alabama"/>
        <s v="Alaska"/>
        <s v="Arizona"/>
        <s v="Arkansas"/>
        <s v="California"/>
        <s v="Colorado"/>
        <s v="Connecticut"/>
        <s v="Delaware"/>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Measures].[Transactions Count]" caption="Transactions Count" numFmtId="0" hierarchy="25"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2"/>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2" memberValueDatatype="130" unbalanced="0">
      <fieldsUsage count="2">
        <fieldUsage x="-1"/>
        <fieldUsage x="0"/>
      </fieldsUsage>
    </cacheHierarchy>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oneField="1">
      <fieldsUsage count="1">
        <fieldUsage x="1"/>
      </fieldsUsage>
    </cacheHierarchy>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5462964" createdVersion="5" refreshedVersion="8" minRefreshableVersion="3" recordCount="0" supportSubquery="1" supportAdvancedDrill="1" xr:uid="{01F6069F-9DD1-44BE-A9D1-98AA87FF67F0}">
  <cacheSource type="external" connectionId="2"/>
  <cacheFields count="6">
    <cacheField name="[transaction_data].[Date1].[Date1]" caption="Date1" numFmtId="0" hierarchy="5" level="1">
      <sharedItems containsSemiMixedTypes="0" containsNonDate="0" containsDate="1" containsString="0" minDate="2024-01-17T00:00:00" maxDate="2024-12-18T00:00:00" count="12">
        <d v="2024-01-17T00:00:00"/>
        <d v="2024-02-17T00:00:00"/>
        <d v="2024-03-17T00:00:00"/>
        <d v="2024-04-17T00:00:00"/>
        <d v="2024-05-17T00:00:00"/>
        <d v="2024-06-17T00:00:00"/>
        <d v="2024-07-17T00:00:00"/>
        <d v="2024-08-17T00:00:00"/>
        <d v="2024-09-17T00:00:00"/>
        <d v="2024-10-17T00:00:00"/>
        <d v="2024-11-17T00:00:00"/>
        <d v="2024-12-17T00:00:00"/>
      </sharedItems>
    </cacheField>
    <cacheField name="[transaction_data].[Date  (Month)].[Date  (Month)]" caption="Date  (Month)" numFmtId="0" hierarchy="18" level="1">
      <sharedItems count="12">
        <s v="Jan"/>
        <s v="Feb"/>
        <s v="Mar"/>
        <s v="Apr"/>
        <s v="May"/>
        <s v="Jun"/>
        <s v="Jul"/>
        <s v="Aug"/>
        <s v="Sep"/>
        <s v="Oct"/>
        <s v="Nov"/>
        <s v="Dec"/>
      </sharedItems>
    </cacheField>
    <cacheField name="[Measures].[Fraud %]" caption="Fraud %" numFmtId="0" hierarchy="32" level="32767"/>
    <cacheField name="[transaction_data].[Year].[Year]" caption="Year" numFmtId="0" hierarchy="19" level="1">
      <sharedItems containsSemiMixedTypes="0" containsString="0" containsNumber="1" containsInteger="1" minValue="2022" maxValue="2024" count="3">
        <n v="2022"/>
        <n v="2023"/>
        <n v="2024"/>
      </sharedItems>
      <extLst>
        <ext xmlns:x15="http://schemas.microsoft.com/office/spreadsheetml/2010/11/main" uri="{4F2E5C28-24EA-4eb8-9CBF-B6C8F9C3D259}">
          <x15:cachedUniqueNames>
            <x15:cachedUniqueName index="0" name="[transaction_data].[Year].&amp;[2022]"/>
            <x15:cachedUniqueName index="1" name="[transaction_data].[Year].&amp;[2023]"/>
            <x15:cachedUniqueName index="2" name="[transaction_data].[Year].&amp;[2024]"/>
          </x15:cachedUniqueNames>
        </ext>
      </extLst>
    </cacheField>
    <cacheField name="[transaction_data].[Quarter].[Quarter]" caption="Quarter" numFmtId="0" hierarchy="17" level="1">
      <sharedItems count="4">
        <s v="Q1"/>
        <s v="Q2"/>
        <s v="Q3"/>
        <s v="Q4"/>
      </sharedItems>
    </cacheField>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2" memberValueDatatype="7" unbalanced="0">
      <fieldsUsage count="2">
        <fieldUsage x="-1"/>
        <fieldUsage x="0"/>
      </fieldsUsage>
    </cacheHierarchy>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5"/>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2" memberValueDatatype="130" unbalanced="0">
      <fieldsUsage count="2">
        <fieldUsage x="-1"/>
        <fieldUsage x="4"/>
      </fieldsUsage>
    </cacheHierarchy>
    <cacheHierarchy uniqueName="[transaction_data].[Date  (Month)]" caption="Date  (Month)" attribute="1" defaultMemberUniqueName="[transaction_data].[Date  (Month)].[All]" allUniqueName="[transaction_data].[Date  (Month)].[All]" dimensionUniqueName="[transaction_data]" displayFolder="" count="2" memberValueDatatype="130" unbalanced="0">
      <fieldsUsage count="2">
        <fieldUsage x="-1"/>
        <fieldUsage x="1"/>
      </fieldsUsage>
    </cacheHierarchy>
    <cacheHierarchy uniqueName="[transaction_data].[Year]" caption="Year" attribute="1" defaultMemberUniqueName="[transaction_data].[Year].[All]" allUniqueName="[transaction_data].[Year].[All]" dimensionUniqueName="[transaction_data]" displayFolder="" count="2" memberValueDatatype="20" unbalanced="0">
      <fieldsUsage count="2">
        <fieldUsage x="-1"/>
        <fieldUsage x="3"/>
      </fieldsUsage>
    </cacheHierarchy>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oneField="1">
      <fieldsUsage count="1">
        <fieldUsage x="2"/>
      </fieldsUsage>
    </cacheHierarchy>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5925925" createdVersion="5" refreshedVersion="8" minRefreshableVersion="3" recordCount="0" supportSubquery="1" supportAdvancedDrill="1" xr:uid="{DB4E3937-D882-4859-B661-C0AE85D41D78}">
  <cacheSource type="external" connectionId="2"/>
  <cacheFields count="4">
    <cacheField name="[transaction_data].[State].[State]" caption="State" numFmtId="0" hierarchy="16" level="1">
      <sharedItems count="10">
        <s v="Florida"/>
        <s v="Maine"/>
        <s v="Massachusetts"/>
        <s v="Missouri"/>
        <s v="New Hampshire"/>
        <s v="New York"/>
        <s v="North Carolina"/>
        <s v="North Dakota"/>
        <s v="South Dakota"/>
        <s v="Wisconsin"/>
      </sharedItems>
    </cacheField>
    <cacheField name="[Measures].[Sum of Transaction Amount]" caption="Sum of Transaction Amount" numFmtId="0" hierarchy="38" level="32767"/>
    <cacheField name="[transaction_data].[Device Used].[Device Used]" caption="Device Used" numFmtId="0" hierarchy="11" level="1">
      <sharedItems containsSemiMixedTypes="0" containsNonDate="0" containsString="0"/>
    </cacheField>
    <cacheField name="Dummy0" numFmtId="0" hierarchy="48" level="32767">
      <extLst>
        <ext xmlns:x14="http://schemas.microsoft.com/office/spreadsheetml/2009/9/main" uri="{63CAB8AC-B538-458d-9737-405883B0398D}">
          <x14:cacheField ignore="1"/>
        </ext>
      </extLst>
    </cacheField>
  </cacheFields>
  <cacheHierarchies count="49">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2"/>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2" memberValueDatatype="130" unbalanced="0">
      <fieldsUsage count="2">
        <fieldUsage x="-1"/>
        <fieldUsage x="0"/>
      </fieldsUsage>
    </cacheHierarchy>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y uniqueName="Dummy0" caption="Transaction ID"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6273149" createdVersion="5" refreshedVersion="8" minRefreshableVersion="3" recordCount="0" supportSubquery="1" supportAdvancedDrill="1" xr:uid="{7C34D0E6-A3B5-466D-BA3F-6DA177B38505}">
  <cacheSource type="external" connectionId="2"/>
  <cacheFields count="3">
    <cacheField name="[Measures].[Transactions Count]" caption="Transactions Count" numFmtId="0" hierarchy="25" level="32767"/>
    <cacheField name="[transaction_data].[Transaction Type].[Transaction Type]" caption="Transaction Type" numFmtId="0" hierarchy="4" level="1">
      <sharedItems count="3">
        <s v="Deposit"/>
        <s v="Transfer"/>
        <s v="Withdrawal"/>
      </sharedItems>
    </cacheField>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2" memberValueDatatype="130" unbalanced="0">
      <fieldsUsage count="2">
        <fieldUsage x="-1"/>
        <fieldUsage x="1"/>
      </fieldsUsage>
    </cacheHierarchy>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2"/>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oneField="1">
      <fieldsUsage count="1">
        <fieldUsage x="0"/>
      </fieldsUsage>
    </cacheHierarchy>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6736111" createdVersion="5" refreshedVersion="8" minRefreshableVersion="3" recordCount="0" supportSubquery="1" supportAdvancedDrill="1" xr:uid="{1C722ADB-29AB-4265-863C-F3BA837F9101}">
  <cacheSource type="external" connectionId="2"/>
  <cacheFields count="4">
    <cacheField name="[transaction_data].[Transaction Type].[Transaction Type]" caption="Transaction Type" numFmtId="0" hierarchy="4" level="1">
      <sharedItems count="3">
        <s v="Deposit"/>
        <s v="Transfer"/>
        <s v="Withdrawal"/>
      </sharedItems>
    </cacheField>
    <cacheField name="[Measures].[Successful Transactions]" caption="Successful Transactions" numFmtId="0" hierarchy="27" level="32767"/>
    <cacheField name="[Measures].[Failed Transactions]" caption="Failed Transactions" numFmtId="0" hierarchy="24"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2" memberValueDatatype="130" unbalanced="0">
      <fieldsUsage count="2">
        <fieldUsage x="-1"/>
        <fieldUsage x="0"/>
      </fieldsUsage>
    </cacheHierarchy>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3"/>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oneField="1">
      <fieldsUsage count="1">
        <fieldUsage x="2"/>
      </fieldsUsage>
    </cacheHierarchy>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oneField="1">
      <fieldsUsage count="1">
        <fieldUsage x="1"/>
      </fieldsUsage>
    </cacheHierarchy>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52027083334" createdVersion="5" refreshedVersion="8" minRefreshableVersion="3" recordCount="0" supportSubquery="1" supportAdvancedDrill="1" xr:uid="{2015A8B0-DB0C-4692-A39A-A922C4C3496F}">
  <cacheSource type="external" connectionId="2"/>
  <cacheFields count="5">
    <cacheField name="[transaction_data].[Date1].[Date1]" caption="Date1" numFmtId="0" hierarchy="5" level="1">
      <sharedItems containsSemiMixedTypes="0" containsNonDate="0" containsDate="1" containsString="0" minDate="2022-02-28T00:00:00" maxDate="2024-12-17T00:00:00" count="10">
        <d v="2022-02-28T00:00:00"/>
        <d v="2023-01-31T00:00:00"/>
        <d v="2023-05-31T00:00:00"/>
        <d v="2024-02-02T00:00:00"/>
        <d v="2024-03-07T00:00:00"/>
        <d v="2024-07-02T00:00:00"/>
        <d v="2024-09-23T00:00:00"/>
        <d v="2024-11-29T00:00:00"/>
        <d v="2024-12-10T00:00:00"/>
        <d v="2024-12-16T00:00:00"/>
      </sharedItems>
    </cacheField>
    <cacheField name="[transaction_data].[State].[State]" caption="State" numFmtId="0" hierarchy="16" level="1">
      <sharedItems count="10">
        <s v="Illinois"/>
        <s v="Massachusetts"/>
        <s v="Michigan"/>
        <s v="New Hampshire"/>
        <s v="New Jersey"/>
        <s v="New York"/>
        <s v="Ohio"/>
        <s v="Rhode Island"/>
        <s v="South Dakota"/>
        <s v="Wisconsin"/>
      </sharedItems>
    </cacheField>
    <cacheField name="[Measures].[Fraud Transactions]" caption="Fraud Transactions" numFmtId="0" hierarchy="31" level="32767"/>
    <cacheField name="[Measures].[Non-Fraud Transactions]" caption="Non-Fraud Transactions" numFmtId="0" hierarchy="35" level="32767"/>
    <cacheField name="[transaction_data].[Device Used].[Device Used]" caption="Device Used" numFmtId="0" hierarchy="11" level="1">
      <sharedItems containsSemiMixedTypes="0" containsNonDate="0" containsString="0"/>
    </cacheField>
  </cacheFields>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2" memberValueDatatype="7" unbalanced="0">
      <fieldsUsage count="2">
        <fieldUsage x="-1"/>
        <fieldUsage x="0"/>
      </fieldsUsage>
    </cacheHierarchy>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fieldsUsage count="2">
        <fieldUsage x="-1"/>
        <fieldUsage x="4"/>
      </fieldsUsage>
    </cacheHierarchy>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2" memberValueDatatype="130" unbalanced="0">
      <fieldsUsage count="2">
        <fieldUsage x="-1"/>
        <fieldUsage x="1"/>
      </fieldsUsage>
    </cacheHierarchy>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2"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2"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2"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oneField="1">
      <fieldsUsage count="1">
        <fieldUsage x="2"/>
      </fieldsUsage>
    </cacheHierarchy>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oneField="1">
      <fieldsUsage count="1">
        <fieldUsage x="3"/>
      </fieldsUsage>
    </cacheHierarchy>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ransaction_data" uniqueName="[transaction_data]" caption="transaction_data"/>
  </dimensions>
  <measureGroups count="1">
    <measureGroup name="transaction_data" caption="transaction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cos García" refreshedDate="45695.702024768521" createdVersion="3" refreshedVersion="8" minRefreshableVersion="3" recordCount="0" supportSubquery="1" supportAdvancedDrill="1" xr:uid="{D76CC61A-DDD2-4617-A09B-ADFF2716FA34}">
  <cacheSource type="external" connectionId="2">
    <extLst>
      <ext xmlns:x14="http://schemas.microsoft.com/office/spreadsheetml/2009/9/main" uri="{F057638F-6D5F-4e77-A914-E7F072B9BCA8}">
        <x14:sourceConnection name="ThisWorkbookDataModel"/>
      </ext>
    </extLst>
  </cacheSource>
  <cacheFields count="0"/>
  <cacheHierarchies count="48">
    <cacheHierarchy uniqueName="[transaction_data].[Transaction ID]" caption="Transaction ID" attribute="1" defaultMemberUniqueName="[transaction_data].[Transaction ID].[All]" allUniqueName="[transaction_data].[Transaction ID].[All]" dimensionUniqueName="[transaction_data]" displayFolder="" count="0" memberValueDatatype="130" unbalanced="0"/>
    <cacheHierarchy uniqueName="[transaction_data].[Sender Account ID]" caption="Sender Account ID" attribute="1" defaultMemberUniqueName="[transaction_data].[Sender Account ID].[All]" allUniqueName="[transaction_data].[Sender Account ID].[All]" dimensionUniqueName="[transaction_data]" displayFolder="" count="0" memberValueDatatype="130" unbalanced="0"/>
    <cacheHierarchy uniqueName="[transaction_data].[Receiver Account ID]" caption="Receiver Account ID" attribute="1" defaultMemberUniqueName="[transaction_data].[Receiver Account ID].[All]" allUniqueName="[transaction_data].[Receiver Account ID].[All]" dimensionUniqueName="[transaction_data]" displayFolder="" count="0" memberValueDatatype="130" unbalanced="0"/>
    <cacheHierarchy uniqueName="[transaction_data].[Transaction Amount]" caption="Transaction Amount" attribute="1" defaultMemberUniqueName="[transaction_data].[Transaction Amount].[All]" allUniqueName="[transaction_data].[Transaction Amount].[All]" dimensionUniqueName="[transaction_data]" displayFolder="" count="0" memberValueDatatype="5" unbalanced="0"/>
    <cacheHierarchy uniqueName="[transaction_data].[Transaction Type]" caption="Transaction Type" attribute="1" defaultMemberUniqueName="[transaction_data].[Transaction Type].[All]" allUniqueName="[transaction_data].[Transaction Type].[All]" dimensionUniqueName="[transaction_data]" displayFolder="" count="0" memberValueDatatype="130" unbalanced="0"/>
    <cacheHierarchy uniqueName="[transaction_data].[Date1]" caption="Date1" attribute="1" time="1" defaultMemberUniqueName="[transaction_data].[Date1].[All]" allUniqueName="[transaction_data].[Date1].[All]" dimensionUniqueName="[transaction_data]" displayFolder="" count="0" memberValueDatatype="7" unbalanced="0"/>
    <cacheHierarchy uniqueName="[transaction_data].[Time]" caption="Time" attribute="1" time="1" defaultMemberUniqueName="[transaction_data].[Time].[All]" allUniqueName="[transaction_data].[Time].[All]" dimensionUniqueName="[transaction_data]" displayFolder="" count="0" memberValueDatatype="7" unbalanced="0"/>
    <cacheHierarchy uniqueName="[transaction_data].[Transaction Status]" caption="Transaction Status" attribute="1" defaultMemberUniqueName="[transaction_data].[Transaction Status].[All]" allUniqueName="[transaction_data].[Transaction Status].[All]" dimensionUniqueName="[transaction_data]" displayFolder="" count="0" memberValueDatatype="130" unbalanced="0"/>
    <cacheHierarchy uniqueName="[transaction_data].[Fraud Flag]" caption="Fraud Flag" attribute="1" defaultMemberUniqueName="[transaction_data].[Fraud Flag].[All]" allUniqueName="[transaction_data].[Fraud Flag].[All]" dimensionUniqueName="[transaction_data]" displayFolder="" count="0" memberValueDatatype="11" unbalanced="0"/>
    <cacheHierarchy uniqueName="[transaction_data].[Latitude]" caption="Latitude" attribute="1" defaultMemberUniqueName="[transaction_data].[Latitude].[All]" allUniqueName="[transaction_data].[Latitude].[All]" dimensionUniqueName="[transaction_data]" displayFolder="" count="0" memberValueDatatype="130" unbalanced="0"/>
    <cacheHierarchy uniqueName="[transaction_data].[Longitude]" caption="Longitude" attribute="1" defaultMemberUniqueName="[transaction_data].[Longitude].[All]" allUniqueName="[transaction_data].[Longitude].[All]" dimensionUniqueName="[transaction_data]" displayFolder="" count="0" memberValueDatatype="130" unbalanced="0"/>
    <cacheHierarchy uniqueName="[transaction_data].[Device Used]" caption="Device Used" attribute="1" defaultMemberUniqueName="[transaction_data].[Device Used].[All]" allUniqueName="[transaction_data].[Device Used].[All]" dimensionUniqueName="[transaction_data]" displayFolder="" count="2" memberValueDatatype="130" unbalanced="0"/>
    <cacheHierarchy uniqueName="[transaction_data].[Network Slice ID]" caption="Network Slice ID" attribute="1" defaultMemberUniqueName="[transaction_data].[Network Slice ID].[All]" allUniqueName="[transaction_data].[Network Slice ID].[All]" dimensionUniqueName="[transaction_data]" displayFolder="" count="2" memberValueDatatype="130" unbalanced="0"/>
    <cacheHierarchy uniqueName="[transaction_data].[Latency (ms)]" caption="Latency (ms)" attribute="1" defaultMemberUniqueName="[transaction_data].[Latency (ms)].[All]" allUniqueName="[transaction_data].[Latency (ms)].[All]" dimensionUniqueName="[transaction_data]" displayFolder="" count="0" memberValueDatatype="20" unbalanced="0"/>
    <cacheHierarchy uniqueName="[transaction_data].[Slice Bandwidth (Mbps)]" caption="Slice Bandwidth (Mbps)" attribute="1" defaultMemberUniqueName="[transaction_data].[Slice Bandwidth (Mbps)].[All]" allUniqueName="[transaction_data].[Slice Bandwidth (Mbps)].[All]" dimensionUniqueName="[transaction_data]" displayFolder="" count="0" memberValueDatatype="20" unbalanced="0"/>
    <cacheHierarchy uniqueName="[transaction_data].[PIN Code]" caption="PIN Code" attribute="1" defaultMemberUniqueName="[transaction_data].[PIN Code].[All]" allUniqueName="[transaction_data].[PIN Code].[All]" dimensionUniqueName="[transaction_data]" displayFolder="" count="0" memberValueDatatype="130" unbalanced="0"/>
    <cacheHierarchy uniqueName="[transaction_data].[State]" caption="State" attribute="1" defaultMemberUniqueName="[transaction_data].[State].[All]" allUniqueName="[transaction_data].[State].[All]" dimensionUniqueName="[transaction_data]" displayFolder="" count="0" memberValueDatatype="130" unbalanced="0"/>
    <cacheHierarchy uniqueName="[transaction_data].[Quarter]" caption="Quarter" attribute="1" defaultMemberUniqueName="[transaction_data].[Quarter].[All]" allUniqueName="[transaction_data].[Quarter].[All]" dimensionUniqueName="[transaction_data]" displayFolder="" count="0" memberValueDatatype="130" unbalanced="0"/>
    <cacheHierarchy uniqueName="[transaction_data].[Date  (Month)]" caption="Date  (Month)" attribute="1" defaultMemberUniqueName="[transaction_data].[Date  (Month)].[All]" allUniqueName="[transaction_data].[Date  (Month)].[All]" dimensionUniqueName="[transaction_data]" displayFolder="" count="0" memberValueDatatype="130" unbalanced="0"/>
    <cacheHierarchy uniqueName="[transaction_data].[Year]" caption="Year" attribute="1" defaultMemberUniqueName="[transaction_data].[Year].[All]" allUniqueName="[transaction_data].[Year].[All]" dimensionUniqueName="[transaction_data]" displayFolder="" count="2" memberValueDatatype="20" unbalanced="0"/>
    <cacheHierarchy uniqueName="[transaction_data].[Amount Range]" caption="Amount Range" attribute="1" defaultMemberUniqueName="[transaction_data].[Amount Range].[All]" allUniqueName="[transaction_data].[Amount Range].[All]" dimensionUniqueName="[transaction_data]" displayFolder="" count="2" memberValueDatatype="130" unbalanced="0"/>
    <cacheHierarchy uniqueName="[transaction_data].[Date1 (Year)]" caption="Date1 (Year)" attribute="1" defaultMemberUniqueName="[transaction_data].[Date1 (Year)].[All]" allUniqueName="[transaction_data].[Date1 (Year)].[All]" dimensionUniqueName="[transaction_data]" displayFolder="" count="0" memberValueDatatype="130" unbalanced="0"/>
    <cacheHierarchy uniqueName="[transaction_data].[Date1 (Quarter)]" caption="Date1 (Quarter)" attribute="1" defaultMemberUniqueName="[transaction_data].[Date1 (Quarter)].[All]" allUniqueName="[transaction_data].[Date1 (Quarter)].[All]" dimensionUniqueName="[transaction_data]" displayFolder="" count="0" memberValueDatatype="130" unbalanced="0"/>
    <cacheHierarchy uniqueName="[transaction_data].[Date1 (Month Index)]" caption="Date1 (Month Index)" attribute="1" defaultMemberUniqueName="[transaction_data].[Date1 (Month Index)].[All]" allUniqueName="[transaction_data].[Date1 (Month Index)].[All]" dimensionUniqueName="[transaction_data]" displayFolder="" count="0" memberValueDatatype="20" unbalanced="0" hidden="1"/>
    <cacheHierarchy uniqueName="[Measures].[Failed Transactions]" caption="Failed Transactions" measure="1" displayFolder="" measureGroup="transaction_data" count="0"/>
    <cacheHierarchy uniqueName="[Measures].[Transactions Count]" caption="Transactions Count" measure="1" displayFolder="" measureGroup="transaction_data" count="0"/>
    <cacheHierarchy uniqueName="[Measures].[Failed Transactions %]" caption="Failed Transactions %" measure="1" displayFolder="" measureGroup="transaction_data" count="0"/>
    <cacheHierarchy uniqueName="[Measures].[Successful Transactions]" caption="Successful Transactions" measure="1" displayFolder="" measureGroup="transaction_data" count="0"/>
    <cacheHierarchy uniqueName="[Measures].[Total Deposits]" caption="Total Deposits" measure="1" displayFolder="" measureGroup="transaction_data" count="0"/>
    <cacheHierarchy uniqueName="[Measures].[Total Tranfers]" caption="Total Tranfers" measure="1" displayFolder="" measureGroup="transaction_data" count="0"/>
    <cacheHierarchy uniqueName="[Measures].[Total Withdrawals]" caption="Total Withdrawals" measure="1" displayFolder="" measureGroup="transaction_data" count="0"/>
    <cacheHierarchy uniqueName="[Measures].[Fraud Transactions]" caption="Fraud Transactions" measure="1" displayFolder="" measureGroup="transaction_data" count="0"/>
    <cacheHierarchy uniqueName="[Measures].[Fraud %]" caption="Fraud %" measure="1" displayFolder="" measureGroup="transaction_data" count="0"/>
    <cacheHierarchy uniqueName="[Measures].[Average Latency]" caption="Average Latency" measure="1" displayFolder="" measureGroup="transaction_data" count="0"/>
    <cacheHierarchy uniqueName="[Measures].[Average Bandwidth]" caption="Average Bandwidth" measure="1" displayFolder="" measureGroup="transaction_data" count="0"/>
    <cacheHierarchy uniqueName="[Measures].[Non-Fraud Transactions]" caption="Non-Fraud Transactions" measure="1" displayFolder="" measureGroup="transaction_data" count="0"/>
    <cacheHierarchy uniqueName="[Measures].[__XL_Count transaction_data]" caption="__XL_Count transaction_data" measure="1" displayFolder="" measureGroup="transaction_data" count="0" hidden="1"/>
    <cacheHierarchy uniqueName="[Measures].[__No measures defined]" caption="__No measures defined" measure="1" displayFolder="" count="0" hidden="1"/>
    <cacheHierarchy uniqueName="[Measures].[Sum of Transaction Amount]" caption="Sum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Count of Transaction Status]" caption="Count of Transaction Status" measure="1" displayFolder="" measureGroup="transaction_data" count="0" hidden="1">
      <extLst>
        <ext xmlns:x15="http://schemas.microsoft.com/office/spreadsheetml/2010/11/main" uri="{B97F6D7D-B522-45F9-BDA1-12C45D357490}">
          <x15:cacheHierarchy aggregatedColumn="7"/>
        </ext>
      </extLst>
    </cacheHierarchy>
    <cacheHierarchy uniqueName="[Measures].[Sum of Year]" caption="Sum of Year" measure="1" displayFolder="" measureGroup="transaction_data" count="0" hidden="1">
      <extLst>
        <ext xmlns:x15="http://schemas.microsoft.com/office/spreadsheetml/2010/11/main" uri="{B97F6D7D-B522-45F9-BDA1-12C45D357490}">
          <x15:cacheHierarchy aggregatedColumn="19"/>
        </ext>
      </extLst>
    </cacheHierarchy>
    <cacheHierarchy uniqueName="[Measures].[Sum of Slice Bandwidth (Mbps)]" caption="Sum of Slice Bandwidth (Mbps)" measure="1" displayFolder="" measureGroup="transaction_data" count="0" hidden="1">
      <extLst>
        <ext xmlns:x15="http://schemas.microsoft.com/office/spreadsheetml/2010/11/main" uri="{B97F6D7D-B522-45F9-BDA1-12C45D357490}">
          <x15:cacheHierarchy aggregatedColumn="14"/>
        </ext>
      </extLst>
    </cacheHierarchy>
    <cacheHierarchy uniqueName="[Measures].[Count of Latitude]" caption="Count of Latitude" measure="1" displayFolder="" measureGroup="transaction_data" count="0" hidden="1">
      <extLst>
        <ext xmlns:x15="http://schemas.microsoft.com/office/spreadsheetml/2010/11/main" uri="{B97F6D7D-B522-45F9-BDA1-12C45D357490}">
          <x15:cacheHierarchy aggregatedColumn="9"/>
        </ext>
      </extLst>
    </cacheHierarchy>
    <cacheHierarchy uniqueName="[Measures].[Count of Longitude]" caption="Count of Longitude" measure="1" displayFolder="" measureGroup="transaction_data" count="0" hidden="1">
      <extLst>
        <ext xmlns:x15="http://schemas.microsoft.com/office/spreadsheetml/2010/11/main" uri="{B97F6D7D-B522-45F9-BDA1-12C45D357490}">
          <x15:cacheHierarchy aggregatedColumn="10"/>
        </ext>
      </extLst>
    </cacheHierarchy>
    <cacheHierarchy uniqueName="[Measures].[Count of Fraud Flag]" caption="Count of Fraud Flag" measure="1" displayFolder="" measureGroup="transaction_data" count="0" hidden="1">
      <extLst>
        <ext xmlns:x15="http://schemas.microsoft.com/office/spreadsheetml/2010/11/main" uri="{B97F6D7D-B522-45F9-BDA1-12C45D357490}">
          <x15:cacheHierarchy aggregatedColumn="8"/>
        </ext>
      </extLst>
    </cacheHierarchy>
    <cacheHierarchy uniqueName="[Measures].[Sum of Latency (ms)]" caption="Sum of Latency (ms)" measure="1" displayFolder="" measureGroup="transaction_data" count="0" hidden="1">
      <extLst>
        <ext xmlns:x15="http://schemas.microsoft.com/office/spreadsheetml/2010/11/main" uri="{B97F6D7D-B522-45F9-BDA1-12C45D357490}">
          <x15:cacheHierarchy aggregatedColumn="13"/>
        </ext>
      </extLst>
    </cacheHierarchy>
    <cacheHierarchy uniqueName="[Measures].[Average of Transaction Amount]" caption="Average of Transaction Amount" measure="1" displayFolder="" measureGroup="transaction_data" count="0" hidden="1">
      <extLst>
        <ext xmlns:x15="http://schemas.microsoft.com/office/spreadsheetml/2010/11/main" uri="{B97F6D7D-B522-45F9-BDA1-12C45D357490}">
          <x15:cacheHierarchy aggregatedColumn="3"/>
        </ext>
      </extLst>
    </cacheHierarchy>
    <cacheHierarchy uniqueName="[Measures].[Average of Latency (ms)]" caption="Average of Latency (ms)" measure="1" displayFolder="" measureGroup="transaction_data"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6032986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EA7233-C8FB-4F48-870D-FFA1403845E4}" name="PivotTable3" cacheId="4484" applyNumberFormats="0" applyBorderFormats="0" applyFontFormats="0" applyPatternFormats="0" applyAlignmentFormats="0" applyWidthHeightFormats="1" dataCaption="Values" tag="6ccff98c-1b34-4116-9319-c5b564421bf4" updatedVersion="8" minRefreshableVersion="3" subtotalHiddenItems="1" rowGrandTotals="0" colGrandTotals="0" itemPrintTitles="1" createdVersion="5" indent="0" outline="1" outlineData="1" multipleFieldFilters="0" rowHeaderCaption="State">
  <location ref="Q8:S18" firstHeaderRow="0" firstDataRow="1" firstDataCol="1"/>
  <pivotFields count="4">
    <pivotField axis="axisRow" allDrilled="1" subtotalTop="0" showAll="0" measureFilter="1" defaultSubtotal="0" defaultAttributeDrillState="1">
      <items count="10">
        <item x="9"/>
        <item x="6"/>
        <item x="8"/>
        <item x="2"/>
        <item x="3"/>
        <item x="4"/>
        <item x="1"/>
        <item x="7"/>
        <item x="0"/>
        <item x="5"/>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0">
    <i>
      <x/>
    </i>
    <i>
      <x v="1"/>
    </i>
    <i>
      <x v="2"/>
    </i>
    <i>
      <x v="3"/>
    </i>
    <i>
      <x v="4"/>
    </i>
    <i>
      <x v="5"/>
    </i>
    <i>
      <x v="6"/>
    </i>
    <i>
      <x v="7"/>
    </i>
    <i>
      <x v="8"/>
    </i>
    <i>
      <x v="9"/>
    </i>
  </rowItems>
  <colFields count="1">
    <field x="-2"/>
  </colFields>
  <colItems count="2">
    <i>
      <x/>
    </i>
    <i i="1">
      <x v="1"/>
    </i>
  </colItems>
  <dataFields count="2">
    <dataField name="Total Amount Transactioned" fld="1" baseField="0" baseItem="0" numFmtId="165"/>
    <dataField name="Transaction Total %" fld="3" showDataAs="percentOfCol" baseField="0" baseItem="2" numFmtId="10">
      <extLst>
        <ext xmlns:x14="http://schemas.microsoft.com/office/spreadsheetml/2009/9/main" uri="{E15A36E0-9728-4e99-A89B-3F7291B0FE68}">
          <x14:dataField sourceField="1" uniqueName="[__Xl2].[Measures].[Sum of Transaction Amount]"/>
        </ext>
      </extLst>
    </dataField>
  </dataFields>
  <formats count="35">
    <format dxfId="147">
      <pivotArea outline="0" collapsedLevelsAreSubtotals="1" fieldPosition="0"/>
    </format>
    <format dxfId="146">
      <pivotArea type="all" dataOnly="0" outline="0" fieldPosition="0"/>
    </format>
    <format dxfId="145">
      <pivotArea outline="0" collapsedLevelsAreSubtotals="1" fieldPosition="0"/>
    </format>
    <format dxfId="144">
      <pivotArea field="0" type="button" dataOnly="0" labelOnly="1" outline="0" axis="axisRow" fieldPosition="0"/>
    </format>
    <format dxfId="143">
      <pivotArea dataOnly="0" labelOnly="1" fieldPosition="0">
        <references count="1">
          <reference field="0" count="0"/>
        </references>
      </pivotArea>
    </format>
    <format dxfId="142">
      <pivotArea dataOnly="0" labelOnly="1" outline="0" axis="axisValues" fieldPosition="0"/>
    </format>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outline="0" axis="axisValues" fieldPosition="0"/>
    </format>
    <format dxfId="136">
      <pivotArea outline="0" fieldPosition="0">
        <references count="1">
          <reference field="4294967294" count="1">
            <x v="1"/>
          </reference>
        </references>
      </pivotArea>
    </format>
    <format dxfId="135">
      <pivotArea outline="0" collapsedLevelsAreSubtotals="1" fieldPosition="0"/>
    </format>
    <format dxfId="134">
      <pivotArea dataOnly="0" labelOnly="1" fieldPosition="0">
        <references count="1">
          <reference field="0" count="0"/>
        </references>
      </pivotArea>
    </format>
    <format dxfId="133">
      <pivotArea type="all" dataOnly="0" outline="0" fieldPosition="0"/>
    </format>
    <format dxfId="132">
      <pivotArea outline="0" collapsedLevelsAreSubtotals="1" fieldPosition="0"/>
    </format>
    <format dxfId="131">
      <pivotArea field="0" type="button" dataOnly="0" labelOnly="1" outline="0" axis="axisRow" fieldPosition="0"/>
    </format>
    <format dxfId="130">
      <pivotArea dataOnly="0" labelOnly="1" fieldPosition="0">
        <references count="1">
          <reference field="0" count="0"/>
        </references>
      </pivotArea>
    </format>
    <format dxfId="129">
      <pivotArea dataOnly="0" labelOnly="1" outline="0" fieldPosition="0">
        <references count="1">
          <reference field="4294967294" count="2">
            <x v="0"/>
            <x v="1"/>
          </reference>
        </references>
      </pivotArea>
    </format>
    <format dxfId="128">
      <pivotArea field="0" type="button" dataOnly="0" labelOnly="1" outline="0" axis="axisRow" fieldPosition="0"/>
    </format>
    <format dxfId="127">
      <pivotArea dataOnly="0" labelOnly="1" outline="0" fieldPosition="0">
        <references count="1">
          <reference field="4294967294" count="2">
            <x v="0"/>
            <x v="1"/>
          </reference>
        </references>
      </pivotArea>
    </format>
    <format dxfId="126">
      <pivotArea field="0" type="button" dataOnly="0" labelOnly="1" outline="0" axis="axisRow" fieldPosition="0"/>
    </format>
    <format dxfId="125">
      <pivotArea dataOnly="0" labelOnly="1" outline="0" fieldPosition="0">
        <references count="1">
          <reference field="4294967294" count="2">
            <x v="0"/>
            <x v="1"/>
          </reference>
        </references>
      </pivotArea>
    </format>
    <format dxfId="124">
      <pivotArea dataOnly="0" labelOnly="1" fieldPosition="0">
        <references count="1">
          <reference field="0" count="0"/>
        </references>
      </pivotArea>
    </format>
    <format dxfId="123">
      <pivotArea type="all" dataOnly="0" outline="0" fieldPosition="0"/>
    </format>
    <format dxfId="122">
      <pivotArea outline="0" collapsedLevelsAreSubtotals="1" fieldPosition="0"/>
    </format>
    <format dxfId="121">
      <pivotArea field="0" type="button" dataOnly="0" labelOnly="1" outline="0" axis="axisRow" fieldPosition="0"/>
    </format>
    <format dxfId="120">
      <pivotArea dataOnly="0" labelOnly="1" fieldPosition="0">
        <references count="1">
          <reference field="0" count="0"/>
        </references>
      </pivotArea>
    </format>
    <format dxfId="119">
      <pivotArea dataOnly="0" labelOnly="1" outline="0" fieldPosition="0">
        <references count="1">
          <reference field="4294967294" count="2">
            <x v="0"/>
            <x v="1"/>
          </reference>
        </references>
      </pivotArea>
    </format>
    <format dxfId="118">
      <pivotArea field="0" type="button" dataOnly="0" labelOnly="1" outline="0" axis="axisRow" fieldPosition="0"/>
    </format>
    <format dxfId="117">
      <pivotArea dataOnly="0" labelOnly="1" outline="0" fieldPosition="0">
        <references count="1">
          <reference field="4294967294" count="2">
            <x v="0"/>
            <x v="1"/>
          </reference>
        </references>
      </pivotArea>
    </format>
    <format dxfId="116">
      <pivotArea field="0" type="button" dataOnly="0" labelOnly="1" outline="0" axis="axisRow" fieldPosition="0"/>
    </format>
    <format dxfId="115">
      <pivotArea dataOnly="0" labelOnly="1" fieldPosition="0">
        <references count="1">
          <reference field="0" count="0"/>
        </references>
      </pivotArea>
    </format>
    <format dxfId="114">
      <pivotArea field="0" type="button" dataOnly="0" labelOnly="1" outline="0" axis="axisRow" fieldPosition="0"/>
    </format>
    <format dxfId="113">
      <pivotArea dataOnly="0" labelOnly="1" fieldPosition="0">
        <references count="1">
          <reference field="0" count="0"/>
        </references>
      </pivotArea>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Amount Transactioned"/>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15" showRowHeaders="1" showColHeaders="1" showRowStripes="0" showColStripes="0" showLastColumn="1"/>
  <filters count="1">
    <filter fld="0" type="count" id="1" iMeasureHier="38">
      <autoFilter ref="A1">
        <filterColumn colId="0">
          <top10 val="10" filterVal="10"/>
        </filterColumn>
      </autoFilter>
    </filter>
  </filters>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9CEC0B-2312-4041-A0E1-E6371AC09F09}" name="PivotTable9" cacheId="4493" applyNumberFormats="0" applyBorderFormats="0" applyFontFormats="0" applyPatternFormats="0" applyAlignmentFormats="0" applyWidthHeightFormats="1" dataCaption="Values" tag="c74c2f36-1a68-42da-a3a2-37558d862f64" updatedVersion="8" minRefreshableVersion="3" useAutoFormatting="1" subtotalHiddenItems="1" rowGrandTotals="0" colGrandTotals="0" itemPrintTitles="1" createdVersion="5" indent="0" outline="1" outlineData="1" multipleFieldFilters="0" chartFormat="25" rowHeaderCaption="Transaction_Type">
  <location ref="A28:B29" firstHeaderRow="0" firstDataRow="1" firstDataCol="0"/>
  <pivotFields count="5">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fld="2" subtotal="count" baseField="0" baseItem="0"/>
    <dataField fld="3" subtotal="count" baseField="0" baseItem="0"/>
  </dataFields>
  <formats count="1">
    <format dxfId="111">
      <pivotArea outline="0" collapsedLevelsAreSubtotals="1" fieldPosition="0"/>
    </format>
  </formats>
  <chartFormats count="2">
    <chartFormat chart="18" format="10" series="1">
      <pivotArea type="data" outline="0" fieldPosition="0">
        <references count="1">
          <reference field="4294967294" count="1" selected="0">
            <x v="0"/>
          </reference>
        </references>
      </pivotArea>
    </chartFormat>
    <chartFormat chart="18" format="11"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Average of Transaction Amount"/>
    <pivotHierarchy dragToData="1" caption="Average of Latency (ms)"/>
  </pivotHierarchies>
  <pivotTableStyleInfo name="PivotStyleLight16" showRowHeaders="1" showColHeaders="1" showRowStripes="0" showColStripes="0" showLastColumn="1"/>
  <filters count="2">
    <filter fld="0" type="count" id="1" iMeasureHier="38">
      <autoFilter ref="A1">
        <filterColumn colId="0">
          <top10 val="10" filterVal="10"/>
        </filterColumn>
      </autoFilter>
    </filter>
    <filter fld="1" type="count" id="2" iMeasureHier="31">
      <autoFilter ref="A1">
        <filterColumn colId="0">
          <top10 val="10" filterVal="10"/>
        </filterColumn>
      </autoFilter>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8F1EE8-7D91-4965-A5A5-D3332B3FF39C}" name="PivotTable7" cacheId="4490" applyNumberFormats="0" applyBorderFormats="0" applyFontFormats="0" applyPatternFormats="0" applyAlignmentFormats="0" applyWidthHeightFormats="1" dataCaption="Values" tag="ff134341-e3c4-4f61-a5d9-52f5a093dfe0" updatedVersion="8" minRefreshableVersion="3" useAutoFormatting="1" subtotalHiddenItems="1" itemPrintTitles="1" createdVersion="5" indent="0" outline="1" outlineData="1" multipleFieldFilters="0" chartFormat="17" rowHeaderCaption="Transaction_Type">
  <location ref="A22:C26" firstHeaderRow="0" firstDataRow="1" firstDataCol="1"/>
  <pivotFields count="4">
    <pivotField axis="axisRow" allDrilled="1" subtotalTop="0" showAll="0" defaultSubtotal="0" defaultAttributeDrillState="1">
      <items count="3">
        <item x="0"/>
        <item x="1"/>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fld="1" subtotal="count" baseField="0" baseItem="0"/>
    <dataField fld="2" subtotal="count" baseField="0" baseItem="0"/>
  </dataFields>
  <chartFormats count="2">
    <chartFormat chart="16"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5B417D-0A28-4BA0-B589-B892B43DB30D}" name="PivotTable26" cacheId="4475" applyNumberFormats="0" applyBorderFormats="0" applyFontFormats="0" applyPatternFormats="0" applyAlignmentFormats="0" applyWidthHeightFormats="1" dataCaption="Values" tag="f74b9d1b-b426-48eb-bff1-c9e3a247b244" updatedVersion="8" minRefreshableVersion="3" useAutoFormatting="1" subtotalHiddenItems="1" itemPrintTitles="1" createdVersion="5" indent="0" outline="1" outlineData="1" multipleFieldFilters="0" chartFormat="10" rowHeaderCaption="Month">
  <location ref="A1:B14" firstHeaderRow="1" firstDataRow="1" firstDataCol="1"/>
  <pivotFields count="3">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Total Transactions" fld="0" subtotal="count" baseField="0" baseItem="0"/>
  </dataFields>
  <chartFormats count="1">
    <chartFormat chart="3" format="1"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B94E0F-CECB-409F-B35D-1244DD620F1A}" name="PivotTable2" cacheId="4478" applyNumberFormats="0" applyBorderFormats="0" applyFontFormats="0" applyPatternFormats="0" applyAlignmentFormats="0" applyWidthHeightFormats="1" dataCaption="Values" tag="0d80dc04-e590-447f-817c-abdef7f4ed9d" updatedVersion="8" minRefreshableVersion="3" useAutoFormatting="1" subtotalHiddenItems="1" rowGrandTotals="0" colGrandTotals="0" itemPrintTitles="1" createdVersion="5" indent="0" outline="1" outlineData="1" multipleFieldFilters="0" chartFormat="10" rowHeaderCaption="Month">
  <location ref="L1:M51" firstHeaderRow="1" firstDataRow="1" firstDataCol="1"/>
  <pivotFields count="3">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dataField="1" subtotalTop="0" showAll="0" defaultSubtotal="0"/>
    <pivotField allDrilled="1" subtotalTop="0" showAll="0" dataSourceSort="1" defaultSubtotal="0" defaultAttributeDrillState="1"/>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fld="1"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D20EDF-E182-453E-AAA9-23A51AF927C8}" name="PivotTable1" cacheId="4481" applyNumberFormats="0" applyBorderFormats="0" applyFontFormats="0" applyPatternFormats="0" applyAlignmentFormats="0" applyWidthHeightFormats="1" dataCaption="Values" tag="a6458169-2868-46a1-8287-6b1ca7bdbe40" updatedVersion="8" minRefreshableVersion="3" useAutoFormatting="1" subtotalHiddenItems="1" itemPrintTitles="1" createdVersion="5" indent="0" outline="1" outlineData="1" multipleFieldFilters="0" chartFormat="13" rowHeaderCaption="Month">
  <location ref="I7:J59" firstHeaderRow="1" firstDataRow="1" firstDataCol="1"/>
  <pivotFields count="6">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4">
    <field x="3"/>
    <field x="4"/>
    <field x="1"/>
    <field x="0"/>
  </rowFields>
  <rowItems count="52">
    <i>
      <x/>
    </i>
    <i r="1">
      <x/>
    </i>
    <i r="2">
      <x/>
    </i>
    <i r="2">
      <x v="1"/>
    </i>
    <i r="2">
      <x v="2"/>
    </i>
    <i r="1">
      <x v="1"/>
    </i>
    <i r="2">
      <x v="3"/>
    </i>
    <i r="2">
      <x v="4"/>
    </i>
    <i r="2">
      <x v="5"/>
    </i>
    <i r="1">
      <x v="2"/>
    </i>
    <i r="2">
      <x v="6"/>
    </i>
    <i r="2">
      <x v="7"/>
    </i>
    <i r="2">
      <x v="8"/>
    </i>
    <i r="1">
      <x v="3"/>
    </i>
    <i r="2">
      <x v="9"/>
    </i>
    <i r="2">
      <x v="10"/>
    </i>
    <i r="2">
      <x v="11"/>
    </i>
    <i>
      <x v="1"/>
    </i>
    <i r="1">
      <x/>
    </i>
    <i r="2">
      <x/>
    </i>
    <i r="2">
      <x v="1"/>
    </i>
    <i r="2">
      <x v="2"/>
    </i>
    <i r="1">
      <x v="1"/>
    </i>
    <i r="2">
      <x v="3"/>
    </i>
    <i r="2">
      <x v="4"/>
    </i>
    <i r="2">
      <x v="5"/>
    </i>
    <i r="1">
      <x v="2"/>
    </i>
    <i r="2">
      <x v="6"/>
    </i>
    <i r="2">
      <x v="7"/>
    </i>
    <i r="2">
      <x v="8"/>
    </i>
    <i r="1">
      <x v="3"/>
    </i>
    <i r="2">
      <x v="9"/>
    </i>
    <i r="2">
      <x v="10"/>
    </i>
    <i r="2">
      <x v="11"/>
    </i>
    <i>
      <x v="2"/>
    </i>
    <i r="1">
      <x/>
    </i>
    <i r="2">
      <x/>
    </i>
    <i r="2">
      <x v="1"/>
    </i>
    <i r="2">
      <x v="2"/>
    </i>
    <i r="1">
      <x v="1"/>
    </i>
    <i r="2">
      <x v="3"/>
    </i>
    <i r="2">
      <x v="4"/>
    </i>
    <i r="2">
      <x v="5"/>
    </i>
    <i r="1">
      <x v="2"/>
    </i>
    <i r="2">
      <x v="6"/>
    </i>
    <i r="2">
      <x v="7"/>
    </i>
    <i r="2">
      <x v="8"/>
    </i>
    <i r="1">
      <x v="3"/>
    </i>
    <i r="2">
      <x v="9"/>
    </i>
    <i r="2">
      <x v="10"/>
    </i>
    <i r="2">
      <x v="11"/>
    </i>
    <i t="grand">
      <x/>
    </i>
  </rowItems>
  <colItems count="1">
    <i/>
  </colItems>
  <dataFields count="1">
    <dataField fld="2"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19"/>
    <rowHierarchyUsage hierarchyUsage="17"/>
    <rowHierarchyUsage hierarchyUsage="18"/>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48CD6B-3187-4AA7-81DC-4F321BD03F0F}" name="PivotTable28" cacheId="4469" applyNumberFormats="0" applyBorderFormats="0" applyFontFormats="0" applyPatternFormats="0" applyAlignmentFormats="0" applyWidthHeightFormats="1" dataCaption="Values" tag="bf56f8ba-0248-4a1b-abed-5187f2a53ea3" updatedVersion="8" minRefreshableVersion="3" useAutoFormatting="1" subtotalHiddenItems="1" itemPrintTitles="1" createdVersion="5" indent="0" outline="1" outlineData="1" multipleFieldFilters="0" chartFormat="10" rowHeaderCaption="Month">
  <location ref="I1:J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fld="1"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2CE098-4E2E-4505-88D0-8490A362AC1F}" name="PivotTable6" cacheId="4487" applyNumberFormats="0" applyBorderFormats="0" applyFontFormats="0" applyPatternFormats="0" applyAlignmentFormats="0" applyWidthHeightFormats="1" dataCaption="Values" tag="6b7eb80d-8ab2-481d-b162-f1f9e152407d" updatedVersion="8" minRefreshableVersion="3" useAutoFormatting="1" subtotalHiddenItems="1" itemPrintTitles="1" createdVersion="5" indent="0" outline="1" outlineData="1" multipleFieldFilters="0" chartFormat="15" rowHeaderCaption="Transaction_Type">
  <location ref="A16:B20" firstHeaderRow="1" firstDataRow="1" firstDataCol="1"/>
  <pivotFields count="3">
    <pivotField dataField="1" subtotalTop="0" showAll="0" defaultSubtotal="0"/>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4">
    <i>
      <x/>
    </i>
    <i>
      <x v="2"/>
    </i>
    <i>
      <x v="1"/>
    </i>
    <i t="grand">
      <x/>
    </i>
  </rowItems>
  <colItems count="1">
    <i/>
  </colItems>
  <dataFields count="1">
    <dataField name="Total Transactions" fld="0" subtotal="count" showDataAs="percentOfTotal" baseField="1" baseItem="0" numFmtId="10"/>
  </dataFields>
  <chartFormats count="9">
    <chartFormat chart="3" format="1"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1" count="1" selected="0">
            <x v="1"/>
          </reference>
        </references>
      </pivotArea>
    </chartFormat>
    <chartFormat chart="11" format="3">
      <pivotArea type="data" outline="0" fieldPosition="0">
        <references count="2">
          <reference field="4294967294" count="1" selected="0">
            <x v="0"/>
          </reference>
          <reference field="1" count="1" selected="0">
            <x v="0"/>
          </reference>
        </references>
      </pivotArea>
    </chartFormat>
    <chartFormat chart="11" format="4">
      <pivotArea type="data" outline="0" fieldPosition="0">
        <references count="2">
          <reference field="4294967294" count="1" selected="0">
            <x v="0"/>
          </reference>
          <reference field="1" count="1" selected="0">
            <x v="2"/>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1" count="1" selected="0">
            <x v="0"/>
          </reference>
        </references>
      </pivotArea>
    </chartFormat>
    <chartFormat chart="14" format="11">
      <pivotArea type="data" outline="0" fieldPosition="0">
        <references count="2">
          <reference field="4294967294" count="1" selected="0">
            <x v="0"/>
          </reference>
          <reference field="1" count="1" selected="0">
            <x v="1"/>
          </reference>
        </references>
      </pivotArea>
    </chartFormat>
    <chartFormat chart="14" format="12">
      <pivotArea type="data" outline="0" fieldPosition="0">
        <references count="2">
          <reference field="4294967294" count="1" selected="0">
            <x v="0"/>
          </reference>
          <reference field="1" count="1" selected="0">
            <x v="2"/>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D1A039-E945-4D75-923B-7098409A8285}" name="PivotTable3" cacheId="4463" applyNumberFormats="0" applyBorderFormats="0" applyFontFormats="0" applyPatternFormats="0" applyAlignmentFormats="0" applyWidthHeightFormats="1" dataCaption="Values" tag="bf56f8ba-0248-4a1b-abed-5187f2a53ea3" updatedVersion="8" minRefreshableVersion="3" useAutoFormatting="1" subtotalHiddenItems="1" itemPrintTitles="1" createdVersion="5" indent="0" outline="1" outlineData="1" multipleFieldFilters="0" chartFormat="10" rowHeaderCaption="Month">
  <location ref="Q6:Q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6A6574-EA07-4E93-8EA2-CFBB25E3A4C9}" name="PivotTable27" cacheId="4472" dataPosition="0" applyNumberFormats="0" applyBorderFormats="0" applyFontFormats="0" applyPatternFormats="0" applyAlignmentFormats="0" applyWidthHeightFormats="1" dataCaption="Values" tag="3f4f4e45-74ca-435f-a5a0-f95ac6b40388" updatedVersion="8" minRefreshableVersion="3" useAutoFormatting="1" subtotalHiddenItems="1" itemPrintTitles="1" createdVersion="5" indent="0" outline="1" outlineData="1" multipleFieldFilters="0" chartFormat="21" rowHeaderCaption="Month">
  <location ref="E1:G14"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showDataAs="percentOfTotal" baseField="0" baseItem="0" numFmtId="10"/>
    <dataField fld="2" subtotal="count" showDataAs="percentOfTotal" baseField="0" baseItem="0" numFmtId="10"/>
  </dataFields>
  <chartFormats count="2">
    <chartFormat chart="16"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caption="Total Transaction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045A2A-13A3-433E-888B-44C2694330B5}" name="PivotTable4" cacheId="4466" applyNumberFormats="0" applyBorderFormats="0" applyFontFormats="0" applyPatternFormats="0" applyAlignmentFormats="0" applyWidthHeightFormats="1" dataCaption="Values" tag="33dd1794-eef1-4ea8-9204-54d7e1991ba3" updatedVersion="8" minRefreshableVersion="3" useAutoFormatting="1" subtotalHiddenItems="1" itemPrintTitles="1" createdVersion="5" indent="0" outline="1" outlineData="1" multipleFieldFilters="0">
  <location ref="Q1:Q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Transaction Amount" fld="0" baseField="0" baseItem="0" numFmtId="166"/>
  </dataFields>
  <formats count="1">
    <format dxfId="112">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_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C8663A9-148F-4F04-BD97-626438B32BA9}" sourceName="[transaction_data].[Year]">
  <pivotTables>
    <pivotTable tabId="2" name="PivotTable3"/>
    <pivotTable tabId="2" name="PivotTable4"/>
    <pivotTable tabId="1" name="PivotTable3"/>
    <pivotTable tabId="2" name="PivotTable28"/>
    <pivotTable tabId="2" name="PivotTable27"/>
    <pivotTable tabId="2" name="PivotTable26"/>
    <pivotTable tabId="2" name="PivotTable2"/>
    <pivotTable tabId="2" name="PivotTable1"/>
    <pivotTable tabId="2" name="PivotTable6"/>
    <pivotTable tabId="2" name="PivotTable7"/>
    <pivotTable tabId="2" name="PivotTable9"/>
  </pivotTables>
  <data>
    <olap pivotCacheId="1603298638">
      <levels count="2">
        <level uniqueName="[transaction_data].[Year].[(All)]" sourceCaption="(All)" count="0"/>
        <level uniqueName="[transaction_data].[Year].[Year]" sourceCaption="Year" count="3">
          <ranges>
            <range startItem="0">
              <i n="[transaction_data].[Year].&amp;[2022]" c="2022"/>
              <i n="[transaction_data].[Year].&amp;[2023]" c="2023"/>
              <i n="[transaction_data].[Year].&amp;[2024]" c="2024"/>
            </range>
          </ranges>
        </level>
      </levels>
      <selections count="1">
        <selection n="[transaction_data].[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Used1" xr10:uid="{06EAB7E7-0C94-4DAE-8375-77B543D7D62D}" sourceName="[transaction_data].[Device Used]">
  <pivotTables>
    <pivotTable tabId="2" name="PivotTable3"/>
    <pivotTable tabId="2" name="PivotTable4"/>
    <pivotTable tabId="2" name="PivotTable28"/>
    <pivotTable tabId="2" name="PivotTable27"/>
    <pivotTable tabId="2" name="PivotTable26"/>
    <pivotTable tabId="2" name="PivotTable2"/>
    <pivotTable tabId="2" name="PivotTable1"/>
    <pivotTable tabId="1" name="PivotTable3"/>
    <pivotTable tabId="2" name="PivotTable6"/>
    <pivotTable tabId="2" name="PivotTable7"/>
    <pivotTable tabId="2" name="PivotTable9"/>
  </pivotTables>
  <data>
    <olap pivotCacheId="1603298638">
      <levels count="2">
        <level uniqueName="[transaction_data].[Device Used].[(All)]" sourceCaption="(All)" count="0"/>
        <level uniqueName="[transaction_data].[Device Used].[Device Used]" sourceCaption="Device Used" count="2">
          <ranges>
            <range startItem="0">
              <i n="[transaction_data].[Device Used].&amp;[Desktop]" c="Desktop"/>
              <i n="[transaction_data].[Device Used].&amp;[Mobile]" c="Mobile"/>
            </range>
          </ranges>
        </level>
      </levels>
      <selections count="1">
        <selection n="[transaction_data].[Device Use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Range1" xr10:uid="{773377C4-E094-41E3-B9BD-E38AB876220E}" sourceName="[transaction_data].[Amount Range]">
  <pivotTables>
    <pivotTable tabId="2" name="PivotTable3"/>
    <pivotTable tabId="1" name="PivotTable3"/>
    <pivotTable tabId="2" name="PivotTable4"/>
    <pivotTable tabId="2" name="PivotTable28"/>
    <pivotTable tabId="2" name="PivotTable27"/>
    <pivotTable tabId="2" name="PivotTable26"/>
    <pivotTable tabId="2" name="PivotTable2"/>
    <pivotTable tabId="2" name="PivotTable1"/>
    <pivotTable tabId="2" name="PivotTable6"/>
    <pivotTable tabId="2" name="PivotTable7"/>
    <pivotTable tabId="2" name="PivotTable9"/>
  </pivotTables>
  <data>
    <olap pivotCacheId="1603298638">
      <levels count="2">
        <level uniqueName="[transaction_data].[Amount Range].[(All)]" sourceCaption="(All)" count="0"/>
        <level uniqueName="[transaction_data].[Amount Range].[Amount Range]" sourceCaption="Amount Range" count="4">
          <ranges>
            <range startItem="0">
              <i n="[transaction_data].[Amount Range].&amp;[10,000-25,000]" c="10,000-25,000"/>
              <i n="[transaction_data].[Amount Range].&amp;[100,000+]" c="100,000+"/>
              <i n="[transaction_data].[Amount Range].&amp;[25,001-50,000]" c="25,001-50,000"/>
              <i n="[transaction_data].[Amount Range].&amp;[50,001-100,000]" c="50,001-100,000"/>
            </range>
          </ranges>
        </level>
      </levels>
      <selections count="1">
        <selection n="[transaction_data].[Amount Rang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twork_Slice_ID" xr10:uid="{4583F222-430C-44BB-AC10-BB24D727BC0D}" sourceName="[transaction_data].[Network Slice ID]">
  <pivotTables>
    <pivotTable tabId="2" name="PivotTable1"/>
    <pivotTable tabId="2" name="PivotTable2"/>
    <pivotTable tabId="2" name="PivotTable26"/>
    <pivotTable tabId="2" name="PivotTable27"/>
    <pivotTable tabId="2" name="PivotTable28"/>
    <pivotTable tabId="2" name="PivotTable3"/>
    <pivotTable tabId="2" name="PivotTable4"/>
    <pivotTable tabId="2" name="PivotTable6"/>
    <pivotTable tabId="1" name="PivotTable3"/>
    <pivotTable tabId="2" name="PivotTable7"/>
    <pivotTable tabId="2" name="PivotTable9"/>
  </pivotTables>
  <data>
    <olap pivotCacheId="1603298638">
      <levels count="2">
        <level uniqueName="[transaction_data].[Network Slice ID].[(All)]" sourceCaption="(All)" count="0"/>
        <level uniqueName="[transaction_data].[Network Slice ID].[Network Slice ID]" sourceCaption="Network Slice ID" count="3">
          <ranges>
            <range startItem="0">
              <i n="[transaction_data].[Network Slice ID].&amp;[Slice1]" c="Slice1"/>
              <i n="[transaction_data].[Network Slice ID].&amp;[Slice2]" c="Slice2"/>
              <i n="[transaction_data].[Network Slice ID].&amp;[Slice3]" c="Slice3"/>
            </range>
          </ranges>
        </level>
      </levels>
      <selections count="1">
        <selection n="[transaction_data].[Network Slice I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BA8ECDD-9E90-4BF7-8D89-C0DE629FF916}" cache="Slicer_Year1" caption="Year" columnCount="3" level="1" style="Slicer Style 1" rowHeight="257175"/>
  <slicer name="Device Used" xr10:uid="{4AD71D78-C5E9-454E-9048-E244B6FB0BC8}" cache="Slicer_Device_Used1" caption="Device Used" columnCount="2" level="1" style="Slicer Style 1" rowHeight="257175"/>
  <slicer name="Amount Range" xr10:uid="{71CA2EF1-B32F-4231-B985-05DB52E0A8BC}" cache="Slicer_Amount_Range1" caption="Amount Range" columnCount="4"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4C370E5-D9AC-49BD-A3B7-F0EE185A39DD}" cache="Slicer_Year1" caption="Year" columnCount="3" level="1" style="Slicer Style 1" rowHeight="257175"/>
  <slicer name="Device Used 1" xr10:uid="{1F2FD3EE-A989-4E3D-B9D0-A96682545D05}" cache="Slicer_Device_Used1" caption="Device Used" columnCount="2" level="1" style="Slicer Style 1" rowHeight="257175"/>
  <slicer name="Amount Range 1" xr10:uid="{47121B9F-95AD-4C42-9CFC-27BDD45C8C8E}" cache="Slicer_Amount_Range1" caption="Amount Range" columnCount="4" level="1" style="Slicer Style 1" rowHeight="257175"/>
  <slicer name="Network Slice ID" xr10:uid="{A4BAC60A-B2B0-4AB0-84BA-6F8F18AC8A7B}" cache="Slicer_Network_Slice_ID" caption="Network Slice ID" columnCount="3" level="1" style="Slicer Style 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D5E9C-6A71-4444-A50F-4EB653B10B3F}">
  <dimension ref="A5:Z18"/>
  <sheetViews>
    <sheetView showGridLines="0" tabSelected="1" zoomScale="110" zoomScaleNormal="110" workbookViewId="0">
      <selection activeCell="Q8" sqref="Q8"/>
    </sheetView>
  </sheetViews>
  <sheetFormatPr defaultColWidth="0" defaultRowHeight="15" x14ac:dyDescent="0.25"/>
  <cols>
    <col min="1" max="1" width="2.7109375" style="10" customWidth="1"/>
    <col min="2" max="2" width="9.140625" style="10" customWidth="1"/>
    <col min="3" max="3" width="14.28515625" style="10" customWidth="1"/>
    <col min="4" max="14" width="9.140625" style="10" customWidth="1"/>
    <col min="15" max="15" width="15.42578125" style="11" bestFit="1" customWidth="1"/>
    <col min="16" max="16" width="20.7109375" style="11" customWidth="1"/>
    <col min="17" max="17" width="15.42578125" style="10" bestFit="1" customWidth="1"/>
    <col min="18" max="18" width="28.5703125" style="11" bestFit="1" customWidth="1"/>
    <col min="19" max="20" width="20.140625" style="10" bestFit="1" customWidth="1"/>
    <col min="21" max="26" width="9.140625" style="10" customWidth="1"/>
    <col min="27" max="16384" width="9.140625" style="10" hidden="1"/>
  </cols>
  <sheetData>
    <row r="5" spans="2:21" ht="31.5" x14ac:dyDescent="0.25">
      <c r="Q5" s="19"/>
      <c r="R5" s="19" t="s">
        <v>78</v>
      </c>
      <c r="S5" s="20"/>
    </row>
    <row r="6" spans="2:21" ht="28.5" x14ac:dyDescent="0.25">
      <c r="Q6" s="18"/>
      <c r="R6" s="18">
        <f>GETPIVOTDATA("[Measures].[Sum of Transaction Amount]",'Pivot Tables'!$Q$1)</f>
        <v>454230848</v>
      </c>
      <c r="S6" s="21"/>
      <c r="U6" s="21"/>
    </row>
    <row r="7" spans="2:21" x14ac:dyDescent="0.25">
      <c r="Q7" s="11"/>
    </row>
    <row r="8" spans="2:21" ht="15.75" x14ac:dyDescent="0.25">
      <c r="Q8" s="15" t="s">
        <v>75</v>
      </c>
      <c r="R8" s="15" t="s">
        <v>78</v>
      </c>
      <c r="S8" s="15" t="s">
        <v>77</v>
      </c>
    </row>
    <row r="9" spans="2:21" x14ac:dyDescent="0.25">
      <c r="Q9" s="12" t="s">
        <v>73</v>
      </c>
      <c r="R9" s="13">
        <v>16317480</v>
      </c>
      <c r="S9" s="14">
        <v>0.13959771597581147</v>
      </c>
    </row>
    <row r="10" spans="2:21" ht="24" x14ac:dyDescent="0.25">
      <c r="B10" s="24"/>
      <c r="C10" s="24"/>
      <c r="Q10" s="12" t="s">
        <v>57</v>
      </c>
      <c r="R10" s="13">
        <v>11718059</v>
      </c>
      <c r="S10" s="14">
        <v>0.10024919730680236</v>
      </c>
    </row>
    <row r="11" spans="2:21" ht="24" x14ac:dyDescent="0.25">
      <c r="B11" s="25"/>
      <c r="C11" s="25"/>
      <c r="Q11" s="12" t="s">
        <v>65</v>
      </c>
      <c r="R11" s="13">
        <v>11689988</v>
      </c>
      <c r="S11" s="14">
        <v>0.10000904702102557</v>
      </c>
    </row>
    <row r="12" spans="2:21" x14ac:dyDescent="0.25">
      <c r="Q12" s="12" t="s">
        <v>45</v>
      </c>
      <c r="R12" s="13">
        <v>11211311</v>
      </c>
      <c r="S12" s="14">
        <v>9.5913916161961946E-2</v>
      </c>
    </row>
    <row r="13" spans="2:21" x14ac:dyDescent="0.25">
      <c r="Q13" s="12" t="s">
        <v>49</v>
      </c>
      <c r="R13" s="13">
        <v>11182182</v>
      </c>
      <c r="S13" s="14">
        <v>9.5664714577608279E-2</v>
      </c>
    </row>
    <row r="14" spans="2:21" x14ac:dyDescent="0.25">
      <c r="Q14" s="12" t="s">
        <v>53</v>
      </c>
      <c r="R14" s="13">
        <v>10939994</v>
      </c>
      <c r="S14" s="14">
        <v>9.3592771383147505E-2</v>
      </c>
    </row>
    <row r="15" spans="2:21" x14ac:dyDescent="0.25">
      <c r="Q15" s="12" t="s">
        <v>43</v>
      </c>
      <c r="R15" s="13">
        <v>10947213</v>
      </c>
      <c r="S15" s="14">
        <v>9.3654530668994915E-2</v>
      </c>
    </row>
    <row r="16" spans="2:21" x14ac:dyDescent="0.25">
      <c r="Q16" s="12" t="s">
        <v>58</v>
      </c>
      <c r="R16" s="13">
        <v>10912811</v>
      </c>
      <c r="S16" s="14">
        <v>9.3360218028501404E-2</v>
      </c>
    </row>
    <row r="17" spans="17:19" x14ac:dyDescent="0.25">
      <c r="Q17" s="12" t="s">
        <v>33</v>
      </c>
      <c r="R17" s="13">
        <v>11025182</v>
      </c>
      <c r="S17" s="14">
        <v>9.4321563465536898E-2</v>
      </c>
    </row>
    <row r="18" spans="17:19" x14ac:dyDescent="0.25">
      <c r="Q18" s="12" t="s">
        <v>56</v>
      </c>
      <c r="R18" s="13">
        <v>10945085</v>
      </c>
      <c r="S18" s="14">
        <v>9.3636325410609636E-2</v>
      </c>
    </row>
  </sheetData>
  <mergeCells count="2">
    <mergeCell ref="B10:C10"/>
    <mergeCell ref="B11:C1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960D-7D58-4543-B163-F2ABFE42F000}">
  <dimension ref="A5:Z18"/>
  <sheetViews>
    <sheetView showGridLines="0" zoomScaleNormal="100" workbookViewId="0">
      <selection activeCell="T32" sqref="T32"/>
    </sheetView>
  </sheetViews>
  <sheetFormatPr defaultColWidth="0" defaultRowHeight="15" x14ac:dyDescent="0.25"/>
  <cols>
    <col min="1" max="1" width="2.7109375" style="10" customWidth="1"/>
    <col min="2" max="2" width="9.140625" style="10" customWidth="1"/>
    <col min="3" max="3" width="14.28515625" style="10" customWidth="1"/>
    <col min="4" max="14" width="9.140625" style="10" customWidth="1"/>
    <col min="15" max="15" width="15.42578125" style="11" bestFit="1" customWidth="1"/>
    <col min="16" max="16" width="20.7109375" style="11" customWidth="1"/>
    <col min="17" max="17" width="15.42578125" style="10" bestFit="1" customWidth="1"/>
    <col min="18" max="18" width="28.5703125" style="11" bestFit="1" customWidth="1"/>
    <col min="19" max="20" width="20.140625" style="10" bestFit="1" customWidth="1"/>
    <col min="21" max="26" width="9.140625" style="10" customWidth="1"/>
    <col min="27" max="16384" width="9.140625" style="10" hidden="1"/>
  </cols>
  <sheetData>
    <row r="5" spans="2:21" ht="31.5" x14ac:dyDescent="0.25">
      <c r="Q5" s="19"/>
      <c r="R5" s="19"/>
      <c r="S5" s="20"/>
    </row>
    <row r="6" spans="2:21" ht="28.5" x14ac:dyDescent="0.25">
      <c r="Q6" s="18"/>
      <c r="R6" s="18"/>
      <c r="S6" s="21"/>
      <c r="U6" s="21"/>
    </row>
    <row r="7" spans="2:21" x14ac:dyDescent="0.25">
      <c r="Q7" s="11"/>
    </row>
    <row r="8" spans="2:21" x14ac:dyDescent="0.25">
      <c r="Q8" s="11"/>
      <c r="S8" s="11"/>
    </row>
    <row r="9" spans="2:21" x14ac:dyDescent="0.25">
      <c r="Q9" s="11"/>
      <c r="S9" s="11"/>
    </row>
    <row r="10" spans="2:21" ht="24" x14ac:dyDescent="0.25">
      <c r="B10" s="24"/>
      <c r="C10" s="24"/>
      <c r="Q10" s="11"/>
      <c r="S10" s="11"/>
    </row>
    <row r="11" spans="2:21" ht="24" x14ac:dyDescent="0.25">
      <c r="B11" s="25"/>
      <c r="C11" s="25"/>
      <c r="Q11" s="11"/>
      <c r="S11" s="11"/>
    </row>
    <row r="12" spans="2:21" x14ac:dyDescent="0.25">
      <c r="Q12" s="11"/>
      <c r="S12" s="11"/>
    </row>
    <row r="13" spans="2:21" x14ac:dyDescent="0.25">
      <c r="Q13" s="11"/>
      <c r="S13" s="11"/>
    </row>
    <row r="14" spans="2:21" x14ac:dyDescent="0.25">
      <c r="Q14" s="11"/>
      <c r="S14" s="11"/>
    </row>
    <row r="15" spans="2:21" x14ac:dyDescent="0.25">
      <c r="Q15" s="11"/>
      <c r="S15" s="11"/>
    </row>
    <row r="16" spans="2:21" x14ac:dyDescent="0.25">
      <c r="Q16" s="11"/>
      <c r="S16" s="11"/>
    </row>
    <row r="17" spans="17:19" x14ac:dyDescent="0.25">
      <c r="Q17" s="11"/>
      <c r="S17" s="11"/>
    </row>
    <row r="18" spans="17:19" x14ac:dyDescent="0.25">
      <c r="Q18" s="11"/>
      <c r="S18" s="11"/>
    </row>
  </sheetData>
  <mergeCells count="2">
    <mergeCell ref="B10:C10"/>
    <mergeCell ref="B11:C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18A63-8AB9-447A-AFD5-15D6AEA49E1E}">
  <dimension ref="A1:R59"/>
  <sheetViews>
    <sheetView workbookViewId="0">
      <selection activeCell="B29" sqref="A29:B29"/>
    </sheetView>
  </sheetViews>
  <sheetFormatPr defaultRowHeight="15" x14ac:dyDescent="0.25"/>
  <cols>
    <col min="1" max="1" width="18.140625" bestFit="1" customWidth="1"/>
    <col min="2" max="2" width="22.7109375" bestFit="1" customWidth="1"/>
    <col min="3" max="3" width="18.5703125" bestFit="1" customWidth="1"/>
    <col min="4" max="4" width="17.28515625" bestFit="1" customWidth="1"/>
    <col min="5" max="5" width="11.28515625" bestFit="1" customWidth="1"/>
    <col min="6" max="6" width="23.140625" bestFit="1" customWidth="1"/>
    <col min="7" max="7" width="18.5703125" bestFit="1" customWidth="1"/>
    <col min="8" max="8" width="6.140625" bestFit="1" customWidth="1"/>
    <col min="9" max="9" width="11.28515625" bestFit="1" customWidth="1"/>
    <col min="10" max="10" width="8" bestFit="1" customWidth="1"/>
    <col min="11" max="11" width="2.5703125" customWidth="1"/>
    <col min="12" max="12" width="15.140625" bestFit="1" customWidth="1"/>
    <col min="13" max="13" width="17.5703125" bestFit="1" customWidth="1"/>
    <col min="14" max="14" width="16.85546875" bestFit="1" customWidth="1"/>
    <col min="15" max="15" width="16.85546875" style="8" bestFit="1" customWidth="1"/>
    <col min="16" max="16" width="16.85546875" style="9" bestFit="1" customWidth="1"/>
    <col min="17" max="17" width="26.140625" bestFit="1" customWidth="1"/>
    <col min="18" max="19" width="11.28515625" bestFit="1" customWidth="1"/>
    <col min="20" max="61" width="16.85546875" bestFit="1" customWidth="1"/>
    <col min="62" max="62" width="11.28515625" bestFit="1" customWidth="1"/>
  </cols>
  <sheetData>
    <row r="1" spans="1:18" x14ac:dyDescent="0.25">
      <c r="A1" s="1" t="s">
        <v>18</v>
      </c>
      <c r="B1" t="s">
        <v>19</v>
      </c>
      <c r="E1" s="1" t="s">
        <v>18</v>
      </c>
      <c r="F1" t="s">
        <v>4</v>
      </c>
      <c r="G1" t="s">
        <v>5</v>
      </c>
      <c r="I1" s="1" t="s">
        <v>18</v>
      </c>
      <c r="J1" t="s">
        <v>85</v>
      </c>
      <c r="L1" s="1" t="s">
        <v>18</v>
      </c>
      <c r="M1" t="s">
        <v>19</v>
      </c>
      <c r="O1" s="8" t="s">
        <v>75</v>
      </c>
      <c r="Q1" t="s">
        <v>76</v>
      </c>
    </row>
    <row r="2" spans="1:18" x14ac:dyDescent="0.25">
      <c r="A2" s="2" t="s">
        <v>6</v>
      </c>
      <c r="B2" s="3">
        <v>613</v>
      </c>
      <c r="E2" s="2" t="s">
        <v>6</v>
      </c>
      <c r="F2" s="4">
        <v>0.10383327130628954</v>
      </c>
      <c r="G2" s="4">
        <v>8.771929824561403E-2</v>
      </c>
      <c r="I2" s="2" t="s">
        <v>1</v>
      </c>
      <c r="J2" s="23">
        <v>75.764645950076414</v>
      </c>
      <c r="L2" s="2" t="s">
        <v>25</v>
      </c>
      <c r="M2" s="3">
        <v>93</v>
      </c>
      <c r="O2" s="8" t="str" cm="1">
        <f t="array" ref="O2:O51">L2:L51</f>
        <v>Alabama</v>
      </c>
      <c r="P2" s="9" cm="1">
        <f t="array" ref="P2:P51">M2:M51</f>
        <v>93</v>
      </c>
      <c r="Q2" s="16">
        <v>454230848</v>
      </c>
    </row>
    <row r="3" spans="1:18" x14ac:dyDescent="0.25">
      <c r="A3" s="2" t="s">
        <v>7</v>
      </c>
      <c r="B3" s="3">
        <v>393</v>
      </c>
      <c r="E3" s="2" t="s">
        <v>7</v>
      </c>
      <c r="F3" s="4">
        <v>6.7361369557126904E-2</v>
      </c>
      <c r="G3" s="4">
        <v>4.9441786283891544E-2</v>
      </c>
      <c r="I3" s="2" t="s">
        <v>2</v>
      </c>
      <c r="J3" s="23">
        <v>74.785966683493186</v>
      </c>
      <c r="L3" s="2" t="s">
        <v>26</v>
      </c>
      <c r="M3" s="3">
        <v>100</v>
      </c>
      <c r="O3" s="8" t="str">
        <v>Alaska</v>
      </c>
      <c r="P3" s="9">
        <v>100</v>
      </c>
      <c r="Q3" s="17">
        <f>GETPIVOTDATA("[Measures].[Sum of Transaction Amount]",$Q$1)</f>
        <v>454230848</v>
      </c>
    </row>
    <row r="4" spans="1:18" x14ac:dyDescent="0.25">
      <c r="A4" s="2" t="s">
        <v>8</v>
      </c>
      <c r="B4" s="3">
        <v>510</v>
      </c>
      <c r="E4" s="2" t="s">
        <v>8</v>
      </c>
      <c r="F4" s="4">
        <v>8.6341644957201341E-2</v>
      </c>
      <c r="G4" s="4">
        <v>7.3365231259968106E-2</v>
      </c>
      <c r="I4" s="2" t="s">
        <v>3</v>
      </c>
      <c r="J4" s="23">
        <v>74.706854642683524</v>
      </c>
      <c r="L4" s="2" t="s">
        <v>27</v>
      </c>
      <c r="M4" s="3">
        <v>121</v>
      </c>
      <c r="O4" s="8" t="str">
        <v>Arizona</v>
      </c>
      <c r="P4" s="9">
        <v>121</v>
      </c>
    </row>
    <row r="5" spans="1:18" x14ac:dyDescent="0.25">
      <c r="A5" s="2" t="s">
        <v>9</v>
      </c>
      <c r="B5" s="3">
        <v>480</v>
      </c>
      <c r="E5" s="2" t="s">
        <v>9</v>
      </c>
      <c r="F5" s="4">
        <v>7.8898399702270194E-2</v>
      </c>
      <c r="G5" s="4">
        <v>8.9314194577352471E-2</v>
      </c>
      <c r="I5" s="2" t="s">
        <v>0</v>
      </c>
      <c r="J5" s="23">
        <v>75.078986835527417</v>
      </c>
      <c r="L5" s="2" t="s">
        <v>28</v>
      </c>
      <c r="M5" s="3">
        <v>122</v>
      </c>
      <c r="O5" s="8" t="str">
        <v>Arkansas</v>
      </c>
      <c r="P5" s="9">
        <v>122</v>
      </c>
    </row>
    <row r="6" spans="1:18" x14ac:dyDescent="0.25">
      <c r="A6" s="2" t="s">
        <v>10</v>
      </c>
      <c r="B6" s="3">
        <v>537</v>
      </c>
      <c r="E6" s="2" t="s">
        <v>10</v>
      </c>
      <c r="F6" s="4">
        <v>8.6899888351321175E-2</v>
      </c>
      <c r="G6" s="4">
        <v>0.11164274322169059</v>
      </c>
      <c r="L6" s="2" t="s">
        <v>29</v>
      </c>
      <c r="M6" s="3">
        <v>121</v>
      </c>
      <c r="O6" s="8" t="str">
        <v>California</v>
      </c>
      <c r="P6" s="9">
        <v>121</v>
      </c>
      <c r="Q6" t="s">
        <v>24</v>
      </c>
    </row>
    <row r="7" spans="1:18" x14ac:dyDescent="0.25">
      <c r="A7" s="2" t="s">
        <v>11</v>
      </c>
      <c r="B7" s="3">
        <v>469</v>
      </c>
      <c r="E7" s="2" t="s">
        <v>11</v>
      </c>
      <c r="F7" s="4">
        <v>7.4060290286564939E-2</v>
      </c>
      <c r="G7" s="4">
        <v>0.11323763955342903</v>
      </c>
      <c r="I7" s="1" t="s">
        <v>18</v>
      </c>
      <c r="J7" t="s">
        <v>24</v>
      </c>
      <c r="L7" s="2" t="s">
        <v>30</v>
      </c>
      <c r="M7" s="3">
        <v>105</v>
      </c>
      <c r="O7" s="8" t="str">
        <v>Colorado</v>
      </c>
      <c r="P7" s="9">
        <v>105</v>
      </c>
      <c r="Q7" s="7">
        <v>0.42926178970171636</v>
      </c>
    </row>
    <row r="8" spans="1:18" x14ac:dyDescent="0.25">
      <c r="A8" s="2" t="s">
        <v>12</v>
      </c>
      <c r="B8" s="3">
        <v>496</v>
      </c>
      <c r="E8" s="2" t="s">
        <v>12</v>
      </c>
      <c r="F8" s="4">
        <v>8.4108671380721992E-2</v>
      </c>
      <c r="G8" s="4">
        <v>7.0175438596491224E-2</v>
      </c>
      <c r="I8" s="2">
        <v>2022</v>
      </c>
      <c r="J8" s="26"/>
      <c r="L8" s="2" t="s">
        <v>31</v>
      </c>
      <c r="M8" s="3">
        <v>85</v>
      </c>
      <c r="O8" s="8" t="str">
        <v>Connecticut</v>
      </c>
      <c r="P8" s="9">
        <v>85</v>
      </c>
    </row>
    <row r="9" spans="1:18" x14ac:dyDescent="0.25">
      <c r="A9" s="2" t="s">
        <v>13</v>
      </c>
      <c r="B9" s="3">
        <v>496</v>
      </c>
      <c r="E9" s="2" t="s">
        <v>13</v>
      </c>
      <c r="F9" s="4">
        <v>8.1689616672869378E-2</v>
      </c>
      <c r="G9" s="4">
        <v>9.0909090909090912E-2</v>
      </c>
      <c r="I9" s="5" t="s">
        <v>20</v>
      </c>
      <c r="J9" s="26"/>
      <c r="L9" s="2" t="s">
        <v>32</v>
      </c>
      <c r="M9" s="3">
        <v>115</v>
      </c>
      <c r="O9" s="8" t="str">
        <v>Delaware</v>
      </c>
      <c r="P9" s="9">
        <v>115</v>
      </c>
      <c r="Q9" t="s">
        <v>79</v>
      </c>
      <c r="R9" s="4">
        <f>100%-GETPIVOTDATA("[Measures].[Fraud %]",$Q$6)</f>
        <v>0.57073821029828364</v>
      </c>
    </row>
    <row r="10" spans="1:18" x14ac:dyDescent="0.25">
      <c r="A10" s="2" t="s">
        <v>14</v>
      </c>
      <c r="B10" s="3">
        <v>480</v>
      </c>
      <c r="E10" s="2" t="s">
        <v>14</v>
      </c>
      <c r="F10" s="4">
        <v>8.1689616672869378E-2</v>
      </c>
      <c r="G10" s="4">
        <v>6.5390749601275916E-2</v>
      </c>
      <c r="I10" s="6" t="s">
        <v>6</v>
      </c>
      <c r="J10" s="7">
        <v>0.36792452830188677</v>
      </c>
      <c r="L10" s="2" t="s">
        <v>33</v>
      </c>
      <c r="M10" s="3">
        <v>148</v>
      </c>
      <c r="O10" s="8" t="str">
        <v>Florida</v>
      </c>
      <c r="P10" s="9">
        <v>148</v>
      </c>
      <c r="Q10" t="s">
        <v>80</v>
      </c>
      <c r="R10" s="22">
        <f>GETPIVOTDATA("[Measures].[Fraud %]",$Q$6)</f>
        <v>0.42926178970171636</v>
      </c>
    </row>
    <row r="11" spans="1:18" x14ac:dyDescent="0.25">
      <c r="A11" s="2" t="s">
        <v>15</v>
      </c>
      <c r="B11" s="3">
        <v>496</v>
      </c>
      <c r="E11" s="2" t="s">
        <v>15</v>
      </c>
      <c r="F11" s="4">
        <v>8.3178265723855602E-2</v>
      </c>
      <c r="G11" s="4">
        <v>7.8149920255183414E-2</v>
      </c>
      <c r="I11" s="6" t="s">
        <v>7</v>
      </c>
      <c r="J11" s="7">
        <v>0.40151515151515149</v>
      </c>
      <c r="L11" s="2" t="s">
        <v>34</v>
      </c>
      <c r="M11" s="3">
        <v>103</v>
      </c>
      <c r="O11" s="8" t="str">
        <v>Georgia</v>
      </c>
      <c r="P11" s="9">
        <v>103</v>
      </c>
    </row>
    <row r="12" spans="1:18" x14ac:dyDescent="0.25">
      <c r="A12" s="2" t="s">
        <v>16</v>
      </c>
      <c r="B12" s="3">
        <v>486</v>
      </c>
      <c r="E12" s="2" t="s">
        <v>16</v>
      </c>
      <c r="F12" s="4">
        <v>8.1317454410122808E-2</v>
      </c>
      <c r="G12" s="4">
        <v>7.8149920255183414E-2</v>
      </c>
      <c r="I12" s="6" t="s">
        <v>8</v>
      </c>
      <c r="J12" s="7">
        <v>0.41509433962264153</v>
      </c>
      <c r="L12" s="2" t="s">
        <v>35</v>
      </c>
      <c r="M12" s="3">
        <v>123</v>
      </c>
      <c r="O12" s="8" t="str">
        <v>Hawaii</v>
      </c>
      <c r="P12" s="9">
        <v>123</v>
      </c>
    </row>
    <row r="13" spans="1:18" x14ac:dyDescent="0.25">
      <c r="A13" s="2" t="s">
        <v>17</v>
      </c>
      <c r="B13" s="3">
        <v>545</v>
      </c>
      <c r="E13" s="2" t="s">
        <v>17</v>
      </c>
      <c r="F13" s="4">
        <v>9.0621510978786748E-2</v>
      </c>
      <c r="G13" s="4">
        <v>9.2503987240829352E-2</v>
      </c>
      <c r="I13" s="5" t="s">
        <v>21</v>
      </c>
      <c r="J13" s="26"/>
      <c r="L13" s="2" t="s">
        <v>36</v>
      </c>
      <c r="M13" s="3">
        <v>107</v>
      </c>
      <c r="O13" s="8" t="str">
        <v>Idaho</v>
      </c>
      <c r="P13" s="9">
        <v>107</v>
      </c>
    </row>
    <row r="14" spans="1:18" x14ac:dyDescent="0.25">
      <c r="A14" s="2" t="s">
        <v>0</v>
      </c>
      <c r="B14" s="3">
        <v>6001</v>
      </c>
      <c r="E14" s="2" t="s">
        <v>0</v>
      </c>
      <c r="F14" s="4">
        <v>1</v>
      </c>
      <c r="G14" s="4">
        <v>1</v>
      </c>
      <c r="I14" s="6" t="s">
        <v>9</v>
      </c>
      <c r="J14" s="7">
        <v>0.54166666666666663</v>
      </c>
      <c r="L14" s="2" t="s">
        <v>37</v>
      </c>
      <c r="M14" s="3">
        <v>120</v>
      </c>
      <c r="O14" s="8" t="str">
        <v>Illinois</v>
      </c>
      <c r="P14" s="9">
        <v>120</v>
      </c>
    </row>
    <row r="15" spans="1:18" x14ac:dyDescent="0.25">
      <c r="I15" s="6" t="s">
        <v>10</v>
      </c>
      <c r="J15" s="7">
        <v>0.43165467625899279</v>
      </c>
      <c r="L15" s="2" t="s">
        <v>38</v>
      </c>
      <c r="M15" s="3">
        <v>109</v>
      </c>
      <c r="O15" s="8" t="str">
        <v>Indiana</v>
      </c>
      <c r="P15" s="9">
        <v>109</v>
      </c>
    </row>
    <row r="16" spans="1:18" x14ac:dyDescent="0.25">
      <c r="A16" s="1" t="s">
        <v>84</v>
      </c>
      <c r="B16" t="s">
        <v>19</v>
      </c>
      <c r="I16" s="6" t="s">
        <v>11</v>
      </c>
      <c r="J16" s="7">
        <v>0.61904761904761907</v>
      </c>
      <c r="L16" s="2" t="s">
        <v>39</v>
      </c>
      <c r="M16" s="3">
        <v>117</v>
      </c>
      <c r="O16" s="8" t="str">
        <v>Iowa</v>
      </c>
      <c r="P16" s="9">
        <v>117</v>
      </c>
    </row>
    <row r="17" spans="1:16" x14ac:dyDescent="0.25">
      <c r="A17" s="2" t="s">
        <v>81</v>
      </c>
      <c r="B17" s="4">
        <v>0.4917513747708715</v>
      </c>
      <c r="I17" s="5" t="s">
        <v>22</v>
      </c>
      <c r="J17" s="26"/>
      <c r="L17" s="2" t="s">
        <v>40</v>
      </c>
      <c r="M17" s="3">
        <v>98</v>
      </c>
      <c r="O17" s="8" t="str">
        <v>Kansas</v>
      </c>
      <c r="P17" s="9">
        <v>98</v>
      </c>
    </row>
    <row r="18" spans="1:16" x14ac:dyDescent="0.25">
      <c r="A18" s="2" t="s">
        <v>83</v>
      </c>
      <c r="B18" s="4">
        <v>0.27678720213297786</v>
      </c>
      <c r="I18" s="6" t="s">
        <v>12</v>
      </c>
      <c r="J18" s="7">
        <v>0.38709677419354838</v>
      </c>
      <c r="L18" s="2" t="s">
        <v>41</v>
      </c>
      <c r="M18" s="3">
        <v>127</v>
      </c>
      <c r="O18" s="8" t="str">
        <v>Kentucky</v>
      </c>
      <c r="P18" s="9">
        <v>127</v>
      </c>
    </row>
    <row r="19" spans="1:16" x14ac:dyDescent="0.25">
      <c r="A19" s="2" t="s">
        <v>82</v>
      </c>
      <c r="B19" s="4">
        <v>0.23146142309615064</v>
      </c>
      <c r="I19" s="6" t="s">
        <v>13</v>
      </c>
      <c r="J19" s="7">
        <v>0.3904109589041096</v>
      </c>
      <c r="L19" s="2" t="s">
        <v>42</v>
      </c>
      <c r="M19" s="3">
        <v>103</v>
      </c>
      <c r="O19" s="8" t="str">
        <v>Louisiana</v>
      </c>
      <c r="P19" s="9">
        <v>103</v>
      </c>
    </row>
    <row r="20" spans="1:16" x14ac:dyDescent="0.25">
      <c r="A20" s="2" t="s">
        <v>0</v>
      </c>
      <c r="B20" s="4">
        <v>1</v>
      </c>
      <c r="I20" s="6" t="s">
        <v>14</v>
      </c>
      <c r="J20" s="7">
        <v>0.30666666666666664</v>
      </c>
      <c r="L20" s="2" t="s">
        <v>43</v>
      </c>
      <c r="M20" s="3">
        <v>138</v>
      </c>
      <c r="O20" s="8" t="str">
        <v>Maine</v>
      </c>
      <c r="P20" s="9">
        <v>138</v>
      </c>
    </row>
    <row r="21" spans="1:16" x14ac:dyDescent="0.25">
      <c r="I21" s="5" t="s">
        <v>23</v>
      </c>
      <c r="J21" s="26"/>
      <c r="L21" s="2" t="s">
        <v>44</v>
      </c>
      <c r="M21" s="3">
        <v>113</v>
      </c>
      <c r="O21" s="8" t="str">
        <v>Maryland</v>
      </c>
      <c r="P21" s="9">
        <v>113</v>
      </c>
    </row>
    <row r="22" spans="1:16" x14ac:dyDescent="0.25">
      <c r="A22" s="1" t="s">
        <v>84</v>
      </c>
      <c r="B22" t="s">
        <v>4</v>
      </c>
      <c r="C22" t="s">
        <v>5</v>
      </c>
      <c r="I22" s="6" t="s">
        <v>15</v>
      </c>
      <c r="J22" s="7">
        <v>0.50322580645161286</v>
      </c>
      <c r="L22" s="2" t="s">
        <v>45</v>
      </c>
      <c r="M22" s="3">
        <v>148</v>
      </c>
      <c r="O22" s="8" t="str">
        <v>Massachusetts</v>
      </c>
      <c r="P22" s="9">
        <v>148</v>
      </c>
    </row>
    <row r="23" spans="1:16" x14ac:dyDescent="0.25">
      <c r="A23" s="2" t="s">
        <v>81</v>
      </c>
      <c r="B23" s="27">
        <v>2633</v>
      </c>
      <c r="C23" s="27">
        <v>318</v>
      </c>
      <c r="D23" s="27"/>
      <c r="I23" s="6" t="s">
        <v>16</v>
      </c>
      <c r="J23" s="7">
        <v>0.38194444444444442</v>
      </c>
      <c r="L23" s="2" t="s">
        <v>46</v>
      </c>
      <c r="M23" s="3">
        <v>121</v>
      </c>
      <c r="O23" s="8" t="str">
        <v>Michigan</v>
      </c>
      <c r="P23" s="9">
        <v>121</v>
      </c>
    </row>
    <row r="24" spans="1:16" x14ac:dyDescent="0.25">
      <c r="A24" s="2" t="s">
        <v>82</v>
      </c>
      <c r="B24" s="27">
        <v>1239</v>
      </c>
      <c r="C24" s="27">
        <v>150</v>
      </c>
      <c r="D24" s="27"/>
      <c r="I24" s="6" t="s">
        <v>17</v>
      </c>
      <c r="J24" s="7">
        <v>0.48245614035087719</v>
      </c>
      <c r="L24" s="2" t="s">
        <v>47</v>
      </c>
      <c r="M24" s="3">
        <v>100</v>
      </c>
      <c r="O24" s="8" t="str">
        <v>Minnesota</v>
      </c>
      <c r="P24" s="9">
        <v>100</v>
      </c>
    </row>
    <row r="25" spans="1:16" x14ac:dyDescent="0.25">
      <c r="A25" s="2" t="s">
        <v>83</v>
      </c>
      <c r="B25" s="27">
        <v>1502</v>
      </c>
      <c r="C25" s="27">
        <v>159</v>
      </c>
      <c r="D25" s="27"/>
      <c r="I25" s="2">
        <v>2023</v>
      </c>
      <c r="J25" s="26"/>
      <c r="L25" s="2" t="s">
        <v>48</v>
      </c>
      <c r="M25" s="3">
        <v>122</v>
      </c>
      <c r="O25" s="8" t="str">
        <v>Mississippi</v>
      </c>
      <c r="P25" s="9">
        <v>122</v>
      </c>
    </row>
    <row r="26" spans="1:16" x14ac:dyDescent="0.25">
      <c r="A26" s="2" t="s">
        <v>0</v>
      </c>
      <c r="B26" s="27">
        <v>5374</v>
      </c>
      <c r="C26" s="27">
        <v>627</v>
      </c>
      <c r="D26" s="27"/>
      <c r="I26" s="5" t="s">
        <v>20</v>
      </c>
      <c r="J26" s="26"/>
      <c r="L26" s="2" t="s">
        <v>49</v>
      </c>
      <c r="M26" s="3">
        <v>144</v>
      </c>
      <c r="O26" s="8" t="str">
        <v>Missouri</v>
      </c>
      <c r="P26" s="9">
        <v>144</v>
      </c>
    </row>
    <row r="27" spans="1:16" x14ac:dyDescent="0.25">
      <c r="I27" s="6" t="s">
        <v>6</v>
      </c>
      <c r="J27" s="7">
        <v>0.40154440154440152</v>
      </c>
      <c r="L27" s="2" t="s">
        <v>50</v>
      </c>
      <c r="M27" s="3">
        <v>126</v>
      </c>
      <c r="O27" s="8" t="str">
        <v>Montana</v>
      </c>
      <c r="P27" s="9">
        <v>126</v>
      </c>
    </row>
    <row r="28" spans="1:16" x14ac:dyDescent="0.25">
      <c r="A28" t="s">
        <v>86</v>
      </c>
      <c r="B28" t="s">
        <v>87</v>
      </c>
      <c r="I28" s="6" t="s">
        <v>7</v>
      </c>
      <c r="J28" s="7">
        <v>0.22222222222222221</v>
      </c>
      <c r="L28" s="2" t="s">
        <v>51</v>
      </c>
      <c r="M28" s="3">
        <v>105</v>
      </c>
      <c r="O28" s="8" t="str">
        <v>Nebraska</v>
      </c>
      <c r="P28" s="9">
        <v>105</v>
      </c>
    </row>
    <row r="29" spans="1:16" x14ac:dyDescent="0.25">
      <c r="A29" s="27">
        <v>2576</v>
      </c>
      <c r="B29" s="27">
        <v>3425</v>
      </c>
      <c r="I29" s="6" t="s">
        <v>8</v>
      </c>
      <c r="J29" s="7">
        <v>0.48717948717948717</v>
      </c>
      <c r="L29" s="2" t="s">
        <v>52</v>
      </c>
      <c r="M29" s="3">
        <v>127</v>
      </c>
      <c r="O29" s="8" t="str">
        <v>Nevada</v>
      </c>
      <c r="P29" s="9">
        <v>127</v>
      </c>
    </row>
    <row r="30" spans="1:16" x14ac:dyDescent="0.25">
      <c r="I30" s="5" t="s">
        <v>21</v>
      </c>
      <c r="J30" s="26"/>
      <c r="L30" s="2" t="s">
        <v>53</v>
      </c>
      <c r="M30" s="3">
        <v>145</v>
      </c>
      <c r="O30" s="8" t="str">
        <v>New Hampshire</v>
      </c>
      <c r="P30" s="9">
        <v>145</v>
      </c>
    </row>
    <row r="31" spans="1:16" x14ac:dyDescent="0.25">
      <c r="I31" s="6" t="s">
        <v>9</v>
      </c>
      <c r="J31" s="7">
        <v>0.51136363636363635</v>
      </c>
      <c r="L31" s="2" t="s">
        <v>54</v>
      </c>
      <c r="M31" s="3">
        <v>116</v>
      </c>
      <c r="O31" s="8" t="str">
        <v>New Jersey</v>
      </c>
      <c r="P31" s="9">
        <v>116</v>
      </c>
    </row>
    <row r="32" spans="1:16" x14ac:dyDescent="0.25">
      <c r="I32" s="6" t="s">
        <v>10</v>
      </c>
      <c r="J32" s="7">
        <v>0.38285714285714284</v>
      </c>
      <c r="L32" s="2" t="s">
        <v>55</v>
      </c>
      <c r="M32" s="3">
        <v>104</v>
      </c>
      <c r="O32" s="8" t="str">
        <v>New Mexico</v>
      </c>
      <c r="P32" s="9">
        <v>104</v>
      </c>
    </row>
    <row r="33" spans="9:16" x14ac:dyDescent="0.25">
      <c r="I33" s="6" t="s">
        <v>11</v>
      </c>
      <c r="J33" s="7">
        <v>0.37096774193548387</v>
      </c>
      <c r="L33" s="2" t="s">
        <v>56</v>
      </c>
      <c r="M33" s="3">
        <v>149</v>
      </c>
      <c r="O33" s="8" t="str">
        <v>New York</v>
      </c>
      <c r="P33" s="9">
        <v>149</v>
      </c>
    </row>
    <row r="34" spans="9:16" x14ac:dyDescent="0.25">
      <c r="I34" s="5" t="s">
        <v>22</v>
      </c>
      <c r="J34" s="26"/>
      <c r="L34" s="2" t="s">
        <v>57</v>
      </c>
      <c r="M34" s="3">
        <v>147</v>
      </c>
      <c r="O34" s="8" t="str">
        <v>North Carolina</v>
      </c>
      <c r="P34" s="9">
        <v>147</v>
      </c>
    </row>
    <row r="35" spans="9:16" x14ac:dyDescent="0.25">
      <c r="I35" s="6" t="s">
        <v>12</v>
      </c>
      <c r="J35" s="7">
        <v>0.34677419354838712</v>
      </c>
      <c r="L35" s="2" t="s">
        <v>58</v>
      </c>
      <c r="M35" s="3">
        <v>140</v>
      </c>
      <c r="O35" s="8" t="str">
        <v>North Dakota</v>
      </c>
      <c r="P35" s="9">
        <v>140</v>
      </c>
    </row>
    <row r="36" spans="9:16" x14ac:dyDescent="0.25">
      <c r="I36" s="6" t="s">
        <v>13</v>
      </c>
      <c r="J36" s="7">
        <v>0.49193548387096775</v>
      </c>
      <c r="L36" s="2" t="s">
        <v>59</v>
      </c>
      <c r="M36" s="3">
        <v>120</v>
      </c>
      <c r="O36" s="8" t="str">
        <v>Ohio</v>
      </c>
      <c r="P36" s="9">
        <v>120</v>
      </c>
    </row>
    <row r="37" spans="9:16" x14ac:dyDescent="0.25">
      <c r="I37" s="6" t="s">
        <v>14</v>
      </c>
      <c r="J37" s="7">
        <v>0.40833333333333333</v>
      </c>
      <c r="L37" s="2" t="s">
        <v>60</v>
      </c>
      <c r="M37" s="3">
        <v>104</v>
      </c>
      <c r="O37" s="8" t="str">
        <v>Oklahoma</v>
      </c>
      <c r="P37" s="9">
        <v>104</v>
      </c>
    </row>
    <row r="38" spans="9:16" x14ac:dyDescent="0.25">
      <c r="I38" s="5" t="s">
        <v>23</v>
      </c>
      <c r="J38" s="26"/>
      <c r="L38" s="2" t="s">
        <v>61</v>
      </c>
      <c r="M38" s="3">
        <v>91</v>
      </c>
      <c r="O38" s="8" t="str">
        <v>Oregon</v>
      </c>
      <c r="P38" s="9">
        <v>91</v>
      </c>
    </row>
    <row r="39" spans="9:16" x14ac:dyDescent="0.25">
      <c r="I39" s="6" t="s">
        <v>15</v>
      </c>
      <c r="J39" s="7">
        <v>0.34677419354838712</v>
      </c>
      <c r="L39" s="2" t="s">
        <v>62</v>
      </c>
      <c r="M39" s="3">
        <v>145</v>
      </c>
      <c r="O39" s="8" t="str">
        <v>Pennsylvania</v>
      </c>
      <c r="P39" s="9">
        <v>145</v>
      </c>
    </row>
    <row r="40" spans="9:16" x14ac:dyDescent="0.25">
      <c r="I40" s="6" t="s">
        <v>16</v>
      </c>
      <c r="J40" s="7">
        <v>0.4</v>
      </c>
      <c r="L40" s="2" t="s">
        <v>63</v>
      </c>
      <c r="M40" s="3">
        <v>114</v>
      </c>
      <c r="O40" s="8" t="str">
        <v>Rhode Island</v>
      </c>
      <c r="P40" s="9">
        <v>114</v>
      </c>
    </row>
    <row r="41" spans="9:16" x14ac:dyDescent="0.25">
      <c r="I41" s="6" t="s">
        <v>17</v>
      </c>
      <c r="J41" s="7">
        <v>0.38732394366197181</v>
      </c>
      <c r="L41" s="2" t="s">
        <v>64</v>
      </c>
      <c r="M41" s="3">
        <v>134</v>
      </c>
      <c r="O41" s="8" t="str">
        <v>South Carolina</v>
      </c>
      <c r="P41" s="9">
        <v>134</v>
      </c>
    </row>
    <row r="42" spans="9:16" x14ac:dyDescent="0.25">
      <c r="I42" s="2">
        <v>2024</v>
      </c>
      <c r="J42" s="26"/>
      <c r="L42" s="2" t="s">
        <v>65</v>
      </c>
      <c r="M42" s="3">
        <v>156</v>
      </c>
      <c r="O42" s="8" t="str">
        <v>South Dakota</v>
      </c>
      <c r="P42" s="9">
        <v>156</v>
      </c>
    </row>
    <row r="43" spans="9:16" x14ac:dyDescent="0.25">
      <c r="I43" s="5" t="s">
        <v>20</v>
      </c>
      <c r="J43" s="26"/>
      <c r="L43" s="2" t="s">
        <v>66</v>
      </c>
      <c r="M43" s="3">
        <v>135</v>
      </c>
      <c r="O43" s="8" t="str">
        <v>Tennessee</v>
      </c>
      <c r="P43" s="9">
        <v>135</v>
      </c>
    </row>
    <row r="44" spans="9:16" x14ac:dyDescent="0.25">
      <c r="I44" s="6" t="s">
        <v>6</v>
      </c>
      <c r="J44" s="7">
        <v>0.52822580645161288</v>
      </c>
      <c r="L44" s="2" t="s">
        <v>67</v>
      </c>
      <c r="M44" s="3">
        <v>88</v>
      </c>
      <c r="O44" s="8" t="str">
        <v>Texas</v>
      </c>
      <c r="P44" s="9">
        <v>88</v>
      </c>
    </row>
    <row r="45" spans="9:16" x14ac:dyDescent="0.25">
      <c r="I45" s="6" t="s">
        <v>7</v>
      </c>
      <c r="J45" s="7">
        <v>0.45333333333333331</v>
      </c>
      <c r="L45" s="2" t="s">
        <v>68</v>
      </c>
      <c r="M45" s="3">
        <v>121</v>
      </c>
      <c r="O45" s="8" t="str">
        <v>Utah</v>
      </c>
      <c r="P45" s="9">
        <v>121</v>
      </c>
    </row>
    <row r="46" spans="9:16" x14ac:dyDescent="0.25">
      <c r="I46" s="6" t="s">
        <v>8</v>
      </c>
      <c r="J46" s="7">
        <v>0.43951612903225806</v>
      </c>
      <c r="L46" s="2" t="s">
        <v>69</v>
      </c>
      <c r="M46" s="3">
        <v>128</v>
      </c>
      <c r="O46" s="8" t="str">
        <v>Vermont</v>
      </c>
      <c r="P46" s="9">
        <v>128</v>
      </c>
    </row>
    <row r="47" spans="9:16" x14ac:dyDescent="0.25">
      <c r="I47" s="5" t="s">
        <v>21</v>
      </c>
      <c r="J47" s="26"/>
      <c r="L47" s="2" t="s">
        <v>70</v>
      </c>
      <c r="M47" s="3">
        <v>121</v>
      </c>
      <c r="O47" s="8" t="str">
        <v>Virginia</v>
      </c>
      <c r="P47" s="9">
        <v>121</v>
      </c>
    </row>
    <row r="48" spans="9:16" x14ac:dyDescent="0.25">
      <c r="I48" s="6" t="s">
        <v>9</v>
      </c>
      <c r="J48" s="7">
        <v>0.35326086956521741</v>
      </c>
      <c r="L48" s="2" t="s">
        <v>71</v>
      </c>
      <c r="M48" s="3">
        <v>107</v>
      </c>
      <c r="O48" s="8" t="str">
        <v>Washington</v>
      </c>
      <c r="P48" s="9">
        <v>107</v>
      </c>
    </row>
    <row r="49" spans="9:16" x14ac:dyDescent="0.25">
      <c r="I49" s="6" t="s">
        <v>10</v>
      </c>
      <c r="J49" s="7">
        <v>0.4170403587443946</v>
      </c>
      <c r="L49" s="2" t="s">
        <v>72</v>
      </c>
      <c r="M49" s="3">
        <v>79</v>
      </c>
      <c r="O49" s="8" t="str">
        <v>West Virginia</v>
      </c>
      <c r="P49" s="9">
        <v>79</v>
      </c>
    </row>
    <row r="50" spans="9:16" x14ac:dyDescent="0.25">
      <c r="I50" s="6" t="s">
        <v>11</v>
      </c>
      <c r="J50" s="7">
        <v>0.47083333333333333</v>
      </c>
      <c r="L50" s="2" t="s">
        <v>73</v>
      </c>
      <c r="M50" s="3">
        <v>197</v>
      </c>
      <c r="O50" s="8" t="str">
        <v>Wisconsin</v>
      </c>
      <c r="P50" s="9">
        <v>197</v>
      </c>
    </row>
    <row r="51" spans="9:16" x14ac:dyDescent="0.25">
      <c r="I51" s="5" t="s">
        <v>22</v>
      </c>
      <c r="J51" s="26"/>
      <c r="L51" s="2" t="s">
        <v>74</v>
      </c>
      <c r="M51" s="3">
        <v>99</v>
      </c>
      <c r="O51" s="8" t="str">
        <v>Wyoming</v>
      </c>
      <c r="P51" s="9">
        <v>99</v>
      </c>
    </row>
    <row r="52" spans="9:16" x14ac:dyDescent="0.25">
      <c r="I52" s="6" t="s">
        <v>12</v>
      </c>
      <c r="J52" s="7">
        <v>0.48790322580645162</v>
      </c>
    </row>
    <row r="53" spans="9:16" x14ac:dyDescent="0.25">
      <c r="I53" s="6" t="s">
        <v>13</v>
      </c>
      <c r="J53" s="7">
        <v>0.5</v>
      </c>
    </row>
    <row r="54" spans="9:16" x14ac:dyDescent="0.25">
      <c r="I54" s="6" t="s">
        <v>14</v>
      </c>
      <c r="J54" s="7">
        <v>0.44761904761904764</v>
      </c>
    </row>
    <row r="55" spans="9:16" x14ac:dyDescent="0.25">
      <c r="I55" s="5" t="s">
        <v>23</v>
      </c>
      <c r="J55" s="26"/>
    </row>
    <row r="56" spans="9:16" x14ac:dyDescent="0.25">
      <c r="I56" s="6" t="s">
        <v>15</v>
      </c>
      <c r="J56" s="7">
        <v>0.36405529953917048</v>
      </c>
    </row>
    <row r="57" spans="9:16" x14ac:dyDescent="0.25">
      <c r="I57" s="6" t="s">
        <v>16</v>
      </c>
      <c r="J57" s="7">
        <v>0.30630630630630629</v>
      </c>
    </row>
    <row r="58" spans="9:16" x14ac:dyDescent="0.25">
      <c r="I58" s="6" t="s">
        <v>17</v>
      </c>
      <c r="J58" s="7">
        <v>0.46020761245674741</v>
      </c>
    </row>
    <row r="59" spans="9:16" x14ac:dyDescent="0.25">
      <c r="I59" s="2" t="s">
        <v>0</v>
      </c>
      <c r="J59" s="7">
        <v>0.42926178970171636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40.xml>��
</file>

<file path=customXml/item41.xml>��
</file>

<file path=customXml/item42.xml>��
</file>

<file path=customXml/item43.xml>��
</file>

<file path=customXml/item44.xml>��
</file>

<file path=customXml/item45.xml>��
</file>

<file path=customXml/item46.xml>��
</file>

<file path=customXml/itemProps1.xml><?xml version="1.0" encoding="utf-8"?>
<ds:datastoreItem xmlns:ds="http://schemas.openxmlformats.org/officeDocument/2006/customXml" ds:itemID="{3FC852DB-DDB5-49BC-A21D-B54057CEBD25}">
  <ds:schemaRefs/>
</ds:datastoreItem>
</file>

<file path=customXml/itemProps2.xml><?xml version="1.0" encoding="utf-8"?>
<ds:datastoreItem xmlns:ds="http://schemas.openxmlformats.org/officeDocument/2006/customXml" ds:itemID="{BEBA9732-79D8-49A7-8D83-20753C9CD598}">
  <ds:schemaRefs/>
</ds:datastoreItem>
</file>

<file path=customXml/itemProps3.xml><?xml version="1.0" encoding="utf-8"?>
<ds:datastoreItem xmlns:ds="http://schemas.openxmlformats.org/officeDocument/2006/customXml" ds:itemID="{961C639A-DDEF-494E-BA2C-C5514467B364}">
  <ds:schemaRefs/>
</ds:datastoreItem>
</file>

<file path=customXml/itemProps4.xml><?xml version="1.0" encoding="utf-8"?>
<ds:datastoreItem xmlns:ds="http://schemas.openxmlformats.org/officeDocument/2006/customXml" ds:itemID="{21F582CC-1391-4FB1-9BE1-FCEDDBEBA8C9}">
  <ds:schemaRefs/>
</ds:datastoreItem>
</file>

<file path=customXml/itemProps5.xml><?xml version="1.0" encoding="utf-8"?>
<ds:datastoreItem xmlns:ds="http://schemas.openxmlformats.org/officeDocument/2006/customXml" ds:itemID="{46B9AF40-2672-4F66-8FE6-8F9EB85BF552}">
  <ds:schemaRefs/>
</ds:datastoreItem>
</file>

<file path=customXml/itemProps6.xml><?xml version="1.0" encoding="utf-8"?>
<ds:datastoreItem xmlns:ds="http://schemas.openxmlformats.org/officeDocument/2006/customXml" ds:itemID="{B148A14B-22BD-4757-8D89-C62781AD7713}">
  <ds:schemaRefs/>
</ds:datastoreItem>
</file>

<file path=customXml/itemProps7.xml><?xml version="1.0" encoding="utf-8"?>
<ds:datastoreItem xmlns:ds="http://schemas.openxmlformats.org/officeDocument/2006/customXml" ds:itemID="{A5D6AD96-FE8E-4C1B-9654-E81758F36C4F}">
  <ds:schemaRefs/>
</ds:datastoreItem>
</file>

<file path=customXml/itemProps8.xml><?xml version="1.0" encoding="utf-8"?>
<ds:datastoreItem xmlns:ds="http://schemas.openxmlformats.org/officeDocument/2006/customXml" ds:itemID="{04180E8A-C920-4D19-8C6C-5E51937F3C1E}">
  <ds:schemaRefs/>
</ds:datastoreItem>
</file>

<file path=customXml/itemProps9.xml><?xml version="1.0" encoding="utf-8"?>
<ds:datastoreItem xmlns:ds="http://schemas.openxmlformats.org/officeDocument/2006/customXml" ds:itemID="{0BB4A12D-40EB-4A77-B953-08FDA910D8E1}">
  <ds:schemaRefs/>
</ds:datastoreItem>
</file>

<file path=customXml/itemProps10.xml><?xml version="1.0" encoding="utf-8"?>
<ds:datastoreItem xmlns:ds="http://schemas.openxmlformats.org/officeDocument/2006/customXml" ds:itemID="{DEE67B6B-CA4D-4F4D-AFC3-EEA52D8292A6}">
  <ds:schemaRefs/>
</ds:datastoreItem>
</file>

<file path=customXml/itemProps11.xml><?xml version="1.0" encoding="utf-8"?>
<ds:datastoreItem xmlns:ds="http://schemas.openxmlformats.org/officeDocument/2006/customXml" ds:itemID="{70BC1EC7-D902-4078-A72F-A4DCC1CE400C}">
  <ds:schemaRefs/>
</ds:datastoreItem>
</file>

<file path=customXml/itemProps12.xml><?xml version="1.0" encoding="utf-8"?>
<ds:datastoreItem xmlns:ds="http://schemas.openxmlformats.org/officeDocument/2006/customXml" ds:itemID="{5036D23A-8BB5-462D-963E-D635C8251D28}">
  <ds:schemaRefs/>
</ds:datastoreItem>
</file>

<file path=customXml/itemProps13.xml><?xml version="1.0" encoding="utf-8"?>
<ds:datastoreItem xmlns:ds="http://schemas.openxmlformats.org/officeDocument/2006/customXml" ds:itemID="{5FD6D672-CCF5-45AF-9526-5DF3F3482733}">
  <ds:schemaRefs/>
</ds:datastoreItem>
</file>

<file path=customXml/itemProps14.xml><?xml version="1.0" encoding="utf-8"?>
<ds:datastoreItem xmlns:ds="http://schemas.openxmlformats.org/officeDocument/2006/customXml" ds:itemID="{82A6EFA0-F13C-4B99-B52A-6E6B6C2DA21D}">
  <ds:schemaRefs/>
</ds:datastoreItem>
</file>

<file path=customXml/itemProps15.xml><?xml version="1.0" encoding="utf-8"?>
<ds:datastoreItem xmlns:ds="http://schemas.openxmlformats.org/officeDocument/2006/customXml" ds:itemID="{485FEC15-0B48-4807-8E4A-C68CD90227D1}">
  <ds:schemaRefs/>
</ds:datastoreItem>
</file>

<file path=customXml/itemProps16.xml><?xml version="1.0" encoding="utf-8"?>
<ds:datastoreItem xmlns:ds="http://schemas.openxmlformats.org/officeDocument/2006/customXml" ds:itemID="{6E01F895-65B7-444D-BC17-5111693AD139}">
  <ds:schemaRefs/>
</ds:datastoreItem>
</file>

<file path=customXml/itemProps17.xml><?xml version="1.0" encoding="utf-8"?>
<ds:datastoreItem xmlns:ds="http://schemas.openxmlformats.org/officeDocument/2006/customXml" ds:itemID="{59AC592A-4076-41CE-85A7-EBEC349F61FE}">
  <ds:schemaRefs/>
</ds:datastoreItem>
</file>

<file path=customXml/itemProps18.xml><?xml version="1.0" encoding="utf-8"?>
<ds:datastoreItem xmlns:ds="http://schemas.openxmlformats.org/officeDocument/2006/customXml" ds:itemID="{F73EC572-69A6-4E70-820A-9D893A428CE4}">
  <ds:schemaRefs/>
</ds:datastoreItem>
</file>

<file path=customXml/itemProps19.xml><?xml version="1.0" encoding="utf-8"?>
<ds:datastoreItem xmlns:ds="http://schemas.openxmlformats.org/officeDocument/2006/customXml" ds:itemID="{E0673E83-A0CD-4E57-A761-81C0AB49E355}">
  <ds:schemaRefs/>
</ds:datastoreItem>
</file>

<file path=customXml/itemProps20.xml><?xml version="1.0" encoding="utf-8"?>
<ds:datastoreItem xmlns:ds="http://schemas.openxmlformats.org/officeDocument/2006/customXml" ds:itemID="{C06A8C45-7228-4DD4-9E8C-126DD522061A}">
  <ds:schemaRefs/>
</ds:datastoreItem>
</file>

<file path=customXml/itemProps21.xml><?xml version="1.0" encoding="utf-8"?>
<ds:datastoreItem xmlns:ds="http://schemas.openxmlformats.org/officeDocument/2006/customXml" ds:itemID="{AE649BFB-F445-4E54-B264-8A7E7405D66D}">
  <ds:schemaRefs/>
</ds:datastoreItem>
</file>

<file path=customXml/itemProps22.xml><?xml version="1.0" encoding="utf-8"?>
<ds:datastoreItem xmlns:ds="http://schemas.openxmlformats.org/officeDocument/2006/customXml" ds:itemID="{97B5194C-6C36-4146-A69A-F15800D11194}">
  <ds:schemaRefs/>
</ds:datastoreItem>
</file>

<file path=customXml/itemProps23.xml><?xml version="1.0" encoding="utf-8"?>
<ds:datastoreItem xmlns:ds="http://schemas.openxmlformats.org/officeDocument/2006/customXml" ds:itemID="{6E113E6A-DACA-4B96-AF4D-F43CDE859A33}">
  <ds:schemaRefs/>
</ds:datastoreItem>
</file>

<file path=customXml/itemProps24.xml><?xml version="1.0" encoding="utf-8"?>
<ds:datastoreItem xmlns:ds="http://schemas.openxmlformats.org/officeDocument/2006/customXml" ds:itemID="{3C6D324E-8FF5-4FB1-AB6E-34EE46B7A416}">
  <ds:schemaRefs/>
</ds:datastoreItem>
</file>

<file path=customXml/itemProps25.xml><?xml version="1.0" encoding="utf-8"?>
<ds:datastoreItem xmlns:ds="http://schemas.openxmlformats.org/officeDocument/2006/customXml" ds:itemID="{CEA01229-0E0C-48AE-B9FF-D7D006B17C0C}">
  <ds:schemaRefs/>
</ds:datastoreItem>
</file>

<file path=customXml/itemProps26.xml><?xml version="1.0" encoding="utf-8"?>
<ds:datastoreItem xmlns:ds="http://schemas.openxmlformats.org/officeDocument/2006/customXml" ds:itemID="{DD4EB86B-978D-47C2-A615-0131A76405CD}">
  <ds:schemaRefs/>
</ds:datastoreItem>
</file>

<file path=customXml/itemProps27.xml><?xml version="1.0" encoding="utf-8"?>
<ds:datastoreItem xmlns:ds="http://schemas.openxmlformats.org/officeDocument/2006/customXml" ds:itemID="{902D823A-9714-45C2-8054-1D914F799D58}">
  <ds:schemaRefs/>
</ds:datastoreItem>
</file>

<file path=customXml/itemProps28.xml><?xml version="1.0" encoding="utf-8"?>
<ds:datastoreItem xmlns:ds="http://schemas.openxmlformats.org/officeDocument/2006/customXml" ds:itemID="{110104EF-D0F7-4FCC-89B1-4F1C3AD04447}">
  <ds:schemaRefs/>
</ds:datastoreItem>
</file>

<file path=customXml/itemProps29.xml><?xml version="1.0" encoding="utf-8"?>
<ds:datastoreItem xmlns:ds="http://schemas.openxmlformats.org/officeDocument/2006/customXml" ds:itemID="{47BAB847-6E8E-43D9-AFE8-9301257FECE5}">
  <ds:schemaRefs/>
</ds:datastoreItem>
</file>

<file path=customXml/itemProps30.xml><?xml version="1.0" encoding="utf-8"?>
<ds:datastoreItem xmlns:ds="http://schemas.openxmlformats.org/officeDocument/2006/customXml" ds:itemID="{CC966F9E-D631-4A3F-9385-D48B29BA3A67}">
  <ds:schemaRefs/>
</ds:datastoreItem>
</file>

<file path=customXml/itemProps31.xml><?xml version="1.0" encoding="utf-8"?>
<ds:datastoreItem xmlns:ds="http://schemas.openxmlformats.org/officeDocument/2006/customXml" ds:itemID="{164CB835-B3D2-4131-A81E-78BDF393831A}">
  <ds:schemaRefs/>
</ds:datastoreItem>
</file>

<file path=customXml/itemProps32.xml><?xml version="1.0" encoding="utf-8"?>
<ds:datastoreItem xmlns:ds="http://schemas.openxmlformats.org/officeDocument/2006/customXml" ds:itemID="{DBD52F19-FF62-4042-90A5-B92FB0EEE511}">
  <ds:schemaRefs/>
</ds:datastoreItem>
</file>

<file path=customXml/itemProps33.xml><?xml version="1.0" encoding="utf-8"?>
<ds:datastoreItem xmlns:ds="http://schemas.openxmlformats.org/officeDocument/2006/customXml" ds:itemID="{5A97D836-64DC-4FC3-B768-26FF1328096A}">
  <ds:schemaRefs/>
</ds:datastoreItem>
</file>

<file path=customXml/itemProps34.xml><?xml version="1.0" encoding="utf-8"?>
<ds:datastoreItem xmlns:ds="http://schemas.openxmlformats.org/officeDocument/2006/customXml" ds:itemID="{9878610D-D3E2-42C3-8230-3F324D2951C4}">
  <ds:schemaRefs/>
</ds:datastoreItem>
</file>

<file path=customXml/itemProps35.xml><?xml version="1.0" encoding="utf-8"?>
<ds:datastoreItem xmlns:ds="http://schemas.openxmlformats.org/officeDocument/2006/customXml" ds:itemID="{BAD66D28-0375-419E-A62B-16A463381928}">
  <ds:schemaRefs/>
</ds:datastoreItem>
</file>

<file path=customXml/itemProps36.xml><?xml version="1.0" encoding="utf-8"?>
<ds:datastoreItem xmlns:ds="http://schemas.openxmlformats.org/officeDocument/2006/customXml" ds:itemID="{2FB1A492-8FA2-46B6-85C3-EE5E8954BEA1}">
  <ds:schemaRefs>
    <ds:schemaRef ds:uri="http://schemas.microsoft.com/DataMashup"/>
  </ds:schemaRefs>
</ds:datastoreItem>
</file>

<file path=customXml/itemProps37.xml><?xml version="1.0" encoding="utf-8"?>
<ds:datastoreItem xmlns:ds="http://schemas.openxmlformats.org/officeDocument/2006/customXml" ds:itemID="{921F4A74-E906-452C-B6A2-6A94736382CE}">
  <ds:schemaRefs/>
</ds:datastoreItem>
</file>

<file path=customXml/itemProps38.xml><?xml version="1.0" encoding="utf-8"?>
<ds:datastoreItem xmlns:ds="http://schemas.openxmlformats.org/officeDocument/2006/customXml" ds:itemID="{3DC44800-3F3E-4608-A68A-0F884127E86B}">
  <ds:schemaRefs/>
</ds:datastoreItem>
</file>

<file path=customXml/itemProps39.xml><?xml version="1.0" encoding="utf-8"?>
<ds:datastoreItem xmlns:ds="http://schemas.openxmlformats.org/officeDocument/2006/customXml" ds:itemID="{45E544E8-89E6-4E1C-9978-B4EB83C77EAE}">
  <ds:schemaRefs/>
</ds:datastoreItem>
</file>

<file path=customXml/itemProps40.xml><?xml version="1.0" encoding="utf-8"?>
<ds:datastoreItem xmlns:ds="http://schemas.openxmlformats.org/officeDocument/2006/customXml" ds:itemID="{D7F21C34-6FA1-4086-8F8E-28F08C48D1A4}">
  <ds:schemaRefs/>
</ds:datastoreItem>
</file>

<file path=customXml/itemProps41.xml><?xml version="1.0" encoding="utf-8"?>
<ds:datastoreItem xmlns:ds="http://schemas.openxmlformats.org/officeDocument/2006/customXml" ds:itemID="{2D9B9ECA-51D3-44AB-B4E1-966F2C533731}">
  <ds:schemaRefs/>
</ds:datastoreItem>
</file>

<file path=customXml/itemProps42.xml><?xml version="1.0" encoding="utf-8"?>
<ds:datastoreItem xmlns:ds="http://schemas.openxmlformats.org/officeDocument/2006/customXml" ds:itemID="{78E3A7A8-B075-42D4-94F3-1F265C92AAA1}">
  <ds:schemaRefs/>
</ds:datastoreItem>
</file>

<file path=customXml/itemProps43.xml><?xml version="1.0" encoding="utf-8"?>
<ds:datastoreItem xmlns:ds="http://schemas.openxmlformats.org/officeDocument/2006/customXml" ds:itemID="{B185D03C-CD0D-4ECE-9987-9D8D11B97D6A}">
  <ds:schemaRefs/>
</ds:datastoreItem>
</file>

<file path=customXml/itemProps44.xml><?xml version="1.0" encoding="utf-8"?>
<ds:datastoreItem xmlns:ds="http://schemas.openxmlformats.org/officeDocument/2006/customXml" ds:itemID="{1030B09B-C7FD-4C6F-B7DB-DB12D5243246}">
  <ds:schemaRefs/>
</ds:datastoreItem>
</file>

<file path=customXml/itemProps45.xml><?xml version="1.0" encoding="utf-8"?>
<ds:datastoreItem xmlns:ds="http://schemas.openxmlformats.org/officeDocument/2006/customXml" ds:itemID="{030DB4EC-BDF0-4A5D-B301-5D9315B25B58}">
  <ds:schemaRefs/>
</ds:datastoreItem>
</file>

<file path=customXml/itemProps46.xml><?xml version="1.0" encoding="utf-8"?>
<ds:datastoreItem xmlns:ds="http://schemas.openxmlformats.org/officeDocument/2006/customXml" ds:itemID="{39090CA9-6C72-4C3B-8F60-12CC5DFAC56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 Dashboard</vt:lpstr>
      <vt:lpstr>Trending Dashboard</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Garcia</dc:creator>
  <cp:lastModifiedBy>Marcos Cesar Garcia Perez</cp:lastModifiedBy>
  <dcterms:created xsi:type="dcterms:W3CDTF">2025-02-06T14:50:00Z</dcterms:created>
  <dcterms:modified xsi:type="dcterms:W3CDTF">2025-02-07T22:04:55Z</dcterms:modified>
</cp:coreProperties>
</file>