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trd_mrn_com_br/Documents/Documentos/GitHub/robotrom_cotacao/"/>
    </mc:Choice>
  </mc:AlternateContent>
  <xr:revisionPtr revIDLastSave="341" documentId="13_ncr:1_{F16FAED3-2346-4007-ADE6-7DA829FD2249}" xr6:coauthVersionLast="47" xr6:coauthVersionMax="47" xr10:uidLastSave="{04156CA0-4807-4C26-AC15-1F0B2E2DCC98}"/>
  <bookViews>
    <workbookView xWindow="-108" yWindow="-108" windowWidth="23256" windowHeight="12456" xr2:uid="{A6ABC395-0665-4150-B84E-015A135DFF31}"/>
  </bookViews>
  <sheets>
    <sheet name="Carteira Robotrom" sheetId="8" r:id="rId1"/>
    <sheet name="Colagem Nº Cotação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F2" i="8" l="1"/>
  <c r="FF3" i="8" s="1"/>
  <c r="A8" i="2"/>
  <c r="A6" i="2"/>
  <c r="A7" i="2"/>
  <c r="A4" i="2"/>
  <c r="A5" i="2"/>
  <c r="A2" i="2"/>
  <c r="A3" i="2"/>
</calcChain>
</file>

<file path=xl/sharedStrings.xml><?xml version="1.0" encoding="utf-8"?>
<sst xmlns="http://schemas.openxmlformats.org/spreadsheetml/2006/main" count="339" uniqueCount="244">
  <si>
    <t>Aging</t>
  </si>
  <si>
    <t>BidCycle RQ</t>
  </si>
  <si>
    <t>Data OC</t>
  </si>
  <si>
    <t>Tipo Contratação</t>
  </si>
  <si>
    <t>BID Cycle</t>
  </si>
  <si>
    <t>Inv/Cust</t>
  </si>
  <si>
    <t>Status OC</t>
  </si>
  <si>
    <t>Sigla Área</t>
  </si>
  <si>
    <t>Sigla Dept</t>
  </si>
  <si>
    <t>Cod_C.Custo</t>
  </si>
  <si>
    <t>Desc C Custo</t>
  </si>
  <si>
    <t>Nome Requisitante</t>
  </si>
  <si>
    <t>Emergencial</t>
  </si>
  <si>
    <t>cod_comprado</t>
  </si>
  <si>
    <t>Nome Comprador 2</t>
  </si>
  <si>
    <t>nr_requisicao</t>
  </si>
  <si>
    <t>numero_ordem</t>
  </si>
  <si>
    <t>num_ord_inv</t>
  </si>
  <si>
    <t>it_codigo</t>
  </si>
  <si>
    <t>Grp Compras</t>
  </si>
  <si>
    <t>Class UNSPSC</t>
  </si>
  <si>
    <t>Desc Familia</t>
  </si>
  <si>
    <t>Desc Resumida</t>
  </si>
  <si>
    <t>Narrativa Completa</t>
  </si>
  <si>
    <t>narrativa</t>
  </si>
  <si>
    <t>UM</t>
  </si>
  <si>
    <t>qt_solic</t>
  </si>
  <si>
    <t>Garantia Operacional</t>
  </si>
  <si>
    <t>Valor Total RQ</t>
  </si>
  <si>
    <t>Status_Aging_OCs</t>
  </si>
  <si>
    <t>Tipo OC</t>
  </si>
  <si>
    <t>Fase OC</t>
  </si>
  <si>
    <t>Restritiva</t>
  </si>
  <si>
    <t>Just. Restrição</t>
  </si>
  <si>
    <t>Forn_PUC</t>
  </si>
  <si>
    <t>Data_PUC</t>
  </si>
  <si>
    <t>Prç_Unit_RC</t>
  </si>
  <si>
    <t>Vlr_Total_RC</t>
  </si>
  <si>
    <t>Prç_Unit_PUC</t>
  </si>
  <si>
    <t>Vlr_Total_PUC</t>
  </si>
  <si>
    <t>Prç_Unit_Check</t>
  </si>
  <si>
    <t>Impacto_Financeiro_Total</t>
  </si>
  <si>
    <t>Impacto Financeiro (R$)</t>
  </si>
  <si>
    <t>Impacto %</t>
  </si>
  <si>
    <t>Impacto Financeiro (%)</t>
  </si>
  <si>
    <t>Acima 100K?</t>
  </si>
  <si>
    <t>Análise_Final_Impacto</t>
  </si>
  <si>
    <t>Item de contrato?</t>
  </si>
  <si>
    <t>CT</t>
  </si>
  <si>
    <t>Item de Catalogo?</t>
  </si>
  <si>
    <t>Exterior?</t>
  </si>
  <si>
    <t>Fornecedor Importado</t>
  </si>
  <si>
    <t>Qtde Fornecedor importado</t>
  </si>
  <si>
    <t>Item  Desenho?</t>
  </si>
  <si>
    <t>Vlr_Class_Grupo</t>
  </si>
  <si>
    <t>Grupo Comprador</t>
  </si>
  <si>
    <t>Sugestão Cód Comprador</t>
  </si>
  <si>
    <t>Sugestão de Comprador</t>
  </si>
  <si>
    <t>Atribuição Pré-Sourcing Materiais</t>
  </si>
  <si>
    <t>Possui RFA?</t>
  </si>
  <si>
    <t>Status Pré-Sourcing Materiais</t>
  </si>
  <si>
    <t>Houve Notificação?</t>
  </si>
  <si>
    <t>Data Notificação Requisitante</t>
  </si>
  <si>
    <t>Data Retorno do Requisitante</t>
  </si>
  <si>
    <t>Atribuida a Cotação</t>
  </si>
  <si>
    <t>N° Cotação Paradigma</t>
  </si>
  <si>
    <t>Observação</t>
  </si>
  <si>
    <t>Data Recebimento da Demanda</t>
  </si>
  <si>
    <t>Data de Atribuição ao Comprador</t>
  </si>
  <si>
    <t>Data Criação Cotação Paradigma</t>
  </si>
  <si>
    <t>OC Cancelada?</t>
  </si>
  <si>
    <t>Data de Cancelamento</t>
  </si>
  <si>
    <t>Dentro dos Parametros Automatização</t>
  </si>
  <si>
    <t>Dentro dos Parametros para PUC PréSourcing?</t>
  </si>
  <si>
    <t>Gerado PUC PréSourcing?</t>
  </si>
  <si>
    <t>N° PC</t>
  </si>
  <si>
    <t>Data PC</t>
  </si>
  <si>
    <t>Data Fim Processo</t>
  </si>
  <si>
    <t>Aging TRM</t>
  </si>
  <si>
    <t>Status Aging TRM</t>
  </si>
  <si>
    <t>Assertividade</t>
  </si>
  <si>
    <t>Status do Tratamento</t>
  </si>
  <si>
    <t>SLA TRM</t>
  </si>
  <si>
    <t>Aging Produção</t>
  </si>
  <si>
    <t>Performance TRM Processo Finalizado</t>
  </si>
  <si>
    <t>Check Item</t>
  </si>
  <si>
    <t>Descrição Categorização</t>
  </si>
  <si>
    <t>Fam</t>
  </si>
  <si>
    <t>Verificação Comprador</t>
  </si>
  <si>
    <t>Comprador</t>
  </si>
  <si>
    <t>Verificação Status OC</t>
  </si>
  <si>
    <t>Verificação Status PC</t>
  </si>
  <si>
    <t>Verificação Comprador Paradigma</t>
  </si>
  <si>
    <t>Ultima compra</t>
  </si>
  <si>
    <t>Mês/Ano</t>
  </si>
  <si>
    <t>Vol de OC 2 anos</t>
  </si>
  <si>
    <t>Classificações de Giro</t>
  </si>
  <si>
    <t>Análise Diária - Siqueira</t>
  </si>
  <si>
    <t>TASK FORCE 15/02</t>
  </si>
  <si>
    <t>Check Ocs - Diario</t>
  </si>
  <si>
    <t>Família por Fornecedor</t>
  </si>
  <si>
    <t>Check cot</t>
  </si>
  <si>
    <t>Check dta Cot</t>
  </si>
  <si>
    <t>CheckCotação</t>
  </si>
  <si>
    <t>CheckDtaCotação</t>
  </si>
  <si>
    <t>Comprador paradigma</t>
  </si>
  <si>
    <t>Dias em Aberto</t>
  </si>
  <si>
    <t>Aging02</t>
  </si>
  <si>
    <t>Mês Concluído</t>
  </si>
  <si>
    <t>Dia Concluido</t>
  </si>
  <si>
    <t>Dia</t>
  </si>
  <si>
    <t>Mês</t>
  </si>
  <si>
    <t>Cód Comprador</t>
  </si>
  <si>
    <t>TRM - Responsável</t>
  </si>
  <si>
    <t>Comprador2</t>
  </si>
  <si>
    <t>Análise item</t>
  </si>
  <si>
    <t>Filtro Data Corte</t>
  </si>
  <si>
    <t>Item Movimentado Base</t>
  </si>
  <si>
    <t>Qtde</t>
  </si>
  <si>
    <t>Vlr Unit</t>
  </si>
  <si>
    <t>Valor Total</t>
  </si>
  <si>
    <t>Vlr Total RC</t>
  </si>
  <si>
    <t>Filtro Valor</t>
  </si>
  <si>
    <t>Item sob desenhou ou importado</t>
  </si>
  <si>
    <t>Data OC - Compararar</t>
  </si>
  <si>
    <t>Data Limite</t>
  </si>
  <si>
    <t>Data Fim Cotação Paradigma - por item</t>
  </si>
  <si>
    <t>Cotação Paradigma - por item</t>
  </si>
  <si>
    <t>Pedido Paradigma</t>
  </si>
  <si>
    <t>Pedido TOTVS</t>
  </si>
  <si>
    <t>Check</t>
  </si>
  <si>
    <t>Check Geração PUC</t>
  </si>
  <si>
    <t>Filtro Final</t>
  </si>
  <si>
    <t>ORDEM COMPRA</t>
  </si>
  <si>
    <t>ITEM</t>
  </si>
  <si>
    <t>FORNECEDOR</t>
  </si>
  <si>
    <t>DATA COTACAO</t>
  </si>
  <si>
    <t>UNID. MEDIDA</t>
  </si>
  <si>
    <t>PRECO UNITARIO</t>
  </si>
  <si>
    <t>MOEDA</t>
  </si>
  <si>
    <t>TRANSPORTADOR</t>
  </si>
  <si>
    <t>COD IPI</t>
  </si>
  <si>
    <t>%ALIQ. IPI</t>
  </si>
  <si>
    <t>% ICMS ST</t>
  </si>
  <si>
    <t>% ICMS</t>
  </si>
  <si>
    <t>DIAS VALIDADE</t>
  </si>
  <si>
    <t>PRAZO ENTREGA</t>
  </si>
  <si>
    <t>% DESCTO</t>
  </si>
  <si>
    <t>VALOR DESCTO</t>
  </si>
  <si>
    <t>COND. PAGTO</t>
  </si>
  <si>
    <t>CONTATO</t>
  </si>
  <si>
    <t>Dados Congelado em:</t>
  </si>
  <si>
    <t>Código Fornecedor PUC</t>
  </si>
  <si>
    <t>Fornecedor com Contrato?</t>
  </si>
  <si>
    <t>Família Contratos</t>
  </si>
  <si>
    <t>Familia_robo</t>
  </si>
  <si>
    <t>Desenho</t>
  </si>
  <si>
    <t>Check OC</t>
  </si>
  <si>
    <t>Check Pedido</t>
  </si>
  <si>
    <t>Check Planilha Gcon</t>
  </si>
  <si>
    <t>Check N º Cotação</t>
  </si>
  <si>
    <t>SPOT</t>
  </si>
  <si>
    <t>Nao Confirmada</t>
  </si>
  <si>
    <t>Não</t>
  </si>
  <si>
    <t>No Prazo</t>
  </si>
  <si>
    <t>Em Aberto</t>
  </si>
  <si>
    <t>Sem Impacto</t>
  </si>
  <si>
    <t>Não é Importado</t>
  </si>
  <si>
    <t>Não Liberado</t>
  </si>
  <si>
    <t>Em Análise</t>
  </si>
  <si>
    <t/>
  </si>
  <si>
    <t>Não Categorizado</t>
  </si>
  <si>
    <t>Verificar</t>
  </si>
  <si>
    <t>Sem Histórico</t>
  </si>
  <si>
    <t>1/1900</t>
  </si>
  <si>
    <t>o Alessandra</t>
  </si>
  <si>
    <t>Sim</t>
  </si>
  <si>
    <t>-</t>
  </si>
  <si>
    <t>FALSO</t>
  </si>
  <si>
    <t>Dentro da Data</t>
  </si>
  <si>
    <t>Familia</t>
  </si>
  <si>
    <t>Nº COTAÇÃO</t>
  </si>
  <si>
    <t>TRM</t>
  </si>
  <si>
    <t>false</t>
  </si>
  <si>
    <t>SEM INFO</t>
  </si>
  <si>
    <t>Analise_Tecnica</t>
  </si>
  <si>
    <t>Alessandra Ferreira Ribeiro</t>
  </si>
  <si>
    <t>trd001</t>
  </si>
  <si>
    <t xml:space="preserve">  2 a 05 Dias</t>
  </si>
  <si>
    <t>2 a 05 Dias</t>
  </si>
  <si>
    <t>BID até 15K</t>
  </si>
  <si>
    <t>NO</t>
  </si>
  <si>
    <t>Normal</t>
  </si>
  <si>
    <t>Sem Impacto-Sem Impacto</t>
  </si>
  <si>
    <t>Alta Produtividade</t>
  </si>
  <si>
    <t>Liberado</t>
  </si>
  <si>
    <t>Jailson</t>
  </si>
  <si>
    <t>0122-03/25</t>
  </si>
  <si>
    <t>TRM0122-03/25 - ADAPTADOR</t>
  </si>
  <si>
    <t>0123-03/25</t>
  </si>
  <si>
    <t>TRM0123-03/25 - ALIMENTOS</t>
  </si>
  <si>
    <t>0124-03/25</t>
  </si>
  <si>
    <t>TRM0124-03/25 - ALVO E SUPORTE - TECNICO</t>
  </si>
  <si>
    <t>0125-03/25</t>
  </si>
  <si>
    <t>TRM0125-03/25 - BARRA DE MADEIRA</t>
  </si>
  <si>
    <t>0126-03/25</t>
  </si>
  <si>
    <t>TRM0126-03/25 - BOMBA MANUAL</t>
  </si>
  <si>
    <t>0127-03/25</t>
  </si>
  <si>
    <t>TRM0127-03/25 - BOMBAS E COMPONENTES EM GERAL</t>
  </si>
  <si>
    <t>0128-03/25</t>
  </si>
  <si>
    <t>TRM0128-03/25 - BORRACHA</t>
  </si>
  <si>
    <t>CAPEX</t>
  </si>
  <si>
    <t>PC</t>
  </si>
  <si>
    <t>Fábio</t>
  </si>
  <si>
    <t>gr136</t>
  </si>
  <si>
    <t>5/2023</t>
  </si>
  <si>
    <t>17/03/2025 - Atribuido Alessandra</t>
  </si>
  <si>
    <t>Possui Histórico</t>
  </si>
  <si>
    <t>PÇ</t>
  </si>
  <si>
    <t>trd017</t>
  </si>
  <si>
    <t>Antonia Marcela</t>
  </si>
  <si>
    <t>Materiais Elétricos</t>
  </si>
  <si>
    <t>Sistemas Elétricos e Iluminação e Componentes e Acessórios e Suprimentos</t>
  </si>
  <si>
    <t>GT</t>
  </si>
  <si>
    <t>GTM</t>
  </si>
  <si>
    <t>Limpeza de Alojamentos e Áreas Comunitárias</t>
  </si>
  <si>
    <t>Dinair Dias Nascimento</t>
  </si>
  <si>
    <t>L. DE JESUS DE ALMEIDA BARBOSA JUNIOR</t>
  </si>
  <si>
    <t>ARTIGO E FERRAGEM DE ELETRICID</t>
  </si>
  <si>
    <t>ECOMEL-ELETRICA COMERCIAL LTDA</t>
  </si>
  <si>
    <t>KL04307</t>
  </si>
  <si>
    <t>ELETRODUTO RIG PVC 32MM BSP TEL-5501 TERMOTECNICA</t>
  </si>
  <si>
    <t>ELETRODUTO; TIPO ELETRODUTO: RIGIDO; MATERIAL CORPO: POLICLORETO VINILA; TRATAMENTO SUPERFICIE: S/TRATAMENTO SUPERFICIE; COR: PRETO; DIAMETRO NOMINAL: 32MM; ROSCA: BSP; FORNECIMENTO: VARA 3M; TEL-5501 TERMOTECNICA</t>
  </si>
  <si>
    <t>ELETRODUTO; TIPO ELETRODUTO: RIGIDO; MATERIAL CORPO: POLICLORETO VINILA; TRATAMENTO SUPERFICIE: S/TRATAMENTO SUPERFICIE; COR: PRETO; DIAMETRO NOMINAL: 32MM; ROSCA: BSP; FORNECIMENTO: VARA 3M; TEL-5501 TERMOTECNICA -</t>
  </si>
  <si>
    <t>Menor 100K // 239,4</t>
  </si>
  <si>
    <t>10/2021</t>
  </si>
  <si>
    <t>KL11364</t>
  </si>
  <si>
    <t>HASTE ATERR ACO CARBONO SAE1020 COBRE 3/4POL 3M TEL5823</t>
  </si>
  <si>
    <t>HASTE ATERRAMENTO; MATERIAL HASTE: ACO CARBONO SAE1020; MATERIAL REVESTIMENTO: COBRE; DIAMETRO: 3/4POL; COMPRIMENTO: 3M; TEL5823</t>
  </si>
  <si>
    <t>HASTE ATERRAMENTO; MATERIAL HASTE: ACO CARBONO SAE1020; MATERIAL REVESTIMENTO: COBRE; DIAMETRO: 3/4POL; COMPRIMENTO: 3M; TEL5823 -</t>
  </si>
  <si>
    <t>Menor 100K // 137,76</t>
  </si>
  <si>
    <t>MODULO LUBRIFICACAO</t>
  </si>
  <si>
    <t>Gessica</t>
  </si>
  <si>
    <t>MATERIAIS ELÉTRICOS -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</si>
</sst>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333333"/>
      <name val="Tahoma"/>
      <family val="2"/>
    </font>
    <font>
      <sz val="7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medium">
        <color rgb="FFF3F3F3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6" fillId="3" borderId="4" xfId="0" applyFont="1" applyFill="1" applyBorder="1" applyAlignment="1">
      <alignment horizontal="left" vertical="center" wrapText="1"/>
    </xf>
    <xf numFmtId="0" fontId="5" fillId="3" borderId="4" xfId="2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2" xfId="0" applyFont="1" applyFill="1" applyBorder="1"/>
    <xf numFmtId="14" fontId="0" fillId="0" borderId="0" xfId="0" applyNumberFormat="1"/>
    <xf numFmtId="21" fontId="0" fillId="0" borderId="0" xfId="0" applyNumberFormat="1"/>
    <xf numFmtId="44" fontId="0" fillId="0" borderId="0" xfId="3" applyFont="1" applyAlignment="1"/>
    <xf numFmtId="0" fontId="7" fillId="0" borderId="0" xfId="0" applyFont="1"/>
  </cellXfs>
  <cellStyles count="4">
    <cellStyle name="Hiperlink" xfId="2" builtinId="8"/>
    <cellStyle name="Moeda" xfId="3" builtinId="4"/>
    <cellStyle name="Moeda 2" xfId="1" xr:uid="{DB6C45EA-444F-47B7-A9DB-EFF33D1B025E}"/>
    <cellStyle name="Normal" xfId="0" builtinId="0"/>
  </cellStyles>
  <dxfs count="1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F3F3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333333"/>
        <name val="Tahoma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F3F3F3"/>
        </bottom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0" formatCode="General"/>
      <alignment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m/d/yyyy\ h:mm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26" formatCode="hh:mm:ss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7" formatCode="h:mm:ss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rgb="FF000000"/>
      </font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68" formatCode="_(* #,##0.00_);_(* \(#,##0.00\);_(* &quot;-&quot;??_);_(@_)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" formatCode="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1" formatCode="0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19" formatCode="dd/mm/yyyy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791529E-6415-442D-A099-B52C4ADDD25C}"/>
  </tableStyles>
  <colors>
    <mruColors>
      <color rgb="FF80C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rncombr.sharepoint.com/sites/PreSourcingMateriais/Documentos%20Partilhados/15.%20Automa&#231;&#245;es/4.%20Agrupamento%20de%20OCs/Rodagem%20Carteira%20Robotrom/2025/02.%20Fev/Atribui&#231;&#227;o_250218.xlsx" TargetMode="External"/><Relationship Id="rId1" Type="http://schemas.openxmlformats.org/officeDocument/2006/relationships/externalLinkPath" Target="/sites/PreSourcingMateriais/Documentos%20Partilhados/15.%20Automa&#231;&#245;es/4.%20Agrupamento%20de%20OCs/Rodagem%20Carteira%20Robotrom/2025/02.%20Fev/Atribui&#231;&#227;o_25021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ows\temp\gotoexcel_trd001.xlsx" TargetMode="External"/><Relationship Id="rId1" Type="http://schemas.openxmlformats.org/officeDocument/2006/relationships/externalLinkPath" Target="file:///c:\windows\temp\gotoexcel_trd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talhes1"/>
      <sheetName val="Atribuição_250218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9D31DB-4F9C-4782-B478-939F1952B85D}" name="Tabela156" displayName="Tabela156" ref="A1:FF3" totalsRowShown="0" headerRowDxfId="178" headerRowBorderDxfId="177" tableBorderDxfId="176">
  <autoFilter ref="A1:FF3" xr:uid="{70ECC156-85A8-4826-8800-2D782B5DCC9A}"/>
  <sortState xmlns:xlrd2="http://schemas.microsoft.com/office/spreadsheetml/2017/richdata2" ref="A2:FF3">
    <sortCondition ref="BO1:BO3"/>
  </sortState>
  <tableColumns count="162">
    <tableColumn id="1" xr3:uid="{9BADB4DE-B881-447C-8320-DCA4078A8A14}" name="Aging" dataDxfId="175"/>
    <tableColumn id="2" xr3:uid="{76D89E4E-BCBC-471D-9FB2-136441168FC2}" name="BidCycle RQ" dataDxfId="174"/>
    <tableColumn id="3" xr3:uid="{226D5F9A-FE14-4476-B73B-F1545ED19B71}" name="Data OC" dataDxfId="173"/>
    <tableColumn id="4" xr3:uid="{41323FE9-1D5A-4350-AC60-74714B7DFFA6}" name="Tipo Contratação" dataDxfId="172"/>
    <tableColumn id="5" xr3:uid="{1431B8A4-D55D-489D-BC31-5BACCF93DD8B}" name="BID Cycle" dataDxfId="171"/>
    <tableColumn id="6" xr3:uid="{6180BA12-5878-4099-905B-07107CFDBFA7}" name="Inv/Cust" dataDxfId="170"/>
    <tableColumn id="7" xr3:uid="{1F640B7B-EA92-4334-A78E-323AFDF1994B}" name="Status OC" dataDxfId="169"/>
    <tableColumn id="8" xr3:uid="{D25B7895-4E49-4647-9CB2-37560A9E0A43}" name="Sigla Área" dataDxfId="168"/>
    <tableColumn id="9" xr3:uid="{AA2AF4F8-0F1B-4CE5-89F7-BD67C1494B90}" name="Sigla Dept" dataDxfId="167"/>
    <tableColumn id="10" xr3:uid="{702F4D82-3FCE-4EAC-996D-32ACDD1D1551}" name="Cod_C.Custo" dataDxfId="166"/>
    <tableColumn id="11" xr3:uid="{6917FA07-4108-427C-B565-01B4E54834C0}" name="Desc C Custo" dataDxfId="165"/>
    <tableColumn id="12" xr3:uid="{12AC026F-52FA-4176-87B6-4B534D078220}" name="Nome Requisitante" dataDxfId="164"/>
    <tableColumn id="13" xr3:uid="{25F5B7D8-B5BA-4526-B8B9-6BC7E58149B2}" name="Emergencial" dataDxfId="163"/>
    <tableColumn id="14" xr3:uid="{D2396A99-201B-4334-88FC-2A9E4F087E5F}" name="cod_comprado" dataDxfId="162"/>
    <tableColumn id="15" xr3:uid="{0E860321-08F2-4584-A509-B0CB6D59CC2B}" name="Nome Comprador 2" dataDxfId="161"/>
    <tableColumn id="16" xr3:uid="{D3C49AC3-4DA4-4600-A8A9-EBC2CE751835}" name="nr_requisicao" dataDxfId="160"/>
    <tableColumn id="17" xr3:uid="{69F52F5C-5D72-4188-831F-66CB2BCF3AC3}" name="numero_ordem" dataDxfId="159"/>
    <tableColumn id="18" xr3:uid="{8212ECF3-EB05-42D7-BCAA-8732A54C1EC8}" name="num_ord_inv" dataDxfId="158"/>
    <tableColumn id="19" xr3:uid="{52B6E5F7-66C7-4F4C-A317-FECCA389A103}" name="it_codigo" dataDxfId="157"/>
    <tableColumn id="20" xr3:uid="{98125553-64CE-419A-8E51-5BF5D77E89E9}" name="Grp Compras" dataDxfId="156" dataCellStyle="Moeda 2"/>
    <tableColumn id="21" xr3:uid="{798C233B-8F36-487A-843F-24B1597DAD7B}" name="Class UNSPSC" dataDxfId="155"/>
    <tableColumn id="22" xr3:uid="{4E32A269-C3B6-4850-B6E2-E93BBA6616A5}" name="Desc Familia" dataDxfId="154"/>
    <tableColumn id="23" xr3:uid="{5CF17228-66A0-4621-B894-2577EFCC8731}" name="Desc Resumida" dataDxfId="153"/>
    <tableColumn id="24" xr3:uid="{20313EB5-A85E-4200-B372-257EA2B5DA8D}" name="Narrativa Completa" dataDxfId="152"/>
    <tableColumn id="25" xr3:uid="{A6BEC41C-49BF-471C-9E02-4401F61E0E3F}" name="narrativa" dataDxfId="151"/>
    <tableColumn id="26" xr3:uid="{A59855D2-9035-4379-8B78-3FCE623DE15D}" name="UM" dataDxfId="150" dataCellStyle="Moeda"/>
    <tableColumn id="27" xr3:uid="{9AAA44E2-AF2F-4326-8A82-D22F97133ED1}" name="qt_solic" dataDxfId="149"/>
    <tableColumn id="28" xr3:uid="{0EEB1C08-2D52-4838-9516-A8DFE957BE0C}" name="Garantia Operacional" dataDxfId="148"/>
    <tableColumn id="29" xr3:uid="{C35D2D22-A851-468C-BCA1-654FE72AECEA}" name="Valor Total RQ" dataDxfId="147" dataCellStyle="Moeda"/>
    <tableColumn id="30" xr3:uid="{2319E1C4-9F81-4F75-AD10-6A42FFF2AE00}" name="Status_Aging_OCs" dataDxfId="146"/>
    <tableColumn id="31" xr3:uid="{8E9C3942-03CA-4F1C-9D05-55081DC51440}" name="Tipo OC" dataDxfId="145"/>
    <tableColumn id="32" xr3:uid="{9CA4581C-FA83-4100-911D-88AAFCDAF3EC}" name="Fase OC" dataDxfId="144"/>
    <tableColumn id="33" xr3:uid="{2DF31C10-5BE3-4253-8B88-29847CC7766B}" name="Restritiva" dataDxfId="143"/>
    <tableColumn id="34" xr3:uid="{D268FB64-F169-4FC6-AE41-6F133747B18C}" name="Just. Restrição" dataDxfId="142"/>
    <tableColumn id="162" xr3:uid="{AB86628C-6765-44DC-BCA7-9A97D99F67A8}" name="Analise_Tecnica" dataDxfId="141"/>
    <tableColumn id="35" xr3:uid="{8481561B-EF81-4BB3-820F-3921BBCEC3EC}" name="Forn_PUC" dataDxfId="140"/>
    <tableColumn id="36" xr3:uid="{DA4E3E20-833D-4911-8AC1-0AFFEB64DB61}" name="Data_PUC" dataDxfId="139"/>
    <tableColumn id="37" xr3:uid="{057D1698-85D3-4BCC-B814-74E91593A9FB}" name="Prç_Unit_RC" dataDxfId="138"/>
    <tableColumn id="38" xr3:uid="{6200DAEC-3231-48B8-9A2F-4C586340AAAE}" name="Vlr_Total_RC" dataDxfId="137"/>
    <tableColumn id="39" xr3:uid="{7FEE50A0-4AB9-4325-96A9-6512553693A0}" name="Prç_Unit_PUC" dataDxfId="136"/>
    <tableColumn id="40" xr3:uid="{00E1FF6C-F4F0-47D1-89DC-D22EEB8F934E}" name="Vlr_Total_PUC" dataDxfId="135"/>
    <tableColumn id="41" xr3:uid="{32C27E97-0F30-4A43-8028-D181643A6679}" name="Prç_Unit_Check" dataDxfId="134"/>
    <tableColumn id="42" xr3:uid="{3E58FB26-38C6-4F5F-BFCB-C3F68E20B69B}" name="Impacto_Financeiro_Total" dataDxfId="133"/>
    <tableColumn id="43" xr3:uid="{F53B62E2-558F-4A3D-8CBE-42E4089E6EDE}" name="Impacto Financeiro (R$)" dataDxfId="132"/>
    <tableColumn id="44" xr3:uid="{062FD094-B7CA-48AF-9D86-09B3B16E6F57}" name="Impacto %" dataDxfId="131"/>
    <tableColumn id="45" xr3:uid="{E8F93148-5537-4581-9895-5656703919D5}" name="Impacto Financeiro (%)" dataDxfId="130"/>
    <tableColumn id="46" xr3:uid="{C31375E4-A93E-4107-BB98-1301A2D2DD8D}" name="Acima 100K?" dataDxfId="129"/>
    <tableColumn id="47" xr3:uid="{393438BE-2CCD-4867-B77C-21429EA32090}" name="Análise_Final_Impacto" dataDxfId="128"/>
    <tableColumn id="48" xr3:uid="{C09127A8-844F-4C01-BB58-6B2112E40838}" name="Item de contrato?" dataDxfId="127"/>
    <tableColumn id="49" xr3:uid="{AF80A161-1925-48F6-8FB9-C9ACFE644879}" name="CT" dataDxfId="126"/>
    <tableColumn id="50" xr3:uid="{BECBB895-2FAD-4C53-91B1-255DB5D78439}" name="Item de Catalogo?" dataDxfId="125"/>
    <tableColumn id="51" xr3:uid="{D466BBAA-515B-4DD6-9E8E-9807E6D5573F}" name="Exterior?" dataDxfId="124"/>
    <tableColumn id="52" xr3:uid="{B113C3F1-C507-4DE0-9076-CBA0E2062A0F}" name="Fornecedor Importado" dataDxfId="123"/>
    <tableColumn id="53" xr3:uid="{F75980B3-2295-4747-BA21-2ADEA5EA7C99}" name="Qtde Fornecedor importado" dataDxfId="122"/>
    <tableColumn id="54" xr3:uid="{A8A7307B-5D2D-420E-9168-2DC1CE588194}" name="Item  Desenho?" dataDxfId="121"/>
    <tableColumn id="55" xr3:uid="{6B88A5CF-C530-4AE9-9B70-DA44FD136BE4}" name="Vlr_Class_Grupo" dataDxfId="120"/>
    <tableColumn id="56" xr3:uid="{32723CE7-0DB7-441A-B799-B1CC0D3E758E}" name="Grupo Comprador" dataDxfId="119"/>
    <tableColumn id="57" xr3:uid="{7A6C552C-C3E4-4D6E-8800-DEE54C8933CD}" name="Sugestão Cód Comprador" dataDxfId="118"/>
    <tableColumn id="58" xr3:uid="{3AE9542E-4C09-468E-B96B-3E516899AFE0}" name="Sugestão de Comprador" dataDxfId="117"/>
    <tableColumn id="59" xr3:uid="{494C106B-A1ED-46CF-8191-CEC46D7491C7}" name="Atribuição Pré-Sourcing Materiais" dataDxfId="116"/>
    <tableColumn id="60" xr3:uid="{369A1A71-E093-4A86-B0A2-530349CB1A96}" name="Possui RFA?" dataDxfId="115"/>
    <tableColumn id="61" xr3:uid="{B907DD9A-B028-40EF-B341-3B4610D735AA}" name="Status Pré-Sourcing Materiais" dataDxfId="114"/>
    <tableColumn id="62" xr3:uid="{5E957583-845F-416F-A1A1-0859229293F1}" name="Houve Notificação?" dataDxfId="113"/>
    <tableColumn id="63" xr3:uid="{460DDC32-17E3-4C87-BADA-131514A8BE03}" name="Data Notificação Requisitante" dataDxfId="112"/>
    <tableColumn id="64" xr3:uid="{8A241F07-4B81-4367-A62C-051D1859D205}" name="Data Retorno do Requisitante" dataDxfId="111"/>
    <tableColumn id="65" xr3:uid="{ACDACFB9-4A38-48C8-AF7C-D130B1B23CCD}" name="Atribuida a Cotação" dataDxfId="110"/>
    <tableColumn id="66" xr3:uid="{BCA55789-141A-4914-BFF4-5D2B231A7EA4}" name="N° Cotação Paradigma" dataDxfId="109"/>
    <tableColumn id="67" xr3:uid="{F697A73D-E6AB-4780-8A51-16A54337F720}" name="Observação" dataDxfId="108"/>
    <tableColumn id="68" xr3:uid="{8766A703-F94C-4A9A-B42B-CADD3435BACC}" name="Data Recebimento da Demanda" dataDxfId="107"/>
    <tableColumn id="69" xr3:uid="{12D72167-7E80-4C79-BDD8-135F4E610AA4}" name="Data de Atribuição ao Comprador" dataDxfId="106"/>
    <tableColumn id="70" xr3:uid="{C3BB4E6B-AEBE-4850-AF5C-CA6AD6ECF59C}" name="Data Criação Cotação Paradigma" dataDxfId="105"/>
    <tableColumn id="71" xr3:uid="{6D40E619-0CDD-4FE5-8024-DA30B918DED5}" name="OC Cancelada?" dataDxfId="104"/>
    <tableColumn id="72" xr3:uid="{19BD15F5-E878-48D1-8C69-27373E357FA4}" name="Data de Cancelamento" dataDxfId="103"/>
    <tableColumn id="73" xr3:uid="{A54C626E-4CC0-4E64-B7ED-CFA5BEA6676D}" name="Dentro dos Parametros Automatização" dataDxfId="102"/>
    <tableColumn id="74" xr3:uid="{E89F99F7-E5F6-4A4B-9A51-07E9562C4CC5}" name="Dentro dos Parametros para PUC PréSourcing?" dataDxfId="101"/>
    <tableColumn id="75" xr3:uid="{CE57036D-4564-4672-90D1-DD43AC14F97F}" name="Gerado PUC PréSourcing?" dataDxfId="100"/>
    <tableColumn id="76" xr3:uid="{7E47A653-D69B-4E6E-97CF-EA8D3B619757}" name="N° PC" dataDxfId="99"/>
    <tableColumn id="77" xr3:uid="{BFC367C0-B1D3-40B7-8AA2-149DBEB7C553}" name="Data PC" dataDxfId="98"/>
    <tableColumn id="78" xr3:uid="{CC72DB14-6498-48C2-A2E2-AFD0E8FA8463}" name="Data Fim Processo" dataDxfId="97"/>
    <tableColumn id="79" xr3:uid="{B29DB327-794D-49F1-8D72-E1CB797E09EE}" name="Aging TRM" dataDxfId="96"/>
    <tableColumn id="80" xr3:uid="{66AB1224-B019-4AD4-9963-47439B709550}" name="Status Aging TRM" dataDxfId="95"/>
    <tableColumn id="81" xr3:uid="{8128AD01-4C7C-492A-98A5-96B736CD64FE}" name="Assertividade" dataDxfId="94"/>
    <tableColumn id="82" xr3:uid="{237DF565-3F69-472B-A5F8-03D4EA83A92A}" name="Status do Tratamento" dataDxfId="93"/>
    <tableColumn id="83" xr3:uid="{5517BE38-BA54-4201-A3BC-09959AA363F5}" name="SLA TRM" dataDxfId="92"/>
    <tableColumn id="84" xr3:uid="{0B40AFEB-3A07-4259-8B01-3BA262E0BB64}" name="Aging Produção" dataDxfId="91"/>
    <tableColumn id="85" xr3:uid="{38C3754B-95DC-47F7-B6A7-392382DF012B}" name="Performance TRM Processo Finalizado" dataDxfId="90"/>
    <tableColumn id="86" xr3:uid="{F77365B8-785E-40E4-8DB6-294102FA0807}" name="Check Item" dataDxfId="89"/>
    <tableColumn id="87" xr3:uid="{28886A3F-7142-4075-995B-47443F10585A}" name="Descrição Categorização" dataDxfId="88"/>
    <tableColumn id="88" xr3:uid="{46CA9482-8460-4F45-8F0F-172BB94E6114}" name="Fam" dataDxfId="87"/>
    <tableColumn id="89" xr3:uid="{AD17CD30-D698-44B1-9084-3575000CF167}" name="Verificação Comprador" dataDxfId="86"/>
    <tableColumn id="90" xr3:uid="{1E7B5DC2-4CF5-42E8-B66B-B8E3DE7824FA}" name="Comprador" dataDxfId="85"/>
    <tableColumn id="91" xr3:uid="{21F81C92-B050-47E6-85F2-F1F08EAFA193}" name="Verificação Status OC" dataDxfId="84"/>
    <tableColumn id="92" xr3:uid="{8F2EFE36-B1BF-498E-9325-2B671E735A33}" name="Verificação Status PC" dataDxfId="83"/>
    <tableColumn id="93" xr3:uid="{12AAF90A-9EBF-4B81-B659-CFE01B7FC546}" name="Verificação Comprador Paradigma" dataDxfId="82"/>
    <tableColumn id="94" xr3:uid="{028527F7-732A-4DE6-8F53-DFF83988F34D}" name="Ultima compra" dataDxfId="81"/>
    <tableColumn id="95" xr3:uid="{E17A1DD8-3564-489C-B39C-C3D8D5A9F1A2}" name="Mês/Ano" dataDxfId="80"/>
    <tableColumn id="96" xr3:uid="{452E3365-2A9E-43CA-8013-B0CEC556A450}" name="Vol de OC 2 anos" dataDxfId="79"/>
    <tableColumn id="97" xr3:uid="{74E1F518-F227-4BC5-9DBD-F05C3B8244C9}" name="Classificações de Giro" dataDxfId="78"/>
    <tableColumn id="98" xr3:uid="{234FE706-650C-446B-8A73-91C62E18B089}" name="Análise Diária - Siqueira" dataDxfId="77"/>
    <tableColumn id="99" xr3:uid="{D09766A2-EE37-4102-996B-80DB5B7CF23E}" name="TASK FORCE 15/02" dataDxfId="76"/>
    <tableColumn id="100" xr3:uid="{DB91B5D5-E422-4CB1-B42F-3BE49B84EF9B}" name="Check Ocs - Diario" dataDxfId="75"/>
    <tableColumn id="101" xr3:uid="{0F949432-C26A-47A9-8F76-A3E65AD8F6EA}" name="Família por Fornecedor" dataDxfId="74"/>
    <tableColumn id="102" xr3:uid="{54AF9638-64CC-4A9C-84D1-EEE953C6ADC8}" name="Check cot" dataDxfId="73"/>
    <tableColumn id="103" xr3:uid="{2A9902F2-CEF5-4841-87B9-772805E04939}" name="Check dta Cot" dataDxfId="72"/>
    <tableColumn id="104" xr3:uid="{A4239C25-B48A-47E0-BD90-216B93D4C877}" name="CheckCotação" dataDxfId="71"/>
    <tableColumn id="105" xr3:uid="{245DA9E3-9D2A-454E-82F8-2F1226FBE1BC}" name="CheckDtaCotação" dataDxfId="70"/>
    <tableColumn id="106" xr3:uid="{DCBBF2AA-5FD0-4E80-B7DE-FE2B737FD919}" name="Comprador paradigma" dataDxfId="69"/>
    <tableColumn id="107" xr3:uid="{5F58FBF6-62C6-4E20-803B-41B5857A12A6}" name="Dias em Aberto" dataDxfId="68"/>
    <tableColumn id="108" xr3:uid="{77F632DB-A5CD-45B0-B89C-83193D5C1B7D}" name="Aging02" dataDxfId="67"/>
    <tableColumn id="109" xr3:uid="{2D784290-CE06-47A5-8D81-53FBB390F2E2}" name="Mês Concluído" dataDxfId="66"/>
    <tableColumn id="110" xr3:uid="{2808D196-CFA4-4DB5-81DA-579CF58F497A}" name="Dia Concluido" dataDxfId="65"/>
    <tableColumn id="111" xr3:uid="{351A57B3-7136-4B0E-A39B-741A2A1A71F5}" name="Dia" dataDxfId="64"/>
    <tableColumn id="112" xr3:uid="{231C303D-8508-4DCE-B5C0-861DAEA6268D}" name="Mês" dataDxfId="63"/>
    <tableColumn id="113" xr3:uid="{7776E4AA-2F07-4082-9D60-0A5773BF18E8}" name="Cód Comprador" dataDxfId="62"/>
    <tableColumn id="114" xr3:uid="{D3130346-A690-4AB7-87AE-5C55DA7D9AE5}" name="TRM - Responsável" dataDxfId="61"/>
    <tableColumn id="115" xr3:uid="{2EFDF963-5140-4BBF-AAF8-300B84C69F6F}" name="Comprador2" dataDxfId="60"/>
    <tableColumn id="116" xr3:uid="{B2A01490-DD0F-42D8-8569-BE140E4A6C03}" name="Análise item" dataDxfId="59"/>
    <tableColumn id="117" xr3:uid="{D75F7261-FE59-44A0-97FB-B6715DBF724D}" name="Filtro Data Corte" dataDxfId="58"/>
    <tableColumn id="118" xr3:uid="{54D27BAE-A8A0-411F-B14E-805CC783BEC1}" name="Item Movimentado Base" dataDxfId="57"/>
    <tableColumn id="119" xr3:uid="{CCF480E2-3BA5-4500-94F2-AE2D8EF9E147}" name="Qtde" dataDxfId="56"/>
    <tableColumn id="120" xr3:uid="{A285FD94-FF1A-45BB-B92E-47DEC2FB1128}" name="Vlr Unit" dataDxfId="55"/>
    <tableColumn id="121" xr3:uid="{2EE6700C-052C-43A8-96FA-3040493F8CCD}" name="Valor Total" dataDxfId="54"/>
    <tableColumn id="122" xr3:uid="{E99CEF78-5029-4D92-BCAD-F0FC766C4C2D}" name="Vlr Total RC" dataDxfId="53"/>
    <tableColumn id="123" xr3:uid="{0BEB8D52-93A1-4D8F-BEE3-AC874BDA599D}" name="Filtro Valor" dataDxfId="52"/>
    <tableColumn id="124" xr3:uid="{083068A8-28CE-4AB7-8FFD-E10F230B4546}" name="Item sob desenhou ou importado" dataDxfId="51"/>
    <tableColumn id="125" xr3:uid="{9E4E7670-0D61-4E9C-A6DC-FBDA27348E01}" name="Data OC - Compararar" dataDxfId="50"/>
    <tableColumn id="126" xr3:uid="{1EDBA88E-07B6-428D-A049-241026AEF105}" name="Data Limite" dataDxfId="49"/>
    <tableColumn id="127" xr3:uid="{8541A524-467F-42D5-AA43-2B251EFACB10}" name="Data Fim Cotação Paradigma - por item" dataDxfId="48"/>
    <tableColumn id="128" xr3:uid="{1601337D-8B10-47D7-8BC5-249CDB9D04F1}" name="Cotação Paradigma - por item" dataDxfId="47"/>
    <tableColumn id="129" xr3:uid="{5752DABB-71CE-4660-A5AB-B590CCF53491}" name="Pedido Paradigma" dataDxfId="46"/>
    <tableColumn id="130" xr3:uid="{A09495BD-B317-4876-A4F3-9F68B5DA8CBF}" name="Pedido TOTVS" dataDxfId="45"/>
    <tableColumn id="131" xr3:uid="{B09D1BC3-C8BE-4C6C-9F28-5BCB9516661A}" name="Check" dataDxfId="44"/>
    <tableColumn id="132" xr3:uid="{AD1544B8-886E-4BC1-B2E8-E8D978626E58}" name="Check Geração PUC" dataDxfId="43"/>
    <tableColumn id="133" xr3:uid="{58B7AAF2-A0F9-43CE-B675-109B94135994}" name="Filtro Final" dataDxfId="42"/>
    <tableColumn id="134" xr3:uid="{43FD88A5-DD92-47E8-B477-BA0E1DD14685}" name="ORDEM COMPRA" dataDxfId="41"/>
    <tableColumn id="135" xr3:uid="{A3960A93-43D6-4681-BC55-457EAFEC43CD}" name="ITEM" dataDxfId="40"/>
    <tableColumn id="136" xr3:uid="{4F7307B9-BD6F-485C-BE06-31CF60B7A637}" name="FORNECEDOR" dataDxfId="39"/>
    <tableColumn id="137" xr3:uid="{DBE69155-BB61-47BF-B13E-5869188ECFDB}" name="DATA COTACAO" dataDxfId="38"/>
    <tableColumn id="138" xr3:uid="{FBF6376F-BF83-4B85-A323-4F987ECA42CA}" name="UNID. MEDIDA" dataDxfId="37"/>
    <tableColumn id="139" xr3:uid="{07D3DAD1-DC50-466C-A88B-B8B322090C39}" name="PRECO UNITARIO" dataDxfId="36"/>
    <tableColumn id="140" xr3:uid="{0D77D03D-1B12-4123-9DBE-0247EBF55743}" name="MOEDA" dataDxfId="35"/>
    <tableColumn id="141" xr3:uid="{C4A9CE78-1F80-4864-9D19-381802A4DA88}" name="TRANSPORTADOR" dataDxfId="34"/>
    <tableColumn id="142" xr3:uid="{8867345F-8EB8-4F24-AEAF-ABE52D1CDE07}" name="COD IPI" dataDxfId="33"/>
    <tableColumn id="143" xr3:uid="{B3655F5D-E3E1-49EA-8EA6-04E2708E2E7F}" name="%ALIQ. IPI" dataDxfId="32"/>
    <tableColumn id="144" xr3:uid="{C7D3C804-30B1-461E-9A23-75D7F621112B}" name="% ICMS ST" dataDxfId="31"/>
    <tableColumn id="145" xr3:uid="{01C7EFD5-9CE2-41FE-89CD-18665B94CC3B}" name="% ICMS" dataDxfId="30"/>
    <tableColumn id="146" xr3:uid="{BDC90796-B615-4340-9867-165FF3E42B49}" name="DIAS VALIDADE" dataDxfId="29"/>
    <tableColumn id="147" xr3:uid="{58EAC8CC-84F5-4208-9645-7DDC7D7D1239}" name="PRAZO ENTREGA" dataDxfId="28"/>
    <tableColumn id="148" xr3:uid="{63CE051E-0481-4434-A036-5DA75AA64E6F}" name="% DESCTO" dataDxfId="27"/>
    <tableColumn id="149" xr3:uid="{D8A631CD-2E7A-4DDA-BA17-B4472EC48712}" name="VALOR DESCTO" dataDxfId="26"/>
    <tableColumn id="150" xr3:uid="{CCB45FEF-D42E-4323-9097-E41B3C534D0B}" name="COND. PAGTO" dataDxfId="25"/>
    <tableColumn id="151" xr3:uid="{BBC9C636-090C-4C29-ABA2-4D7591A6957B}" name="CONTATO" dataDxfId="24"/>
    <tableColumn id="152" xr3:uid="{BB6E499E-FF40-4E7D-B3C0-E430C334BFFF}" name="Dados Congelado em:" dataDxfId="23"/>
    <tableColumn id="153" xr3:uid="{B32DC6BE-BC32-4403-B2AF-07B7EDCC50EF}" name="Código Fornecedor PUC" dataDxfId="22"/>
    <tableColumn id="154" xr3:uid="{3C5CA24A-BF54-4FF0-BDBE-87B8107BFF3B}" name="Fornecedor com Contrato?" dataDxfId="21"/>
    <tableColumn id="155" xr3:uid="{E8205ED2-FE8E-45B1-96E4-BE2DEE2914B4}" name="Família Contratos" dataDxfId="20"/>
    <tableColumn id="156" xr3:uid="{907B5801-668B-40CC-B794-10B3F84DC8FB}" name="Familia_robo" dataDxfId="19"/>
    <tableColumn id="157" xr3:uid="{98303F27-51DE-4072-B369-9039D6013421}" name="Desenho" dataDxfId="18"/>
    <tableColumn id="158" xr3:uid="{9FB38FEA-801B-4D6A-B4B3-FDD3527AA7BC}" name="Check OC" dataDxfId="17"/>
    <tableColumn id="159" xr3:uid="{80A037DF-7BF6-4DFB-9D2D-A1499C7379CE}" name="Check Pedido" dataDxfId="16"/>
    <tableColumn id="160" xr3:uid="{B907EB11-9210-4606-824E-F18AF175CBC7}" name="Check Planilha Gcon" dataDxfId="15"/>
    <tableColumn id="161" xr3:uid="{6E23C008-CBB2-4003-A48C-F19A7144CD17}" name="Check N º Cotação" dataDxfId="14">
      <calculatedColumnFormula>VLOOKUP([1]!Tabela15[[#This Row],[numero_ordem]],[2]Planilha!$B:$B,1,FALSE)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ABE47-6D44-47A1-946C-27D905A8BDD0}" name="Tabela2" displayName="Tabela2" ref="A1:C8" totalsRowShown="0" headerRowDxfId="13" dataDxfId="12">
  <autoFilter ref="A1:C8" xr:uid="{C87ABE47-6D44-47A1-946C-27D905A8BDD0}"/>
  <sortState xmlns:xlrd2="http://schemas.microsoft.com/office/spreadsheetml/2017/richdata2" ref="A2:C8">
    <sortCondition ref="B1:B8"/>
  </sortState>
  <tableColumns count="3">
    <tableColumn id="1" xr3:uid="{A9C935B3-5597-4B1C-A77D-69D51EDDE91C}" name="Familia" dataDxfId="11">
      <calculatedColumnFormula>TRIM(RIGHT(C2, LEN(C2) - SEARCH("-", C2, SEARCH("-", C2) + 1)))</calculatedColumnFormula>
    </tableColumn>
    <tableColumn id="2" xr3:uid="{0E65D4BE-7444-4A9F-BC96-38F943835A23}" name="Nº COTAÇÃO" dataDxfId="10"/>
    <tableColumn id="3" xr3:uid="{D7906E88-9A0F-41AE-B32D-785488CB85EC}" name="TRM" dataDxfId="9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57D5-0D50-439A-B8B7-0ED98AD329D7}">
  <dimension ref="A1:FF3"/>
  <sheetViews>
    <sheetView tabSelected="1" topLeftCell="K1" zoomScale="87" zoomScaleNormal="87" workbookViewId="0">
      <selection activeCell="BO9" sqref="BO9"/>
    </sheetView>
  </sheetViews>
  <sheetFormatPr defaultRowHeight="14.4" x14ac:dyDescent="0.3"/>
  <cols>
    <col min="2" max="2" width="13.21875" customWidth="1"/>
    <col min="3" max="3" width="17.21875" customWidth="1"/>
    <col min="4" max="4" width="17" customWidth="1"/>
    <col min="5" max="5" width="10.77734375" customWidth="1"/>
    <col min="6" max="6" width="9.77734375" customWidth="1"/>
    <col min="7" max="9" width="11.21875" customWidth="1"/>
    <col min="10" max="10" width="13.5546875" customWidth="1"/>
    <col min="11" max="11" width="13.77734375" customWidth="1"/>
    <col min="12" max="12" width="18.77734375" customWidth="1"/>
    <col min="13" max="13" width="13.21875" customWidth="1"/>
    <col min="14" max="14" width="15.21875" customWidth="1"/>
    <col min="15" max="15" width="19" customWidth="1"/>
    <col min="16" max="16" width="14.21875" customWidth="1"/>
    <col min="17" max="17" width="10.21875" customWidth="1"/>
    <col min="18" max="18" width="14.21875" hidden="1" customWidth="1"/>
    <col min="19" max="19" width="10.44140625" customWidth="1"/>
    <col min="20" max="20" width="13.77734375" hidden="1" customWidth="1"/>
    <col min="21" max="21" width="14.77734375" hidden="1" customWidth="1"/>
    <col min="22" max="22" width="13.77734375" hidden="1" customWidth="1"/>
    <col min="23" max="23" width="15.77734375" customWidth="1"/>
    <col min="24" max="24" width="19.21875" hidden="1" customWidth="1"/>
    <col min="25" max="25" width="10.21875" customWidth="1"/>
    <col min="26" max="26" width="0" hidden="1" customWidth="1"/>
    <col min="27" max="27" width="9.44140625" hidden="1" customWidth="1"/>
    <col min="28" max="28" width="20.77734375" hidden="1" customWidth="1"/>
    <col min="29" max="29" width="15.77734375" bestFit="1" customWidth="1"/>
    <col min="30" max="30" width="17.77734375" hidden="1" customWidth="1"/>
    <col min="31" max="31" width="9.21875" hidden="1" customWidth="1"/>
    <col min="32" max="32" width="9.77734375" hidden="1" customWidth="1"/>
    <col min="33" max="33" width="10.77734375" hidden="1" customWidth="1"/>
    <col min="34" max="35" width="14.77734375" hidden="1" customWidth="1"/>
    <col min="36" max="36" width="10.77734375" customWidth="1"/>
    <col min="37" max="37" width="11.21875" customWidth="1"/>
    <col min="38" max="38" width="13" hidden="1" customWidth="1"/>
    <col min="39" max="39" width="13.21875" hidden="1" customWidth="1"/>
    <col min="40" max="40" width="14.21875" hidden="1" customWidth="1"/>
    <col min="41" max="41" width="14.44140625" hidden="1" customWidth="1"/>
    <col min="42" max="42" width="15.77734375" hidden="1" customWidth="1"/>
    <col min="43" max="43" width="24.21875" hidden="1" customWidth="1"/>
    <col min="44" max="44" width="22.77734375" hidden="1" customWidth="1"/>
    <col min="45" max="45" width="11.77734375" hidden="1" customWidth="1"/>
    <col min="46" max="46" width="22.21875" hidden="1" customWidth="1"/>
    <col min="47" max="47" width="13.5546875" hidden="1" customWidth="1"/>
    <col min="48" max="48" width="21.77734375" hidden="1" customWidth="1"/>
    <col min="49" max="49" width="17.44140625" hidden="1" customWidth="1"/>
    <col min="50" max="50" width="0" hidden="1" customWidth="1"/>
    <col min="51" max="51" width="17.77734375" hidden="1" customWidth="1"/>
    <col min="52" max="52" width="10.21875" hidden="1" customWidth="1"/>
    <col min="53" max="53" width="21.44140625" hidden="1" customWidth="1"/>
    <col min="54" max="54" width="25.77734375" hidden="1" customWidth="1"/>
    <col min="55" max="55" width="15.44140625" hidden="1" customWidth="1"/>
    <col min="56" max="56" width="16.44140625" hidden="1" customWidth="1"/>
    <col min="57" max="57" width="17.77734375" hidden="1" customWidth="1"/>
    <col min="58" max="58" width="23.77734375" hidden="1" customWidth="1"/>
    <col min="59" max="59" width="22.77734375" hidden="1" customWidth="1"/>
    <col min="60" max="60" width="30.77734375" hidden="1" customWidth="1"/>
    <col min="61" max="61" width="12.77734375" hidden="1" customWidth="1"/>
    <col min="62" max="62" width="27.21875" hidden="1" customWidth="1"/>
    <col min="63" max="63" width="19" hidden="1" customWidth="1"/>
    <col min="64" max="64" width="27.77734375" hidden="1" customWidth="1"/>
    <col min="65" max="65" width="26.77734375" hidden="1" customWidth="1"/>
    <col min="66" max="66" width="8.21875" hidden="1" customWidth="1"/>
    <col min="67" max="67" width="32.77734375" customWidth="1"/>
    <col min="68" max="68" width="19.44140625" customWidth="1"/>
    <col min="69" max="69" width="29" hidden="1" customWidth="1"/>
    <col min="70" max="71" width="30.21875" hidden="1" customWidth="1"/>
    <col min="72" max="72" width="15.5546875" hidden="1" customWidth="1"/>
    <col min="73" max="73" width="21.77734375" hidden="1" customWidth="1"/>
    <col min="74" max="74" width="34.77734375" hidden="1" customWidth="1"/>
    <col min="75" max="75" width="41" hidden="1" customWidth="1"/>
    <col min="76" max="76" width="24.21875" hidden="1" customWidth="1"/>
    <col min="77" max="77" width="0" hidden="1" customWidth="1"/>
    <col min="78" max="78" width="9.44140625" hidden="1" customWidth="1"/>
    <col min="79" max="79" width="18.21875" hidden="1" customWidth="1"/>
    <col min="80" max="80" width="11.21875" hidden="1" customWidth="1"/>
    <col min="81" max="81" width="16.77734375" hidden="1" customWidth="1"/>
    <col min="82" max="82" width="14.21875" hidden="1" customWidth="1"/>
    <col min="83" max="83" width="20.5546875" hidden="1" customWidth="1"/>
    <col min="84" max="84" width="9.77734375" hidden="1" customWidth="1"/>
    <col min="85" max="85" width="15.5546875" hidden="1" customWidth="1"/>
    <col min="86" max="86" width="34.21875" hidden="1" customWidth="1"/>
    <col min="87" max="87" width="12.21875" hidden="1" customWidth="1"/>
    <col min="88" max="88" width="23.44140625" hidden="1" customWidth="1"/>
    <col min="89" max="89" width="0" hidden="1" customWidth="1"/>
    <col min="90" max="90" width="22.21875" hidden="1" customWidth="1"/>
    <col min="91" max="91" width="12.21875" hidden="1" customWidth="1"/>
    <col min="92" max="93" width="20.77734375" hidden="1" customWidth="1"/>
    <col min="94" max="94" width="31.44140625" hidden="1" customWidth="1"/>
    <col min="95" max="95" width="15.21875" hidden="1" customWidth="1"/>
    <col min="96" max="96" width="10" hidden="1" customWidth="1"/>
    <col min="97" max="97" width="16.44140625" hidden="1" customWidth="1"/>
    <col min="98" max="98" width="21.21875" hidden="1" customWidth="1"/>
    <col min="99" max="99" width="22.77734375" hidden="1" customWidth="1"/>
    <col min="100" max="100" width="18.21875" hidden="1" customWidth="1"/>
    <col min="101" max="101" width="18" hidden="1" customWidth="1"/>
    <col min="102" max="102" width="22.21875" hidden="1" customWidth="1"/>
    <col min="103" max="103" width="11.21875" hidden="1" customWidth="1"/>
    <col min="104" max="104" width="14.44140625" hidden="1" customWidth="1"/>
    <col min="105" max="105" width="15" hidden="1" customWidth="1"/>
    <col min="106" max="106" width="17.77734375" hidden="1" customWidth="1"/>
    <col min="107" max="107" width="21.77734375" hidden="1" customWidth="1"/>
    <col min="108" max="108" width="15.44140625" hidden="1" customWidth="1"/>
    <col min="109" max="109" width="9.21875" hidden="1" customWidth="1"/>
    <col min="110" max="110" width="15" hidden="1" customWidth="1"/>
    <col min="111" max="111" width="14.44140625" hidden="1" customWidth="1"/>
    <col min="112" max="113" width="0" hidden="1" customWidth="1"/>
    <col min="114" max="114" width="16" hidden="1" customWidth="1"/>
    <col min="115" max="115" width="18.21875" hidden="1" customWidth="1"/>
    <col min="116" max="117" width="13.21875" hidden="1" customWidth="1"/>
    <col min="118" max="118" width="16.44140625" hidden="1" customWidth="1"/>
    <col min="119" max="119" width="22.77734375" hidden="1" customWidth="1"/>
    <col min="120" max="120" width="0" hidden="1" customWidth="1"/>
    <col min="121" max="121" width="9" hidden="1" customWidth="1"/>
    <col min="122" max="122" width="11.77734375" hidden="1" customWidth="1"/>
    <col min="123" max="123" width="12.21875" hidden="1" customWidth="1"/>
    <col min="124" max="124" width="12" hidden="1" customWidth="1"/>
    <col min="125" max="125" width="29.77734375" hidden="1" customWidth="1"/>
    <col min="126" max="126" width="21" hidden="1" customWidth="1"/>
    <col min="127" max="127" width="12.44140625" hidden="1" customWidth="1"/>
    <col min="128" max="128" width="35.21875" hidden="1" customWidth="1"/>
    <col min="129" max="129" width="27.44140625" hidden="1" customWidth="1"/>
    <col min="130" max="130" width="18.21875" hidden="1" customWidth="1"/>
    <col min="131" max="131" width="14.44140625" hidden="1" customWidth="1"/>
    <col min="132" max="132" width="0" hidden="1" customWidth="1"/>
    <col min="133" max="133" width="19.21875" hidden="1" customWidth="1"/>
    <col min="134" max="134" width="11.77734375" hidden="1" customWidth="1"/>
    <col min="135" max="135" width="16.77734375" hidden="1" customWidth="1"/>
    <col min="136" max="136" width="0" hidden="1" customWidth="1"/>
    <col min="137" max="137" width="14.5546875" hidden="1" customWidth="1"/>
    <col min="138" max="138" width="15.77734375" hidden="1" customWidth="1"/>
    <col min="139" max="139" width="14.77734375" hidden="1" customWidth="1"/>
    <col min="140" max="140" width="17.21875" hidden="1" customWidth="1"/>
    <col min="141" max="141" width="9" hidden="1" customWidth="1"/>
    <col min="142" max="142" width="17.77734375" hidden="1" customWidth="1"/>
    <col min="143" max="143" width="9.21875" hidden="1" customWidth="1"/>
    <col min="144" max="145" width="11.44140625" hidden="1" customWidth="1"/>
    <col min="146" max="146" width="9.21875" hidden="1" customWidth="1"/>
    <col min="147" max="147" width="15.44140625" hidden="1" customWidth="1"/>
    <col min="148" max="148" width="16.77734375" hidden="1" customWidth="1"/>
    <col min="149" max="149" width="11.5546875" hidden="1" customWidth="1"/>
    <col min="150" max="150" width="15.5546875" hidden="1" customWidth="1"/>
    <col min="151" max="151" width="14.77734375" hidden="1" customWidth="1"/>
    <col min="152" max="152" width="11" hidden="1" customWidth="1"/>
    <col min="153" max="153" width="20.77734375" hidden="1" customWidth="1"/>
    <col min="154" max="154" width="22.21875" hidden="1" customWidth="1"/>
    <col min="155" max="155" width="24.77734375" hidden="1" customWidth="1"/>
    <col min="156" max="156" width="7.21875" customWidth="1"/>
    <col min="157" max="157" width="21.21875" customWidth="1"/>
    <col min="158" max="158" width="8.5546875" customWidth="1"/>
    <col min="159" max="160" width="4.77734375" customWidth="1"/>
    <col min="161" max="161" width="10.21875" customWidth="1"/>
  </cols>
  <sheetData>
    <row r="1" spans="1:162" ht="24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185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5" t="s">
        <v>159</v>
      </c>
      <c r="FF1" s="6" t="s">
        <v>160</v>
      </c>
    </row>
    <row r="2" spans="1:162" x14ac:dyDescent="0.3">
      <c r="A2" t="s">
        <v>188</v>
      </c>
      <c r="B2" t="s">
        <v>190</v>
      </c>
      <c r="C2" s="7">
        <v>45729</v>
      </c>
      <c r="D2" t="s">
        <v>161</v>
      </c>
      <c r="E2">
        <v>17</v>
      </c>
      <c r="F2" t="s">
        <v>211</v>
      </c>
      <c r="G2" t="s">
        <v>162</v>
      </c>
      <c r="H2" t="s">
        <v>223</v>
      </c>
      <c r="I2" t="s">
        <v>224</v>
      </c>
      <c r="K2" t="s">
        <v>225</v>
      </c>
      <c r="L2" t="s">
        <v>226</v>
      </c>
      <c r="M2" t="s">
        <v>191</v>
      </c>
      <c r="O2" t="s">
        <v>242</v>
      </c>
      <c r="P2">
        <v>1344793</v>
      </c>
      <c r="Q2" s="10">
        <v>1590444</v>
      </c>
      <c r="R2">
        <v>10596</v>
      </c>
      <c r="S2" t="s">
        <v>230</v>
      </c>
      <c r="T2" t="s">
        <v>221</v>
      </c>
      <c r="U2" t="s">
        <v>222</v>
      </c>
      <c r="V2" t="s">
        <v>228</v>
      </c>
      <c r="W2" t="s">
        <v>231</v>
      </c>
      <c r="X2" t="s">
        <v>232</v>
      </c>
      <c r="Y2" t="s">
        <v>233</v>
      </c>
      <c r="Z2" t="s">
        <v>218</v>
      </c>
      <c r="AA2">
        <v>21</v>
      </c>
      <c r="AB2" t="s">
        <v>163</v>
      </c>
      <c r="AC2" s="9">
        <v>239.4</v>
      </c>
      <c r="AD2" t="s">
        <v>164</v>
      </c>
      <c r="AE2" t="s">
        <v>192</v>
      </c>
      <c r="AF2" t="s">
        <v>165</v>
      </c>
      <c r="AG2" t="s">
        <v>183</v>
      </c>
      <c r="AH2" t="s">
        <v>184</v>
      </c>
      <c r="AI2" t="s">
        <v>163</v>
      </c>
      <c r="AJ2" t="s">
        <v>229</v>
      </c>
      <c r="AK2" s="7">
        <v>45672</v>
      </c>
      <c r="AL2">
        <v>11.4</v>
      </c>
      <c r="AM2">
        <v>239.4</v>
      </c>
      <c r="AN2">
        <v>11.4</v>
      </c>
      <c r="AO2">
        <v>239.4</v>
      </c>
      <c r="AP2">
        <v>0</v>
      </c>
      <c r="AQ2">
        <v>0</v>
      </c>
      <c r="AR2" t="s">
        <v>166</v>
      </c>
      <c r="AS2">
        <v>0</v>
      </c>
      <c r="AT2" t="s">
        <v>166</v>
      </c>
      <c r="AU2" t="s">
        <v>234</v>
      </c>
      <c r="AV2" t="s">
        <v>193</v>
      </c>
      <c r="AW2" t="s">
        <v>163</v>
      </c>
      <c r="AX2">
        <v>0</v>
      </c>
      <c r="AY2" t="s">
        <v>163</v>
      </c>
      <c r="AZ2" t="s">
        <v>163</v>
      </c>
      <c r="BA2" t="s">
        <v>167</v>
      </c>
      <c r="BB2">
        <v>0</v>
      </c>
      <c r="BC2" t="s">
        <v>163</v>
      </c>
      <c r="BD2">
        <v>239.4</v>
      </c>
      <c r="BE2" t="s">
        <v>194</v>
      </c>
      <c r="BF2" t="s">
        <v>214</v>
      </c>
      <c r="BG2" t="s">
        <v>220</v>
      </c>
      <c r="BH2" t="s">
        <v>213</v>
      </c>
      <c r="BI2" t="s">
        <v>163</v>
      </c>
      <c r="BO2" t="s">
        <v>243</v>
      </c>
      <c r="BQ2" s="7">
        <v>45729</v>
      </c>
      <c r="BW2" t="s">
        <v>168</v>
      </c>
      <c r="CA2" s="8">
        <v>0</v>
      </c>
      <c r="CB2">
        <v>2</v>
      </c>
      <c r="CC2" t="s">
        <v>164</v>
      </c>
      <c r="CE2" t="s">
        <v>169</v>
      </c>
      <c r="CF2" t="s">
        <v>170</v>
      </c>
      <c r="CG2">
        <v>0</v>
      </c>
      <c r="CH2" t="s">
        <v>169</v>
      </c>
      <c r="CI2">
        <v>8</v>
      </c>
      <c r="CJ2" t="s">
        <v>171</v>
      </c>
      <c r="CK2" t="s">
        <v>163</v>
      </c>
      <c r="CM2" t="s">
        <v>172</v>
      </c>
      <c r="CP2">
        <v>0</v>
      </c>
      <c r="CQ2" s="7">
        <v>44498</v>
      </c>
      <c r="CR2" t="s">
        <v>235</v>
      </c>
      <c r="CS2" t="s">
        <v>173</v>
      </c>
      <c r="CT2" t="s">
        <v>173</v>
      </c>
      <c r="CU2" t="s">
        <v>216</v>
      </c>
      <c r="CX2">
        <v>0</v>
      </c>
      <c r="DA2" t="b">
        <v>1</v>
      </c>
      <c r="DB2" t="b">
        <v>1</v>
      </c>
      <c r="DD2">
        <v>4</v>
      </c>
      <c r="DE2" t="s">
        <v>189</v>
      </c>
      <c r="DF2" t="s">
        <v>174</v>
      </c>
      <c r="DG2">
        <v>0</v>
      </c>
      <c r="DH2">
        <v>13</v>
      </c>
      <c r="DI2">
        <v>3</v>
      </c>
      <c r="DJ2" t="s">
        <v>187</v>
      </c>
      <c r="DK2" t="s">
        <v>175</v>
      </c>
      <c r="DL2" t="s">
        <v>186</v>
      </c>
      <c r="DM2" t="s">
        <v>217</v>
      </c>
      <c r="DN2" t="s">
        <v>176</v>
      </c>
      <c r="DO2">
        <v>8</v>
      </c>
      <c r="DP2">
        <v>21</v>
      </c>
      <c r="DQ2">
        <v>11.4</v>
      </c>
      <c r="DR2">
        <v>239.4</v>
      </c>
      <c r="DS2">
        <v>239.4</v>
      </c>
      <c r="DT2" t="s">
        <v>195</v>
      </c>
      <c r="DU2" t="s">
        <v>163</v>
      </c>
      <c r="DV2" s="7">
        <v>45729</v>
      </c>
      <c r="DW2" s="7">
        <v>45649</v>
      </c>
      <c r="DX2" t="s">
        <v>177</v>
      </c>
      <c r="DY2" t="s">
        <v>177</v>
      </c>
      <c r="DZ2" t="s">
        <v>177</v>
      </c>
      <c r="EA2" t="s">
        <v>177</v>
      </c>
      <c r="EB2" t="s">
        <v>178</v>
      </c>
      <c r="EC2" t="s">
        <v>179</v>
      </c>
      <c r="ED2" t="s">
        <v>168</v>
      </c>
      <c r="EE2">
        <v>1589666</v>
      </c>
      <c r="EF2" t="s">
        <v>230</v>
      </c>
      <c r="EG2" t="s">
        <v>177</v>
      </c>
      <c r="EI2" t="s">
        <v>218</v>
      </c>
      <c r="EJ2" t="s">
        <v>177</v>
      </c>
      <c r="EN2" t="s">
        <v>177</v>
      </c>
      <c r="EP2" t="s">
        <v>177</v>
      </c>
      <c r="EU2" t="s">
        <v>177</v>
      </c>
      <c r="EV2" t="s">
        <v>177</v>
      </c>
      <c r="EX2">
        <v>26323</v>
      </c>
      <c r="EY2" t="s">
        <v>163</v>
      </c>
      <c r="FA2" t="s">
        <v>243</v>
      </c>
      <c r="FB2">
        <v>0</v>
      </c>
      <c r="FC2">
        <v>0</v>
      </c>
      <c r="FE2">
        <v>1</v>
      </c>
      <c r="FF2" t="e">
        <f>IF(Tabela156[[#This Row],[Familia_robo]]=#REF!,#REF!,#REF!+1)</f>
        <v>#REF!</v>
      </c>
    </row>
    <row r="3" spans="1:162" x14ac:dyDescent="0.3">
      <c r="A3" t="s">
        <v>188</v>
      </c>
      <c r="B3" t="s">
        <v>190</v>
      </c>
      <c r="C3" s="7">
        <v>45729</v>
      </c>
      <c r="D3" t="s">
        <v>161</v>
      </c>
      <c r="E3">
        <v>17</v>
      </c>
      <c r="F3" t="s">
        <v>211</v>
      </c>
      <c r="G3" t="s">
        <v>162</v>
      </c>
      <c r="H3" t="s">
        <v>223</v>
      </c>
      <c r="I3" t="s">
        <v>224</v>
      </c>
      <c r="K3" t="s">
        <v>225</v>
      </c>
      <c r="L3" t="s">
        <v>226</v>
      </c>
      <c r="M3" t="s">
        <v>191</v>
      </c>
      <c r="O3" t="s">
        <v>242</v>
      </c>
      <c r="P3">
        <v>1344782</v>
      </c>
      <c r="Q3" s="10">
        <v>1590438</v>
      </c>
      <c r="R3">
        <v>8564</v>
      </c>
      <c r="S3" t="s">
        <v>236</v>
      </c>
      <c r="T3" t="s">
        <v>221</v>
      </c>
      <c r="U3" t="s">
        <v>222</v>
      </c>
      <c r="V3" t="s">
        <v>228</v>
      </c>
      <c r="W3" t="s">
        <v>237</v>
      </c>
      <c r="X3" t="s">
        <v>238</v>
      </c>
      <c r="Y3" t="s">
        <v>239</v>
      </c>
      <c r="Z3" t="s">
        <v>212</v>
      </c>
      <c r="AA3">
        <v>1</v>
      </c>
      <c r="AB3" t="s">
        <v>163</v>
      </c>
      <c r="AC3" s="9">
        <v>242</v>
      </c>
      <c r="AD3" t="s">
        <v>164</v>
      </c>
      <c r="AE3" t="s">
        <v>192</v>
      </c>
      <c r="AF3" t="s">
        <v>165</v>
      </c>
      <c r="AG3" t="s">
        <v>183</v>
      </c>
      <c r="AH3" t="s">
        <v>184</v>
      </c>
      <c r="AI3" t="s">
        <v>163</v>
      </c>
      <c r="AJ3" t="s">
        <v>227</v>
      </c>
      <c r="AK3" s="7">
        <v>45643</v>
      </c>
      <c r="AL3">
        <v>242</v>
      </c>
      <c r="AM3">
        <v>242</v>
      </c>
      <c r="AN3">
        <v>137.76</v>
      </c>
      <c r="AO3">
        <v>137.76</v>
      </c>
      <c r="AP3">
        <v>-104.24000000000001</v>
      </c>
      <c r="AQ3">
        <v>-104.24000000000001</v>
      </c>
      <c r="AR3" t="s">
        <v>166</v>
      </c>
      <c r="AS3">
        <v>-0.43074380165289261</v>
      </c>
      <c r="AT3" t="s">
        <v>166</v>
      </c>
      <c r="AU3" t="s">
        <v>240</v>
      </c>
      <c r="AV3" t="s">
        <v>193</v>
      </c>
      <c r="AW3" t="s">
        <v>163</v>
      </c>
      <c r="AX3">
        <v>0</v>
      </c>
      <c r="AY3" t="s">
        <v>163</v>
      </c>
      <c r="AZ3" t="s">
        <v>163</v>
      </c>
      <c r="BA3" t="s">
        <v>167</v>
      </c>
      <c r="BB3">
        <v>0</v>
      </c>
      <c r="BC3" t="s">
        <v>163</v>
      </c>
      <c r="BD3">
        <v>137.76</v>
      </c>
      <c r="BE3" t="s">
        <v>194</v>
      </c>
      <c r="BF3" t="s">
        <v>219</v>
      </c>
      <c r="BG3" t="s">
        <v>196</v>
      </c>
      <c r="BH3" t="s">
        <v>213</v>
      </c>
      <c r="BI3" t="s">
        <v>163</v>
      </c>
      <c r="BO3" t="s">
        <v>241</v>
      </c>
      <c r="BQ3" s="7">
        <v>45729</v>
      </c>
      <c r="BW3" t="s">
        <v>168</v>
      </c>
      <c r="CA3" s="8">
        <v>0</v>
      </c>
      <c r="CB3">
        <v>2</v>
      </c>
      <c r="CC3" t="s">
        <v>164</v>
      </c>
      <c r="CE3" t="s">
        <v>169</v>
      </c>
      <c r="CF3" t="s">
        <v>170</v>
      </c>
      <c r="CG3">
        <v>0</v>
      </c>
      <c r="CH3" t="s">
        <v>169</v>
      </c>
      <c r="CI3">
        <v>1</v>
      </c>
      <c r="CJ3" t="s">
        <v>171</v>
      </c>
      <c r="CK3" t="s">
        <v>163</v>
      </c>
      <c r="CM3" t="s">
        <v>172</v>
      </c>
      <c r="CP3">
        <v>0</v>
      </c>
      <c r="CQ3" s="7">
        <v>45064</v>
      </c>
      <c r="CR3" t="s">
        <v>215</v>
      </c>
      <c r="CS3" t="s">
        <v>173</v>
      </c>
      <c r="CT3" t="s">
        <v>173</v>
      </c>
      <c r="CU3" t="s">
        <v>216</v>
      </c>
      <c r="CX3">
        <v>0</v>
      </c>
      <c r="DA3" t="b">
        <v>1</v>
      </c>
      <c r="DB3" t="b">
        <v>1</v>
      </c>
      <c r="DD3">
        <v>4</v>
      </c>
      <c r="DE3" t="s">
        <v>189</v>
      </c>
      <c r="DF3" t="s">
        <v>174</v>
      </c>
      <c r="DG3">
        <v>0</v>
      </c>
      <c r="DH3">
        <v>13</v>
      </c>
      <c r="DI3">
        <v>3</v>
      </c>
      <c r="DJ3" t="s">
        <v>187</v>
      </c>
      <c r="DK3" t="s">
        <v>175</v>
      </c>
      <c r="DL3" t="s">
        <v>186</v>
      </c>
      <c r="DM3" t="s">
        <v>217</v>
      </c>
      <c r="DN3" t="s">
        <v>176</v>
      </c>
      <c r="DO3">
        <v>1</v>
      </c>
      <c r="DP3">
        <v>1</v>
      </c>
      <c r="DQ3">
        <v>242</v>
      </c>
      <c r="DR3">
        <v>242</v>
      </c>
      <c r="DS3">
        <v>242</v>
      </c>
      <c r="DT3" t="s">
        <v>195</v>
      </c>
      <c r="DU3" t="s">
        <v>163</v>
      </c>
      <c r="DV3" s="7">
        <v>45729</v>
      </c>
      <c r="DW3" s="7">
        <v>45649</v>
      </c>
      <c r="DX3" t="s">
        <v>177</v>
      </c>
      <c r="DY3" t="s">
        <v>177</v>
      </c>
      <c r="DZ3" t="s">
        <v>177</v>
      </c>
      <c r="EA3" t="s">
        <v>177</v>
      </c>
      <c r="EB3" t="s">
        <v>178</v>
      </c>
      <c r="EC3" t="s">
        <v>179</v>
      </c>
      <c r="ED3" t="s">
        <v>168</v>
      </c>
      <c r="EE3">
        <v>1589623</v>
      </c>
      <c r="EF3" t="s">
        <v>236</v>
      </c>
      <c r="EG3" t="s">
        <v>177</v>
      </c>
      <c r="EI3" t="s">
        <v>212</v>
      </c>
      <c r="EJ3" t="s">
        <v>177</v>
      </c>
      <c r="EN3" t="s">
        <v>177</v>
      </c>
      <c r="EP3" t="s">
        <v>177</v>
      </c>
      <c r="EU3" t="s">
        <v>177</v>
      </c>
      <c r="EV3" t="s">
        <v>177</v>
      </c>
      <c r="EX3">
        <v>20521</v>
      </c>
      <c r="EY3" t="s">
        <v>176</v>
      </c>
      <c r="FA3" t="s">
        <v>243</v>
      </c>
      <c r="FB3">
        <v>0</v>
      </c>
      <c r="FC3">
        <v>0</v>
      </c>
      <c r="FE3">
        <v>1</v>
      </c>
      <c r="FF3" t="e">
        <f>IF(Tabela156[[#This Row],[Familia_robo]]=BO2,FF2,FF2+1)</f>
        <v>#REF!</v>
      </c>
    </row>
  </sheetData>
  <conditionalFormatting sqref="AC2:AC3">
    <cfRule type="cellIs" dxfId="8" priority="7" operator="equal">
      <formula>0</formula>
    </cfRule>
  </conditionalFormatting>
  <conditionalFormatting sqref="AQ2:AQ3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AR2:AV3">
    <cfRule type="cellIs" dxfId="5" priority="3" operator="equal">
      <formula>"Saving"</formula>
    </cfRule>
    <cfRule type="cellIs" dxfId="4" priority="4" operator="equal">
      <formula>"Penalty"</formula>
    </cfRule>
  </conditionalFormatting>
  <conditionalFormatting sqref="AV2:AV3">
    <cfRule type="cellIs" dxfId="3" priority="2" operator="equal">
      <formula>"Penalty-Penalty"</formula>
    </cfRule>
  </conditionalFormatting>
  <conditionalFormatting sqref="DS2:DS3">
    <cfRule type="cellIs" dxfId="2" priority="1" operator="equal">
      <formula>"Sim"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111E-F6B0-4960-8F5E-4376076728CC}">
  <sheetPr codeName="Planilha2"/>
  <dimension ref="A1:C8"/>
  <sheetViews>
    <sheetView workbookViewId="0">
      <selection activeCell="A9" sqref="A9:XFD87"/>
    </sheetView>
  </sheetViews>
  <sheetFormatPr defaultRowHeight="14.4" x14ac:dyDescent="0.3"/>
  <cols>
    <col min="1" max="1" width="49.77734375" customWidth="1"/>
    <col min="2" max="2" width="13.77734375" bestFit="1" customWidth="1"/>
    <col min="3" max="3" width="65.77734375" customWidth="1"/>
  </cols>
  <sheetData>
    <row r="1" spans="1:3" x14ac:dyDescent="0.3">
      <c r="A1" t="s">
        <v>180</v>
      </c>
      <c r="B1" t="s">
        <v>181</v>
      </c>
      <c r="C1" t="s">
        <v>182</v>
      </c>
    </row>
    <row r="2" spans="1:3" ht="15" thickBot="1" x14ac:dyDescent="0.35">
      <c r="A2" t="str">
        <f t="shared" ref="A2:A8" si="0">TRIM(RIGHT(C2, LEN(C2) - SEARCH("-", C2, SEARCH("-", C2) + 1)))</f>
        <v>ADAPTADOR</v>
      </c>
      <c r="B2" s="1" t="s">
        <v>197</v>
      </c>
      <c r="C2" s="2" t="s">
        <v>198</v>
      </c>
    </row>
    <row r="3" spans="1:3" ht="15" thickBot="1" x14ac:dyDescent="0.35">
      <c r="A3" t="str">
        <f t="shared" si="0"/>
        <v>ALIMENTOS</v>
      </c>
      <c r="B3" s="1" t="s">
        <v>199</v>
      </c>
      <c r="C3" s="2" t="s">
        <v>200</v>
      </c>
    </row>
    <row r="4" spans="1:3" ht="15" thickBot="1" x14ac:dyDescent="0.35">
      <c r="A4" t="str">
        <f t="shared" si="0"/>
        <v>ALVO E SUPORTE - TECNICO</v>
      </c>
      <c r="B4" s="1" t="s">
        <v>201</v>
      </c>
      <c r="C4" s="2" t="s">
        <v>202</v>
      </c>
    </row>
    <row r="5" spans="1:3" ht="15" thickBot="1" x14ac:dyDescent="0.35">
      <c r="A5" t="str">
        <f t="shared" si="0"/>
        <v>BARRA DE MADEIRA</v>
      </c>
      <c r="B5" s="1" t="s">
        <v>203</v>
      </c>
      <c r="C5" s="2" t="s">
        <v>204</v>
      </c>
    </row>
    <row r="6" spans="1:3" ht="15" thickBot="1" x14ac:dyDescent="0.35">
      <c r="A6" t="str">
        <f t="shared" si="0"/>
        <v>BOMBA MANUAL</v>
      </c>
      <c r="B6" s="1" t="s">
        <v>205</v>
      </c>
      <c r="C6" s="2" t="s">
        <v>206</v>
      </c>
    </row>
    <row r="7" spans="1:3" ht="15" thickBot="1" x14ac:dyDescent="0.35">
      <c r="A7" t="str">
        <f t="shared" si="0"/>
        <v>BOMBAS E COMPONENTES EM GERAL</v>
      </c>
      <c r="B7" s="1" t="s">
        <v>207</v>
      </c>
      <c r="C7" s="2" t="s">
        <v>208</v>
      </c>
    </row>
    <row r="8" spans="1:3" ht="15" thickBot="1" x14ac:dyDescent="0.35">
      <c r="A8" t="str">
        <f t="shared" si="0"/>
        <v>BORRACHA</v>
      </c>
      <c r="B8" s="1" t="s">
        <v>209</v>
      </c>
      <c r="C8" s="2" t="s">
        <v>210</v>
      </c>
    </row>
  </sheetData>
  <phoneticPr fontId="3" type="noConversion"/>
  <conditionalFormatting sqref="A2:A8">
    <cfRule type="duplicateValues" dxfId="1" priority="361"/>
  </conditionalFormatting>
  <conditionalFormatting sqref="B2:C8">
    <cfRule type="duplicateValues" dxfId="0" priority="362"/>
  </conditionalFormatting>
  <hyperlinks>
    <hyperlink ref="C2" r:id="rId1" tooltip="TRM0122-03/25 - ADAPTADOR" display="javascript:void(0);" xr:uid="{34A16E32-A71C-4C79-93AD-C5B894B0DB2B}"/>
    <hyperlink ref="C3" r:id="rId2" tooltip="TRM0123-03/25 - ALIMENTOS" display="javascript:void(0);" xr:uid="{156C5BAE-2BCA-466D-9D8C-ED23FB1E3F48}"/>
    <hyperlink ref="C4" r:id="rId3" tooltip="TRM0124-03/25 - ALVO E SUPORTE - TECNICO" display="javascript:void(0);" xr:uid="{34AD7957-7AC9-4B45-BC60-7C50E38949D6}"/>
    <hyperlink ref="C5" r:id="rId4" tooltip="TRM0125-03/25 - BARRA DE MADEIRA" display="javascript:void(0);" xr:uid="{479C5818-0C2C-4018-84D2-1803105BDF78}"/>
    <hyperlink ref="C6" r:id="rId5" tooltip="TRM0126-03/25 - BOMBA MANUAL" display="javascript:void(0);" xr:uid="{2955AC50-0BBA-4E31-83A9-A1A562A13FEF}"/>
    <hyperlink ref="C7" r:id="rId6" tooltip="TRM0127-03/25 - BOMBAS E COMPONENTES EM GERAL" display="javascript:void(0);" xr:uid="{7B17AC8F-02AE-4560-BDC3-37CA63955AB1}"/>
    <hyperlink ref="C8" r:id="rId7" tooltip="TRM0128-03/25 - BORRACHA" display="javascript:void(0);" xr:uid="{68DAD6ED-A4B0-44A1-A33C-35CC3258EF76}"/>
  </hyperlinks>
  <pageMargins left="0.511811024" right="0.511811024" top="0.78740157499999996" bottom="0.78740157499999996" header="0.31496062000000002" footer="0.31496062000000002"/>
  <pageSetup paperSize="9"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F9A430EE4B6F4D98ED68BBDF815500" ma:contentTypeVersion="13" ma:contentTypeDescription="Criar um novo documento." ma:contentTypeScope="" ma:versionID="16d2a68dcecc00e3c7c501f130cc9101">
  <xsd:schema xmlns:xsd="http://www.w3.org/2001/XMLSchema" xmlns:xs="http://www.w3.org/2001/XMLSchema" xmlns:p="http://schemas.microsoft.com/office/2006/metadata/properties" xmlns:ns2="368e3f79-3df1-49f7-ac2b-b6e27fdb3111" xmlns:ns3="c74dd2d8-fe1d-4e8f-adce-cff836dce0e3" targetNamespace="http://schemas.microsoft.com/office/2006/metadata/properties" ma:root="true" ma:fieldsID="d67321e4b9a5c20c06047d34f174d436" ns2:_="" ns3:_="">
    <xsd:import namespace="368e3f79-3df1-49f7-ac2b-b6e27fdb3111"/>
    <xsd:import namespace="c74dd2d8-fe1d-4e8f-adce-cff836dce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e3f79-3df1-49f7-ac2b-b6e27fdb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bd8d3c8d-71df-4172-bdce-bf3e01dea0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dd2d8-fe1d-4e8f-adce-cff836dce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c15aa6-ec9f-4b7b-b9fd-2c0ee655b3ec}" ma:internalName="TaxCatchAll" ma:showField="CatchAllData" ma:web="c74dd2d8-fe1d-4e8f-adce-cff836dce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4dd2d8-fe1d-4e8f-adce-cff836dce0e3" xsi:nil="true"/>
    <lcf76f155ced4ddcb4097134ff3c332f xmlns="368e3f79-3df1-49f7-ac2b-b6e27fdb31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914534-9F75-4A24-A953-682F2AAD8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e3f79-3df1-49f7-ac2b-b6e27fdb3111"/>
    <ds:schemaRef ds:uri="c74dd2d8-fe1d-4e8f-adce-cff836dce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D1006-9824-4DA2-9766-B4663852C4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3EAB1-193D-4A93-B7AF-CB687FCCCBD9}">
  <ds:schemaRefs>
    <ds:schemaRef ds:uri="http://schemas.microsoft.com/office/2006/metadata/properties"/>
    <ds:schemaRef ds:uri="http://schemas.microsoft.com/office/infopath/2007/PartnerControls"/>
    <ds:schemaRef ds:uri="c74dd2d8-fe1d-4e8f-adce-cff836dce0e3"/>
    <ds:schemaRef ds:uri="368e3f79-3df1-49f7-ac2b-b6e27fdb31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Carteira Robotrom</vt:lpstr>
      <vt:lpstr>Colagem Nº Cotação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Ferreira Ribeiro</dc:creator>
  <cp:keywords/>
  <dc:description/>
  <cp:lastModifiedBy>Marcos Paulo Holanda da Silva</cp:lastModifiedBy>
  <cp:revision/>
  <dcterms:created xsi:type="dcterms:W3CDTF">2024-03-20T12:03:31Z</dcterms:created>
  <dcterms:modified xsi:type="dcterms:W3CDTF">2025-03-19T12:02:29Z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0x01010050F9A430EE4B6F4D98ED68BBDF815500</vt:lpwstr>
  </property>
  <property fmtid="{D5CDD505-2E9C-101B-9397-08002B2CF9AE}" pid="3" name="MediaServiceImageTags">
    <vt:lpwstr/>
  </property>
</Properties>
</file>