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\OneDrive\Documentos\ENG1542\"/>
    </mc:Choice>
  </mc:AlternateContent>
  <xr:revisionPtr revIDLastSave="0" documentId="13_ncr:1_{F6EF853E-01BD-4F92-A952-8B5C2BEA7D7D}" xr6:coauthVersionLast="47" xr6:coauthVersionMax="47" xr10:uidLastSave="{00000000-0000-0000-0000-000000000000}"/>
  <bookViews>
    <workbookView xWindow="28680" yWindow="-120" windowWidth="20730" windowHeight="11040" firstSheet="5" activeTab="7" xr2:uid="{F33330D3-DD4C-4948-BCD0-436D93EB0679}"/>
  </bookViews>
  <sheets>
    <sheet name="Historico" sheetId="1" r:id="rId1"/>
    <sheet name="cenários" sheetId="2" r:id="rId2"/>
    <sheet name="Realização" sheetId="3" r:id="rId3"/>
    <sheet name="item (ii)" sheetId="4" r:id="rId4"/>
    <sheet name="item (iii)" sheetId="5" r:id="rId5"/>
    <sheet name="item (iv)" sheetId="6" r:id="rId6"/>
    <sheet name="item (v) - Neutro a Risco" sheetId="7" r:id="rId7"/>
    <sheet name="item (v) - Avesso a Risco" sheetId="11" r:id="rId8"/>
  </sheets>
  <definedNames>
    <definedName name="solver_adj" localSheetId="3" hidden="1">'item (ii)'!$L$2:$L$15</definedName>
    <definedName name="solver_adj" localSheetId="5" hidden="1">'item (iv)'!$O$15</definedName>
    <definedName name="solver_adj" localSheetId="7" hidden="1">'item (v) - Avesso a Risco'!$J$4</definedName>
    <definedName name="solver_adj" localSheetId="6" hidden="1">'item (v) - Neutro a Risco'!$AF$4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6" hidden="1">0.0001</definedName>
    <definedName name="solver_drv" localSheetId="3" hidden="1">1</definedName>
    <definedName name="solver_drv" localSheetId="5" hidden="1">2</definedName>
    <definedName name="solver_drv" localSheetId="7" hidden="1">1</definedName>
    <definedName name="solver_drv" localSheetId="6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6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6" hidden="1">1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6" hidden="1">2147483647</definedName>
    <definedName name="solver_lhs1" localSheetId="5" hidden="1">'item (iv)'!$O$15</definedName>
    <definedName name="solver_lhs2" localSheetId="5" hidden="1">'item (iv)'!$O$15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6" hidden="1">2147483647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6" hidden="1">30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6" hidden="1">0.075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6" hidden="1">2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6" hidden="1">2147483647</definedName>
    <definedName name="solver_num" localSheetId="3" hidden="1">0</definedName>
    <definedName name="solver_num" localSheetId="5" hidden="1">2</definedName>
    <definedName name="solver_num" localSheetId="7" hidden="1">0</definedName>
    <definedName name="solver_num" localSheetId="6" hidden="1">0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opt" localSheetId="3" hidden="1">'item (ii)'!$P$3</definedName>
    <definedName name="solver_opt" localSheetId="5" hidden="1">'item (iv)'!$P$15</definedName>
    <definedName name="solver_opt" localSheetId="7" hidden="1">'item (v) - Avesso a Risco'!$D$3</definedName>
    <definedName name="solver_opt" localSheetId="6" hidden="1">'item (v) - Neutro a Risco'!$D$14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6" hidden="1">0.000001</definedName>
    <definedName name="solver_rbv" localSheetId="3" hidden="1">1</definedName>
    <definedName name="solver_rbv" localSheetId="5" hidden="1">2</definedName>
    <definedName name="solver_rbv" localSheetId="7" hidden="1">1</definedName>
    <definedName name="solver_rbv" localSheetId="6" hidden="1">1</definedName>
    <definedName name="solver_rel1" localSheetId="5" hidden="1">1</definedName>
    <definedName name="solver_rel2" localSheetId="5" hidden="1">3</definedName>
    <definedName name="solver_rhs1" localSheetId="5" hidden="1">'item (iv)'!$N$15</definedName>
    <definedName name="solver_rhs2" localSheetId="5" hidden="1">'item (iv)'!$M$15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6" hidden="1">2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6" hidden="1">0</definedName>
    <definedName name="solver_scl" localSheetId="3" hidden="1">1</definedName>
    <definedName name="solver_scl" localSheetId="5" hidden="1">2</definedName>
    <definedName name="solver_scl" localSheetId="7" hidden="1">1</definedName>
    <definedName name="solver_scl" localSheetId="6" hidden="1">1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6" hidden="1">100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6" hidden="1">2147483647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6" hidden="1">0.01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typ" localSheetId="6" hidden="1">2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6" i="11"/>
  <c r="J6" i="7"/>
  <c r="D10" i="11" l="1"/>
  <c r="D8" i="11"/>
  <c r="D3" i="11"/>
  <c r="D13" i="11"/>
  <c r="D5" i="11"/>
  <c r="D14" i="11"/>
  <c r="D6" i="11"/>
  <c r="D12" i="11"/>
  <c r="D4" i="11"/>
  <c r="D11" i="11"/>
  <c r="D9" i="11"/>
  <c r="D7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6" i="11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6" i="7"/>
  <c r="AB7" i="7"/>
  <c r="AB8" i="7"/>
  <c r="AB9" i="7"/>
  <c r="AB10" i="7"/>
  <c r="AB11" i="7"/>
  <c r="AB12" i="7"/>
  <c r="AB13" i="7"/>
  <c r="AB14" i="7"/>
  <c r="D12" i="7" s="1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6" i="7"/>
  <c r="Z7" i="7"/>
  <c r="Z8" i="7"/>
  <c r="Z9" i="7"/>
  <c r="Z10" i="7"/>
  <c r="Z11" i="7"/>
  <c r="Z12" i="7"/>
  <c r="Z13" i="7"/>
  <c r="D11" i="7" s="1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6" i="7"/>
  <c r="X7" i="7"/>
  <c r="X8" i="7"/>
  <c r="X9" i="7"/>
  <c r="X10" i="7"/>
  <c r="X11" i="7"/>
  <c r="X12" i="7"/>
  <c r="X13" i="7"/>
  <c r="D10" i="7" s="1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6" i="7"/>
  <c r="T7" i="7"/>
  <c r="T8" i="7"/>
  <c r="T9" i="7"/>
  <c r="T10" i="7"/>
  <c r="T11" i="7"/>
  <c r="T12" i="7"/>
  <c r="D8" i="7" s="1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D7" i="7" s="1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6" i="7"/>
  <c r="N7" i="7"/>
  <c r="N8" i="7"/>
  <c r="N9" i="7"/>
  <c r="N10" i="7"/>
  <c r="N11" i="7"/>
  <c r="N12" i="7"/>
  <c r="N13" i="7"/>
  <c r="D5" i="7" s="1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6" i="7"/>
  <c r="D13" i="7"/>
  <c r="D3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D27" i="11"/>
  <c r="D26" i="11"/>
  <c r="D25" i="11"/>
  <c r="D24" i="11"/>
  <c r="D23" i="11"/>
  <c r="D22" i="11"/>
  <c r="D21" i="11"/>
  <c r="D20" i="11"/>
  <c r="D19" i="11"/>
  <c r="D18" i="11"/>
  <c r="D17" i="11"/>
  <c r="D16" i="11"/>
  <c r="D27" i="7"/>
  <c r="D26" i="7"/>
  <c r="D25" i="7"/>
  <c r="D24" i="7"/>
  <c r="D23" i="7"/>
  <c r="D22" i="7"/>
  <c r="D21" i="7"/>
  <c r="D20" i="7"/>
  <c r="D19" i="7"/>
  <c r="D18" i="7"/>
  <c r="D17" i="7"/>
  <c r="D16" i="7"/>
  <c r="H12" i="6"/>
  <c r="P5" i="6"/>
  <c r="P6" i="6"/>
  <c r="P7" i="6"/>
  <c r="P8" i="6"/>
  <c r="P9" i="6"/>
  <c r="P10" i="6"/>
  <c r="P11" i="6"/>
  <c r="P12" i="6"/>
  <c r="P13" i="6"/>
  <c r="P14" i="6"/>
  <c r="P15" i="6"/>
  <c r="P4" i="6"/>
  <c r="H5" i="6"/>
  <c r="H6" i="6"/>
  <c r="H7" i="6"/>
  <c r="H8" i="6"/>
  <c r="H9" i="6"/>
  <c r="H10" i="6"/>
  <c r="H11" i="6"/>
  <c r="H13" i="6"/>
  <c r="H14" i="6"/>
  <c r="H15" i="6"/>
  <c r="H4" i="6"/>
  <c r="N5" i="6"/>
  <c r="N6" i="6"/>
  <c r="N7" i="6"/>
  <c r="N8" i="6"/>
  <c r="N9" i="6"/>
  <c r="N10" i="6"/>
  <c r="N11" i="6"/>
  <c r="N12" i="6"/>
  <c r="N13" i="6"/>
  <c r="N14" i="6"/>
  <c r="N15" i="6"/>
  <c r="N4" i="6"/>
  <c r="M5" i="6"/>
  <c r="M6" i="6"/>
  <c r="M7" i="6"/>
  <c r="M8" i="6"/>
  <c r="M9" i="6"/>
  <c r="M10" i="6"/>
  <c r="M11" i="6"/>
  <c r="M12" i="6"/>
  <c r="M13" i="6"/>
  <c r="M14" i="6"/>
  <c r="M15" i="6"/>
  <c r="M4" i="6"/>
  <c r="C4" i="5"/>
  <c r="C5" i="5"/>
  <c r="C6" i="5"/>
  <c r="C7" i="5"/>
  <c r="C8" i="5"/>
  <c r="C9" i="5"/>
  <c r="C10" i="5"/>
  <c r="C11" i="5"/>
  <c r="C12" i="5"/>
  <c r="C13" i="5"/>
  <c r="C14" i="5"/>
  <c r="C3" i="5"/>
  <c r="F3" i="4"/>
  <c r="F4" i="4"/>
  <c r="F5" i="4"/>
  <c r="F6" i="4"/>
  <c r="F7" i="4"/>
  <c r="F8" i="4"/>
  <c r="G8" i="4" s="1"/>
  <c r="F9" i="4"/>
  <c r="F10" i="4"/>
  <c r="G10" i="4" s="1"/>
  <c r="F11" i="4"/>
  <c r="F12" i="4"/>
  <c r="F13" i="4"/>
  <c r="F14" i="4"/>
  <c r="F15" i="4"/>
  <c r="F16" i="4"/>
  <c r="G16" i="4" s="1"/>
  <c r="F17" i="4"/>
  <c r="F18" i="4"/>
  <c r="G18" i="4" s="1"/>
  <c r="F19" i="4"/>
  <c r="F20" i="4"/>
  <c r="F21" i="4"/>
  <c r="F22" i="4"/>
  <c r="F23" i="4"/>
  <c r="F24" i="4"/>
  <c r="G24" i="4" s="1"/>
  <c r="F25" i="4"/>
  <c r="F26" i="4"/>
  <c r="G26" i="4" s="1"/>
  <c r="F27" i="4"/>
  <c r="F28" i="4"/>
  <c r="F29" i="4"/>
  <c r="F30" i="4"/>
  <c r="F31" i="4"/>
  <c r="F32" i="4"/>
  <c r="G32" i="4" s="1"/>
  <c r="F33" i="4"/>
  <c r="F34" i="4"/>
  <c r="G34" i="4" s="1"/>
  <c r="F35" i="4"/>
  <c r="F36" i="4"/>
  <c r="F37" i="4"/>
  <c r="F38" i="4"/>
  <c r="F39" i="4"/>
  <c r="F40" i="4"/>
  <c r="G40" i="4" s="1"/>
  <c r="F41" i="4"/>
  <c r="F42" i="4"/>
  <c r="G42" i="4" s="1"/>
  <c r="F43" i="4"/>
  <c r="F44" i="4"/>
  <c r="F45" i="4"/>
  <c r="F46" i="4"/>
  <c r="F47" i="4"/>
  <c r="F48" i="4"/>
  <c r="G48" i="4" s="1"/>
  <c r="F49" i="4"/>
  <c r="F50" i="4"/>
  <c r="G50" i="4" s="1"/>
  <c r="F51" i="4"/>
  <c r="F52" i="4"/>
  <c r="F53" i="4"/>
  <c r="F54" i="4"/>
  <c r="F55" i="4"/>
  <c r="F56" i="4"/>
  <c r="G56" i="4" s="1"/>
  <c r="F57" i="4"/>
  <c r="F58" i="4"/>
  <c r="G58" i="4" s="1"/>
  <c r="F59" i="4"/>
  <c r="F60" i="4"/>
  <c r="F61" i="4"/>
  <c r="G3" i="4"/>
  <c r="G4" i="4"/>
  <c r="G5" i="4"/>
  <c r="G6" i="4"/>
  <c r="G7" i="4"/>
  <c r="G9" i="4"/>
  <c r="G11" i="4"/>
  <c r="G12" i="4"/>
  <c r="G13" i="4"/>
  <c r="G14" i="4"/>
  <c r="G15" i="4"/>
  <c r="G17" i="4"/>
  <c r="G19" i="4"/>
  <c r="G20" i="4"/>
  <c r="G21" i="4"/>
  <c r="G22" i="4"/>
  <c r="G23" i="4"/>
  <c r="G25" i="4"/>
  <c r="G27" i="4"/>
  <c r="G28" i="4"/>
  <c r="G29" i="4"/>
  <c r="G30" i="4"/>
  <c r="G31" i="4"/>
  <c r="G33" i="4"/>
  <c r="G35" i="4"/>
  <c r="G36" i="4"/>
  <c r="G37" i="4"/>
  <c r="G38" i="4"/>
  <c r="G39" i="4"/>
  <c r="G41" i="4"/>
  <c r="G43" i="4"/>
  <c r="G44" i="4"/>
  <c r="G45" i="4"/>
  <c r="G46" i="4"/>
  <c r="G47" i="4"/>
  <c r="G49" i="4"/>
  <c r="G51" i="4"/>
  <c r="G52" i="4"/>
  <c r="G53" i="4"/>
  <c r="G54" i="4"/>
  <c r="G55" i="4"/>
  <c r="G57" i="4"/>
  <c r="G59" i="4"/>
  <c r="G60" i="4"/>
  <c r="G61" i="4"/>
  <c r="G2" i="4"/>
  <c r="F2" i="4"/>
  <c r="E51" i="4"/>
  <c r="E52" i="4"/>
  <c r="E53" i="4"/>
  <c r="E54" i="4"/>
  <c r="E55" i="4"/>
  <c r="E56" i="4"/>
  <c r="E57" i="4"/>
  <c r="E58" i="4"/>
  <c r="E59" i="4"/>
  <c r="E60" i="4"/>
  <c r="E61" i="4"/>
  <c r="E50" i="4"/>
  <c r="E39" i="4"/>
  <c r="E40" i="4"/>
  <c r="E41" i="4"/>
  <c r="E42" i="4"/>
  <c r="E43" i="4"/>
  <c r="E44" i="4"/>
  <c r="E45" i="4"/>
  <c r="E46" i="4"/>
  <c r="E47" i="4"/>
  <c r="E48" i="4"/>
  <c r="E49" i="4"/>
  <c r="E38" i="4"/>
  <c r="E27" i="4"/>
  <c r="E28" i="4"/>
  <c r="E29" i="4"/>
  <c r="E30" i="4"/>
  <c r="E31" i="4"/>
  <c r="E32" i="4"/>
  <c r="E33" i="4"/>
  <c r="E34" i="4"/>
  <c r="E35" i="4"/>
  <c r="E36" i="4"/>
  <c r="E37" i="4"/>
  <c r="E26" i="4"/>
  <c r="E15" i="4"/>
  <c r="E16" i="4"/>
  <c r="E17" i="4"/>
  <c r="E18" i="4"/>
  <c r="E19" i="4"/>
  <c r="E20" i="4"/>
  <c r="E21" i="4"/>
  <c r="E22" i="4"/>
  <c r="E23" i="4"/>
  <c r="E24" i="4"/>
  <c r="E25" i="4"/>
  <c r="E14" i="4"/>
  <c r="E3" i="4"/>
  <c r="E4" i="4"/>
  <c r="E5" i="4"/>
  <c r="E6" i="4"/>
  <c r="E7" i="4"/>
  <c r="E8" i="4"/>
  <c r="E9" i="4"/>
  <c r="E10" i="4"/>
  <c r="E11" i="4"/>
  <c r="E12" i="4"/>
  <c r="E1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2" i="4"/>
  <c r="D14" i="7" l="1"/>
  <c r="D9" i="7"/>
  <c r="D6" i="7"/>
  <c r="D4" i="7"/>
  <c r="H17" i="6"/>
  <c r="P17" i="6"/>
  <c r="J22" i="6" l="1"/>
  <c r="P3" i="4"/>
</calcChain>
</file>

<file path=xl/sharedStrings.xml><?xml version="1.0" encoding="utf-8"?>
<sst xmlns="http://schemas.openxmlformats.org/spreadsheetml/2006/main" count="282" uniqueCount="90">
  <si>
    <t>Datas</t>
  </si>
  <si>
    <t>Demanda (MW)</t>
  </si>
  <si>
    <t>Valores</t>
  </si>
  <si>
    <t>Índice</t>
  </si>
  <si>
    <t>Componente Linear</t>
  </si>
  <si>
    <t>a*</t>
  </si>
  <si>
    <t>b*</t>
  </si>
  <si>
    <t>=</t>
  </si>
  <si>
    <t>Erros</t>
  </si>
  <si>
    <t xml:space="preserve">soma(erros ^2) </t>
  </si>
  <si>
    <t>Componente Sazonal</t>
  </si>
  <si>
    <t>F_0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</si>
  <si>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</si>
  <si>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</si>
  <si>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</si>
  <si>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</si>
  <si>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</si>
  <si>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</si>
  <si>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</si>
  <si>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</si>
  <si>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</si>
  <si>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</si>
  <si>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</si>
  <si>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</si>
  <si>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</si>
  <si>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</si>
  <si>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</si>
  <si>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</si>
  <si>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</si>
  <si>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</si>
  <si>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</si>
  <si>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</si>
  <si>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</si>
  <si>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</si>
  <si>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</si>
  <si>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Soma do Quadrado dos Erros</t>
  </si>
  <si>
    <t>Modelo</t>
  </si>
  <si>
    <t xml:space="preserve">Períodos </t>
  </si>
  <si>
    <t>Previsão</t>
  </si>
  <si>
    <t>Realização</t>
  </si>
  <si>
    <t>Valor da Multa</t>
  </si>
  <si>
    <t>Limite Inferior</t>
  </si>
  <si>
    <t>Limite Superior</t>
  </si>
  <si>
    <t>QTD Ofertada</t>
  </si>
  <si>
    <t>Modelo Sem Flexibilidade (MSF)</t>
  </si>
  <si>
    <t>Modelo Com Flexibilidade (MCF)</t>
  </si>
  <si>
    <t>Multa [MSF]   =</t>
  </si>
  <si>
    <t xml:space="preserve">Multa [MCF]  = </t>
  </si>
  <si>
    <t>Valor da Flexibilidade</t>
  </si>
  <si>
    <t>QTD* (Jan)</t>
  </si>
  <si>
    <t>QTD* (Fev)</t>
  </si>
  <si>
    <t>QTD* (Mar)</t>
  </si>
  <si>
    <t>QTD* (Abr)</t>
  </si>
  <si>
    <t>QTD* (Mai)</t>
  </si>
  <si>
    <t>QTD* (Jun)</t>
  </si>
  <si>
    <t>QTD* (Jul)</t>
  </si>
  <si>
    <t>QTD* (Ago)</t>
  </si>
  <si>
    <t>QTD* (Set)</t>
  </si>
  <si>
    <t>QTD* (Out)</t>
  </si>
  <si>
    <t>QTD* (Nov)</t>
  </si>
  <si>
    <t>QTD* (Dez)</t>
  </si>
  <si>
    <t>Cenários</t>
  </si>
  <si>
    <t>Q*  =</t>
  </si>
  <si>
    <t>U( E[Multa] )</t>
  </si>
  <si>
    <t>E[Multa(jan)]_min</t>
  </si>
  <si>
    <t>E[Multa(fev)]_min</t>
  </si>
  <si>
    <t>E[Multa(mar)]_min</t>
  </si>
  <si>
    <t>E[Multa(abr)]_min</t>
  </si>
  <si>
    <t>E[Multa(mai)]_min</t>
  </si>
  <si>
    <t>E[Multa(jun)]_min</t>
  </si>
  <si>
    <t>E[Multa(jul)]_min</t>
  </si>
  <si>
    <t>E[Multa(ago)]_min</t>
  </si>
  <si>
    <t>E[Multa(set)]_min</t>
  </si>
  <si>
    <t xml:space="preserve">E[Multa(out)]_min </t>
  </si>
  <si>
    <t>E[Multa(nov)]_min</t>
  </si>
  <si>
    <t xml:space="preserve">E[Multa(dez)]_min </t>
  </si>
  <si>
    <t>Multa</t>
  </si>
  <si>
    <t>U( Multa )</t>
  </si>
  <si>
    <t>E[ U ( Multa(jan) )]</t>
  </si>
  <si>
    <t>E[ U ( Multa(fev) )]</t>
  </si>
  <si>
    <t>E[ U ( Multa(mar) )]</t>
  </si>
  <si>
    <t>E[ U ( Multa(abr) )]</t>
  </si>
  <si>
    <t>E[ U ( Multa(mai) )]</t>
  </si>
  <si>
    <t>E[ U ( Multa(jun) )]</t>
  </si>
  <si>
    <t>E[ U ( Multa(jul )]</t>
  </si>
  <si>
    <t>E[ U ( Multa(ago) )]</t>
  </si>
  <si>
    <t>E[ U ( Multa(set) )]</t>
  </si>
  <si>
    <t>E[ U ( Multa(out) )]</t>
  </si>
  <si>
    <t>E[ U ( Multa(nov) )]</t>
  </si>
  <si>
    <t>E[ U ( Multa(dez) 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</si>
</sst>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2" fontId="0" fillId="0" borderId="9" xfId="0" applyNumberFormat="1" applyBorder="1"/>
    <xf numFmtId="2" fontId="0" fillId="0" borderId="1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Font="1"/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wrapText="1"/>
    </xf>
    <xf numFmtId="17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" xfId="0" applyFill="1" applyBorder="1"/>
    <xf numFmtId="2" fontId="0" fillId="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2" fontId="0" fillId="0" borderId="8" xfId="0" applyNumberFormat="1" applyBorder="1" applyAlignment="1"/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7" fontId="0" fillId="0" borderId="7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X 	Modelo </a:t>
            </a:r>
          </a:p>
        </c:rich>
      </c:tx>
      <c:layout>
        <c:manualLayout>
          <c:xMode val="edge"/>
          <c:yMode val="edge"/>
          <c:x val="0.3284907953960553"/>
          <c:y val="5.086705202312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'item (ii)'!$C$2:$C$61</c:f>
              <c:numCache>
                <c:formatCode>General</c:formatCode>
                <c:ptCount val="60"/>
                <c:pt idx="0">
                  <c:v>8.06</c:v>
                </c:pt>
                <c:pt idx="1">
                  <c:v>10.8</c:v>
                </c:pt>
                <c:pt idx="2">
                  <c:v>6.2</c:v>
                </c:pt>
                <c:pt idx="3">
                  <c:v>14</c:v>
                </c:pt>
                <c:pt idx="4">
                  <c:v>16.47</c:v>
                </c:pt>
                <c:pt idx="5">
                  <c:v>13.98</c:v>
                </c:pt>
                <c:pt idx="6">
                  <c:v>12.53</c:v>
                </c:pt>
                <c:pt idx="7">
                  <c:v>17.510000000000002</c:v>
                </c:pt>
                <c:pt idx="8">
                  <c:v>17.059999999999999</c:v>
                </c:pt>
                <c:pt idx="9">
                  <c:v>20.02</c:v>
                </c:pt>
                <c:pt idx="10">
                  <c:v>14.62</c:v>
                </c:pt>
                <c:pt idx="11">
                  <c:v>19.989999999999998</c:v>
                </c:pt>
                <c:pt idx="12">
                  <c:v>16.670000000000002</c:v>
                </c:pt>
                <c:pt idx="13">
                  <c:v>12.25</c:v>
                </c:pt>
                <c:pt idx="14">
                  <c:v>8.0299999999999994</c:v>
                </c:pt>
                <c:pt idx="15">
                  <c:v>18.75</c:v>
                </c:pt>
                <c:pt idx="16">
                  <c:v>20.51</c:v>
                </c:pt>
                <c:pt idx="17">
                  <c:v>19.55</c:v>
                </c:pt>
                <c:pt idx="18">
                  <c:v>16.21</c:v>
                </c:pt>
                <c:pt idx="19">
                  <c:v>24.22</c:v>
                </c:pt>
                <c:pt idx="20">
                  <c:v>18.97</c:v>
                </c:pt>
                <c:pt idx="21">
                  <c:v>20.39</c:v>
                </c:pt>
                <c:pt idx="22">
                  <c:v>24.39</c:v>
                </c:pt>
                <c:pt idx="23">
                  <c:v>27.4</c:v>
                </c:pt>
                <c:pt idx="24">
                  <c:v>28.52</c:v>
                </c:pt>
                <c:pt idx="25">
                  <c:v>13.01</c:v>
                </c:pt>
                <c:pt idx="26">
                  <c:v>11.61</c:v>
                </c:pt>
                <c:pt idx="27">
                  <c:v>26.98</c:v>
                </c:pt>
                <c:pt idx="28">
                  <c:v>23.18</c:v>
                </c:pt>
                <c:pt idx="29">
                  <c:v>24.59</c:v>
                </c:pt>
                <c:pt idx="30">
                  <c:v>18</c:v>
                </c:pt>
                <c:pt idx="31">
                  <c:v>33.43</c:v>
                </c:pt>
                <c:pt idx="32">
                  <c:v>20.72</c:v>
                </c:pt>
                <c:pt idx="33">
                  <c:v>22.87</c:v>
                </c:pt>
                <c:pt idx="34">
                  <c:v>36.33</c:v>
                </c:pt>
                <c:pt idx="35">
                  <c:v>37.81</c:v>
                </c:pt>
                <c:pt idx="36">
                  <c:v>45.85</c:v>
                </c:pt>
                <c:pt idx="37">
                  <c:v>16.399999999999999</c:v>
                </c:pt>
                <c:pt idx="38">
                  <c:v>15.18</c:v>
                </c:pt>
                <c:pt idx="39">
                  <c:v>37.71</c:v>
                </c:pt>
                <c:pt idx="40">
                  <c:v>28.35</c:v>
                </c:pt>
                <c:pt idx="41">
                  <c:v>33.94</c:v>
                </c:pt>
                <c:pt idx="42">
                  <c:v>22.73</c:v>
                </c:pt>
                <c:pt idx="43">
                  <c:v>44.36</c:v>
                </c:pt>
                <c:pt idx="44">
                  <c:v>23.85</c:v>
                </c:pt>
                <c:pt idx="45">
                  <c:v>26.04</c:v>
                </c:pt>
                <c:pt idx="46">
                  <c:v>54.88</c:v>
                </c:pt>
                <c:pt idx="47">
                  <c:v>49.01</c:v>
                </c:pt>
                <c:pt idx="48">
                  <c:v>65.39</c:v>
                </c:pt>
                <c:pt idx="49">
                  <c:v>18.11</c:v>
                </c:pt>
                <c:pt idx="50">
                  <c:v>17.600000000000001</c:v>
                </c:pt>
                <c:pt idx="51">
                  <c:v>50.19</c:v>
                </c:pt>
                <c:pt idx="52">
                  <c:v>34.06</c:v>
                </c:pt>
                <c:pt idx="53">
                  <c:v>44.69</c:v>
                </c:pt>
                <c:pt idx="54">
                  <c:v>27.29</c:v>
                </c:pt>
                <c:pt idx="55">
                  <c:v>56.26</c:v>
                </c:pt>
                <c:pt idx="56">
                  <c:v>25.23</c:v>
                </c:pt>
                <c:pt idx="57">
                  <c:v>27.02</c:v>
                </c:pt>
                <c:pt idx="58">
                  <c:v>75.19</c:v>
                </c:pt>
                <c:pt idx="59">
                  <c:v>64.209999999999994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7-47C7-9D92-A96341E7C8E8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'item (ii)'!$F$2:$F$61</c:f>
              <c:numCache>
                <c:formatCode>0.000</c:formatCode>
                <c:ptCount val="60"/>
                <c:pt idx="0">
                  <c:v>11.317981100672586</c:v>
                </c:pt>
                <c:pt idx="1">
                  <c:v>4.3509202693093822</c:v>
                </c:pt>
                <c:pt idx="2">
                  <c:v>4.0997795665605343</c:v>
                </c:pt>
                <c:pt idx="3">
                  <c:v>11.162866024916235</c:v>
                </c:pt>
                <c:pt idx="4">
                  <c:v>9.0316498746835894</c:v>
                </c:pt>
                <c:pt idx="5">
                  <c:v>11.084305344227388</c:v>
                </c:pt>
                <c:pt idx="6">
                  <c:v>7.7772850442704078</c:v>
                </c:pt>
                <c:pt idx="7">
                  <c:v>15.327563420822029</c:v>
                </c:pt>
                <c:pt idx="8">
                  <c:v>8.721105614039887</c:v>
                </c:pt>
                <c:pt idx="9">
                  <c:v>9.8180305235539329</c:v>
                </c:pt>
                <c:pt idx="10">
                  <c:v>20.418423141407839</c:v>
                </c:pt>
                <c:pt idx="11">
                  <c:v>19.426425146473949</c:v>
                </c:pt>
                <c:pt idx="12">
                  <c:v>23.014464908906692</c:v>
                </c:pt>
                <c:pt idx="13">
                  <c:v>8.4908177539179714</c:v>
                </c:pt>
                <c:pt idx="14">
                  <c:v>7.7141292613767778</c:v>
                </c:pt>
                <c:pt idx="15">
                  <c:v>20.330493193328607</c:v>
                </c:pt>
                <c:pt idx="16">
                  <c:v>15.973877135717425</c:v>
                </c:pt>
                <c:pt idx="17">
                  <c:v>19.0914244934145</c:v>
                </c:pt>
                <c:pt idx="18">
                  <c:v>13.076464052194803</c:v>
                </c:pt>
                <c:pt idx="19">
                  <c:v>25.210110648660979</c:v>
                </c:pt>
                <c:pt idx="20">
                  <c:v>14.057379301885648</c:v>
                </c:pt>
                <c:pt idx="21">
                  <c:v>15.534031966543301</c:v>
                </c:pt>
                <c:pt idx="22">
                  <c:v>31.755863356176768</c:v>
                </c:pt>
                <c:pt idx="23">
                  <c:v>29.736015113477521</c:v>
                </c:pt>
                <c:pt idx="24">
                  <c:v>34.710948717140795</c:v>
                </c:pt>
                <c:pt idx="25">
                  <c:v>12.630715238526559</c:v>
                </c:pt>
                <c:pt idx="26">
                  <c:v>11.328478956193022</c:v>
                </c:pt>
                <c:pt idx="27">
                  <c:v>29.49812036174098</c:v>
                </c:pt>
                <c:pt idx="28">
                  <c:v>22.916104396751262</c:v>
                </c:pt>
                <c:pt idx="29">
                  <c:v>27.098543642601612</c:v>
                </c:pt>
                <c:pt idx="30">
                  <c:v>18.375643060119199</c:v>
                </c:pt>
                <c:pt idx="31">
                  <c:v>35.092657876499921</c:v>
                </c:pt>
                <c:pt idx="32">
                  <c:v>19.393652989731404</c:v>
                </c:pt>
                <c:pt idx="33">
                  <c:v>21.250033409532666</c:v>
                </c:pt>
                <c:pt idx="34">
                  <c:v>43.093303570945707</c:v>
                </c:pt>
                <c:pt idx="35">
                  <c:v>40.045605080481096</c:v>
                </c:pt>
                <c:pt idx="36">
                  <c:v>46.407432525374908</c:v>
                </c:pt>
                <c:pt idx="37">
                  <c:v>16.770612723135148</c:v>
                </c:pt>
                <c:pt idx="38">
                  <c:v>14.942828651009266</c:v>
                </c:pt>
                <c:pt idx="39">
                  <c:v>38.665747530153354</c:v>
                </c:pt>
                <c:pt idx="40">
                  <c:v>29.858331657785097</c:v>
                </c:pt>
                <c:pt idx="41">
                  <c:v>35.105662791788731</c:v>
                </c:pt>
                <c:pt idx="42">
                  <c:v>23.674822068043596</c:v>
                </c:pt>
                <c:pt idx="43">
                  <c:v>44.975205104338876</c:v>
                </c:pt>
                <c:pt idx="44">
                  <c:v>24.729926677577161</c:v>
                </c:pt>
                <c:pt idx="45">
                  <c:v>26.966034852522029</c:v>
                </c:pt>
                <c:pt idx="46">
                  <c:v>54.43074378571464</c:v>
                </c:pt>
                <c:pt idx="47">
                  <c:v>50.355195047484671</c:v>
                </c:pt>
                <c:pt idx="48">
                  <c:v>58.103916333609014</c:v>
                </c:pt>
                <c:pt idx="49">
                  <c:v>20.910510207743737</c:v>
                </c:pt>
                <c:pt idx="50">
                  <c:v>18.557178345825513</c:v>
                </c:pt>
                <c:pt idx="51">
                  <c:v>47.833374698565727</c:v>
                </c:pt>
                <c:pt idx="52">
                  <c:v>36.800558918818936</c:v>
                </c:pt>
                <c:pt idx="53">
                  <c:v>43.112781940975843</c:v>
                </c:pt>
                <c:pt idx="54">
                  <c:v>28.974001075967994</c:v>
                </c:pt>
                <c:pt idx="55">
                  <c:v>54.857752332177817</c:v>
                </c:pt>
                <c:pt idx="56">
                  <c:v>30.066200365422919</c:v>
                </c:pt>
                <c:pt idx="57">
                  <c:v>32.682036295511395</c:v>
                </c:pt>
                <c:pt idx="58">
                  <c:v>65.768184000483572</c:v>
                </c:pt>
                <c:pt idx="59">
                  <c:v>60.664785014488238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7-47C7-9D92-A96341E7C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55983"/>
        <c:axId val="326457231"/>
      </c:lineChart>
      <c:catAx>
        <c:axId val="3264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57231"/>
        <c:crosses val="autoZero"/>
        <c:auto val="1"/>
        <c:lblAlgn val="ctr"/>
        <c:lblOffset val="100"/>
        <c:noMultiLvlLbl val="0"/>
      </c:catAx>
      <c:valAx>
        <c:axId val="3264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5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277718</xdr:colOff>
      <xdr:row>16</xdr:row>
      <xdr:rowOff>33617</xdr:rowOff>
    </xdr:from>
    <xdr:to>
      <xdr:col>14</xdr:col>
      <xdr:colOff>182469</xdr:colOff>
      <xdr:row>30</xdr:row>
      <xdr:rowOff>117286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C4E1BB-7ACE-4629-ADAD-DF96DF23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EFCB-ECDB-4FFF-AC88-46DEE4C3EA89}">
  <dimension ref="A1:B61"/>
  <sheetViews>
    <sheetView showGridLines="0" topLeftCell="A6" workbookViewId="0">
      <selection activeCell="B9" sqref="B9"/>
    </sheetView>
  </sheetViews>
  <sheetFormatPr defaultRowHeight="14.5" x14ac:dyDescent="0.35"/>
  <sheetData>
    <row r="1" spans="1:2" ht="26" x14ac:dyDescent="0.35">
      <c r="A1" s="35" t="s">
        <v>0</v>
      </c>
      <c r="B1" s="35" t="s">
        <v>1</v>
      </c>
    </row>
    <row r="2" spans="1:2" x14ac:dyDescent="0.35">
      <c r="A2" s="36">
        <v>42005</v>
      </c>
      <c r="B2" s="37">
        <v>8.06</v>
      </c>
    </row>
    <row r="3" spans="1:2" x14ac:dyDescent="0.35">
      <c r="A3" s="36">
        <v>42036</v>
      </c>
      <c r="B3" s="35">
        <v>10.8</v>
      </c>
    </row>
    <row r="4" spans="1:2" x14ac:dyDescent="0.35">
      <c r="A4" s="36">
        <v>42064</v>
      </c>
      <c r="B4" s="35">
        <v>6.2</v>
      </c>
    </row>
    <row r="5" spans="1:2" x14ac:dyDescent="0.35">
      <c r="A5" s="36">
        <v>42095</v>
      </c>
      <c r="B5" s="35">
        <v>14</v>
      </c>
    </row>
    <row r="6" spans="1:2" x14ac:dyDescent="0.35">
      <c r="A6" s="36">
        <v>42125</v>
      </c>
      <c r="B6" s="35">
        <v>16.47</v>
      </c>
    </row>
    <row r="7" spans="1:2" x14ac:dyDescent="0.35">
      <c r="A7" s="36">
        <v>42156</v>
      </c>
      <c r="B7" s="35">
        <v>13.98</v>
      </c>
    </row>
    <row r="8" spans="1:2" x14ac:dyDescent="0.35">
      <c r="A8" s="36">
        <v>42186</v>
      </c>
      <c r="B8" s="35">
        <v>12.53</v>
      </c>
    </row>
    <row r="9" spans="1:2" x14ac:dyDescent="0.35">
      <c r="A9" s="36">
        <v>42217</v>
      </c>
      <c r="B9" s="35">
        <v>17.510000000000002</v>
      </c>
    </row>
    <row r="10" spans="1:2" x14ac:dyDescent="0.35">
      <c r="A10" s="36">
        <v>42248</v>
      </c>
      <c r="B10" s="37">
        <v>17.059999999999999</v>
      </c>
    </row>
    <row r="11" spans="1:2" x14ac:dyDescent="0.35">
      <c r="A11" s="36">
        <v>42278</v>
      </c>
      <c r="B11" s="37">
        <v>20.02</v>
      </c>
    </row>
    <row r="12" spans="1:2" x14ac:dyDescent="0.35">
      <c r="A12" s="36">
        <v>42309</v>
      </c>
      <c r="B12" s="35">
        <v>14.62</v>
      </c>
    </row>
    <row r="13" spans="1:2" x14ac:dyDescent="0.35">
      <c r="A13" s="36">
        <v>42339</v>
      </c>
      <c r="B13" s="35">
        <v>19.989999999999998</v>
      </c>
    </row>
    <row r="14" spans="1:2" x14ac:dyDescent="0.35">
      <c r="A14" s="36">
        <v>42370</v>
      </c>
      <c r="B14" s="35">
        <v>16.670000000000002</v>
      </c>
    </row>
    <row r="15" spans="1:2" x14ac:dyDescent="0.35">
      <c r="A15" s="36">
        <v>42401</v>
      </c>
      <c r="B15" s="35">
        <v>12.25</v>
      </c>
    </row>
    <row r="16" spans="1:2" x14ac:dyDescent="0.35">
      <c r="A16" s="36">
        <v>42430</v>
      </c>
      <c r="B16" s="37">
        <v>8.0299999999999994</v>
      </c>
    </row>
    <row r="17" spans="1:2" x14ac:dyDescent="0.35">
      <c r="A17" s="36">
        <v>42461</v>
      </c>
      <c r="B17" s="35">
        <v>18.75</v>
      </c>
    </row>
    <row r="18" spans="1:2" x14ac:dyDescent="0.35">
      <c r="A18" s="36">
        <v>42491</v>
      </c>
      <c r="B18" s="35">
        <v>20.51</v>
      </c>
    </row>
    <row r="19" spans="1:2" x14ac:dyDescent="0.35">
      <c r="A19" s="36">
        <v>42522</v>
      </c>
      <c r="B19" s="35">
        <v>19.55</v>
      </c>
    </row>
    <row r="20" spans="1:2" x14ac:dyDescent="0.35">
      <c r="A20" s="36">
        <v>42552</v>
      </c>
      <c r="B20" s="35">
        <v>16.21</v>
      </c>
    </row>
    <row r="21" spans="1:2" x14ac:dyDescent="0.35">
      <c r="A21" s="36">
        <v>42583</v>
      </c>
      <c r="B21" s="35">
        <v>24.22</v>
      </c>
    </row>
    <row r="22" spans="1:2" x14ac:dyDescent="0.35">
      <c r="A22" s="36">
        <v>42614</v>
      </c>
      <c r="B22" s="35">
        <v>18.97</v>
      </c>
    </row>
    <row r="23" spans="1:2" x14ac:dyDescent="0.35">
      <c r="A23" s="36">
        <v>42644</v>
      </c>
      <c r="B23" s="35">
        <v>20.39</v>
      </c>
    </row>
    <row r="24" spans="1:2" x14ac:dyDescent="0.35">
      <c r="A24" s="36">
        <v>42675</v>
      </c>
      <c r="B24" s="35">
        <v>24.39</v>
      </c>
    </row>
    <row r="25" spans="1:2" x14ac:dyDescent="0.35">
      <c r="A25" s="36">
        <v>42705</v>
      </c>
      <c r="B25" s="35">
        <v>27.4</v>
      </c>
    </row>
    <row r="26" spans="1:2" x14ac:dyDescent="0.35">
      <c r="A26" s="36">
        <v>42736</v>
      </c>
      <c r="B26" s="35">
        <v>28.52</v>
      </c>
    </row>
    <row r="27" spans="1:2" x14ac:dyDescent="0.35">
      <c r="A27" s="36">
        <v>42767</v>
      </c>
      <c r="B27" s="37">
        <v>13.01</v>
      </c>
    </row>
    <row r="28" spans="1:2" x14ac:dyDescent="0.35">
      <c r="A28" s="36">
        <v>42795</v>
      </c>
      <c r="B28" s="35">
        <v>11.61</v>
      </c>
    </row>
    <row r="29" spans="1:2" x14ac:dyDescent="0.35">
      <c r="A29" s="36">
        <v>42826</v>
      </c>
      <c r="B29" s="35">
        <v>26.98</v>
      </c>
    </row>
    <row r="30" spans="1:2" x14ac:dyDescent="0.35">
      <c r="A30" s="36">
        <v>42856</v>
      </c>
      <c r="B30" s="35">
        <v>23.18</v>
      </c>
    </row>
    <row r="31" spans="1:2" x14ac:dyDescent="0.35">
      <c r="A31" s="36">
        <v>42887</v>
      </c>
      <c r="B31" s="35">
        <v>24.59</v>
      </c>
    </row>
    <row r="32" spans="1:2" x14ac:dyDescent="0.35">
      <c r="A32" s="36">
        <v>42917</v>
      </c>
      <c r="B32" s="35">
        <v>18</v>
      </c>
    </row>
    <row r="33" spans="1:2" x14ac:dyDescent="0.35">
      <c r="A33" s="36">
        <v>42948</v>
      </c>
      <c r="B33" s="35">
        <v>33.43</v>
      </c>
    </row>
    <row r="34" spans="1:2" x14ac:dyDescent="0.35">
      <c r="A34" s="36">
        <v>42979</v>
      </c>
      <c r="B34" s="35">
        <v>20.72</v>
      </c>
    </row>
    <row r="35" spans="1:2" x14ac:dyDescent="0.35">
      <c r="A35" s="36">
        <v>43009</v>
      </c>
      <c r="B35" s="35">
        <v>22.87</v>
      </c>
    </row>
    <row r="36" spans="1:2" x14ac:dyDescent="0.35">
      <c r="A36" s="36">
        <v>43040</v>
      </c>
      <c r="B36" s="35">
        <v>36.33</v>
      </c>
    </row>
    <row r="37" spans="1:2" x14ac:dyDescent="0.35">
      <c r="A37" s="36">
        <v>43070</v>
      </c>
      <c r="B37" s="35">
        <v>37.81</v>
      </c>
    </row>
    <row r="38" spans="1:2" x14ac:dyDescent="0.35">
      <c r="A38" s="36">
        <v>43101</v>
      </c>
      <c r="B38" s="35">
        <v>45.85</v>
      </c>
    </row>
    <row r="39" spans="1:2" x14ac:dyDescent="0.35">
      <c r="A39" s="36">
        <v>43132</v>
      </c>
      <c r="B39" s="35">
        <v>16.399999999999999</v>
      </c>
    </row>
    <row r="40" spans="1:2" x14ac:dyDescent="0.35">
      <c r="A40" s="36">
        <v>43160</v>
      </c>
      <c r="B40" s="35">
        <v>15.18</v>
      </c>
    </row>
    <row r="41" spans="1:2" x14ac:dyDescent="0.35">
      <c r="A41" s="36">
        <v>43191</v>
      </c>
      <c r="B41" s="35">
        <v>37.71</v>
      </c>
    </row>
    <row r="42" spans="1:2" x14ac:dyDescent="0.35">
      <c r="A42" s="36">
        <v>43221</v>
      </c>
      <c r="B42" s="35">
        <v>28.35</v>
      </c>
    </row>
    <row r="43" spans="1:2" x14ac:dyDescent="0.35">
      <c r="A43" s="36">
        <v>43252</v>
      </c>
      <c r="B43" s="35">
        <v>33.94</v>
      </c>
    </row>
    <row r="44" spans="1:2" x14ac:dyDescent="0.35">
      <c r="A44" s="36">
        <v>43282</v>
      </c>
      <c r="B44" s="35">
        <v>22.73</v>
      </c>
    </row>
    <row r="45" spans="1:2" x14ac:dyDescent="0.35">
      <c r="A45" s="36">
        <v>43313</v>
      </c>
      <c r="B45" s="35">
        <v>44.36</v>
      </c>
    </row>
    <row r="46" spans="1:2" x14ac:dyDescent="0.35">
      <c r="A46" s="36">
        <v>43344</v>
      </c>
      <c r="B46" s="35">
        <v>23.85</v>
      </c>
    </row>
    <row r="47" spans="1:2" x14ac:dyDescent="0.35">
      <c r="A47" s="36">
        <v>43374</v>
      </c>
      <c r="B47" s="37">
        <v>26.04</v>
      </c>
    </row>
    <row r="48" spans="1:2" x14ac:dyDescent="0.35">
      <c r="A48" s="36">
        <v>43405</v>
      </c>
      <c r="B48" s="35">
        <v>54.88</v>
      </c>
    </row>
    <row r="49" spans="1:2" x14ac:dyDescent="0.35">
      <c r="A49" s="36">
        <v>43435</v>
      </c>
      <c r="B49" s="35">
        <v>49.01</v>
      </c>
    </row>
    <row r="50" spans="1:2" x14ac:dyDescent="0.35">
      <c r="A50" s="36">
        <v>43466</v>
      </c>
      <c r="B50" s="35">
        <v>65.39</v>
      </c>
    </row>
    <row r="51" spans="1:2" x14ac:dyDescent="0.35">
      <c r="A51" s="36">
        <v>43497</v>
      </c>
      <c r="B51" s="37">
        <v>18.11</v>
      </c>
    </row>
    <row r="52" spans="1:2" x14ac:dyDescent="0.35">
      <c r="A52" s="36">
        <v>43525</v>
      </c>
      <c r="B52" s="35">
        <v>17.600000000000001</v>
      </c>
    </row>
    <row r="53" spans="1:2" x14ac:dyDescent="0.35">
      <c r="A53" s="36">
        <v>43556</v>
      </c>
      <c r="B53" s="35">
        <v>50.19</v>
      </c>
    </row>
    <row r="54" spans="1:2" x14ac:dyDescent="0.35">
      <c r="A54" s="36">
        <v>43586</v>
      </c>
      <c r="B54" s="35">
        <v>34.06</v>
      </c>
    </row>
    <row r="55" spans="1:2" x14ac:dyDescent="0.35">
      <c r="A55" s="36">
        <v>43617</v>
      </c>
      <c r="B55" s="35">
        <v>44.69</v>
      </c>
    </row>
    <row r="56" spans="1:2" x14ac:dyDescent="0.35">
      <c r="A56" s="36">
        <v>43647</v>
      </c>
      <c r="B56" s="35">
        <v>27.29</v>
      </c>
    </row>
    <row r="57" spans="1:2" x14ac:dyDescent="0.35">
      <c r="A57" s="36">
        <v>43678</v>
      </c>
      <c r="B57" s="35">
        <v>56.26</v>
      </c>
    </row>
    <row r="58" spans="1:2" x14ac:dyDescent="0.35">
      <c r="A58" s="36">
        <v>43709</v>
      </c>
      <c r="B58" s="35">
        <v>25.23</v>
      </c>
    </row>
    <row r="59" spans="1:2" x14ac:dyDescent="0.35">
      <c r="A59" s="36">
        <v>43739</v>
      </c>
      <c r="B59" s="37">
        <v>27.02</v>
      </c>
    </row>
    <row r="60" spans="1:2" x14ac:dyDescent="0.35">
      <c r="A60" s="36">
        <v>43770</v>
      </c>
      <c r="B60" s="35">
        <v>75.19</v>
      </c>
    </row>
    <row r="61" spans="1:2" x14ac:dyDescent="0.35">
      <c r="A61" s="36">
        <v>43800</v>
      </c>
      <c r="B61" s="35">
        <v>64.209999999999994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C350-985E-45FB-9DDF-5C2291CAA292}">
  <dimension ref="A1:L101"/>
  <sheetViews>
    <sheetView showGridLines="0" topLeftCell="A80" workbookViewId="0">
      <selection sqref="A1:L101"/>
    </sheetView>
  </sheetViews>
  <sheetFormatPr defaultRowHeight="14.5" x14ac:dyDescent="0.35"/>
  <cols>
    <col min="1" max="1" width="12.26953125" bestFit="1" customWidth="1"/>
    <col min="2" max="5" width="10.26953125" bestFit="1" customWidth="1"/>
    <col min="6" max="6" width="11.26953125" bestFit="1" customWidth="1"/>
    <col min="7" max="12" width="10.26953125" bestFit="1" customWidth="1"/>
  </cols>
  <sheetData>
    <row r="1" spans="1:12" x14ac:dyDescent="0.35">
      <c r="A1" s="21">
        <v>43831</v>
      </c>
      <c r="B1" s="22">
        <v>43862</v>
      </c>
      <c r="C1" s="23">
        <v>43891</v>
      </c>
      <c r="D1" s="22">
        <v>43922</v>
      </c>
      <c r="E1" s="23">
        <v>43952</v>
      </c>
      <c r="F1" s="22">
        <v>43983</v>
      </c>
      <c r="G1" s="23">
        <v>44013</v>
      </c>
      <c r="H1" s="22">
        <v>44044</v>
      </c>
      <c r="I1" s="23">
        <v>44075</v>
      </c>
      <c r="J1" s="21">
        <v>44105</v>
      </c>
      <c r="K1" s="22">
        <v>44136</v>
      </c>
      <c r="L1" s="24">
        <v>44166</v>
      </c>
    </row>
    <row r="2" spans="1:12" x14ac:dyDescent="0.35">
      <c r="A2" s="25">
        <v>69.084730159106456</v>
      </c>
      <c r="B2" s="26">
        <v>20.291573262536428</v>
      </c>
      <c r="C2" s="27">
        <v>17.793715011443197</v>
      </c>
      <c r="D2" s="26">
        <v>50.620366065363321</v>
      </c>
      <c r="E2" s="27">
        <v>33.878554573893318</v>
      </c>
      <c r="F2" s="26">
        <v>46.197225965668167</v>
      </c>
      <c r="G2" s="27">
        <v>27.865665617524691</v>
      </c>
      <c r="H2" s="26">
        <v>58.99836353148271</v>
      </c>
      <c r="I2" s="27">
        <v>28.481477489928782</v>
      </c>
      <c r="J2" s="28">
        <v>25.026351939596267</v>
      </c>
      <c r="K2" s="26">
        <v>76.194650975068726</v>
      </c>
      <c r="L2" s="29">
        <v>65.838182857450121</v>
      </c>
    </row>
    <row r="3" spans="1:12" x14ac:dyDescent="0.35">
      <c r="A3" s="28">
        <v>69.182975309032102</v>
      </c>
      <c r="B3" s="26">
        <v>17.07931651051091</v>
      </c>
      <c r="C3" s="27">
        <v>17.911497902809536</v>
      </c>
      <c r="D3" s="26">
        <v>52.917792574759417</v>
      </c>
      <c r="E3" s="27">
        <v>32.517865592168754</v>
      </c>
      <c r="F3" s="26">
        <v>47.692955445110066</v>
      </c>
      <c r="G3" s="27">
        <v>28.187587258230526</v>
      </c>
      <c r="H3" s="26">
        <v>56.252621513351343</v>
      </c>
      <c r="I3" s="27">
        <v>23.711254505468251</v>
      </c>
      <c r="J3" s="28">
        <v>24.639141318225722</v>
      </c>
      <c r="K3" s="26">
        <v>78.422284070790568</v>
      </c>
      <c r="L3" s="29">
        <v>68.667002426624293</v>
      </c>
    </row>
    <row r="4" spans="1:12" x14ac:dyDescent="0.35">
      <c r="A4" s="28">
        <v>66.72507747230874</v>
      </c>
      <c r="B4" s="26">
        <v>15.941119911788977</v>
      </c>
      <c r="C4" s="27">
        <v>17.26934054166589</v>
      </c>
      <c r="D4" s="26">
        <v>52.093510469330568</v>
      </c>
      <c r="E4" s="27">
        <v>36.875232978115619</v>
      </c>
      <c r="F4" s="26">
        <v>47.456112847383238</v>
      </c>
      <c r="G4" s="27">
        <v>26.897517056814355</v>
      </c>
      <c r="H4" s="26">
        <v>54.473115342582396</v>
      </c>
      <c r="I4" s="27">
        <v>25.907026084517877</v>
      </c>
      <c r="J4" s="28">
        <v>25.799708662157641</v>
      </c>
      <c r="K4" s="26">
        <v>78.56689914391167</v>
      </c>
      <c r="L4" s="29">
        <v>66.421497075617694</v>
      </c>
    </row>
    <row r="5" spans="1:12" x14ac:dyDescent="0.35">
      <c r="A5" s="28">
        <v>66.510375016830736</v>
      </c>
      <c r="B5" s="26">
        <v>21.54544306143471</v>
      </c>
      <c r="C5" s="27">
        <v>16.232885622672306</v>
      </c>
      <c r="D5" s="26">
        <v>51.87937408439398</v>
      </c>
      <c r="E5" s="27">
        <v>35.650691399821618</v>
      </c>
      <c r="F5" s="26">
        <v>47.132895639418848</v>
      </c>
      <c r="G5" s="27">
        <v>27.978571118912981</v>
      </c>
      <c r="H5" s="26">
        <v>61.447324298042219</v>
      </c>
      <c r="I5" s="27">
        <v>24.182222684618029</v>
      </c>
      <c r="J5" s="28">
        <v>28.060909149954526</v>
      </c>
      <c r="K5" s="26">
        <v>79.664537385554652</v>
      </c>
      <c r="L5" s="29">
        <v>65.74366424492105</v>
      </c>
    </row>
    <row r="6" spans="1:12" x14ac:dyDescent="0.35">
      <c r="A6" s="28">
        <v>70.561606576237139</v>
      </c>
      <c r="B6" s="26">
        <v>18.975623754077315</v>
      </c>
      <c r="C6" s="27">
        <v>18.089101403977818</v>
      </c>
      <c r="D6" s="26">
        <v>51.882566240067042</v>
      </c>
      <c r="E6" s="27">
        <v>33.848835918597644</v>
      </c>
      <c r="F6" s="26">
        <v>49.461154456139091</v>
      </c>
      <c r="G6" s="27">
        <v>25.2522078910232</v>
      </c>
      <c r="H6" s="26">
        <v>63.759069403200819</v>
      </c>
      <c r="I6" s="27">
        <v>25.818350742450871</v>
      </c>
      <c r="J6" s="28">
        <v>24.291362311863885</v>
      </c>
      <c r="K6" s="26">
        <v>79.572818441224641</v>
      </c>
      <c r="L6" s="29">
        <v>64.691012202269718</v>
      </c>
    </row>
    <row r="7" spans="1:12" x14ac:dyDescent="0.35">
      <c r="A7" s="28">
        <v>71.198893226332146</v>
      </c>
      <c r="B7" s="26">
        <v>16.639779340937626</v>
      </c>
      <c r="C7" s="27">
        <v>19.057325946808582</v>
      </c>
      <c r="D7" s="26">
        <v>51.254524423443335</v>
      </c>
      <c r="E7" s="27">
        <v>35.385985344585279</v>
      </c>
      <c r="F7" s="26">
        <v>51.394462148064001</v>
      </c>
      <c r="G7" s="27">
        <v>29.103925252900147</v>
      </c>
      <c r="H7" s="26">
        <v>57.950335374703236</v>
      </c>
      <c r="I7" s="27">
        <v>24.852435100407416</v>
      </c>
      <c r="J7" s="28">
        <v>29.195290884393035</v>
      </c>
      <c r="K7" s="26">
        <v>80.120831410050826</v>
      </c>
      <c r="L7" s="29">
        <v>69.657357182048216</v>
      </c>
    </row>
    <row r="8" spans="1:12" x14ac:dyDescent="0.35">
      <c r="A8" s="28">
        <v>69.631908511744371</v>
      </c>
      <c r="B8" s="26">
        <v>15.607842079628703</v>
      </c>
      <c r="C8" s="27">
        <v>21.000482217773222</v>
      </c>
      <c r="D8" s="26">
        <v>54.250759585361379</v>
      </c>
      <c r="E8" s="27">
        <v>38.660697746833563</v>
      </c>
      <c r="F8" s="26">
        <v>47.296176392194056</v>
      </c>
      <c r="G8" s="27">
        <v>29.865121491346308</v>
      </c>
      <c r="H8" s="26">
        <v>60.819581886467056</v>
      </c>
      <c r="I8" s="27">
        <v>23.285484399884034</v>
      </c>
      <c r="J8" s="28">
        <v>24.788050924929312</v>
      </c>
      <c r="K8" s="26">
        <v>79.524933770459668</v>
      </c>
      <c r="L8" s="29">
        <v>71.691358161433087</v>
      </c>
    </row>
    <row r="9" spans="1:12" x14ac:dyDescent="0.35">
      <c r="A9" s="28">
        <v>67.214059643897087</v>
      </c>
      <c r="B9" s="26">
        <v>18.288652261871427</v>
      </c>
      <c r="C9" s="27">
        <v>17.151617166030356</v>
      </c>
      <c r="D9" s="26">
        <v>51.362269869571705</v>
      </c>
      <c r="E9" s="27">
        <v>35.853853595332126</v>
      </c>
      <c r="F9" s="26">
        <v>45.586328045252117</v>
      </c>
      <c r="G9" s="27">
        <v>28.04987925708777</v>
      </c>
      <c r="H9" s="26">
        <v>59.730471936897295</v>
      </c>
      <c r="I9" s="27">
        <v>24.936301746552871</v>
      </c>
      <c r="J9" s="28">
        <v>25.17133341344563</v>
      </c>
      <c r="K9" s="26">
        <v>81.237327489596566</v>
      </c>
      <c r="L9" s="29">
        <v>67.940744226950201</v>
      </c>
    </row>
    <row r="10" spans="1:12" x14ac:dyDescent="0.35">
      <c r="A10" s="28">
        <v>72.935646613779312</v>
      </c>
      <c r="B10" s="26">
        <v>17.424551314428836</v>
      </c>
      <c r="C10" s="27">
        <v>16.627645680868643</v>
      </c>
      <c r="D10" s="26">
        <v>51.587440520844005</v>
      </c>
      <c r="E10" s="27">
        <v>32.552651214573984</v>
      </c>
      <c r="F10" s="26">
        <v>45.896152377414793</v>
      </c>
      <c r="G10" s="27">
        <v>26.482250953304789</v>
      </c>
      <c r="H10" s="26">
        <v>61.100877818629208</v>
      </c>
      <c r="I10" s="27">
        <v>24.3896439751685</v>
      </c>
      <c r="J10" s="28">
        <v>25.318698120392938</v>
      </c>
      <c r="K10" s="26">
        <v>81.081283911692864</v>
      </c>
      <c r="L10" s="29">
        <v>67.844091846356491</v>
      </c>
    </row>
    <row r="11" spans="1:12" x14ac:dyDescent="0.35">
      <c r="A11" s="28">
        <v>67.648097746581627</v>
      </c>
      <c r="B11" s="26">
        <v>17.568600948498045</v>
      </c>
      <c r="C11" s="27">
        <v>19.469812366418186</v>
      </c>
      <c r="D11" s="26">
        <v>52.945861065251755</v>
      </c>
      <c r="E11" s="27">
        <v>30.810497316122976</v>
      </c>
      <c r="F11" s="26">
        <v>42.894975731358535</v>
      </c>
      <c r="G11" s="27">
        <v>27.109628311890024</v>
      </c>
      <c r="H11" s="26">
        <v>62.241652222285431</v>
      </c>
      <c r="I11" s="27">
        <v>24.267756663502055</v>
      </c>
      <c r="J11" s="28">
        <v>25.224573071400492</v>
      </c>
      <c r="K11" s="26">
        <v>74.678759041676585</v>
      </c>
      <c r="L11" s="29">
        <v>65.663134822338975</v>
      </c>
    </row>
    <row r="12" spans="1:12" x14ac:dyDescent="0.35">
      <c r="A12" s="28">
        <v>68.945163537139095</v>
      </c>
      <c r="B12" s="26">
        <v>20.901855042089775</v>
      </c>
      <c r="C12" s="27">
        <v>17.238347485791611</v>
      </c>
      <c r="D12" s="26">
        <v>49.440236723190246</v>
      </c>
      <c r="E12" s="27">
        <v>36.550526683175086</v>
      </c>
      <c r="F12" s="26">
        <v>46.953538247844584</v>
      </c>
      <c r="G12" s="27">
        <v>25.299775106748314</v>
      </c>
      <c r="H12" s="26">
        <v>58.579177192906371</v>
      </c>
      <c r="I12" s="27">
        <v>29.62674444969759</v>
      </c>
      <c r="J12" s="28">
        <v>31.897525930593236</v>
      </c>
      <c r="K12" s="26">
        <v>78.174458386488951</v>
      </c>
      <c r="L12" s="29">
        <v>64.667880000133906</v>
      </c>
    </row>
    <row r="13" spans="1:12" x14ac:dyDescent="0.35">
      <c r="A13" s="28">
        <v>70.018261956923155</v>
      </c>
      <c r="B13" s="26">
        <v>15.27682384873191</v>
      </c>
      <c r="C13" s="27">
        <v>17.360296949679103</v>
      </c>
      <c r="D13" s="26">
        <v>52.373747413824169</v>
      </c>
      <c r="E13" s="27">
        <v>33.171630091610211</v>
      </c>
      <c r="F13" s="26">
        <v>49.244205926809649</v>
      </c>
      <c r="G13" s="27">
        <v>29.276932777688351</v>
      </c>
      <c r="H13" s="26">
        <v>55.7025977200325</v>
      </c>
      <c r="I13" s="27">
        <v>27.556715755937365</v>
      </c>
      <c r="J13" s="28">
        <v>26.893729332776608</v>
      </c>
      <c r="K13" s="26">
        <v>78.988479921698399</v>
      </c>
      <c r="L13" s="29">
        <v>69.788572615872198</v>
      </c>
    </row>
    <row r="14" spans="1:12" x14ac:dyDescent="0.35">
      <c r="A14" s="28">
        <v>68.579797453200769</v>
      </c>
      <c r="B14" s="26">
        <v>19.624501577954501</v>
      </c>
      <c r="C14" s="27">
        <v>22.895064875438422</v>
      </c>
      <c r="D14" s="26">
        <v>48.338122866041324</v>
      </c>
      <c r="E14" s="27">
        <v>34.485863969497046</v>
      </c>
      <c r="F14" s="26">
        <v>47.09423528033777</v>
      </c>
      <c r="G14" s="27">
        <v>30.143767407186932</v>
      </c>
      <c r="H14" s="26">
        <v>62.433965795226889</v>
      </c>
      <c r="I14" s="27">
        <v>26.152400555103288</v>
      </c>
      <c r="J14" s="28">
        <v>23.873219262835924</v>
      </c>
      <c r="K14" s="26">
        <v>84.080900916333007</v>
      </c>
      <c r="L14" s="29">
        <v>70.024026768157427</v>
      </c>
    </row>
    <row r="15" spans="1:12" x14ac:dyDescent="0.35">
      <c r="A15" s="28">
        <v>69.981493862079631</v>
      </c>
      <c r="B15" s="26">
        <v>18.711944820273352</v>
      </c>
      <c r="C15" s="27">
        <v>18.483112374439933</v>
      </c>
      <c r="D15" s="26">
        <v>56.042288035963225</v>
      </c>
      <c r="E15" s="27">
        <v>35.114956364180692</v>
      </c>
      <c r="F15" s="26">
        <v>44.914419684143184</v>
      </c>
      <c r="G15" s="27">
        <v>26.241805080369208</v>
      </c>
      <c r="H15" s="26">
        <v>59.187671646541148</v>
      </c>
      <c r="I15" s="27">
        <v>25.993357109163565</v>
      </c>
      <c r="J15" s="28">
        <v>24.825032876030473</v>
      </c>
      <c r="K15" s="26">
        <v>79.734950423117652</v>
      </c>
      <c r="L15" s="29">
        <v>67.2098788975009</v>
      </c>
    </row>
    <row r="16" spans="1:12" x14ac:dyDescent="0.35">
      <c r="A16" s="28">
        <v>66.351657919755979</v>
      </c>
      <c r="B16" s="26">
        <v>20.23357746515661</v>
      </c>
      <c r="C16" s="27">
        <v>18.964949289262929</v>
      </c>
      <c r="D16" s="26">
        <v>53.416890601931627</v>
      </c>
      <c r="E16" s="27">
        <v>34.854464309145463</v>
      </c>
      <c r="F16" s="26">
        <v>46.929664185374051</v>
      </c>
      <c r="G16" s="27">
        <v>28.500342489643351</v>
      </c>
      <c r="H16" s="26">
        <v>60.713271992868286</v>
      </c>
      <c r="I16" s="27">
        <v>25.357247463682363</v>
      </c>
      <c r="J16" s="28">
        <v>30.344319910487052</v>
      </c>
      <c r="K16" s="26">
        <v>81.709732515646564</v>
      </c>
      <c r="L16" s="29">
        <v>66.151043183624239</v>
      </c>
    </row>
    <row r="17" spans="1:12" x14ac:dyDescent="0.35">
      <c r="A17" s="28">
        <v>72.80926962544568</v>
      </c>
      <c r="B17" s="26">
        <v>19.720140838575414</v>
      </c>
      <c r="C17" s="27">
        <v>19.175858455622372</v>
      </c>
      <c r="D17" s="26">
        <v>50.988518684865994</v>
      </c>
      <c r="E17" s="27">
        <v>36.353228511103552</v>
      </c>
      <c r="F17" s="26">
        <v>43.474214640787949</v>
      </c>
      <c r="G17" s="27">
        <v>26.222808361866235</v>
      </c>
      <c r="H17" s="26">
        <v>57.199760880268769</v>
      </c>
      <c r="I17" s="27">
        <v>23.596426223749464</v>
      </c>
      <c r="J17" s="28">
        <v>27.433608875396867</v>
      </c>
      <c r="K17" s="26">
        <v>78.361182615020923</v>
      </c>
      <c r="L17" s="29">
        <v>66.245140601745049</v>
      </c>
    </row>
    <row r="18" spans="1:12" x14ac:dyDescent="0.35">
      <c r="A18" s="28">
        <v>68.570255191402666</v>
      </c>
      <c r="B18" s="26">
        <v>21.18656997627739</v>
      </c>
      <c r="C18" s="27">
        <v>16.254431870697847</v>
      </c>
      <c r="D18" s="26">
        <v>52.270436915994878</v>
      </c>
      <c r="E18" s="27">
        <v>36.338762009738652</v>
      </c>
      <c r="F18" s="26">
        <v>46.857142859775223</v>
      </c>
      <c r="G18" s="27">
        <v>24.303495254417541</v>
      </c>
      <c r="H18" s="26">
        <v>55.730179286542736</v>
      </c>
      <c r="I18" s="27">
        <v>23.750755779552719</v>
      </c>
      <c r="J18" s="28">
        <v>27.782386327419864</v>
      </c>
      <c r="K18" s="26">
        <v>77.503399833836198</v>
      </c>
      <c r="L18" s="29">
        <v>64.903559501332651</v>
      </c>
    </row>
    <row r="19" spans="1:12" x14ac:dyDescent="0.35">
      <c r="A19" s="28">
        <v>70.642714020247936</v>
      </c>
      <c r="B19" s="26">
        <v>17.428909704891819</v>
      </c>
      <c r="C19" s="27">
        <v>21.4543231127202</v>
      </c>
      <c r="D19" s="26">
        <v>53.503349443762154</v>
      </c>
      <c r="E19" s="27">
        <v>33.860984915483364</v>
      </c>
      <c r="F19" s="26">
        <v>50.322991155163905</v>
      </c>
      <c r="G19" s="27">
        <v>29.384334824187246</v>
      </c>
      <c r="H19" s="26">
        <v>58.918727156610082</v>
      </c>
      <c r="I19" s="27">
        <v>25.210765713792949</v>
      </c>
      <c r="J19" s="28">
        <v>30.277537838817462</v>
      </c>
      <c r="K19" s="26">
        <v>77.423719004281011</v>
      </c>
      <c r="L19" s="29">
        <v>69.372629762710702</v>
      </c>
    </row>
    <row r="20" spans="1:12" x14ac:dyDescent="0.35">
      <c r="A20" s="28">
        <v>70.909116811045052</v>
      </c>
      <c r="B20" s="26">
        <v>17.100036525727358</v>
      </c>
      <c r="C20" s="27">
        <v>20.318855755850432</v>
      </c>
      <c r="D20" s="26">
        <v>50.58647613844095</v>
      </c>
      <c r="E20" s="27">
        <v>35.28689039643826</v>
      </c>
      <c r="F20" s="26">
        <v>50.011913783088943</v>
      </c>
      <c r="G20" s="27">
        <v>33.231888179032786</v>
      </c>
      <c r="H20" s="26">
        <v>57.98835165747748</v>
      </c>
      <c r="I20" s="27">
        <v>24.287804341937917</v>
      </c>
      <c r="J20" s="28">
        <v>23.910154664664027</v>
      </c>
      <c r="K20" s="26">
        <v>76.927623544332718</v>
      </c>
      <c r="L20" s="29">
        <v>69.546848762683737</v>
      </c>
    </row>
    <row r="21" spans="1:12" x14ac:dyDescent="0.35">
      <c r="A21" s="28">
        <v>69.125240908134415</v>
      </c>
      <c r="B21" s="26">
        <v>19.734210770036047</v>
      </c>
      <c r="C21" s="27">
        <v>14.962947849998198</v>
      </c>
      <c r="D21" s="26">
        <v>50.985163015510608</v>
      </c>
      <c r="E21" s="27">
        <v>34.757147827263296</v>
      </c>
      <c r="F21" s="26">
        <v>44.093084932609464</v>
      </c>
      <c r="G21" s="27">
        <v>25.336625607646219</v>
      </c>
      <c r="H21" s="26">
        <v>60.071314197228851</v>
      </c>
      <c r="I21" s="27">
        <v>24.669282323554405</v>
      </c>
      <c r="J21" s="28">
        <v>25.297322462442899</v>
      </c>
      <c r="K21" s="26">
        <v>79.095439339074815</v>
      </c>
      <c r="L21" s="29">
        <v>66.893394111913082</v>
      </c>
    </row>
    <row r="22" spans="1:12" x14ac:dyDescent="0.35">
      <c r="A22" s="28">
        <v>67.512439132050446</v>
      </c>
      <c r="B22" s="26">
        <v>14.387991319480294</v>
      </c>
      <c r="C22" s="27">
        <v>19.835764126994068</v>
      </c>
      <c r="D22" s="26">
        <v>49.214999428849914</v>
      </c>
      <c r="E22" s="27">
        <v>31.814006723179403</v>
      </c>
      <c r="F22" s="26">
        <v>49.468467456508193</v>
      </c>
      <c r="G22" s="27">
        <v>28.719163732401324</v>
      </c>
      <c r="H22" s="26">
        <v>59.467564427284245</v>
      </c>
      <c r="I22" s="27">
        <v>24.533041623853741</v>
      </c>
      <c r="J22" s="28">
        <v>27.454757300151471</v>
      </c>
      <c r="K22" s="26">
        <v>77.088018607702878</v>
      </c>
      <c r="L22" s="29">
        <v>68.70037608598399</v>
      </c>
    </row>
    <row r="23" spans="1:12" x14ac:dyDescent="0.35">
      <c r="A23" s="28">
        <v>70.460559830645551</v>
      </c>
      <c r="B23" s="26">
        <v>19.12682033562886</v>
      </c>
      <c r="C23" s="27">
        <v>18.771619999326102</v>
      </c>
      <c r="D23" s="26">
        <v>51.428960738885962</v>
      </c>
      <c r="E23" s="27">
        <v>33.483176728201649</v>
      </c>
      <c r="F23" s="26">
        <v>46.684516926364864</v>
      </c>
      <c r="G23" s="27">
        <v>27.006129954925104</v>
      </c>
      <c r="H23" s="26">
        <v>56.734834547335858</v>
      </c>
      <c r="I23" s="27">
        <v>23.674502704463876</v>
      </c>
      <c r="J23" s="28">
        <v>26.298339665209639</v>
      </c>
      <c r="K23" s="26">
        <v>79.982638622639513</v>
      </c>
      <c r="L23" s="29">
        <v>65.655367043547201</v>
      </c>
    </row>
    <row r="24" spans="1:12" x14ac:dyDescent="0.35">
      <c r="A24" s="28">
        <v>68.081839096049578</v>
      </c>
      <c r="B24" s="26">
        <v>16.917562654611277</v>
      </c>
      <c r="C24" s="27">
        <v>14.839783084327252</v>
      </c>
      <c r="D24" s="26">
        <v>52.406169769528113</v>
      </c>
      <c r="E24" s="27">
        <v>35.926690085524626</v>
      </c>
      <c r="F24" s="26">
        <v>48.188719712680417</v>
      </c>
      <c r="G24" s="27">
        <v>29.040389514152693</v>
      </c>
      <c r="H24" s="26">
        <v>53.752590544240583</v>
      </c>
      <c r="I24" s="27">
        <v>25.416811631335975</v>
      </c>
      <c r="J24" s="28">
        <v>25.463948065746912</v>
      </c>
      <c r="K24" s="26">
        <v>79.404243833036929</v>
      </c>
      <c r="L24" s="29">
        <v>69.729807710850196</v>
      </c>
    </row>
    <row r="25" spans="1:12" x14ac:dyDescent="0.35">
      <c r="A25" s="28">
        <v>69.606376325524593</v>
      </c>
      <c r="B25" s="26">
        <v>18.06789235287722</v>
      </c>
      <c r="C25" s="27">
        <v>17.691159779516866</v>
      </c>
      <c r="D25" s="26">
        <v>50.990533589770202</v>
      </c>
      <c r="E25" s="27">
        <v>34.612793144526229</v>
      </c>
      <c r="F25" s="26">
        <v>46.65486748294461</v>
      </c>
      <c r="G25" s="27">
        <v>28.20199692378262</v>
      </c>
      <c r="H25" s="26">
        <v>54.300117700616575</v>
      </c>
      <c r="I25" s="27">
        <v>22.1520390443441</v>
      </c>
      <c r="J25" s="28">
        <v>27.518096688444921</v>
      </c>
      <c r="K25" s="26">
        <v>83.21718316149213</v>
      </c>
      <c r="L25" s="29">
        <v>66.695951445653748</v>
      </c>
    </row>
    <row r="26" spans="1:12" x14ac:dyDescent="0.35">
      <c r="A26" s="28">
        <v>69.047591556952327</v>
      </c>
      <c r="B26" s="26">
        <v>18.33792296513273</v>
      </c>
      <c r="C26" s="27">
        <v>19.922812278791795</v>
      </c>
      <c r="D26" s="26">
        <v>53.603835606527291</v>
      </c>
      <c r="E26" s="27">
        <v>35.558702863729181</v>
      </c>
      <c r="F26" s="26">
        <v>46.536998523723881</v>
      </c>
      <c r="G26" s="27">
        <v>27.022746892121507</v>
      </c>
      <c r="H26" s="26">
        <v>58.028726866962835</v>
      </c>
      <c r="I26" s="27">
        <v>23.389951276623123</v>
      </c>
      <c r="J26" s="28">
        <v>25.710395423572578</v>
      </c>
      <c r="K26" s="26">
        <v>78.690232164182675</v>
      </c>
      <c r="L26" s="29">
        <v>65.235767497907148</v>
      </c>
    </row>
    <row r="27" spans="1:12" x14ac:dyDescent="0.35">
      <c r="A27" s="28">
        <v>65.92618176016849</v>
      </c>
      <c r="B27" s="26">
        <v>17.50109878358516</v>
      </c>
      <c r="C27" s="27">
        <v>18.321010321503813</v>
      </c>
      <c r="D27" s="26">
        <v>52.700327647268679</v>
      </c>
      <c r="E27" s="27">
        <v>33.258017801149407</v>
      </c>
      <c r="F27" s="26">
        <v>46.667633560499276</v>
      </c>
      <c r="G27" s="27">
        <v>29.757262890650154</v>
      </c>
      <c r="H27" s="26">
        <v>60.478013386216801</v>
      </c>
      <c r="I27" s="27">
        <v>23.914315419030633</v>
      </c>
      <c r="J27" s="28">
        <v>29.402643833689723</v>
      </c>
      <c r="K27" s="26">
        <v>81.688002520786114</v>
      </c>
      <c r="L27" s="29">
        <v>65.661879163981993</v>
      </c>
    </row>
    <row r="28" spans="1:12" x14ac:dyDescent="0.35">
      <c r="A28" s="28">
        <v>72.486562545718314</v>
      </c>
      <c r="B28" s="26">
        <v>18.762470101620316</v>
      </c>
      <c r="C28" s="27">
        <v>15.711660719831627</v>
      </c>
      <c r="D28" s="26">
        <v>52.046261412933923</v>
      </c>
      <c r="E28" s="27">
        <v>33.274975763869577</v>
      </c>
      <c r="F28" s="26">
        <v>44.660975002696055</v>
      </c>
      <c r="G28" s="27">
        <v>33.234851128781564</v>
      </c>
      <c r="H28" s="26">
        <v>59.47109917853102</v>
      </c>
      <c r="I28" s="27">
        <v>28.748140762189418</v>
      </c>
      <c r="J28" s="28">
        <v>28.070139190604511</v>
      </c>
      <c r="K28" s="26">
        <v>76.78676217904821</v>
      </c>
      <c r="L28" s="29">
        <v>66.551805835596639</v>
      </c>
    </row>
    <row r="29" spans="1:12" x14ac:dyDescent="0.35">
      <c r="A29" s="28">
        <v>66.469356270751504</v>
      </c>
      <c r="B29" s="26">
        <v>19.75841502144177</v>
      </c>
      <c r="C29" s="27">
        <v>18.321589278931533</v>
      </c>
      <c r="D29" s="26">
        <v>57.521472191176848</v>
      </c>
      <c r="E29" s="27">
        <v>37.390648627036612</v>
      </c>
      <c r="F29" s="26">
        <v>48.577335874863749</v>
      </c>
      <c r="G29" s="27">
        <v>27.102743132407369</v>
      </c>
      <c r="H29" s="26">
        <v>59.470626712001845</v>
      </c>
      <c r="I29" s="27">
        <v>24.052730918949401</v>
      </c>
      <c r="J29" s="28">
        <v>27.84398368174331</v>
      </c>
      <c r="K29" s="26">
        <v>82.877068577749426</v>
      </c>
      <c r="L29" s="29">
        <v>65.625557678442249</v>
      </c>
    </row>
    <row r="30" spans="1:12" x14ac:dyDescent="0.35">
      <c r="A30" s="28">
        <v>72.823137839328837</v>
      </c>
      <c r="B30" s="26">
        <v>20.735207275776126</v>
      </c>
      <c r="C30" s="27">
        <v>20.112576541585206</v>
      </c>
      <c r="D30" s="26">
        <v>54.709808967078395</v>
      </c>
      <c r="E30" s="27">
        <v>33.320310781344624</v>
      </c>
      <c r="F30" s="26">
        <v>44.634393718160155</v>
      </c>
      <c r="G30" s="27">
        <v>28.607682434337981</v>
      </c>
      <c r="H30" s="26">
        <v>56.388724289926266</v>
      </c>
      <c r="I30" s="27">
        <v>26.318335229786189</v>
      </c>
      <c r="J30" s="28">
        <v>27.044751308141237</v>
      </c>
      <c r="K30" s="26">
        <v>76.829460776093541</v>
      </c>
      <c r="L30" s="29">
        <v>64.44317691746798</v>
      </c>
    </row>
    <row r="31" spans="1:12" x14ac:dyDescent="0.35">
      <c r="A31" s="28">
        <v>70.218435371106011</v>
      </c>
      <c r="B31" s="26">
        <v>16.910309493632131</v>
      </c>
      <c r="C31" s="27">
        <v>17.641523092216687</v>
      </c>
      <c r="D31" s="26">
        <v>51.68588155601033</v>
      </c>
      <c r="E31" s="27">
        <v>33.025728911692283</v>
      </c>
      <c r="F31" s="26">
        <v>48.389810707903635</v>
      </c>
      <c r="G31" s="27">
        <v>27.462375841717652</v>
      </c>
      <c r="H31" s="26">
        <v>59.916122018498285</v>
      </c>
      <c r="I31" s="27">
        <v>24.142980929835428</v>
      </c>
      <c r="J31" s="28">
        <v>27.828151401118614</v>
      </c>
      <c r="K31" s="26">
        <v>79.034567833230241</v>
      </c>
      <c r="L31" s="29">
        <v>65.015339787203288</v>
      </c>
    </row>
    <row r="32" spans="1:12" x14ac:dyDescent="0.35">
      <c r="A32" s="28">
        <v>70.379280834577784</v>
      </c>
      <c r="B32" s="26">
        <v>20.865975384055552</v>
      </c>
      <c r="C32" s="27">
        <v>16.184847616809282</v>
      </c>
      <c r="D32" s="26">
        <v>54.826753911019509</v>
      </c>
      <c r="E32" s="27">
        <v>34.758499431625374</v>
      </c>
      <c r="F32" s="26">
        <v>46.487494937326609</v>
      </c>
      <c r="G32" s="27">
        <v>26.630588861964206</v>
      </c>
      <c r="H32" s="26">
        <v>55.265832246583031</v>
      </c>
      <c r="I32" s="27">
        <v>26.536538986382791</v>
      </c>
      <c r="J32" s="28">
        <v>26.473758888077771</v>
      </c>
      <c r="K32" s="26">
        <v>79.773371039202914</v>
      </c>
      <c r="L32" s="29">
        <v>66.376324302858905</v>
      </c>
    </row>
    <row r="33" spans="1:12" x14ac:dyDescent="0.35">
      <c r="A33" s="28">
        <v>71.720476304949159</v>
      </c>
      <c r="B33" s="26">
        <v>18.060985565415805</v>
      </c>
      <c r="C33" s="27">
        <v>19.37750588650341</v>
      </c>
      <c r="D33" s="26">
        <v>54.099844794603136</v>
      </c>
      <c r="E33" s="27">
        <v>33.567448604220985</v>
      </c>
      <c r="F33" s="26">
        <v>45.724930479823996</v>
      </c>
      <c r="G33" s="27">
        <v>30.894737450191961</v>
      </c>
      <c r="H33" s="26">
        <v>57.148122687958711</v>
      </c>
      <c r="I33" s="27">
        <v>23.213971850305516</v>
      </c>
      <c r="J33" s="28">
        <v>25.464674553198059</v>
      </c>
      <c r="K33" s="26">
        <v>80.296285759035271</v>
      </c>
      <c r="L33" s="29">
        <v>66.625319091804045</v>
      </c>
    </row>
    <row r="34" spans="1:12" x14ac:dyDescent="0.35">
      <c r="A34" s="28">
        <v>69.548443239560441</v>
      </c>
      <c r="B34" s="26">
        <v>16.872250861372418</v>
      </c>
      <c r="C34" s="27">
        <v>18.730527589320552</v>
      </c>
      <c r="D34" s="26">
        <v>52.313830493608187</v>
      </c>
      <c r="E34" s="27">
        <v>35.478709438571222</v>
      </c>
      <c r="F34" s="26">
        <v>50.096088670938656</v>
      </c>
      <c r="G34" s="27">
        <v>28.595811355542587</v>
      </c>
      <c r="H34" s="26">
        <v>57.834741690820898</v>
      </c>
      <c r="I34" s="27">
        <v>24.353009764201158</v>
      </c>
      <c r="J34" s="28">
        <v>26.455167350223576</v>
      </c>
      <c r="K34" s="26">
        <v>80.189833348217405</v>
      </c>
      <c r="L34" s="29">
        <v>66.218313486203044</v>
      </c>
    </row>
    <row r="35" spans="1:12" x14ac:dyDescent="0.35">
      <c r="A35" s="28">
        <v>70.978467719240385</v>
      </c>
      <c r="B35" s="26">
        <v>22.715088261163569</v>
      </c>
      <c r="C35" s="27">
        <v>19.956049701659332</v>
      </c>
      <c r="D35" s="26">
        <v>54.621899933443942</v>
      </c>
      <c r="E35" s="27">
        <v>33.972376821624216</v>
      </c>
      <c r="F35" s="26">
        <v>48.287239562432759</v>
      </c>
      <c r="G35" s="27">
        <v>29.915108978509476</v>
      </c>
      <c r="H35" s="26">
        <v>56.834288759881332</v>
      </c>
      <c r="I35" s="27">
        <v>26.096670764355938</v>
      </c>
      <c r="J35" s="28">
        <v>26.575553416593834</v>
      </c>
      <c r="K35" s="26">
        <v>80.893794377443371</v>
      </c>
      <c r="L35" s="29">
        <v>68.604244603757223</v>
      </c>
    </row>
    <row r="36" spans="1:12" x14ac:dyDescent="0.35">
      <c r="A36" s="28">
        <v>69.097767714772573</v>
      </c>
      <c r="B36" s="26">
        <v>15.212668709226971</v>
      </c>
      <c r="C36" s="27">
        <v>19.203849016116898</v>
      </c>
      <c r="D36" s="26">
        <v>52.477111180571342</v>
      </c>
      <c r="E36" s="27">
        <v>34.078419463554958</v>
      </c>
      <c r="F36" s="26">
        <v>45.586929901839532</v>
      </c>
      <c r="G36" s="27">
        <v>26.790224412253412</v>
      </c>
      <c r="H36" s="26">
        <v>57.195228854045048</v>
      </c>
      <c r="I36" s="27">
        <v>26.863675376868873</v>
      </c>
      <c r="J36" s="28">
        <v>26.523287228803181</v>
      </c>
      <c r="K36" s="26">
        <v>79.566454378272226</v>
      </c>
      <c r="L36" s="29">
        <v>64.059419664541053</v>
      </c>
    </row>
    <row r="37" spans="1:12" x14ac:dyDescent="0.35">
      <c r="A37" s="28">
        <v>69.625817930779476</v>
      </c>
      <c r="B37" s="26">
        <v>16.667016009099406</v>
      </c>
      <c r="C37" s="27">
        <v>18.498423458281977</v>
      </c>
      <c r="D37" s="26">
        <v>54.299997562422725</v>
      </c>
      <c r="E37" s="27">
        <v>34.840741593632515</v>
      </c>
      <c r="F37" s="26">
        <v>48.723535345654845</v>
      </c>
      <c r="G37" s="27">
        <v>28.809607651366367</v>
      </c>
      <c r="H37" s="26">
        <v>56.600266668889923</v>
      </c>
      <c r="I37" s="27">
        <v>26.823835847641789</v>
      </c>
      <c r="J37" s="28">
        <v>29.091384829488799</v>
      </c>
      <c r="K37" s="26">
        <v>80.033068582729527</v>
      </c>
      <c r="L37" s="29">
        <v>67.415181099501339</v>
      </c>
    </row>
    <row r="38" spans="1:12" x14ac:dyDescent="0.35">
      <c r="A38" s="28">
        <v>69.711584621707885</v>
      </c>
      <c r="B38" s="26">
        <v>20.930579915141443</v>
      </c>
      <c r="C38" s="27">
        <v>15.193961402834297</v>
      </c>
      <c r="D38" s="26">
        <v>55.806988331906041</v>
      </c>
      <c r="E38" s="27">
        <v>35.07073617151967</v>
      </c>
      <c r="F38" s="26">
        <v>48.576932544652713</v>
      </c>
      <c r="G38" s="27">
        <v>29.024433965477947</v>
      </c>
      <c r="H38" s="26">
        <v>56.954384113290097</v>
      </c>
      <c r="I38" s="27">
        <v>27.811787374864629</v>
      </c>
      <c r="J38" s="28">
        <v>29.649877217989385</v>
      </c>
      <c r="K38" s="26">
        <v>79.541916124924057</v>
      </c>
      <c r="L38" s="29">
        <v>66.320158026275365</v>
      </c>
    </row>
    <row r="39" spans="1:12" x14ac:dyDescent="0.35">
      <c r="A39" s="28">
        <v>73.141642274455521</v>
      </c>
      <c r="B39" s="26">
        <v>20.483064622042033</v>
      </c>
      <c r="C39" s="27">
        <v>19.953458510008776</v>
      </c>
      <c r="D39" s="26">
        <v>52.5505708478576</v>
      </c>
      <c r="E39" s="27">
        <v>36.026046369903192</v>
      </c>
      <c r="F39" s="26">
        <v>43.003208342550828</v>
      </c>
      <c r="G39" s="27">
        <v>28.819887731435074</v>
      </c>
      <c r="H39" s="26">
        <v>58.151046061539645</v>
      </c>
      <c r="I39" s="27">
        <v>26.531858892272446</v>
      </c>
      <c r="J39" s="28">
        <v>26.70374755561101</v>
      </c>
      <c r="K39" s="26">
        <v>77.062542147759572</v>
      </c>
      <c r="L39" s="29">
        <v>66.252556433493737</v>
      </c>
    </row>
    <row r="40" spans="1:12" x14ac:dyDescent="0.35">
      <c r="A40" s="28">
        <v>70.8098073286626</v>
      </c>
      <c r="B40" s="26">
        <v>20.324203445316684</v>
      </c>
      <c r="C40" s="27">
        <v>19.188421059175461</v>
      </c>
      <c r="D40" s="26">
        <v>56.178908277449551</v>
      </c>
      <c r="E40" s="27">
        <v>36.192082233792725</v>
      </c>
      <c r="F40" s="26">
        <v>44.319726597046667</v>
      </c>
      <c r="G40" s="27">
        <v>27.362433497796697</v>
      </c>
      <c r="H40" s="26">
        <v>59.178221819798146</v>
      </c>
      <c r="I40" s="27">
        <v>27.441126378786468</v>
      </c>
      <c r="J40" s="28">
        <v>25.873698076654748</v>
      </c>
      <c r="K40" s="26">
        <v>77.432173078893925</v>
      </c>
      <c r="L40" s="29">
        <v>66.388114587337014</v>
      </c>
    </row>
    <row r="41" spans="1:12" x14ac:dyDescent="0.35">
      <c r="A41" s="28">
        <v>71.372957183295043</v>
      </c>
      <c r="B41" s="26">
        <v>17.036346205003568</v>
      </c>
      <c r="C41" s="27">
        <v>17.927063138742646</v>
      </c>
      <c r="D41" s="26">
        <v>49.918567111980444</v>
      </c>
      <c r="E41" s="27">
        <v>38.375303274246484</v>
      </c>
      <c r="F41" s="26">
        <v>44.850286773099647</v>
      </c>
      <c r="G41" s="27">
        <v>31.955096321549622</v>
      </c>
      <c r="H41" s="26">
        <v>60.541799035430508</v>
      </c>
      <c r="I41" s="27">
        <v>24.826074082224018</v>
      </c>
      <c r="J41" s="28">
        <v>25.870304043878985</v>
      </c>
      <c r="K41" s="26">
        <v>80.47640563408099</v>
      </c>
      <c r="L41" s="29">
        <v>68.287836463570713</v>
      </c>
    </row>
    <row r="42" spans="1:12" x14ac:dyDescent="0.35">
      <c r="A42" s="28">
        <v>66.865882322874711</v>
      </c>
      <c r="B42" s="26">
        <v>12.70164333682736</v>
      </c>
      <c r="C42" s="27">
        <v>18.102402305291172</v>
      </c>
      <c r="D42" s="26">
        <v>54.180211156798194</v>
      </c>
      <c r="E42" s="27">
        <v>33.355974583799153</v>
      </c>
      <c r="F42" s="26">
        <v>45.639989803358091</v>
      </c>
      <c r="G42" s="27">
        <v>29.096086656972606</v>
      </c>
      <c r="H42" s="26">
        <v>55.759585863030416</v>
      </c>
      <c r="I42" s="27">
        <v>26.824625067244948</v>
      </c>
      <c r="J42" s="28">
        <v>26.789567459305921</v>
      </c>
      <c r="K42" s="26">
        <v>77.528946068922139</v>
      </c>
      <c r="L42" s="29">
        <v>65.605685791986687</v>
      </c>
    </row>
    <row r="43" spans="1:12" x14ac:dyDescent="0.35">
      <c r="A43" s="28">
        <v>68.578707148297681</v>
      </c>
      <c r="B43" s="26">
        <v>18.485104974728277</v>
      </c>
      <c r="C43" s="27">
        <v>18.438464388012036</v>
      </c>
      <c r="D43" s="26">
        <v>55.19955646841845</v>
      </c>
      <c r="E43" s="27">
        <v>38.204502678495977</v>
      </c>
      <c r="F43" s="26">
        <v>48.539335907727974</v>
      </c>
      <c r="G43" s="27">
        <v>26.154269248156734</v>
      </c>
      <c r="H43" s="26">
        <v>60.615963643563965</v>
      </c>
      <c r="I43" s="27">
        <v>21.952966142433144</v>
      </c>
      <c r="J43" s="28">
        <v>28.139362678121557</v>
      </c>
      <c r="K43" s="26">
        <v>81.00029824519639</v>
      </c>
      <c r="L43" s="29">
        <v>64.422984299415646</v>
      </c>
    </row>
    <row r="44" spans="1:12" x14ac:dyDescent="0.35">
      <c r="A44" s="28">
        <v>68.166271208491096</v>
      </c>
      <c r="B44" s="26">
        <v>19.159530629530195</v>
      </c>
      <c r="C44" s="27">
        <v>20.028726662720501</v>
      </c>
      <c r="D44" s="26">
        <v>55.450482150538548</v>
      </c>
      <c r="E44" s="27">
        <v>36.964632275594283</v>
      </c>
      <c r="F44" s="26">
        <v>44.526199166599156</v>
      </c>
      <c r="G44" s="27">
        <v>28.525559257358616</v>
      </c>
      <c r="H44" s="26">
        <v>53.810621011417311</v>
      </c>
      <c r="I44" s="27">
        <v>26.173234039621882</v>
      </c>
      <c r="J44" s="28">
        <v>25.871917477905434</v>
      </c>
      <c r="K44" s="26">
        <v>79.006043788259348</v>
      </c>
      <c r="L44" s="29">
        <v>70.256272358133046</v>
      </c>
    </row>
    <row r="45" spans="1:12" x14ac:dyDescent="0.35">
      <c r="A45" s="28">
        <v>66.591248201693872</v>
      </c>
      <c r="B45" s="26">
        <v>18.192892162823789</v>
      </c>
      <c r="C45" s="27">
        <v>18.241439490477863</v>
      </c>
      <c r="D45" s="26">
        <v>53.304590247896698</v>
      </c>
      <c r="E45" s="27">
        <v>30.068908223276821</v>
      </c>
      <c r="F45" s="26">
        <v>45.118942183700121</v>
      </c>
      <c r="G45" s="27">
        <v>31.270588988217281</v>
      </c>
      <c r="H45" s="26">
        <v>56.354221776860065</v>
      </c>
      <c r="I45" s="27">
        <v>24.896790946160298</v>
      </c>
      <c r="J45" s="28">
        <v>28.661467295457332</v>
      </c>
      <c r="K45" s="26">
        <v>80.680680545441945</v>
      </c>
      <c r="L45" s="29">
        <v>69.353381323702592</v>
      </c>
    </row>
    <row r="46" spans="1:12" x14ac:dyDescent="0.35">
      <c r="A46" s="28">
        <v>70.066028099489344</v>
      </c>
      <c r="B46" s="26">
        <v>18.235951751170113</v>
      </c>
      <c r="C46" s="27">
        <v>15.59620395380848</v>
      </c>
      <c r="D46" s="26">
        <v>50.128096497775282</v>
      </c>
      <c r="E46" s="27">
        <v>33.409088244849976</v>
      </c>
      <c r="F46" s="26">
        <v>45.015967679800944</v>
      </c>
      <c r="G46" s="27">
        <v>29.780890876737221</v>
      </c>
      <c r="H46" s="26">
        <v>58.542176694237661</v>
      </c>
      <c r="I46" s="27">
        <v>28.394411870468439</v>
      </c>
      <c r="J46" s="28">
        <v>27.754642790682674</v>
      </c>
      <c r="K46" s="26">
        <v>80.121307600134514</v>
      </c>
      <c r="L46" s="29">
        <v>70.74785488935872</v>
      </c>
    </row>
    <row r="47" spans="1:12" x14ac:dyDescent="0.35">
      <c r="A47" s="28">
        <v>65.253635579546341</v>
      </c>
      <c r="B47" s="26">
        <v>17.212343166854264</v>
      </c>
      <c r="C47" s="27">
        <v>17.459793676050065</v>
      </c>
      <c r="D47" s="26">
        <v>51.096148327273546</v>
      </c>
      <c r="E47" s="27">
        <v>33.052221565484068</v>
      </c>
      <c r="F47" s="26">
        <v>46.318353244472704</v>
      </c>
      <c r="G47" s="27">
        <v>29.851048378861982</v>
      </c>
      <c r="H47" s="26">
        <v>57.249239142973337</v>
      </c>
      <c r="I47" s="27">
        <v>26.363787050015393</v>
      </c>
      <c r="J47" s="28">
        <v>25.232839493868269</v>
      </c>
      <c r="K47" s="26">
        <v>76.279877582839859</v>
      </c>
      <c r="L47" s="29">
        <v>68.750812176772584</v>
      </c>
    </row>
    <row r="48" spans="1:12" x14ac:dyDescent="0.35">
      <c r="A48" s="28">
        <v>50</v>
      </c>
      <c r="B48" s="26">
        <v>19.43612872096034</v>
      </c>
      <c r="C48" s="27">
        <v>17.638492923495829</v>
      </c>
      <c r="D48" s="26">
        <v>52.879293025804294</v>
      </c>
      <c r="E48" s="27">
        <v>38.748069193093954</v>
      </c>
      <c r="F48" s="26">
        <v>48.452944150865427</v>
      </c>
      <c r="G48" s="27">
        <v>26.413970572379785</v>
      </c>
      <c r="H48" s="26">
        <v>60.436311610028881</v>
      </c>
      <c r="I48" s="27">
        <v>12</v>
      </c>
      <c r="J48" s="28">
        <v>25.091952745890129</v>
      </c>
      <c r="K48" s="26">
        <v>50</v>
      </c>
      <c r="L48" s="29">
        <v>66.021241013974503</v>
      </c>
    </row>
    <row r="49" spans="1:12" x14ac:dyDescent="0.35">
      <c r="A49" s="28">
        <v>68.645619162665866</v>
      </c>
      <c r="B49" s="26">
        <v>18.185776592846288</v>
      </c>
      <c r="C49" s="27">
        <v>17.937171827510465</v>
      </c>
      <c r="D49" s="26">
        <v>53.743912677485156</v>
      </c>
      <c r="E49" s="27">
        <v>33.107686864481835</v>
      </c>
      <c r="F49" s="26">
        <v>43.016971654581688</v>
      </c>
      <c r="G49" s="27">
        <v>28.841231276385628</v>
      </c>
      <c r="H49" s="26">
        <v>58.75860909621472</v>
      </c>
      <c r="I49" s="27">
        <v>26.979061732055758</v>
      </c>
      <c r="J49" s="28">
        <v>31.087184104926326</v>
      </c>
      <c r="K49" s="26">
        <v>79.094090035956114</v>
      </c>
      <c r="L49" s="29">
        <v>65.08187947735442</v>
      </c>
    </row>
    <row r="50" spans="1:12" x14ac:dyDescent="0.35">
      <c r="A50" s="28">
        <v>67.441703310870608</v>
      </c>
      <c r="B50" s="26">
        <v>5</v>
      </c>
      <c r="C50" s="27">
        <v>10</v>
      </c>
      <c r="D50" s="26">
        <v>40</v>
      </c>
      <c r="E50" s="27">
        <v>35.740889256743301</v>
      </c>
      <c r="F50" s="26">
        <v>43.19038715832508</v>
      </c>
      <c r="G50" s="27">
        <v>29.664397261796648</v>
      </c>
      <c r="H50" s="26">
        <v>57.922833720825544</v>
      </c>
      <c r="I50" s="27">
        <v>26.034098891449734</v>
      </c>
      <c r="J50" s="28">
        <v>10</v>
      </c>
      <c r="K50" s="26">
        <v>78.035653022992008</v>
      </c>
      <c r="L50" s="29">
        <v>65.466342724835243</v>
      </c>
    </row>
    <row r="51" spans="1:12" x14ac:dyDescent="0.35">
      <c r="A51" s="28">
        <v>66.535072934731289</v>
      </c>
      <c r="B51" s="26">
        <v>20.576045159610864</v>
      </c>
      <c r="C51" s="27">
        <v>16.418289325918192</v>
      </c>
      <c r="D51" s="26">
        <v>53.454955120004932</v>
      </c>
      <c r="E51" s="27">
        <v>37.31938515072256</v>
      </c>
      <c r="F51" s="26">
        <v>45.369314724948765</v>
      </c>
      <c r="G51" s="27">
        <v>27.296924810065082</v>
      </c>
      <c r="H51" s="26">
        <v>57.020533668754034</v>
      </c>
      <c r="I51" s="27">
        <v>24.588733164843887</v>
      </c>
      <c r="J51" s="28">
        <v>26.047009290802574</v>
      </c>
      <c r="K51" s="26">
        <v>79.041618134337753</v>
      </c>
      <c r="L51" s="29">
        <v>63.624603373587767</v>
      </c>
    </row>
    <row r="52" spans="1:12" x14ac:dyDescent="0.35">
      <c r="A52" s="28">
        <v>69.687322631178276</v>
      </c>
      <c r="B52" s="26">
        <v>14.397239416926181</v>
      </c>
      <c r="C52" s="27">
        <v>10</v>
      </c>
      <c r="D52" s="26">
        <v>40</v>
      </c>
      <c r="E52" s="27">
        <v>36.1944083520305</v>
      </c>
      <c r="F52" s="26">
        <v>43.430022902813079</v>
      </c>
      <c r="G52" s="27">
        <v>27.257175956270856</v>
      </c>
      <c r="H52" s="26">
        <v>55.157083758216494</v>
      </c>
      <c r="I52" s="27">
        <v>24.788314582460721</v>
      </c>
      <c r="J52" s="28">
        <v>28.00184698383179</v>
      </c>
      <c r="K52" s="26">
        <v>78.069724717050548</v>
      </c>
      <c r="L52" s="29">
        <v>67.572876491924049</v>
      </c>
    </row>
    <row r="53" spans="1:12" x14ac:dyDescent="0.35">
      <c r="A53" s="28">
        <v>71.520461363756112</v>
      </c>
      <c r="B53" s="26">
        <v>18.622009635122829</v>
      </c>
      <c r="C53" s="27">
        <v>16.453292692506562</v>
      </c>
      <c r="D53" s="26">
        <v>30</v>
      </c>
      <c r="E53" s="27">
        <v>20</v>
      </c>
      <c r="F53" s="26">
        <v>40</v>
      </c>
      <c r="G53" s="27">
        <v>10</v>
      </c>
      <c r="H53" s="26">
        <v>40</v>
      </c>
      <c r="I53" s="27">
        <v>10</v>
      </c>
      <c r="J53" s="28">
        <v>10</v>
      </c>
      <c r="K53" s="26">
        <v>75.963650566407281</v>
      </c>
      <c r="L53" s="29">
        <v>68.856865607144769</v>
      </c>
    </row>
    <row r="54" spans="1:12" x14ac:dyDescent="0.35">
      <c r="A54" s="28">
        <v>66.090085431279334</v>
      </c>
      <c r="B54" s="26">
        <v>22.141851558427557</v>
      </c>
      <c r="C54" s="27">
        <v>18.092039830410751</v>
      </c>
      <c r="D54" s="26">
        <v>56.173003345602837</v>
      </c>
      <c r="E54" s="27">
        <v>34.672516427774568</v>
      </c>
      <c r="F54" s="26">
        <v>48.592365571424963</v>
      </c>
      <c r="G54" s="27">
        <v>29.060721963294199</v>
      </c>
      <c r="H54" s="26">
        <v>55.908309311025512</v>
      </c>
      <c r="I54" s="27">
        <v>27.295002722380037</v>
      </c>
      <c r="J54" s="28">
        <v>26.943316838243021</v>
      </c>
      <c r="K54" s="26">
        <v>78.891829006235156</v>
      </c>
      <c r="L54" s="29">
        <v>67.601752214469897</v>
      </c>
    </row>
    <row r="55" spans="1:12" x14ac:dyDescent="0.35">
      <c r="A55" s="28">
        <v>69.453389626338463</v>
      </c>
      <c r="B55" s="26">
        <v>19.243604812591897</v>
      </c>
      <c r="C55" s="27">
        <v>18.433209185208057</v>
      </c>
      <c r="D55" s="26">
        <v>51.305975874775719</v>
      </c>
      <c r="E55" s="27">
        <v>15</v>
      </c>
      <c r="F55" s="26">
        <v>45.981158783995184</v>
      </c>
      <c r="G55" s="27">
        <v>24.109274194944817</v>
      </c>
      <c r="H55" s="26">
        <v>55.68744279584417</v>
      </c>
      <c r="I55" s="27">
        <v>25.930541812181882</v>
      </c>
      <c r="J55" s="28">
        <v>24.756591357495218</v>
      </c>
      <c r="K55" s="26">
        <v>77.511653778846366</v>
      </c>
      <c r="L55" s="29">
        <v>66.747882777734858</v>
      </c>
    </row>
    <row r="56" spans="1:12" x14ac:dyDescent="0.35">
      <c r="A56" s="28">
        <v>66.181114662776636</v>
      </c>
      <c r="B56" s="26">
        <v>14.523802471606682</v>
      </c>
      <c r="C56" s="27">
        <v>16.573002856172156</v>
      </c>
      <c r="D56" s="26">
        <v>53.967946535038564</v>
      </c>
      <c r="E56" s="27">
        <v>36.420628266698181</v>
      </c>
      <c r="F56" s="26">
        <v>45.80645204587826</v>
      </c>
      <c r="G56" s="27">
        <v>30.167237223380667</v>
      </c>
      <c r="H56" s="26">
        <v>60.153082965465927</v>
      </c>
      <c r="I56" s="27">
        <v>25.673601937813888</v>
      </c>
      <c r="J56" s="28">
        <v>25.187804076268314</v>
      </c>
      <c r="K56" s="26">
        <v>75.089249134917651</v>
      </c>
      <c r="L56" s="29">
        <v>63.06791036331613</v>
      </c>
    </row>
    <row r="57" spans="1:12" x14ac:dyDescent="0.35">
      <c r="A57" s="28">
        <v>73.495389658139558</v>
      </c>
      <c r="B57" s="26">
        <v>19.97841010648494</v>
      </c>
      <c r="C57" s="27">
        <v>10</v>
      </c>
      <c r="D57" s="26">
        <v>50.433597640740587</v>
      </c>
      <c r="E57" s="27">
        <v>32.557310593994309</v>
      </c>
      <c r="F57" s="26">
        <v>15</v>
      </c>
      <c r="G57" s="27">
        <v>26.9263304855175</v>
      </c>
      <c r="H57" s="26">
        <v>56.013721503400241</v>
      </c>
      <c r="I57" s="27">
        <v>23.914047391150014</v>
      </c>
      <c r="J57" s="28">
        <v>25.486001385864377</v>
      </c>
      <c r="K57" s="26">
        <v>75.177007362163877</v>
      </c>
      <c r="L57" s="29">
        <v>68.197933510961121</v>
      </c>
    </row>
    <row r="58" spans="1:12" x14ac:dyDescent="0.35">
      <c r="A58" s="28">
        <v>68.724859464979204</v>
      </c>
      <c r="B58" s="26">
        <v>19.88389821303555</v>
      </c>
      <c r="C58" s="27">
        <v>19.706992467639306</v>
      </c>
      <c r="D58" s="26">
        <v>12</v>
      </c>
      <c r="E58" s="27">
        <v>36.051217644367362</v>
      </c>
      <c r="F58" s="26">
        <v>48.791614282474384</v>
      </c>
      <c r="G58" s="27">
        <v>15</v>
      </c>
      <c r="H58" s="26">
        <v>58.507360307775926</v>
      </c>
      <c r="I58" s="27">
        <v>23.686769448656342</v>
      </c>
      <c r="J58" s="28">
        <v>22.307223056206631</v>
      </c>
      <c r="K58" s="26">
        <v>78.802921956710307</v>
      </c>
      <c r="L58" s="29">
        <v>64.718148272068646</v>
      </c>
    </row>
    <row r="59" spans="1:12" x14ac:dyDescent="0.35">
      <c r="A59" s="28">
        <v>67.785304961467759</v>
      </c>
      <c r="B59" s="26">
        <v>19.916853874165877</v>
      </c>
      <c r="C59" s="27">
        <v>20.266392307951808</v>
      </c>
      <c r="D59" s="26">
        <v>53.773457468698119</v>
      </c>
      <c r="E59" s="27">
        <v>33.769064328907128</v>
      </c>
      <c r="F59" s="26">
        <v>125</v>
      </c>
      <c r="G59" s="27">
        <v>27.556339666317623</v>
      </c>
      <c r="H59" s="26">
        <v>59.312296550762788</v>
      </c>
      <c r="I59" s="27">
        <v>22.112831644725429</v>
      </c>
      <c r="J59" s="28">
        <v>26.421203339466452</v>
      </c>
      <c r="K59" s="26">
        <v>77.838463431595201</v>
      </c>
      <c r="L59" s="29">
        <v>67.070442671856711</v>
      </c>
    </row>
    <row r="60" spans="1:12" x14ac:dyDescent="0.35">
      <c r="A60" s="28">
        <v>67.840402959150452</v>
      </c>
      <c r="B60" s="26">
        <v>17.986059376002643</v>
      </c>
      <c r="C60" s="27">
        <v>18.897469920658317</v>
      </c>
      <c r="D60" s="26">
        <v>52.653955140710181</v>
      </c>
      <c r="E60" s="27">
        <v>36.282456108342409</v>
      </c>
      <c r="F60" s="26">
        <v>45.328894272331475</v>
      </c>
      <c r="G60" s="27">
        <v>28.686838976684051</v>
      </c>
      <c r="H60" s="26">
        <v>60.893832889205036</v>
      </c>
      <c r="I60" s="27">
        <v>26.845464835132269</v>
      </c>
      <c r="J60" s="28">
        <v>25.801009961511376</v>
      </c>
      <c r="K60" s="26">
        <v>77.65413807556908</v>
      </c>
      <c r="L60" s="29">
        <v>66.505726695764423</v>
      </c>
    </row>
    <row r="61" spans="1:12" x14ac:dyDescent="0.35">
      <c r="A61" s="28">
        <v>68.909848328386815</v>
      </c>
      <c r="B61" s="26">
        <v>16.447023744540335</v>
      </c>
      <c r="C61" s="27">
        <v>19.795162515258632</v>
      </c>
      <c r="D61" s="26">
        <v>52.709764230947577</v>
      </c>
      <c r="E61" s="27">
        <v>36.397487770506153</v>
      </c>
      <c r="F61" s="26">
        <v>49.012887407317862</v>
      </c>
      <c r="G61" s="27">
        <v>25.389050067873789</v>
      </c>
      <c r="H61" s="26">
        <v>60.156141086847093</v>
      </c>
      <c r="I61" s="27">
        <v>29.237779178854112</v>
      </c>
      <c r="J61" s="28">
        <v>26.749204472841861</v>
      </c>
      <c r="K61" s="26">
        <v>76.074941669516363</v>
      </c>
      <c r="L61" s="29">
        <v>68.038508941134012</v>
      </c>
    </row>
    <row r="62" spans="1:12" x14ac:dyDescent="0.35">
      <c r="A62" s="28">
        <v>64.433664221188963</v>
      </c>
      <c r="B62" s="26">
        <v>17.512613969858936</v>
      </c>
      <c r="C62" s="27">
        <v>17.825133454827931</v>
      </c>
      <c r="D62" s="26">
        <v>54.635415151522608</v>
      </c>
      <c r="E62" s="27">
        <v>34.988483644326195</v>
      </c>
      <c r="F62" s="26">
        <v>100</v>
      </c>
      <c r="G62" s="27">
        <v>26.531448184410447</v>
      </c>
      <c r="H62" s="26">
        <v>58.248773957534297</v>
      </c>
      <c r="I62" s="27">
        <v>24.960914122802905</v>
      </c>
      <c r="J62" s="28">
        <v>32.31535199048578</v>
      </c>
      <c r="K62" s="26">
        <v>78.939678873511042</v>
      </c>
      <c r="L62" s="29">
        <v>68.900256768095147</v>
      </c>
    </row>
    <row r="63" spans="1:12" x14ac:dyDescent="0.35">
      <c r="A63" s="28">
        <v>69.230459454621197</v>
      </c>
      <c r="B63" s="26">
        <v>21.108490043240156</v>
      </c>
      <c r="C63" s="27">
        <v>16.010641195764915</v>
      </c>
      <c r="D63" s="26">
        <v>53.639329113736899</v>
      </c>
      <c r="E63" s="27">
        <v>30.594622579302424</v>
      </c>
      <c r="F63" s="26">
        <v>110</v>
      </c>
      <c r="G63" s="27">
        <v>26.933231793711599</v>
      </c>
      <c r="H63" s="26">
        <v>56.174447133636455</v>
      </c>
      <c r="I63" s="27">
        <v>26.350137755943834</v>
      </c>
      <c r="J63" s="28">
        <v>25.852743341017973</v>
      </c>
      <c r="K63" s="26">
        <v>79.528229106943684</v>
      </c>
      <c r="L63" s="29">
        <v>64.917960298295299</v>
      </c>
    </row>
    <row r="64" spans="1:12" x14ac:dyDescent="0.35">
      <c r="A64" s="28">
        <v>68.852410703070902</v>
      </c>
      <c r="B64" s="26">
        <v>20.821454882491178</v>
      </c>
      <c r="C64" s="27">
        <v>19.288131936172885</v>
      </c>
      <c r="D64" s="26">
        <v>5</v>
      </c>
      <c r="E64" s="27">
        <v>90</v>
      </c>
      <c r="F64" s="26">
        <v>90</v>
      </c>
      <c r="G64" s="27">
        <v>28.561352242193337</v>
      </c>
      <c r="H64" s="26">
        <v>57.781261090721088</v>
      </c>
      <c r="I64" s="27">
        <v>24.336379463464571</v>
      </c>
      <c r="J64" s="28">
        <v>26.403826683703471</v>
      </c>
      <c r="K64" s="26">
        <v>81.106900181464454</v>
      </c>
      <c r="L64" s="29">
        <v>63.701478767472004</v>
      </c>
    </row>
    <row r="65" spans="1:12" x14ac:dyDescent="0.35">
      <c r="A65" s="28">
        <v>70.676670390835611</v>
      </c>
      <c r="B65" s="26">
        <v>16.442476937350911</v>
      </c>
      <c r="C65" s="27">
        <v>16.645462124262373</v>
      </c>
      <c r="D65" s="26">
        <v>53.459552935202858</v>
      </c>
      <c r="E65" s="27">
        <v>35.501189540397561</v>
      </c>
      <c r="F65" s="26">
        <v>51.20032526832702</v>
      </c>
      <c r="G65" s="27">
        <v>27.371865402777633</v>
      </c>
      <c r="H65" s="26">
        <v>57.659361234838627</v>
      </c>
      <c r="I65" s="27">
        <v>24.499021412773459</v>
      </c>
      <c r="J65" s="28">
        <v>25.971898230994174</v>
      </c>
      <c r="K65" s="26">
        <v>77.694121521487219</v>
      </c>
      <c r="L65" s="29">
        <v>67.696190355590161</v>
      </c>
    </row>
    <row r="66" spans="1:12" x14ac:dyDescent="0.35">
      <c r="A66" s="28">
        <v>71.152610727512027</v>
      </c>
      <c r="B66" s="26">
        <v>19.606339188128231</v>
      </c>
      <c r="C66" s="27">
        <v>19.547884410998677</v>
      </c>
      <c r="D66" s="26">
        <v>54.844937794639812</v>
      </c>
      <c r="E66" s="27">
        <v>33.382220813836732</v>
      </c>
      <c r="F66" s="26">
        <v>48.967177918851924</v>
      </c>
      <c r="G66" s="27">
        <v>27.615684496774609</v>
      </c>
      <c r="H66" s="26">
        <v>61.484847168180828</v>
      </c>
      <c r="I66" s="27">
        <v>28.242163178369928</v>
      </c>
      <c r="J66" s="28">
        <v>28.122288684638807</v>
      </c>
      <c r="K66" s="26">
        <v>77.420526436499301</v>
      </c>
      <c r="L66" s="29">
        <v>65.760919640511275</v>
      </c>
    </row>
    <row r="67" spans="1:12" x14ac:dyDescent="0.35">
      <c r="A67" s="28">
        <v>70.806447698142719</v>
      </c>
      <c r="B67" s="26">
        <v>20.250774496544761</v>
      </c>
      <c r="C67" s="27">
        <v>15.543391313227412</v>
      </c>
      <c r="D67" s="26">
        <v>51.940819940230462</v>
      </c>
      <c r="E67" s="27">
        <v>34.05120655693684</v>
      </c>
      <c r="F67" s="26">
        <v>49.18290931229263</v>
      </c>
      <c r="G67" s="27">
        <v>28.61707492420253</v>
      </c>
      <c r="H67" s="26">
        <v>60.124422794332382</v>
      </c>
      <c r="I67" s="27">
        <v>26.948416054583156</v>
      </c>
      <c r="J67" s="28">
        <v>28.220703737730787</v>
      </c>
      <c r="K67" s="26">
        <v>82.201371198201755</v>
      </c>
      <c r="L67" s="29">
        <v>66.931899038874334</v>
      </c>
    </row>
    <row r="68" spans="1:12" x14ac:dyDescent="0.35">
      <c r="A68" s="28">
        <v>66.616646557582158</v>
      </c>
      <c r="B68" s="26">
        <v>16.950353560565375</v>
      </c>
      <c r="C68" s="27">
        <v>17.820120594359008</v>
      </c>
      <c r="D68" s="26">
        <v>53.881410650787743</v>
      </c>
      <c r="E68" s="27">
        <v>31.050224059300138</v>
      </c>
      <c r="F68" s="26">
        <v>44.924796951048641</v>
      </c>
      <c r="G68" s="27">
        <v>25.671775638981792</v>
      </c>
      <c r="H68" s="26">
        <v>59.3762474846217</v>
      </c>
      <c r="I68" s="27">
        <v>23.582407039428691</v>
      </c>
      <c r="J68" s="28">
        <v>27.84450495915986</v>
      </c>
      <c r="K68" s="26">
        <v>79.645161576527869</v>
      </c>
      <c r="L68" s="29">
        <v>65.734526480471899</v>
      </c>
    </row>
    <row r="69" spans="1:12" x14ac:dyDescent="0.35">
      <c r="A69" s="28">
        <v>68.86815877832845</v>
      </c>
      <c r="B69" s="26">
        <v>16.807623355535458</v>
      </c>
      <c r="C69" s="27">
        <v>17.363309496157161</v>
      </c>
      <c r="D69" s="26">
        <v>52.529384419054971</v>
      </c>
      <c r="E69" s="27">
        <v>34.303251751350217</v>
      </c>
      <c r="F69" s="26">
        <v>45.114108530098456</v>
      </c>
      <c r="G69" s="27">
        <v>30.508437457681122</v>
      </c>
      <c r="H69" s="26">
        <v>58.133335109978859</v>
      </c>
      <c r="I69" s="27">
        <v>22.566391223084999</v>
      </c>
      <c r="J69" s="28">
        <v>30.351554661699492</v>
      </c>
      <c r="K69" s="26">
        <v>81.35848224630395</v>
      </c>
      <c r="L69" s="29">
        <v>64.168337837944549</v>
      </c>
    </row>
    <row r="70" spans="1:12" x14ac:dyDescent="0.35">
      <c r="A70" s="28">
        <v>71.504674866914371</v>
      </c>
      <c r="B70" s="26">
        <v>15.946342630756828</v>
      </c>
      <c r="C70" s="27">
        <v>18.56614033837883</v>
      </c>
      <c r="D70" s="26">
        <v>53.909061648910509</v>
      </c>
      <c r="E70" s="27">
        <v>35.907194175795709</v>
      </c>
      <c r="F70" s="26">
        <v>42.710846273037326</v>
      </c>
      <c r="G70" s="27">
        <v>27.262273676003293</v>
      </c>
      <c r="H70" s="26">
        <v>61.304248955891893</v>
      </c>
      <c r="I70" s="27">
        <v>22.709730257524193</v>
      </c>
      <c r="J70" s="28">
        <v>25.608711211893311</v>
      </c>
      <c r="K70" s="26">
        <v>80.999027941273368</v>
      </c>
      <c r="L70" s="29">
        <v>64.709811985650106</v>
      </c>
    </row>
    <row r="71" spans="1:12" x14ac:dyDescent="0.35">
      <c r="A71" s="28">
        <v>69.851479777419968</v>
      </c>
      <c r="B71" s="26">
        <v>10</v>
      </c>
      <c r="C71" s="27">
        <v>16.096207182188621</v>
      </c>
      <c r="D71" s="26">
        <v>52.358814347766604</v>
      </c>
      <c r="E71" s="27">
        <v>36.470929584274721</v>
      </c>
      <c r="F71" s="26">
        <v>45.190164610868983</v>
      </c>
      <c r="G71" s="27">
        <v>25.570094330530335</v>
      </c>
      <c r="H71" s="26">
        <v>64.29210175919475</v>
      </c>
      <c r="I71" s="27">
        <v>21.190376899005496</v>
      </c>
      <c r="J71" s="28">
        <v>22.182829176835646</v>
      </c>
      <c r="K71" s="26">
        <v>76.084377696791051</v>
      </c>
      <c r="L71" s="29">
        <v>69.52774666239111</v>
      </c>
    </row>
    <row r="72" spans="1:12" x14ac:dyDescent="0.35">
      <c r="A72" s="28">
        <v>66.31516782171812</v>
      </c>
      <c r="B72" s="26">
        <v>15.999659557019845</v>
      </c>
      <c r="C72" s="27">
        <v>19.228007233439399</v>
      </c>
      <c r="D72" s="26">
        <v>56.734891526271397</v>
      </c>
      <c r="E72" s="27">
        <v>32.36226089258551</v>
      </c>
      <c r="F72" s="26">
        <v>12</v>
      </c>
      <c r="G72" s="27">
        <v>23.034278840242727</v>
      </c>
      <c r="H72" s="26">
        <v>59.321885125165863</v>
      </c>
      <c r="I72" s="27">
        <v>27.241512426034394</v>
      </c>
      <c r="J72" s="28">
        <v>29.689676895026917</v>
      </c>
      <c r="K72" s="26">
        <v>79.02807180779169</v>
      </c>
      <c r="L72" s="29">
        <v>68.684204745366088</v>
      </c>
    </row>
    <row r="73" spans="1:12" x14ac:dyDescent="0.35">
      <c r="A73" s="28">
        <v>67.950978843218181</v>
      </c>
      <c r="B73" s="26">
        <v>16.440354986988108</v>
      </c>
      <c r="C73" s="27">
        <v>10</v>
      </c>
      <c r="D73" s="26">
        <v>49.697404550157167</v>
      </c>
      <c r="E73" s="27">
        <v>32.286784966192982</v>
      </c>
      <c r="F73" s="26">
        <v>45.780243931809679</v>
      </c>
      <c r="G73" s="27">
        <v>28.370040700194668</v>
      </c>
      <c r="H73" s="26">
        <v>54.136571980988087</v>
      </c>
      <c r="I73" s="27">
        <v>90</v>
      </c>
      <c r="J73" s="28">
        <v>26.31159488330097</v>
      </c>
      <c r="K73" s="26">
        <v>77.590737557997642</v>
      </c>
      <c r="L73" s="29">
        <v>63.889705795961156</v>
      </c>
    </row>
    <row r="74" spans="1:12" x14ac:dyDescent="0.35">
      <c r="A74" s="28">
        <v>71.707737881543693</v>
      </c>
      <c r="B74" s="26">
        <v>16.110728117296013</v>
      </c>
      <c r="C74" s="27">
        <v>19.719623439082149</v>
      </c>
      <c r="D74" s="26">
        <v>52.853821306968428</v>
      </c>
      <c r="E74" s="27">
        <v>28.907248723426399</v>
      </c>
      <c r="F74" s="26">
        <v>42.623193836470314</v>
      </c>
      <c r="G74" s="27">
        <v>29.284065853947201</v>
      </c>
      <c r="H74" s="26">
        <v>57.761345403938144</v>
      </c>
      <c r="I74" s="27">
        <v>28.079761400816789</v>
      </c>
      <c r="J74" s="28">
        <v>25.204359573801558</v>
      </c>
      <c r="K74" s="26">
        <v>79.053541417229937</v>
      </c>
      <c r="L74" s="29">
        <v>68.296846180883207</v>
      </c>
    </row>
    <row r="75" spans="1:12" x14ac:dyDescent="0.35">
      <c r="A75" s="28">
        <v>66.783116504568525</v>
      </c>
      <c r="B75" s="26">
        <v>20.637333457443219</v>
      </c>
      <c r="C75" s="27">
        <v>18.702517201390425</v>
      </c>
      <c r="D75" s="26">
        <v>50.144033059005096</v>
      </c>
      <c r="E75" s="27">
        <v>36.280046964897195</v>
      </c>
      <c r="F75" s="26">
        <v>43.294439953751827</v>
      </c>
      <c r="G75" s="27">
        <v>30.648891670620298</v>
      </c>
      <c r="H75" s="26">
        <v>59.070187651836811</v>
      </c>
      <c r="I75" s="27">
        <v>27.717830801275245</v>
      </c>
      <c r="J75" s="28">
        <v>28.733133707145139</v>
      </c>
      <c r="K75" s="26">
        <v>77.354600094533382</v>
      </c>
      <c r="L75" s="29">
        <v>66.591070654962408</v>
      </c>
    </row>
    <row r="76" spans="1:12" x14ac:dyDescent="0.35">
      <c r="A76" s="28">
        <v>69.69390797819004</v>
      </c>
      <c r="B76" s="26">
        <v>20.605381408752375</v>
      </c>
      <c r="C76" s="27">
        <v>20.476791450731024</v>
      </c>
      <c r="D76" s="26">
        <v>52.919912674738931</v>
      </c>
      <c r="E76" s="27">
        <v>33.514878563579721</v>
      </c>
      <c r="F76" s="26">
        <v>48.124266130362315</v>
      </c>
      <c r="G76" s="27">
        <v>27.19334216860516</v>
      </c>
      <c r="H76" s="26">
        <v>59.059080406098403</v>
      </c>
      <c r="I76" s="27">
        <v>23.766999994444827</v>
      </c>
      <c r="J76" s="28">
        <v>27.86395062431771</v>
      </c>
      <c r="K76" s="26">
        <v>78.662844977757217</v>
      </c>
      <c r="L76" s="29">
        <v>67.605717474919516</v>
      </c>
    </row>
    <row r="77" spans="1:12" x14ac:dyDescent="0.35">
      <c r="A77" s="28">
        <v>61</v>
      </c>
      <c r="B77" s="26">
        <v>20.784133512475538</v>
      </c>
      <c r="C77" s="27">
        <v>21.915697892634551</v>
      </c>
      <c r="D77" s="26">
        <v>50.154908327190491</v>
      </c>
      <c r="E77" s="27">
        <v>33.421667890671038</v>
      </c>
      <c r="F77" s="26">
        <v>44.679651179603191</v>
      </c>
      <c r="G77" s="27">
        <v>28.166522146386722</v>
      </c>
      <c r="H77" s="26">
        <v>59.226340611517422</v>
      </c>
      <c r="I77" s="27">
        <v>28.10029407456069</v>
      </c>
      <c r="J77" s="28">
        <v>28.101875039364902</v>
      </c>
      <c r="K77" s="26">
        <v>79.39521628198402</v>
      </c>
      <c r="L77" s="29">
        <v>65.272438513615299</v>
      </c>
    </row>
    <row r="78" spans="1:12" x14ac:dyDescent="0.35">
      <c r="A78" s="28">
        <v>70.313135500297506</v>
      </c>
      <c r="B78" s="26">
        <v>16.162480563691112</v>
      </c>
      <c r="C78" s="27">
        <v>22.228207707401218</v>
      </c>
      <c r="D78" s="26">
        <v>51.375558271660665</v>
      </c>
      <c r="E78" s="27">
        <v>33.28150019061637</v>
      </c>
      <c r="F78" s="26">
        <v>46.432946708589206</v>
      </c>
      <c r="G78" s="27">
        <v>29.645563736392372</v>
      </c>
      <c r="H78" s="26">
        <v>60.263958991454587</v>
      </c>
      <c r="I78" s="27">
        <v>24.636534613777066</v>
      </c>
      <c r="J78" s="28">
        <v>29.79023716446417</v>
      </c>
      <c r="K78" s="26">
        <v>79.578704204750906</v>
      </c>
      <c r="L78" s="29">
        <v>66.565475203930475</v>
      </c>
    </row>
    <row r="79" spans="1:12" x14ac:dyDescent="0.35">
      <c r="A79" s="28">
        <v>70.015726916639906</v>
      </c>
      <c r="B79" s="26">
        <v>20.433093505766326</v>
      </c>
      <c r="C79" s="27">
        <v>19.129426256631</v>
      </c>
      <c r="D79" s="26">
        <v>53.879335476077287</v>
      </c>
      <c r="E79" s="27">
        <v>34.282653503899375</v>
      </c>
      <c r="F79" s="26">
        <v>47.049707050218871</v>
      </c>
      <c r="G79" s="27">
        <v>27.815129302141358</v>
      </c>
      <c r="H79" s="26">
        <v>58.375305797994343</v>
      </c>
      <c r="I79" s="27">
        <v>25.871012261639034</v>
      </c>
      <c r="J79" s="28">
        <v>26.877689908057825</v>
      </c>
      <c r="K79" s="26">
        <v>80.027154227667396</v>
      </c>
      <c r="L79" s="29">
        <v>68.30446364057714</v>
      </c>
    </row>
    <row r="80" spans="1:12" x14ac:dyDescent="0.35">
      <c r="A80" s="28">
        <v>66.474518624438033</v>
      </c>
      <c r="B80" s="26">
        <v>17.343851210941761</v>
      </c>
      <c r="C80" s="27">
        <v>10</v>
      </c>
      <c r="D80" s="26">
        <v>55.307332183022517</v>
      </c>
      <c r="E80" s="27">
        <v>37.307349729555192</v>
      </c>
      <c r="F80" s="26">
        <v>45.002924508552844</v>
      </c>
      <c r="G80" s="27">
        <v>24.709488027040145</v>
      </c>
      <c r="H80" s="26">
        <v>55.944221981792566</v>
      </c>
      <c r="I80" s="27">
        <v>26.909611006032826</v>
      </c>
      <c r="J80" s="28">
        <v>29.182336960204992</v>
      </c>
      <c r="K80" s="26">
        <v>79.644569040400199</v>
      </c>
      <c r="L80" s="29">
        <v>64.652202389451574</v>
      </c>
    </row>
    <row r="81" spans="1:12" x14ac:dyDescent="0.35">
      <c r="A81" s="28">
        <v>67.50081492918676</v>
      </c>
      <c r="B81" s="26">
        <v>21.026076123954642</v>
      </c>
      <c r="C81" s="27">
        <v>19.448727678511734</v>
      </c>
      <c r="D81" s="26">
        <v>40</v>
      </c>
      <c r="E81" s="27">
        <v>35.455147658684616</v>
      </c>
      <c r="F81" s="26">
        <v>46.705142642746701</v>
      </c>
      <c r="G81" s="27">
        <v>24.954283608311727</v>
      </c>
      <c r="H81" s="26">
        <v>55.2511724649505</v>
      </c>
      <c r="I81" s="27">
        <v>27.164572689279282</v>
      </c>
      <c r="J81" s="28">
        <v>21.210310891786079</v>
      </c>
      <c r="K81" s="26">
        <v>79.625645308307924</v>
      </c>
      <c r="L81" s="29">
        <v>67.431847096850404</v>
      </c>
    </row>
    <row r="82" spans="1:12" x14ac:dyDescent="0.35">
      <c r="A82" s="28">
        <v>68.715123771382721</v>
      </c>
      <c r="B82" s="26">
        <v>19.921039553524345</v>
      </c>
      <c r="C82" s="27">
        <v>16.447020505113091</v>
      </c>
      <c r="D82" s="26">
        <v>53.554088981586837</v>
      </c>
      <c r="E82" s="27">
        <v>35.124215557398493</v>
      </c>
      <c r="F82" s="26">
        <v>30</v>
      </c>
      <c r="G82" s="27">
        <v>28.21372822638833</v>
      </c>
      <c r="H82" s="26">
        <v>56.175227716272026</v>
      </c>
      <c r="I82" s="27">
        <v>23.293931416590958</v>
      </c>
      <c r="J82" s="28">
        <v>26.812001961056765</v>
      </c>
      <c r="K82" s="26">
        <v>79.387403895235309</v>
      </c>
      <c r="L82" s="29">
        <v>65.789998696960424</v>
      </c>
    </row>
    <row r="83" spans="1:12" x14ac:dyDescent="0.35">
      <c r="A83" s="28">
        <v>69.930894580808115</v>
      </c>
      <c r="B83" s="26">
        <v>19.285292613928558</v>
      </c>
      <c r="C83" s="27">
        <v>21.088282889239867</v>
      </c>
      <c r="D83" s="26">
        <v>50.113176588320997</v>
      </c>
      <c r="E83" s="27">
        <v>33.885823036951415</v>
      </c>
      <c r="F83" s="26">
        <v>46.286495912754702</v>
      </c>
      <c r="G83" s="27">
        <v>27.328341560996734</v>
      </c>
      <c r="H83" s="26">
        <v>57.268266672741547</v>
      </c>
      <c r="I83" s="27">
        <v>20.466986060462705</v>
      </c>
      <c r="J83" s="28">
        <v>24.777532720118774</v>
      </c>
      <c r="K83" s="26">
        <v>78.5607114156753</v>
      </c>
      <c r="L83" s="29">
        <v>65.934918815163769</v>
      </c>
    </row>
    <row r="84" spans="1:12" x14ac:dyDescent="0.35">
      <c r="A84" s="28">
        <v>71.219628560191552</v>
      </c>
      <c r="B84" s="26">
        <v>16.705749316514151</v>
      </c>
      <c r="C84" s="27">
        <v>18.560824218178709</v>
      </c>
      <c r="D84" s="26">
        <v>51.181723502069026</v>
      </c>
      <c r="E84" s="27">
        <v>32.69534576432482</v>
      </c>
      <c r="F84" s="26">
        <v>49.519455489102768</v>
      </c>
      <c r="G84" s="27">
        <v>27.136239020834822</v>
      </c>
      <c r="H84" s="26">
        <v>40</v>
      </c>
      <c r="I84" s="27">
        <v>28.699572612807529</v>
      </c>
      <c r="J84" s="28">
        <v>25.836958260341326</v>
      </c>
      <c r="K84" s="26">
        <v>80.917272327142868</v>
      </c>
      <c r="L84" s="29">
        <v>66.539916450746546</v>
      </c>
    </row>
    <row r="85" spans="1:12" x14ac:dyDescent="0.35">
      <c r="A85" s="28">
        <v>67.992839930263173</v>
      </c>
      <c r="B85" s="26">
        <v>18.577495134837971</v>
      </c>
      <c r="C85" s="27">
        <v>15.932282097933296</v>
      </c>
      <c r="D85" s="26">
        <v>53.340248242252862</v>
      </c>
      <c r="E85" s="27">
        <v>31.120659104370262</v>
      </c>
      <c r="F85" s="26">
        <v>46.19804634438195</v>
      </c>
      <c r="G85" s="27">
        <v>28.772827300241726</v>
      </c>
      <c r="H85" s="26">
        <v>57.898379640050749</v>
      </c>
      <c r="I85" s="27">
        <v>27.528797749258739</v>
      </c>
      <c r="J85" s="28">
        <v>27.579452260307086</v>
      </c>
      <c r="K85" s="26">
        <v>77.286230981711313</v>
      </c>
      <c r="L85" s="29">
        <v>63.86475007148394</v>
      </c>
    </row>
    <row r="86" spans="1:12" x14ac:dyDescent="0.35">
      <c r="A86" s="28">
        <v>68.734552772768183</v>
      </c>
      <c r="B86" s="26">
        <v>18.859867367330303</v>
      </c>
      <c r="C86" s="27">
        <v>15.897789172763598</v>
      </c>
      <c r="D86" s="26">
        <v>49.970415931817364</v>
      </c>
      <c r="E86" s="27">
        <v>34.600840635971359</v>
      </c>
      <c r="F86" s="26">
        <v>45.70714200755792</v>
      </c>
      <c r="G86" s="27">
        <v>30.989683513565286</v>
      </c>
      <c r="H86" s="26">
        <v>56.139425381256331</v>
      </c>
      <c r="I86" s="27">
        <v>26.476861492353446</v>
      </c>
      <c r="J86" s="28">
        <v>27.446149802521859</v>
      </c>
      <c r="K86" s="26">
        <v>78.761919075144561</v>
      </c>
      <c r="L86" s="29">
        <v>67.731799495274885</v>
      </c>
    </row>
    <row r="87" spans="1:12" x14ac:dyDescent="0.35">
      <c r="A87" s="28">
        <v>67.824458109637206</v>
      </c>
      <c r="B87" s="26">
        <v>19.318083983626579</v>
      </c>
      <c r="C87" s="27">
        <v>18.972498918210881</v>
      </c>
      <c r="D87" s="26">
        <v>51.051981345721551</v>
      </c>
      <c r="E87" s="27">
        <v>34.111944753719214</v>
      </c>
      <c r="F87" s="26">
        <v>42.21268554383326</v>
      </c>
      <c r="G87" s="27">
        <v>27.700859367523311</v>
      </c>
      <c r="H87" s="26">
        <v>56.059471332940255</v>
      </c>
      <c r="I87" s="27">
        <v>24.894720845493925</v>
      </c>
      <c r="J87" s="28">
        <v>29.149358016110963</v>
      </c>
      <c r="K87" s="26">
        <v>50</v>
      </c>
      <c r="L87" s="29">
        <v>67.387704610934662</v>
      </c>
    </row>
    <row r="88" spans="1:12" x14ac:dyDescent="0.35">
      <c r="A88" s="28">
        <v>66.272058368563378</v>
      </c>
      <c r="B88" s="26">
        <v>18.470130417605731</v>
      </c>
      <c r="C88" s="27">
        <v>17.131517726392666</v>
      </c>
      <c r="D88" s="26">
        <v>53.429830781935493</v>
      </c>
      <c r="E88" s="27">
        <v>33.809988298837588</v>
      </c>
      <c r="F88" s="26">
        <v>44.248519510673482</v>
      </c>
      <c r="G88" s="27">
        <v>29.20352574776296</v>
      </c>
      <c r="H88" s="26">
        <v>59.357757429918443</v>
      </c>
      <c r="I88" s="27">
        <v>24.537829070298834</v>
      </c>
      <c r="J88" s="28">
        <v>30.501816569337596</v>
      </c>
      <c r="K88" s="26">
        <v>75.983331660478001</v>
      </c>
      <c r="L88" s="29">
        <v>68.241314126335268</v>
      </c>
    </row>
    <row r="89" spans="1:12" x14ac:dyDescent="0.35">
      <c r="A89" s="28">
        <v>69.617229487403264</v>
      </c>
      <c r="B89" s="26">
        <v>18.351996265097039</v>
      </c>
      <c r="C89" s="27">
        <v>20.001015526637982</v>
      </c>
      <c r="D89" s="26">
        <v>54.808536811240451</v>
      </c>
      <c r="E89" s="27">
        <v>34.656154572169179</v>
      </c>
      <c r="F89" s="26">
        <v>45.021613110995396</v>
      </c>
      <c r="G89" s="27">
        <v>31.414124399346576</v>
      </c>
      <c r="H89" s="26">
        <v>58.968222753822154</v>
      </c>
      <c r="I89" s="27">
        <v>28.713302342822633</v>
      </c>
      <c r="J89" s="28">
        <v>26.87601284961972</v>
      </c>
      <c r="K89" s="26">
        <v>79.263533763528912</v>
      </c>
      <c r="L89" s="29">
        <v>69.991989178147691</v>
      </c>
    </row>
    <row r="90" spans="1:12" x14ac:dyDescent="0.35">
      <c r="A90" s="28">
        <v>69.508011300074486</v>
      </c>
      <c r="B90" s="26">
        <v>20.744510967477087</v>
      </c>
      <c r="C90" s="27">
        <v>18.878657089034839</v>
      </c>
      <c r="D90" s="26">
        <v>52.155925376641868</v>
      </c>
      <c r="E90" s="27">
        <v>31.253567323546804</v>
      </c>
      <c r="F90" s="26">
        <v>42.573277196599626</v>
      </c>
      <c r="G90" s="27">
        <v>31.679930478848238</v>
      </c>
      <c r="H90" s="26">
        <v>60.008055114417814</v>
      </c>
      <c r="I90" s="27">
        <v>25.718835187617834</v>
      </c>
      <c r="J90" s="28">
        <v>14</v>
      </c>
      <c r="K90" s="26">
        <v>77.412328791993716</v>
      </c>
      <c r="L90" s="29">
        <v>68.437495455116135</v>
      </c>
    </row>
    <row r="91" spans="1:12" x14ac:dyDescent="0.35">
      <c r="A91" s="28">
        <v>70.151343745566066</v>
      </c>
      <c r="B91" s="26">
        <v>21.434468200856401</v>
      </c>
      <c r="C91" s="27">
        <v>20.587843212985923</v>
      </c>
      <c r="D91" s="26">
        <v>55.681602807760143</v>
      </c>
      <c r="E91" s="27">
        <v>31.930380829942941</v>
      </c>
      <c r="F91" s="26">
        <v>46.301776022084397</v>
      </c>
      <c r="G91" s="27">
        <v>28.093401453875199</v>
      </c>
      <c r="H91" s="26">
        <v>60.715264028811077</v>
      </c>
      <c r="I91" s="27">
        <v>27.18675637093537</v>
      </c>
      <c r="J91" s="28">
        <v>28.308873943432371</v>
      </c>
      <c r="K91" s="26">
        <v>76.780597448005096</v>
      </c>
      <c r="L91" s="29">
        <v>69.180843065198331</v>
      </c>
    </row>
    <row r="92" spans="1:12" x14ac:dyDescent="0.35">
      <c r="A92" s="28">
        <v>71.49329770633301</v>
      </c>
      <c r="B92" s="26">
        <v>19.181711802863973</v>
      </c>
      <c r="C92" s="27">
        <v>17.628176382788645</v>
      </c>
      <c r="D92" s="26">
        <v>54.145938025307842</v>
      </c>
      <c r="E92" s="27">
        <v>36.256287197677551</v>
      </c>
      <c r="F92" s="26">
        <v>48.019141801465004</v>
      </c>
      <c r="G92" s="27">
        <v>27.411251580102096</v>
      </c>
      <c r="H92" s="26">
        <v>58.237140506075839</v>
      </c>
      <c r="I92" s="27">
        <v>15</v>
      </c>
      <c r="J92" s="28">
        <v>25.837432913518512</v>
      </c>
      <c r="K92" s="26">
        <v>76.870332787006816</v>
      </c>
      <c r="L92" s="29">
        <v>66.752885203752271</v>
      </c>
    </row>
    <row r="93" spans="1:12" x14ac:dyDescent="0.35">
      <c r="A93" s="28">
        <v>69.003727400614508</v>
      </c>
      <c r="B93" s="26">
        <v>16.696532169454485</v>
      </c>
      <c r="C93" s="27">
        <v>20.319161773338731</v>
      </c>
      <c r="D93" s="26">
        <v>50.260949809623256</v>
      </c>
      <c r="E93" s="27">
        <v>33.833862667918758</v>
      </c>
      <c r="F93" s="26">
        <v>47.321448045541445</v>
      </c>
      <c r="G93" s="27">
        <v>23.006533036364452</v>
      </c>
      <c r="H93" s="26">
        <v>56.201061271316277</v>
      </c>
      <c r="I93" s="27">
        <v>25.28202435794153</v>
      </c>
      <c r="J93" s="28">
        <v>24.089679979404817</v>
      </c>
      <c r="K93" s="26">
        <v>77.612601475669663</v>
      </c>
      <c r="L93" s="29">
        <v>66.730119115681291</v>
      </c>
    </row>
    <row r="94" spans="1:12" x14ac:dyDescent="0.35">
      <c r="A94" s="28">
        <v>70.729752002100071</v>
      </c>
      <c r="B94" s="26">
        <v>19.335554926652055</v>
      </c>
      <c r="C94" s="27">
        <v>17.22018387212924</v>
      </c>
      <c r="D94" s="26">
        <v>56.460912506923016</v>
      </c>
      <c r="E94" s="27">
        <v>34.346505033153463</v>
      </c>
      <c r="F94" s="26">
        <v>42.356991389526399</v>
      </c>
      <c r="G94" s="27">
        <v>28.097767626833168</v>
      </c>
      <c r="H94" s="26">
        <v>59.702933588515876</v>
      </c>
      <c r="I94" s="27">
        <v>23.324399464946101</v>
      </c>
      <c r="J94" s="28">
        <v>30.017444164596817</v>
      </c>
      <c r="K94" s="26">
        <v>80.361481463801326</v>
      </c>
      <c r="L94" s="29">
        <v>71.131356134548241</v>
      </c>
    </row>
    <row r="95" spans="1:12" x14ac:dyDescent="0.35">
      <c r="A95" s="28">
        <v>67.578570679371765</v>
      </c>
      <c r="B95" s="26">
        <v>21.26792199975332</v>
      </c>
      <c r="C95" s="27">
        <v>16.191318869291543</v>
      </c>
      <c r="D95" s="26">
        <v>52.614432978128406</v>
      </c>
      <c r="E95" s="27">
        <v>36.888652585840525</v>
      </c>
      <c r="F95" s="26">
        <v>43.782972826434545</v>
      </c>
      <c r="G95" s="27">
        <v>33.442973338440524</v>
      </c>
      <c r="H95" s="26">
        <v>58.309060407818485</v>
      </c>
      <c r="I95" s="27">
        <v>26.433061538682768</v>
      </c>
      <c r="J95" s="28">
        <v>27.892208048335124</v>
      </c>
      <c r="K95" s="26">
        <v>79.04185835324715</v>
      </c>
      <c r="L95" s="29">
        <v>63.136174522731643</v>
      </c>
    </row>
    <row r="96" spans="1:12" x14ac:dyDescent="0.35">
      <c r="A96" s="28">
        <v>66.907169054589247</v>
      </c>
      <c r="B96" s="26">
        <v>17.20669640411159</v>
      </c>
      <c r="C96" s="27">
        <v>19.474919832093512</v>
      </c>
      <c r="D96" s="26">
        <v>54.053137140894343</v>
      </c>
      <c r="E96" s="27">
        <v>31.670750917374246</v>
      </c>
      <c r="F96" s="26">
        <v>45.59167555244219</v>
      </c>
      <c r="G96" s="27">
        <v>27.994225959434353</v>
      </c>
      <c r="H96" s="26">
        <v>58.742563499597367</v>
      </c>
      <c r="I96" s="27">
        <v>22.96539321099781</v>
      </c>
      <c r="J96" s="28">
        <v>28.453792841330092</v>
      </c>
      <c r="K96" s="26">
        <v>78.837413062420865</v>
      </c>
      <c r="L96" s="29">
        <v>68.362044488200866</v>
      </c>
    </row>
    <row r="97" spans="1:12" x14ac:dyDescent="0.35">
      <c r="A97" s="28">
        <v>72.611307107081331</v>
      </c>
      <c r="B97" s="26">
        <v>18.632933295286708</v>
      </c>
      <c r="C97" s="27">
        <v>22.167110405942445</v>
      </c>
      <c r="D97" s="26">
        <v>53.122356714286965</v>
      </c>
      <c r="E97" s="27">
        <v>36.916568068165923</v>
      </c>
      <c r="F97" s="26">
        <v>47.067155844706669</v>
      </c>
      <c r="G97" s="27">
        <v>30.849659658764963</v>
      </c>
      <c r="H97" s="26">
        <v>56.165926578085887</v>
      </c>
      <c r="I97" s="27">
        <v>28.905303621334618</v>
      </c>
      <c r="J97" s="28">
        <v>29.011098831073667</v>
      </c>
      <c r="K97" s="26">
        <v>80.681423314938797</v>
      </c>
      <c r="L97" s="29">
        <v>68.294339980185313</v>
      </c>
    </row>
    <row r="98" spans="1:12" x14ac:dyDescent="0.35">
      <c r="A98" s="28">
        <v>69.003172591594691</v>
      </c>
      <c r="B98" s="26">
        <v>17.633673222974942</v>
      </c>
      <c r="C98" s="27">
        <v>18.364428533931157</v>
      </c>
      <c r="D98" s="26">
        <v>56.377622113363905</v>
      </c>
      <c r="E98" s="27">
        <v>32.643103693939096</v>
      </c>
      <c r="F98" s="26">
        <v>49.848698552627205</v>
      </c>
      <c r="G98" s="27">
        <v>29.328444838579191</v>
      </c>
      <c r="H98" s="26">
        <v>55.362879450841859</v>
      </c>
      <c r="I98" s="27">
        <v>23.266705008327854</v>
      </c>
      <c r="J98" s="28">
        <v>24.224459540612447</v>
      </c>
      <c r="K98" s="26">
        <v>78.392298553531035</v>
      </c>
      <c r="L98" s="29">
        <v>66.031941795841476</v>
      </c>
    </row>
    <row r="99" spans="1:12" x14ac:dyDescent="0.35">
      <c r="A99" s="28">
        <v>60</v>
      </c>
      <c r="B99" s="26">
        <v>10</v>
      </c>
      <c r="C99" s="27">
        <v>8</v>
      </c>
      <c r="D99" s="26">
        <v>45</v>
      </c>
      <c r="E99" s="27">
        <v>36.1710395441063</v>
      </c>
      <c r="F99" s="26">
        <v>47.526530602661758</v>
      </c>
      <c r="G99" s="27">
        <v>26.431749537922112</v>
      </c>
      <c r="H99" s="26">
        <v>57.729503893366534</v>
      </c>
      <c r="I99" s="27">
        <v>26.986803856224903</v>
      </c>
      <c r="J99" s="28">
        <v>28.79305854408296</v>
      </c>
      <c r="K99" s="26">
        <v>78.153234202050513</v>
      </c>
      <c r="L99" s="29">
        <v>62.926634797651012</v>
      </c>
    </row>
    <row r="100" spans="1:12" x14ac:dyDescent="0.35">
      <c r="A100" s="28">
        <v>67.916797519147678</v>
      </c>
      <c r="B100" s="26">
        <v>13.361394991894121</v>
      </c>
      <c r="C100" s="27">
        <v>18.192613044450038</v>
      </c>
      <c r="D100" s="26">
        <v>52.388790336703934</v>
      </c>
      <c r="E100" s="27">
        <v>16</v>
      </c>
      <c r="F100" s="26">
        <v>40</v>
      </c>
      <c r="G100" s="27">
        <v>31.15019867920789</v>
      </c>
      <c r="H100" s="26">
        <v>55</v>
      </c>
      <c r="I100" s="27">
        <v>25.058111482024366</v>
      </c>
      <c r="J100" s="28">
        <v>26.808429192670921</v>
      </c>
      <c r="K100" s="26">
        <v>83.96401242130068</v>
      </c>
      <c r="L100" s="29">
        <v>68.696627615555826</v>
      </c>
    </row>
    <row r="101" spans="1:12" x14ac:dyDescent="0.35">
      <c r="A101" s="33">
        <v>70.204081553452909</v>
      </c>
      <c r="B101" s="30">
        <v>18.809002200842819</v>
      </c>
      <c r="C101" s="31">
        <v>19.051715865842375</v>
      </c>
      <c r="D101" s="30">
        <v>51.203840618642388</v>
      </c>
      <c r="E101" s="31">
        <v>32.341006098540461</v>
      </c>
      <c r="F101" s="30">
        <v>48.120963178056137</v>
      </c>
      <c r="G101" s="31">
        <v>29.151548936668444</v>
      </c>
      <c r="H101" s="30">
        <v>60.128232995544622</v>
      </c>
      <c r="I101" s="31">
        <v>27.657826011397674</v>
      </c>
      <c r="J101" s="32">
        <v>26.610704832236785</v>
      </c>
      <c r="K101" s="30">
        <v>78.78651480054522</v>
      </c>
      <c r="L101" s="33">
        <v>68.02506018091033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C7DD-7A12-4A73-8F04-ACC7E0C97820}">
  <dimension ref="A1:B13"/>
  <sheetViews>
    <sheetView showGridLines="0" workbookViewId="0">
      <selection sqref="A1:B14"/>
    </sheetView>
  </sheetViews>
  <sheetFormatPr defaultRowHeight="14.5" x14ac:dyDescent="0.35"/>
  <sheetData>
    <row r="1" spans="1:2" x14ac:dyDescent="0.35">
      <c r="A1" s="35" t="s">
        <v>0</v>
      </c>
      <c r="B1" s="8" t="s">
        <v>2</v>
      </c>
    </row>
    <row r="2" spans="1:2" x14ac:dyDescent="0.35">
      <c r="A2" s="36">
        <v>43831</v>
      </c>
      <c r="B2" s="8">
        <v>69.040000000000006</v>
      </c>
    </row>
    <row r="3" spans="1:2" x14ac:dyDescent="0.35">
      <c r="A3" s="36">
        <v>43862</v>
      </c>
      <c r="B3" s="8">
        <v>18.21</v>
      </c>
    </row>
    <row r="4" spans="1:2" x14ac:dyDescent="0.35">
      <c r="A4" s="36">
        <v>43891</v>
      </c>
      <c r="B4" s="8">
        <v>15</v>
      </c>
    </row>
    <row r="5" spans="1:2" x14ac:dyDescent="0.35">
      <c r="A5" s="36">
        <v>43922</v>
      </c>
      <c r="B5" s="8">
        <v>52.51</v>
      </c>
    </row>
    <row r="6" spans="1:2" x14ac:dyDescent="0.35">
      <c r="A6" s="36">
        <v>43952</v>
      </c>
      <c r="B6" s="8">
        <v>34.620000000000005</v>
      </c>
    </row>
    <row r="7" spans="1:2" x14ac:dyDescent="0.35">
      <c r="A7" s="36">
        <v>43983</v>
      </c>
      <c r="B7" s="8">
        <v>46.309999999999995</v>
      </c>
    </row>
    <row r="8" spans="1:2" x14ac:dyDescent="0.35">
      <c r="A8" s="36">
        <v>44013</v>
      </c>
      <c r="B8" s="8">
        <v>27.83</v>
      </c>
    </row>
    <row r="9" spans="1:2" x14ac:dyDescent="0.35">
      <c r="A9" s="36">
        <v>44044</v>
      </c>
      <c r="B9" s="8">
        <v>58.33</v>
      </c>
    </row>
    <row r="10" spans="1:2" x14ac:dyDescent="0.35">
      <c r="A10" s="36">
        <v>44075</v>
      </c>
      <c r="B10" s="8">
        <v>25.400000000000002</v>
      </c>
    </row>
    <row r="11" spans="1:2" x14ac:dyDescent="0.35">
      <c r="A11" s="36">
        <v>44105</v>
      </c>
      <c r="B11" s="8">
        <v>27.11</v>
      </c>
    </row>
    <row r="12" spans="1:2" x14ac:dyDescent="0.35">
      <c r="A12" s="36">
        <v>44136</v>
      </c>
      <c r="B12" s="8">
        <v>79.11</v>
      </c>
    </row>
    <row r="13" spans="1:2" x14ac:dyDescent="0.35">
      <c r="A13" s="36">
        <v>44166</v>
      </c>
      <c r="B13" s="8">
        <v>66.819999999999993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031B-B930-4D3E-8EED-B0D45DC8A6D3}">
  <dimension ref="A1:P62"/>
  <sheetViews>
    <sheetView showGridLines="0" topLeftCell="C1" zoomScale="85" zoomScaleNormal="85" workbookViewId="0">
      <selection activeCell="L4" sqref="L4"/>
    </sheetView>
  </sheetViews>
  <sheetFormatPr defaultRowHeight="14.5" x14ac:dyDescent="0.35"/>
  <cols>
    <col min="1" max="1" width="10.453125" bestFit="1" customWidth="1"/>
    <col min="2" max="2" width="8.7265625" style="1"/>
    <col min="3" max="3" width="15.36328125" customWidth="1"/>
    <col min="4" max="4" width="17.81640625" bestFit="1" customWidth="1"/>
    <col min="5" max="6" width="22.36328125" customWidth="1"/>
    <col min="7" max="7" width="10.7265625" customWidth="1"/>
    <col min="8" max="8" width="14.54296875" customWidth="1"/>
    <col min="9" max="9" width="8.1796875" customWidth="1"/>
    <col min="10" max="10" width="14.7265625" bestFit="1" customWidth="1"/>
    <col min="12" max="12" width="14" bestFit="1" customWidth="1"/>
    <col min="14" max="14" width="15.7265625" customWidth="1"/>
    <col min="15" max="15" width="5.36328125" customWidth="1"/>
    <col min="16" max="16" width="10" customWidth="1"/>
  </cols>
  <sheetData>
    <row r="1" spans="1:16" ht="21" customHeight="1" x14ac:dyDescent="0.35">
      <c r="A1" t="s">
        <v>0</v>
      </c>
      <c r="B1" t="s">
        <v>3</v>
      </c>
      <c r="C1" s="38" t="s">
        <v>1</v>
      </c>
      <c r="D1" s="39" t="s">
        <v>4</v>
      </c>
      <c r="E1" s="40" t="s">
        <v>10</v>
      </c>
      <c r="F1" s="39" t="s">
        <v>36</v>
      </c>
      <c r="G1" s="41" t="s">
        <v>8</v>
      </c>
    </row>
    <row r="2" spans="1:16" x14ac:dyDescent="0.35">
      <c r="A2" s="11">
        <v>42005</v>
      </c>
      <c r="B2">
        <v>0</v>
      </c>
      <c r="C2" s="42">
        <v>8.06</v>
      </c>
      <c r="D2" s="43">
        <f t="shared" ref="D2:D33" si="0">$L$2+$L$3 * B2</f>
        <v>7.1497368492271471</v>
      </c>
      <c r="E2" s="44">
        <f t="shared" ref="E2:E13" si="1">L4</f>
        <v>1.5829926806181693</v>
      </c>
      <c r="F2" s="43">
        <f>D2*E2</f>
        <v>11.317981100672586</v>
      </c>
      <c r="G2" s="45">
        <f>(C2-F2)^2</f>
        <v>10.614440852339754</v>
      </c>
      <c r="J2" s="4" t="s">
        <v>5</v>
      </c>
      <c r="K2" s="5" t="s">
        <v>7</v>
      </c>
      <c r="L2" s="50">
        <v>7.1497368492271471</v>
      </c>
      <c r="N2" t="s">
        <v>35</v>
      </c>
    </row>
    <row r="3" spans="1:16" x14ac:dyDescent="0.35">
      <c r="A3" s="11">
        <v>42036</v>
      </c>
      <c r="B3">
        <v>1</v>
      </c>
      <c r="C3" s="42">
        <v>10.8</v>
      </c>
      <c r="D3" s="43">
        <f t="shared" si="0"/>
        <v>7.7654737354134298</v>
      </c>
      <c r="E3" s="44">
        <f t="shared" si="1"/>
        <v>0.56029038504986217</v>
      </c>
      <c r="F3" s="43">
        <f t="shared" ref="F3:F61" si="2">D3*E3</f>
        <v>4.3509202693093822</v>
      </c>
      <c r="G3" s="45">
        <f t="shared" ref="G3:G61" si="3">(C3-F3)^2</f>
        <v>41.590629372804578</v>
      </c>
      <c r="J3" s="4" t="s">
        <v>6</v>
      </c>
      <c r="K3" s="5" t="s">
        <v>7</v>
      </c>
      <c r="L3" s="50">
        <v>0.61573688618628308</v>
      </c>
      <c r="N3" s="9" t="s">
        <v>9</v>
      </c>
      <c r="O3" s="5" t="s">
        <v>7</v>
      </c>
      <c r="P3" s="14">
        <f>SUM(G2:G61)</f>
        <v>917.51845939139821</v>
      </c>
    </row>
    <row r="4" spans="1:16" x14ac:dyDescent="0.35">
      <c r="A4" s="11">
        <v>42064</v>
      </c>
      <c r="B4">
        <v>2</v>
      </c>
      <c r="C4" s="42">
        <v>6.2</v>
      </c>
      <c r="D4" s="43">
        <f t="shared" si="0"/>
        <v>8.3812106215997133</v>
      </c>
      <c r="E4" s="44">
        <f t="shared" si="1"/>
        <v>0.48916317124816666</v>
      </c>
      <c r="F4" s="43">
        <f t="shared" si="2"/>
        <v>4.0997795665605343</v>
      </c>
      <c r="G4" s="45">
        <f t="shared" si="3"/>
        <v>4.4109258690366575</v>
      </c>
      <c r="I4" s="51" t="s">
        <v>12</v>
      </c>
      <c r="J4" s="4" t="s">
        <v>11</v>
      </c>
      <c r="K4" s="5" t="s">
        <v>7</v>
      </c>
      <c r="L4" s="50">
        <v>1.5829926806181693</v>
      </c>
    </row>
    <row r="5" spans="1:16" x14ac:dyDescent="0.35">
      <c r="A5" s="11">
        <v>42095</v>
      </c>
      <c r="B5">
        <v>3</v>
      </c>
      <c r="C5" s="42">
        <v>14</v>
      </c>
      <c r="D5" s="43">
        <f t="shared" si="0"/>
        <v>8.9969475077859968</v>
      </c>
      <c r="E5" s="44">
        <f t="shared" si="1"/>
        <v>1.2407392635397554</v>
      </c>
      <c r="F5" s="43">
        <f t="shared" si="2"/>
        <v>11.162866024916235</v>
      </c>
      <c r="G5" s="45">
        <f t="shared" si="3"/>
        <v>8.0493291925746036</v>
      </c>
      <c r="I5" s="51" t="s">
        <v>13</v>
      </c>
      <c r="J5" s="4" t="s">
        <v>24</v>
      </c>
      <c r="K5" s="5" t="s">
        <v>7</v>
      </c>
      <c r="L5" s="50">
        <v>0.56029038504986217</v>
      </c>
    </row>
    <row r="6" spans="1:16" x14ac:dyDescent="0.35">
      <c r="A6" s="11">
        <v>42125</v>
      </c>
      <c r="B6">
        <v>4</v>
      </c>
      <c r="C6" s="42">
        <v>16.47</v>
      </c>
      <c r="D6" s="43">
        <f t="shared" si="0"/>
        <v>9.6126843939722804</v>
      </c>
      <c r="E6" s="44">
        <f t="shared" si="1"/>
        <v>0.9395554357684901</v>
      </c>
      <c r="F6" s="43">
        <f t="shared" si="2"/>
        <v>9.0316498746835894</v>
      </c>
      <c r="G6" s="45">
        <f t="shared" si="3"/>
        <v>55.329052586794646</v>
      </c>
      <c r="I6" s="51" t="s">
        <v>14</v>
      </c>
      <c r="J6" s="4" t="s">
        <v>25</v>
      </c>
      <c r="K6" s="5" t="s">
        <v>7</v>
      </c>
      <c r="L6" s="50">
        <v>0.48916317124816666</v>
      </c>
    </row>
    <row r="7" spans="1:16" x14ac:dyDescent="0.35">
      <c r="A7" s="11">
        <v>42156</v>
      </c>
      <c r="B7">
        <v>5</v>
      </c>
      <c r="C7" s="42">
        <v>13.98</v>
      </c>
      <c r="D7" s="43">
        <f t="shared" si="0"/>
        <v>10.228421280158562</v>
      </c>
      <c r="E7" s="44">
        <f t="shared" si="1"/>
        <v>1.0836770446411998</v>
      </c>
      <c r="F7" s="43">
        <f t="shared" si="2"/>
        <v>11.084305344227388</v>
      </c>
      <c r="G7" s="45">
        <f t="shared" si="3"/>
        <v>8.3850475394700652</v>
      </c>
      <c r="I7" s="51" t="s">
        <v>15</v>
      </c>
      <c r="J7" s="4" t="s">
        <v>26</v>
      </c>
      <c r="K7" s="5" t="s">
        <v>7</v>
      </c>
      <c r="L7" s="50">
        <v>1.2407392635397554</v>
      </c>
    </row>
    <row r="8" spans="1:16" x14ac:dyDescent="0.35">
      <c r="A8" s="11">
        <v>42186</v>
      </c>
      <c r="B8">
        <v>6</v>
      </c>
      <c r="C8" s="42">
        <v>12.53</v>
      </c>
      <c r="D8" s="43">
        <f t="shared" si="0"/>
        <v>10.844158166344846</v>
      </c>
      <c r="E8" s="44">
        <f t="shared" si="1"/>
        <v>0.717186610981702</v>
      </c>
      <c r="F8" s="43">
        <f t="shared" si="2"/>
        <v>7.7772850442704078</v>
      </c>
      <c r="G8" s="45">
        <f t="shared" si="3"/>
        <v>22.588299450415732</v>
      </c>
      <c r="I8" s="51" t="s">
        <v>16</v>
      </c>
      <c r="J8" s="4" t="s">
        <v>27</v>
      </c>
      <c r="K8" s="5" t="s">
        <v>7</v>
      </c>
      <c r="L8" s="50">
        <v>0.9395554357684901</v>
      </c>
    </row>
    <row r="9" spans="1:16" x14ac:dyDescent="0.35">
      <c r="A9" s="11">
        <v>42217</v>
      </c>
      <c r="B9">
        <v>7</v>
      </c>
      <c r="C9" s="42">
        <v>17.510000000000002</v>
      </c>
      <c r="D9" s="43">
        <f t="shared" si="0"/>
        <v>11.459895052531127</v>
      </c>
      <c r="E9" s="44">
        <f t="shared" si="1"/>
        <v>1.3374959675077178</v>
      </c>
      <c r="F9" s="43">
        <f t="shared" si="2"/>
        <v>15.327563420822029</v>
      </c>
      <c r="G9" s="45">
        <f t="shared" si="3"/>
        <v>4.7630294221340499</v>
      </c>
      <c r="I9" s="51" t="s">
        <v>17</v>
      </c>
      <c r="J9" s="4" t="s">
        <v>28</v>
      </c>
      <c r="K9" s="5" t="s">
        <v>7</v>
      </c>
      <c r="L9" s="50">
        <v>1.0836770446411998</v>
      </c>
    </row>
    <row r="10" spans="1:16" x14ac:dyDescent="0.35">
      <c r="A10" s="11">
        <v>42248</v>
      </c>
      <c r="B10">
        <v>8</v>
      </c>
      <c r="C10" s="42">
        <v>17.059999999999999</v>
      </c>
      <c r="D10" s="43">
        <f t="shared" si="0"/>
        <v>12.075631938717411</v>
      </c>
      <c r="E10" s="44">
        <f t="shared" si="1"/>
        <v>0.72220697503025932</v>
      </c>
      <c r="F10" s="43">
        <f t="shared" si="2"/>
        <v>8.721105614039887</v>
      </c>
      <c r="G10" s="45">
        <f t="shared" si="3"/>
        <v>69.53715958019707</v>
      </c>
      <c r="I10" s="51" t="s">
        <v>18</v>
      </c>
      <c r="J10" s="4" t="s">
        <v>29</v>
      </c>
      <c r="K10" s="5" t="s">
        <v>7</v>
      </c>
      <c r="L10" s="50">
        <v>0.717186610981702</v>
      </c>
    </row>
    <row r="11" spans="1:16" x14ac:dyDescent="0.35">
      <c r="A11" s="11">
        <v>42278</v>
      </c>
      <c r="B11">
        <v>9</v>
      </c>
      <c r="C11" s="42">
        <v>20.02</v>
      </c>
      <c r="D11" s="43">
        <f t="shared" si="0"/>
        <v>12.691368824903694</v>
      </c>
      <c r="E11" s="44">
        <f t="shared" si="1"/>
        <v>0.77359902300597072</v>
      </c>
      <c r="F11" s="43">
        <f t="shared" si="2"/>
        <v>9.8180305235539329</v>
      </c>
      <c r="G11" s="45">
        <f t="shared" si="3"/>
        <v>104.08018119833723</v>
      </c>
      <c r="I11" s="51" t="s">
        <v>19</v>
      </c>
      <c r="J11" s="4" t="s">
        <v>30</v>
      </c>
      <c r="K11" s="5" t="s">
        <v>7</v>
      </c>
      <c r="L11" s="50">
        <v>1.3374959675077178</v>
      </c>
    </row>
    <row r="12" spans="1:16" x14ac:dyDescent="0.35">
      <c r="A12" s="11">
        <v>42309</v>
      </c>
      <c r="B12">
        <v>10</v>
      </c>
      <c r="C12" s="42">
        <v>14.62</v>
      </c>
      <c r="D12" s="43">
        <f t="shared" si="0"/>
        <v>13.307105711089978</v>
      </c>
      <c r="E12" s="44">
        <f t="shared" si="1"/>
        <v>1.5344000103937985</v>
      </c>
      <c r="F12" s="43">
        <f t="shared" si="2"/>
        <v>20.418423141407839</v>
      </c>
      <c r="G12" s="45">
        <f t="shared" si="3"/>
        <v>33.621710926813961</v>
      </c>
      <c r="I12" s="51" t="s">
        <v>20</v>
      </c>
      <c r="J12" s="4" t="s">
        <v>31</v>
      </c>
      <c r="K12" s="5" t="s">
        <v>7</v>
      </c>
      <c r="L12" s="50">
        <v>0.72220697503025932</v>
      </c>
    </row>
    <row r="13" spans="1:16" x14ac:dyDescent="0.35">
      <c r="A13" s="11">
        <v>42339</v>
      </c>
      <c r="B13">
        <v>11</v>
      </c>
      <c r="C13" s="42">
        <v>19.989999999999998</v>
      </c>
      <c r="D13" s="43">
        <f t="shared" si="0"/>
        <v>13.922842597276262</v>
      </c>
      <c r="E13" s="44">
        <f t="shared" si="1"/>
        <v>1.3952915872419873</v>
      </c>
      <c r="F13" s="43">
        <f t="shared" si="2"/>
        <v>19.426425146473949</v>
      </c>
      <c r="G13" s="45">
        <f t="shared" si="3"/>
        <v>0.31761661552690756</v>
      </c>
      <c r="I13" s="51" t="s">
        <v>21</v>
      </c>
      <c r="J13" s="4" t="s">
        <v>32</v>
      </c>
      <c r="K13" s="5" t="s">
        <v>7</v>
      </c>
      <c r="L13" s="50">
        <v>0.77359902300597072</v>
      </c>
    </row>
    <row r="14" spans="1:16" x14ac:dyDescent="0.35">
      <c r="A14" s="11">
        <v>42370</v>
      </c>
      <c r="B14">
        <v>12</v>
      </c>
      <c r="C14" s="42">
        <v>16.670000000000002</v>
      </c>
      <c r="D14" s="43">
        <f t="shared" si="0"/>
        <v>14.538579483462545</v>
      </c>
      <c r="E14" s="44">
        <f t="shared" ref="E14:E25" si="4">L4</f>
        <v>1.5829926806181693</v>
      </c>
      <c r="F14" s="43">
        <f t="shared" si="2"/>
        <v>23.014464908906692</v>
      </c>
      <c r="G14" s="45">
        <f t="shared" si="3"/>
        <v>40.252234980348383</v>
      </c>
      <c r="I14" s="51" t="s">
        <v>22</v>
      </c>
      <c r="J14" s="4" t="s">
        <v>33</v>
      </c>
      <c r="K14" s="5" t="s">
        <v>7</v>
      </c>
      <c r="L14" s="50">
        <v>1.5344000103937985</v>
      </c>
    </row>
    <row r="15" spans="1:16" x14ac:dyDescent="0.35">
      <c r="A15" s="11">
        <v>42401</v>
      </c>
      <c r="B15">
        <v>13</v>
      </c>
      <c r="C15" s="42">
        <v>12.25</v>
      </c>
      <c r="D15" s="43">
        <f t="shared" si="0"/>
        <v>15.154316369648829</v>
      </c>
      <c r="E15" s="44">
        <f t="shared" si="4"/>
        <v>0.56029038504986217</v>
      </c>
      <c r="F15" s="43">
        <f t="shared" si="2"/>
        <v>8.4908177539179714</v>
      </c>
      <c r="G15" s="45">
        <f t="shared" si="3"/>
        <v>14.131451159258326</v>
      </c>
      <c r="I15" s="51" t="s">
        <v>23</v>
      </c>
      <c r="J15" s="17" t="s">
        <v>34</v>
      </c>
      <c r="K15" s="3" t="s">
        <v>7</v>
      </c>
      <c r="L15" s="33">
        <v>1.3952915872419873</v>
      </c>
    </row>
    <row r="16" spans="1:16" x14ac:dyDescent="0.35">
      <c r="A16" s="11">
        <v>42430</v>
      </c>
      <c r="B16">
        <v>14</v>
      </c>
      <c r="C16" s="42">
        <v>8.0299999999999994</v>
      </c>
      <c r="D16" s="43">
        <f t="shared" si="0"/>
        <v>15.770053255835109</v>
      </c>
      <c r="E16" s="44">
        <f t="shared" si="4"/>
        <v>0.48916317124816666</v>
      </c>
      <c r="F16" s="43">
        <f t="shared" si="2"/>
        <v>7.7141292613767778</v>
      </c>
      <c r="G16" s="45">
        <f t="shared" si="3"/>
        <v>9.977432351837956E-2</v>
      </c>
    </row>
    <row r="17" spans="1:7" x14ac:dyDescent="0.35">
      <c r="A17" s="11">
        <v>42461</v>
      </c>
      <c r="B17">
        <v>15</v>
      </c>
      <c r="C17" s="42">
        <v>18.75</v>
      </c>
      <c r="D17" s="43">
        <f t="shared" si="0"/>
        <v>16.385790142021392</v>
      </c>
      <c r="E17" s="44">
        <f t="shared" si="4"/>
        <v>1.2407392635397554</v>
      </c>
      <c r="F17" s="43">
        <f t="shared" si="2"/>
        <v>20.330493193328607</v>
      </c>
      <c r="G17" s="45">
        <f t="shared" si="3"/>
        <v>2.4979587341580576</v>
      </c>
    </row>
    <row r="18" spans="1:7" x14ac:dyDescent="0.35">
      <c r="A18" s="11">
        <v>42491</v>
      </c>
      <c r="B18">
        <v>16</v>
      </c>
      <c r="C18" s="42">
        <v>20.51</v>
      </c>
      <c r="D18" s="43">
        <f t="shared" si="0"/>
        <v>17.001527028207676</v>
      </c>
      <c r="E18" s="44">
        <f t="shared" si="4"/>
        <v>0.9395554357684901</v>
      </c>
      <c r="F18" s="43">
        <f t="shared" si="2"/>
        <v>15.973877135717425</v>
      </c>
      <c r="G18" s="45">
        <f t="shared" si="3"/>
        <v>20.57641063986717</v>
      </c>
    </row>
    <row r="19" spans="1:7" x14ac:dyDescent="0.35">
      <c r="A19" s="11">
        <v>42522</v>
      </c>
      <c r="B19">
        <v>17</v>
      </c>
      <c r="C19" s="42">
        <v>19.55</v>
      </c>
      <c r="D19" s="43">
        <f t="shared" si="0"/>
        <v>17.617263914393959</v>
      </c>
      <c r="E19" s="44">
        <f t="shared" si="4"/>
        <v>1.0836770446411998</v>
      </c>
      <c r="F19" s="43">
        <f t="shared" si="2"/>
        <v>19.0914244934145</v>
      </c>
      <c r="G19" s="45">
        <f t="shared" si="3"/>
        <v>0.21029149524014831</v>
      </c>
    </row>
    <row r="20" spans="1:7" x14ac:dyDescent="0.35">
      <c r="A20" s="11">
        <v>42552</v>
      </c>
      <c r="B20">
        <v>18</v>
      </c>
      <c r="C20" s="42">
        <v>16.21</v>
      </c>
      <c r="D20" s="43">
        <f t="shared" si="0"/>
        <v>18.233000800580243</v>
      </c>
      <c r="E20" s="44">
        <f t="shared" si="4"/>
        <v>0.717186610981702</v>
      </c>
      <c r="F20" s="43">
        <f t="shared" si="2"/>
        <v>13.076464052194803</v>
      </c>
      <c r="G20" s="45">
        <f t="shared" si="3"/>
        <v>9.819047536187421</v>
      </c>
    </row>
    <row r="21" spans="1:7" x14ac:dyDescent="0.35">
      <c r="A21" s="11">
        <v>42583</v>
      </c>
      <c r="B21">
        <v>19</v>
      </c>
      <c r="C21" s="42">
        <v>24.22</v>
      </c>
      <c r="D21" s="43">
        <f t="shared" si="0"/>
        <v>18.848737686766526</v>
      </c>
      <c r="E21" s="44">
        <f t="shared" si="4"/>
        <v>1.3374959675077178</v>
      </c>
      <c r="F21" s="43">
        <f t="shared" si="2"/>
        <v>25.210110648660979</v>
      </c>
      <c r="G21" s="45">
        <f t="shared" si="3"/>
        <v>0.98031909659186767</v>
      </c>
    </row>
    <row r="22" spans="1:7" x14ac:dyDescent="0.35">
      <c r="A22" s="11">
        <v>42614</v>
      </c>
      <c r="B22">
        <v>20</v>
      </c>
      <c r="C22" s="42">
        <v>18.97</v>
      </c>
      <c r="D22" s="43">
        <f t="shared" si="0"/>
        <v>19.46447457295281</v>
      </c>
      <c r="E22" s="44">
        <f t="shared" si="4"/>
        <v>0.72220697503025932</v>
      </c>
      <c r="F22" s="43">
        <f t="shared" si="2"/>
        <v>14.057379301885648</v>
      </c>
      <c r="G22" s="45">
        <f t="shared" si="3"/>
        <v>24.13384212354153</v>
      </c>
    </row>
    <row r="23" spans="1:7" x14ac:dyDescent="0.35">
      <c r="A23" s="11">
        <v>42644</v>
      </c>
      <c r="B23">
        <v>21</v>
      </c>
      <c r="C23" s="42">
        <v>20.39</v>
      </c>
      <c r="D23" s="43">
        <f t="shared" si="0"/>
        <v>20.080211459139093</v>
      </c>
      <c r="E23" s="44">
        <f t="shared" si="4"/>
        <v>0.77359902300597072</v>
      </c>
      <c r="F23" s="43">
        <f t="shared" si="2"/>
        <v>15.534031966543301</v>
      </c>
      <c r="G23" s="45">
        <f t="shared" si="3"/>
        <v>23.580425541953325</v>
      </c>
    </row>
    <row r="24" spans="1:7" x14ac:dyDescent="0.35">
      <c r="A24" s="11">
        <v>42675</v>
      </c>
      <c r="B24">
        <v>22</v>
      </c>
      <c r="C24" s="42">
        <v>24.39</v>
      </c>
      <c r="D24" s="43">
        <f t="shared" si="0"/>
        <v>20.695948345325373</v>
      </c>
      <c r="E24" s="44">
        <f t="shared" si="4"/>
        <v>1.5344000103937985</v>
      </c>
      <c r="F24" s="43">
        <f t="shared" si="2"/>
        <v>31.755863356176768</v>
      </c>
      <c r="G24" s="45">
        <f t="shared" si="3"/>
        <v>54.255942981867669</v>
      </c>
    </row>
    <row r="25" spans="1:7" x14ac:dyDescent="0.35">
      <c r="A25" s="11">
        <v>42705</v>
      </c>
      <c r="B25">
        <v>23</v>
      </c>
      <c r="C25" s="42">
        <v>27.4</v>
      </c>
      <c r="D25" s="43">
        <f t="shared" si="0"/>
        <v>21.311685231511657</v>
      </c>
      <c r="E25" s="44">
        <f t="shared" si="4"/>
        <v>1.3952915872419873</v>
      </c>
      <c r="F25" s="43">
        <f t="shared" si="2"/>
        <v>29.736015113477521</v>
      </c>
      <c r="G25" s="45">
        <f t="shared" si="3"/>
        <v>5.4569666103954013</v>
      </c>
    </row>
    <row r="26" spans="1:7" x14ac:dyDescent="0.35">
      <c r="A26" s="11">
        <v>42736</v>
      </c>
      <c r="B26">
        <v>24</v>
      </c>
      <c r="C26" s="42">
        <v>28.52</v>
      </c>
      <c r="D26" s="43">
        <f t="shared" si="0"/>
        <v>21.92742211769794</v>
      </c>
      <c r="E26" s="44">
        <f t="shared" ref="E26:E37" si="5">L4</f>
        <v>1.5829926806181693</v>
      </c>
      <c r="F26" s="43">
        <f t="shared" si="2"/>
        <v>34.710948717140795</v>
      </c>
      <c r="G26" s="45">
        <f t="shared" si="3"/>
        <v>38.327846018267259</v>
      </c>
    </row>
    <row r="27" spans="1:7" x14ac:dyDescent="0.35">
      <c r="A27" s="11">
        <v>42767</v>
      </c>
      <c r="B27">
        <v>25</v>
      </c>
      <c r="C27" s="42">
        <v>13.01</v>
      </c>
      <c r="D27" s="43">
        <f t="shared" si="0"/>
        <v>22.543159003884224</v>
      </c>
      <c r="E27" s="44">
        <f t="shared" si="5"/>
        <v>0.56029038504986217</v>
      </c>
      <c r="F27" s="43">
        <f t="shared" si="2"/>
        <v>12.630715238526559</v>
      </c>
      <c r="G27" s="45">
        <f t="shared" si="3"/>
        <v>0.14385693028596497</v>
      </c>
    </row>
    <row r="28" spans="1:7" x14ac:dyDescent="0.35">
      <c r="A28" s="11">
        <v>42795</v>
      </c>
      <c r="B28">
        <v>26</v>
      </c>
      <c r="C28" s="42">
        <v>11.61</v>
      </c>
      <c r="D28" s="43">
        <f t="shared" si="0"/>
        <v>23.158895890070507</v>
      </c>
      <c r="E28" s="44">
        <f t="shared" si="5"/>
        <v>0.48916317124816666</v>
      </c>
      <c r="F28" s="43">
        <f t="shared" si="2"/>
        <v>11.328478956193022</v>
      </c>
      <c r="G28" s="45">
        <f t="shared" si="3"/>
        <v>7.9254098106170026E-2</v>
      </c>
    </row>
    <row r="29" spans="1:7" x14ac:dyDescent="0.35">
      <c r="A29" s="11">
        <v>42826</v>
      </c>
      <c r="B29">
        <v>27</v>
      </c>
      <c r="C29" s="42">
        <v>26.98</v>
      </c>
      <c r="D29" s="43">
        <f t="shared" si="0"/>
        <v>23.774632776256791</v>
      </c>
      <c r="E29" s="44">
        <f t="shared" si="5"/>
        <v>1.2407392635397554</v>
      </c>
      <c r="F29" s="43">
        <f t="shared" si="2"/>
        <v>29.49812036174098</v>
      </c>
      <c r="G29" s="45">
        <f t="shared" si="3"/>
        <v>6.3409301562145242</v>
      </c>
    </row>
    <row r="30" spans="1:7" x14ac:dyDescent="0.35">
      <c r="A30" s="11">
        <v>42856</v>
      </c>
      <c r="B30">
        <v>28</v>
      </c>
      <c r="C30" s="42">
        <v>23.18</v>
      </c>
      <c r="D30" s="43">
        <f t="shared" si="0"/>
        <v>24.390369662443071</v>
      </c>
      <c r="E30" s="44">
        <f t="shared" si="5"/>
        <v>0.9395554357684901</v>
      </c>
      <c r="F30" s="43">
        <f t="shared" si="2"/>
        <v>22.916104396751262</v>
      </c>
      <c r="G30" s="45">
        <f t="shared" si="3"/>
        <v>6.964088941401525E-2</v>
      </c>
    </row>
    <row r="31" spans="1:7" x14ac:dyDescent="0.35">
      <c r="A31" s="11">
        <v>42887</v>
      </c>
      <c r="B31">
        <v>29</v>
      </c>
      <c r="C31" s="42">
        <v>24.59</v>
      </c>
      <c r="D31" s="43">
        <f t="shared" si="0"/>
        <v>25.006106548629354</v>
      </c>
      <c r="E31" s="44">
        <f t="shared" si="5"/>
        <v>1.0836770446411998</v>
      </c>
      <c r="F31" s="43">
        <f t="shared" si="2"/>
        <v>27.098543642601612</v>
      </c>
      <c r="G31" s="45">
        <f t="shared" si="3"/>
        <v>6.2927912068369656</v>
      </c>
    </row>
    <row r="32" spans="1:7" x14ac:dyDescent="0.35">
      <c r="A32" s="11">
        <v>42917</v>
      </c>
      <c r="B32">
        <v>30</v>
      </c>
      <c r="C32" s="42">
        <v>18</v>
      </c>
      <c r="D32" s="43">
        <f t="shared" si="0"/>
        <v>25.621843434815638</v>
      </c>
      <c r="E32" s="44">
        <f t="shared" si="5"/>
        <v>0.717186610981702</v>
      </c>
      <c r="F32" s="43">
        <f t="shared" si="2"/>
        <v>18.375643060119199</v>
      </c>
      <c r="G32" s="45">
        <f t="shared" si="3"/>
        <v>0.14110770861571592</v>
      </c>
    </row>
    <row r="33" spans="1:7" x14ac:dyDescent="0.35">
      <c r="A33" s="11">
        <v>42948</v>
      </c>
      <c r="B33">
        <v>31</v>
      </c>
      <c r="C33" s="42">
        <v>33.43</v>
      </c>
      <c r="D33" s="43">
        <f t="shared" si="0"/>
        <v>26.237580321001921</v>
      </c>
      <c r="E33" s="44">
        <f t="shared" si="5"/>
        <v>1.3374959675077178</v>
      </c>
      <c r="F33" s="43">
        <f t="shared" si="2"/>
        <v>35.092657876499921</v>
      </c>
      <c r="G33" s="45">
        <f t="shared" si="3"/>
        <v>2.7644312142872263</v>
      </c>
    </row>
    <row r="34" spans="1:7" x14ac:dyDescent="0.35">
      <c r="A34" s="11">
        <v>42979</v>
      </c>
      <c r="B34">
        <v>32</v>
      </c>
      <c r="C34" s="42">
        <v>20.72</v>
      </c>
      <c r="D34" s="43">
        <f t="shared" ref="D34:D61" si="6">$L$2+$L$3 * B34</f>
        <v>26.853317207188205</v>
      </c>
      <c r="E34" s="44">
        <f t="shared" si="5"/>
        <v>0.72220697503025932</v>
      </c>
      <c r="F34" s="43">
        <f t="shared" si="2"/>
        <v>19.393652989731404</v>
      </c>
      <c r="G34" s="45">
        <f t="shared" si="3"/>
        <v>1.7591963916484405</v>
      </c>
    </row>
    <row r="35" spans="1:7" x14ac:dyDescent="0.35">
      <c r="A35" s="11">
        <v>43009</v>
      </c>
      <c r="B35">
        <v>33</v>
      </c>
      <c r="C35" s="42">
        <v>22.87</v>
      </c>
      <c r="D35" s="43">
        <f t="shared" si="6"/>
        <v>27.469054093374488</v>
      </c>
      <c r="E35" s="44">
        <f t="shared" si="5"/>
        <v>0.77359902300597072</v>
      </c>
      <c r="F35" s="43">
        <f t="shared" si="2"/>
        <v>21.250033409532666</v>
      </c>
      <c r="G35" s="45">
        <f t="shared" si="3"/>
        <v>2.624291754230363</v>
      </c>
    </row>
    <row r="36" spans="1:7" x14ac:dyDescent="0.35">
      <c r="A36" s="11">
        <v>43040</v>
      </c>
      <c r="B36">
        <v>34</v>
      </c>
      <c r="C36" s="42">
        <v>36.33</v>
      </c>
      <c r="D36" s="43">
        <f t="shared" si="6"/>
        <v>28.084790979560772</v>
      </c>
      <c r="E36" s="44">
        <f t="shared" si="5"/>
        <v>1.5344000103937985</v>
      </c>
      <c r="F36" s="43">
        <f t="shared" si="2"/>
        <v>43.093303570945707</v>
      </c>
      <c r="G36" s="45">
        <f t="shared" si="3"/>
        <v>45.742275192766982</v>
      </c>
    </row>
    <row r="37" spans="1:7" x14ac:dyDescent="0.35">
      <c r="A37" s="11">
        <v>43070</v>
      </c>
      <c r="B37">
        <v>35</v>
      </c>
      <c r="C37" s="42">
        <v>37.81</v>
      </c>
      <c r="D37" s="43">
        <f t="shared" si="6"/>
        <v>28.700527865747056</v>
      </c>
      <c r="E37" s="44">
        <f t="shared" si="5"/>
        <v>1.3952915872419873</v>
      </c>
      <c r="F37" s="43">
        <f t="shared" si="2"/>
        <v>40.045605080481096</v>
      </c>
      <c r="G37" s="45">
        <f t="shared" si="3"/>
        <v>4.9979300758728762</v>
      </c>
    </row>
    <row r="38" spans="1:7" x14ac:dyDescent="0.35">
      <c r="A38" s="11">
        <v>43101</v>
      </c>
      <c r="B38">
        <v>36</v>
      </c>
      <c r="C38" s="42">
        <v>45.85</v>
      </c>
      <c r="D38" s="43">
        <f t="shared" si="6"/>
        <v>29.316264751933339</v>
      </c>
      <c r="E38" s="44">
        <f t="shared" ref="E38:E49" si="7">L4</f>
        <v>1.5829926806181693</v>
      </c>
      <c r="F38" s="43">
        <f t="shared" si="2"/>
        <v>46.407432525374908</v>
      </c>
      <c r="G38" s="45">
        <f t="shared" si="3"/>
        <v>0.31073102034584593</v>
      </c>
    </row>
    <row r="39" spans="1:7" x14ac:dyDescent="0.35">
      <c r="A39" s="11">
        <v>43132</v>
      </c>
      <c r="B39">
        <v>37</v>
      </c>
      <c r="C39" s="42">
        <v>16.399999999999999</v>
      </c>
      <c r="D39" s="43">
        <f t="shared" si="6"/>
        <v>29.932001638119619</v>
      </c>
      <c r="E39" s="44">
        <f t="shared" si="7"/>
        <v>0.56029038504986217</v>
      </c>
      <c r="F39" s="43">
        <f t="shared" si="2"/>
        <v>16.770612723135148</v>
      </c>
      <c r="G39" s="45">
        <f t="shared" si="3"/>
        <v>0.13735379054965097</v>
      </c>
    </row>
    <row r="40" spans="1:7" x14ac:dyDescent="0.35">
      <c r="A40" s="11">
        <v>43160</v>
      </c>
      <c r="B40">
        <v>38</v>
      </c>
      <c r="C40" s="42">
        <v>15.18</v>
      </c>
      <c r="D40" s="43">
        <f t="shared" si="6"/>
        <v>30.547738524305903</v>
      </c>
      <c r="E40" s="44">
        <f t="shared" si="7"/>
        <v>0.48916317124816666</v>
      </c>
      <c r="F40" s="43">
        <f t="shared" si="2"/>
        <v>14.942828651009266</v>
      </c>
      <c r="G40" s="45">
        <f t="shared" si="3"/>
        <v>5.6250248782084171E-2</v>
      </c>
    </row>
    <row r="41" spans="1:7" x14ac:dyDescent="0.35">
      <c r="A41" s="11">
        <v>43191</v>
      </c>
      <c r="B41">
        <v>39</v>
      </c>
      <c r="C41" s="42">
        <v>37.71</v>
      </c>
      <c r="D41" s="43">
        <f t="shared" si="6"/>
        <v>31.163475410492186</v>
      </c>
      <c r="E41" s="44">
        <f t="shared" si="7"/>
        <v>1.2407392635397554</v>
      </c>
      <c r="F41" s="43">
        <f t="shared" si="2"/>
        <v>38.665747530153354</v>
      </c>
      <c r="G41" s="45">
        <f t="shared" si="3"/>
        <v>0.91345334139423418</v>
      </c>
    </row>
    <row r="42" spans="1:7" x14ac:dyDescent="0.35">
      <c r="A42" s="11">
        <v>43221</v>
      </c>
      <c r="B42">
        <v>40</v>
      </c>
      <c r="C42" s="42">
        <v>28.35</v>
      </c>
      <c r="D42" s="43">
        <f t="shared" si="6"/>
        <v>31.77921229667847</v>
      </c>
      <c r="E42" s="44">
        <f t="shared" si="7"/>
        <v>0.9395554357684901</v>
      </c>
      <c r="F42" s="43">
        <f t="shared" si="2"/>
        <v>29.858331657785097</v>
      </c>
      <c r="G42" s="45">
        <f t="shared" si="3"/>
        <v>2.2750643898767353</v>
      </c>
    </row>
    <row r="43" spans="1:7" x14ac:dyDescent="0.35">
      <c r="A43" s="11">
        <v>43252</v>
      </c>
      <c r="B43">
        <v>41</v>
      </c>
      <c r="C43" s="42">
        <v>33.94</v>
      </c>
      <c r="D43" s="43">
        <f t="shared" si="6"/>
        <v>32.394949182864757</v>
      </c>
      <c r="E43" s="44">
        <f t="shared" si="7"/>
        <v>1.0836770446411998</v>
      </c>
      <c r="F43" s="43">
        <f t="shared" si="2"/>
        <v>35.105662791788731</v>
      </c>
      <c r="G43" s="45">
        <f t="shared" si="3"/>
        <v>1.3587697441607041</v>
      </c>
    </row>
    <row r="44" spans="1:7" x14ac:dyDescent="0.35">
      <c r="A44" s="11">
        <v>43282</v>
      </c>
      <c r="B44">
        <v>42</v>
      </c>
      <c r="C44" s="42">
        <v>22.73</v>
      </c>
      <c r="D44" s="43">
        <f t="shared" si="6"/>
        <v>33.01068606905104</v>
      </c>
      <c r="E44" s="44">
        <f t="shared" si="7"/>
        <v>0.717186610981702</v>
      </c>
      <c r="F44" s="43">
        <f t="shared" si="2"/>
        <v>23.674822068043596</v>
      </c>
      <c r="G44" s="45">
        <f t="shared" si="3"/>
        <v>0.89268874026217737</v>
      </c>
    </row>
    <row r="45" spans="1:7" x14ac:dyDescent="0.35">
      <c r="A45" s="11">
        <v>43313</v>
      </c>
      <c r="B45">
        <v>43</v>
      </c>
      <c r="C45" s="42">
        <v>44.36</v>
      </c>
      <c r="D45" s="43">
        <f t="shared" si="6"/>
        <v>33.626422955237324</v>
      </c>
      <c r="E45" s="44">
        <f t="shared" si="7"/>
        <v>1.3374959675077178</v>
      </c>
      <c r="F45" s="43">
        <f t="shared" si="2"/>
        <v>44.975205104338876</v>
      </c>
      <c r="G45" s="45">
        <f t="shared" si="3"/>
        <v>0.37847732040460813</v>
      </c>
    </row>
    <row r="46" spans="1:7" x14ac:dyDescent="0.35">
      <c r="A46" s="11">
        <v>43344</v>
      </c>
      <c r="B46">
        <v>44</v>
      </c>
      <c r="C46" s="42">
        <v>23.85</v>
      </c>
      <c r="D46" s="43">
        <f t="shared" si="6"/>
        <v>34.2421598414236</v>
      </c>
      <c r="E46" s="44">
        <f t="shared" si="7"/>
        <v>0.72220697503025932</v>
      </c>
      <c r="F46" s="43">
        <f t="shared" si="2"/>
        <v>24.729926677577161</v>
      </c>
      <c r="G46" s="45">
        <f t="shared" si="3"/>
        <v>0.7742709579119792</v>
      </c>
    </row>
    <row r="47" spans="1:7" x14ac:dyDescent="0.35">
      <c r="A47" s="11">
        <v>43374</v>
      </c>
      <c r="B47">
        <v>45</v>
      </c>
      <c r="C47" s="42">
        <v>26.04</v>
      </c>
      <c r="D47" s="43">
        <f t="shared" si="6"/>
        <v>34.857896727609884</v>
      </c>
      <c r="E47" s="44">
        <f t="shared" si="7"/>
        <v>0.77359902300597072</v>
      </c>
      <c r="F47" s="43">
        <f t="shared" si="2"/>
        <v>26.966034852522029</v>
      </c>
      <c r="G47" s="45">
        <f t="shared" si="3"/>
        <v>0.85754054808549685</v>
      </c>
    </row>
    <row r="48" spans="1:7" x14ac:dyDescent="0.35">
      <c r="A48" s="11">
        <v>43405</v>
      </c>
      <c r="B48">
        <v>46</v>
      </c>
      <c r="C48" s="42">
        <v>54.88</v>
      </c>
      <c r="D48" s="43">
        <f t="shared" si="6"/>
        <v>35.473633613796167</v>
      </c>
      <c r="E48" s="44">
        <f t="shared" si="7"/>
        <v>1.5344000103937985</v>
      </c>
      <c r="F48" s="43">
        <f t="shared" si="2"/>
        <v>54.43074378571464</v>
      </c>
      <c r="G48" s="45">
        <f t="shared" si="3"/>
        <v>0.20183114607401589</v>
      </c>
    </row>
    <row r="49" spans="1:7" x14ac:dyDescent="0.35">
      <c r="A49" s="11">
        <v>43435</v>
      </c>
      <c r="B49">
        <v>47</v>
      </c>
      <c r="C49" s="42">
        <v>49.01</v>
      </c>
      <c r="D49" s="43">
        <f t="shared" si="6"/>
        <v>36.089370499982451</v>
      </c>
      <c r="E49" s="44">
        <f t="shared" si="7"/>
        <v>1.3952915872419873</v>
      </c>
      <c r="F49" s="43">
        <f t="shared" si="2"/>
        <v>50.355195047484671</v>
      </c>
      <c r="G49" s="45">
        <f t="shared" si="3"/>
        <v>1.8095497157772904</v>
      </c>
    </row>
    <row r="50" spans="1:7" x14ac:dyDescent="0.35">
      <c r="A50" s="11">
        <v>43466</v>
      </c>
      <c r="B50">
        <v>48</v>
      </c>
      <c r="C50" s="42">
        <v>65.39</v>
      </c>
      <c r="D50" s="43">
        <f t="shared" si="6"/>
        <v>36.705107386168734</v>
      </c>
      <c r="E50" s="44">
        <f t="shared" ref="E50:E61" si="8">L4</f>
        <v>1.5829926806181693</v>
      </c>
      <c r="F50" s="43">
        <f t="shared" si="2"/>
        <v>58.103916333609014</v>
      </c>
      <c r="G50" s="45">
        <f t="shared" si="3"/>
        <v>53.08701519364952</v>
      </c>
    </row>
    <row r="51" spans="1:7" x14ac:dyDescent="0.35">
      <c r="A51" s="11">
        <v>43497</v>
      </c>
      <c r="B51">
        <v>49</v>
      </c>
      <c r="C51" s="42">
        <v>18.11</v>
      </c>
      <c r="D51" s="43">
        <f t="shared" si="6"/>
        <v>37.320844272355018</v>
      </c>
      <c r="E51" s="44">
        <f t="shared" si="8"/>
        <v>0.56029038504986217</v>
      </c>
      <c r="F51" s="43">
        <f t="shared" si="2"/>
        <v>20.910510207743737</v>
      </c>
      <c r="G51" s="45">
        <f t="shared" si="3"/>
        <v>7.8428574236768736</v>
      </c>
    </row>
    <row r="52" spans="1:7" x14ac:dyDescent="0.35">
      <c r="A52" s="11">
        <v>43525</v>
      </c>
      <c r="B52">
        <v>50</v>
      </c>
      <c r="C52" s="42">
        <v>17.600000000000001</v>
      </c>
      <c r="D52" s="43">
        <f t="shared" si="6"/>
        <v>37.936581158541301</v>
      </c>
      <c r="E52" s="44">
        <f t="shared" si="8"/>
        <v>0.48916317124816666</v>
      </c>
      <c r="F52" s="43">
        <f t="shared" si="2"/>
        <v>18.557178345825513</v>
      </c>
      <c r="G52" s="45">
        <f t="shared" si="3"/>
        <v>0.91619038571726197</v>
      </c>
    </row>
    <row r="53" spans="1:7" x14ac:dyDescent="0.35">
      <c r="A53" s="11">
        <v>43556</v>
      </c>
      <c r="B53">
        <v>51</v>
      </c>
      <c r="C53" s="42">
        <v>50.19</v>
      </c>
      <c r="D53" s="43">
        <f t="shared" si="6"/>
        <v>38.552318044727585</v>
      </c>
      <c r="E53" s="44">
        <f t="shared" si="8"/>
        <v>1.2407392635397554</v>
      </c>
      <c r="F53" s="43">
        <f t="shared" si="2"/>
        <v>47.833374698565727</v>
      </c>
      <c r="G53" s="45">
        <f t="shared" si="3"/>
        <v>5.5536828113601668</v>
      </c>
    </row>
    <row r="54" spans="1:7" x14ac:dyDescent="0.35">
      <c r="A54" s="11">
        <v>43586</v>
      </c>
      <c r="B54">
        <v>52</v>
      </c>
      <c r="C54" s="42">
        <v>34.06</v>
      </c>
      <c r="D54" s="43">
        <f t="shared" si="6"/>
        <v>39.168054930913868</v>
      </c>
      <c r="E54" s="44">
        <f t="shared" si="8"/>
        <v>0.9395554357684901</v>
      </c>
      <c r="F54" s="43">
        <f t="shared" si="2"/>
        <v>36.800558918818936</v>
      </c>
      <c r="G54" s="45">
        <f t="shared" si="3"/>
        <v>7.5106631875180039</v>
      </c>
    </row>
    <row r="55" spans="1:7" x14ac:dyDescent="0.35">
      <c r="A55" s="11">
        <v>43617</v>
      </c>
      <c r="B55">
        <v>53</v>
      </c>
      <c r="C55" s="42">
        <v>44.69</v>
      </c>
      <c r="D55" s="43">
        <f t="shared" si="6"/>
        <v>39.783791817100152</v>
      </c>
      <c r="E55" s="44">
        <f t="shared" si="8"/>
        <v>1.0836770446411998</v>
      </c>
      <c r="F55" s="43">
        <f t="shared" si="2"/>
        <v>43.112781940975843</v>
      </c>
      <c r="G55" s="45">
        <f t="shared" si="3"/>
        <v>2.4876168057119217</v>
      </c>
    </row>
    <row r="56" spans="1:7" x14ac:dyDescent="0.35">
      <c r="A56" s="11">
        <v>43647</v>
      </c>
      <c r="B56">
        <v>54</v>
      </c>
      <c r="C56" s="42">
        <v>27.29</v>
      </c>
      <c r="D56" s="43">
        <f t="shared" si="6"/>
        <v>40.399528703286435</v>
      </c>
      <c r="E56" s="44">
        <f t="shared" si="8"/>
        <v>0.717186610981702</v>
      </c>
      <c r="F56" s="43">
        <f t="shared" si="2"/>
        <v>28.974001075967994</v>
      </c>
      <c r="G56" s="45">
        <f t="shared" si="3"/>
        <v>2.8358596238613645</v>
      </c>
    </row>
    <row r="57" spans="1:7" x14ac:dyDescent="0.35">
      <c r="A57" s="11">
        <v>43678</v>
      </c>
      <c r="B57">
        <v>55</v>
      </c>
      <c r="C57" s="42">
        <v>56.26</v>
      </c>
      <c r="D57" s="43">
        <f t="shared" si="6"/>
        <v>41.015265589472719</v>
      </c>
      <c r="E57" s="44">
        <f t="shared" si="8"/>
        <v>1.3374959675077178</v>
      </c>
      <c r="F57" s="43">
        <f t="shared" si="2"/>
        <v>54.857752332177817</v>
      </c>
      <c r="G57" s="45">
        <f t="shared" si="3"/>
        <v>1.9662985219127449</v>
      </c>
    </row>
    <row r="58" spans="1:7" x14ac:dyDescent="0.35">
      <c r="A58" s="11">
        <v>43709</v>
      </c>
      <c r="B58">
        <v>56</v>
      </c>
      <c r="C58" s="42">
        <v>25.23</v>
      </c>
      <c r="D58" s="43">
        <f t="shared" si="6"/>
        <v>41.631002475658995</v>
      </c>
      <c r="E58" s="44">
        <f t="shared" si="8"/>
        <v>0.72220697503025932</v>
      </c>
      <c r="F58" s="43">
        <f t="shared" si="2"/>
        <v>30.066200365422919</v>
      </c>
      <c r="G58" s="45">
        <f t="shared" si="3"/>
        <v>23.388833974516771</v>
      </c>
    </row>
    <row r="59" spans="1:7" x14ac:dyDescent="0.35">
      <c r="A59" s="11">
        <v>43739</v>
      </c>
      <c r="B59">
        <v>57</v>
      </c>
      <c r="C59" s="42">
        <v>27.02</v>
      </c>
      <c r="D59" s="43">
        <f t="shared" si="6"/>
        <v>42.246739361845279</v>
      </c>
      <c r="E59" s="44">
        <f t="shared" si="8"/>
        <v>0.77359902300597072</v>
      </c>
      <c r="F59" s="43">
        <f t="shared" si="2"/>
        <v>32.682036295511395</v>
      </c>
      <c r="G59" s="45">
        <f t="shared" si="3"/>
        <v>32.058655011688408</v>
      </c>
    </row>
    <row r="60" spans="1:7" x14ac:dyDescent="0.35">
      <c r="A60" s="11">
        <v>43770</v>
      </c>
      <c r="B60">
        <v>58</v>
      </c>
      <c r="C60" s="42">
        <v>75.19</v>
      </c>
      <c r="D60" s="43">
        <f t="shared" si="6"/>
        <v>42.862476248031562</v>
      </c>
      <c r="E60" s="44">
        <f t="shared" si="8"/>
        <v>1.5344000103937985</v>
      </c>
      <c r="F60" s="43">
        <f t="shared" si="2"/>
        <v>65.768184000483572</v>
      </c>
      <c r="G60" s="45">
        <f t="shared" si="3"/>
        <v>88.770616728743704</v>
      </c>
    </row>
    <row r="61" spans="1:7" x14ac:dyDescent="0.35">
      <c r="A61" s="11">
        <v>43800</v>
      </c>
      <c r="B61">
        <v>59</v>
      </c>
      <c r="C61" s="46">
        <v>64.209999999999994</v>
      </c>
      <c r="D61" s="47">
        <f t="shared" si="6"/>
        <v>43.478213134217846</v>
      </c>
      <c r="E61" s="48">
        <f t="shared" si="8"/>
        <v>1.3952915872419873</v>
      </c>
      <c r="F61" s="47">
        <f t="shared" si="2"/>
        <v>60.664785014488238</v>
      </c>
      <c r="G61" s="49">
        <f t="shared" si="3"/>
        <v>12.568549293497115</v>
      </c>
    </row>
    <row r="62" spans="1:7" x14ac:dyDescent="0.35">
      <c r="B62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AC6E-DF39-4E5D-A301-E804B6C25FD9}">
  <dimension ref="B2:J15"/>
  <sheetViews>
    <sheetView showGridLines="0" workbookViewId="0">
      <selection activeCell="C3" sqref="C3"/>
    </sheetView>
  </sheetViews>
  <sheetFormatPr defaultRowHeight="14.5" x14ac:dyDescent="0.35"/>
  <cols>
    <col min="3" max="3" width="13.90625" bestFit="1" customWidth="1"/>
  </cols>
  <sheetData>
    <row r="2" spans="2:10" x14ac:dyDescent="0.35">
      <c r="B2" s="18" t="s">
        <v>37</v>
      </c>
      <c r="C2" s="18" t="s">
        <v>38</v>
      </c>
      <c r="H2" s="4" t="s">
        <v>5</v>
      </c>
      <c r="I2" s="5" t="s">
        <v>7</v>
      </c>
      <c r="J2" s="14">
        <v>7.1497368492271471</v>
      </c>
    </row>
    <row r="3" spans="2:10" x14ac:dyDescent="0.35">
      <c r="B3" s="18">
        <v>60</v>
      </c>
      <c r="C3" s="19">
        <f t="shared" ref="C3:C14" si="0">($J$2+$J$3*B3)*J4</f>
        <v>69.800400141843113</v>
      </c>
      <c r="H3" s="4" t="s">
        <v>6</v>
      </c>
      <c r="I3" s="5" t="s">
        <v>7</v>
      </c>
      <c r="J3" s="14">
        <v>0.61573688618628308</v>
      </c>
    </row>
    <row r="4" spans="2:10" x14ac:dyDescent="0.35">
      <c r="B4" s="18">
        <v>61</v>
      </c>
      <c r="C4" s="19">
        <f t="shared" si="0"/>
        <v>25.050407692352323</v>
      </c>
      <c r="G4" s="9" t="s">
        <v>12</v>
      </c>
      <c r="H4" s="4" t="s">
        <v>11</v>
      </c>
      <c r="I4" s="5" t="s">
        <v>7</v>
      </c>
      <c r="J4" s="14">
        <v>1.5829926806181693</v>
      </c>
    </row>
    <row r="5" spans="2:10" x14ac:dyDescent="0.35">
      <c r="B5" s="18">
        <v>62</v>
      </c>
      <c r="C5" s="19">
        <f t="shared" si="0"/>
        <v>22.171528040641753</v>
      </c>
      <c r="G5" s="4" t="s">
        <v>13</v>
      </c>
      <c r="H5" s="4" t="s">
        <v>24</v>
      </c>
      <c r="I5" s="5" t="s">
        <v>7</v>
      </c>
      <c r="J5" s="14">
        <v>0.56029038504986217</v>
      </c>
    </row>
    <row r="6" spans="2:10" x14ac:dyDescent="0.35">
      <c r="B6" s="18">
        <v>63</v>
      </c>
      <c r="C6" s="19">
        <f t="shared" si="0"/>
        <v>57.001001866978093</v>
      </c>
      <c r="G6" s="4" t="s">
        <v>14</v>
      </c>
      <c r="H6" s="4" t="s">
        <v>25</v>
      </c>
      <c r="I6" s="5" t="s">
        <v>7</v>
      </c>
      <c r="J6" s="14">
        <v>0.48916317124816666</v>
      </c>
    </row>
    <row r="7" spans="2:10" x14ac:dyDescent="0.35">
      <c r="B7" s="18">
        <v>64</v>
      </c>
      <c r="C7" s="19">
        <f t="shared" si="0"/>
        <v>43.742786179852772</v>
      </c>
      <c r="G7" s="4" t="s">
        <v>15</v>
      </c>
      <c r="H7" s="4" t="s">
        <v>26</v>
      </c>
      <c r="I7" s="5" t="s">
        <v>7</v>
      </c>
      <c r="J7" s="14">
        <v>1.2407392635397554</v>
      </c>
    </row>
    <row r="8" spans="2:10" x14ac:dyDescent="0.35">
      <c r="B8" s="18">
        <v>65</v>
      </c>
      <c r="C8" s="19">
        <f t="shared" si="0"/>
        <v>51.119901090162955</v>
      </c>
      <c r="G8" s="4" t="s">
        <v>16</v>
      </c>
      <c r="H8" s="4" t="s">
        <v>27</v>
      </c>
      <c r="I8" s="5" t="s">
        <v>7</v>
      </c>
      <c r="J8" s="14">
        <v>0.9395554357684901</v>
      </c>
    </row>
    <row r="9" spans="2:10" x14ac:dyDescent="0.35">
      <c r="B9" s="18">
        <v>66</v>
      </c>
      <c r="C9" s="19">
        <f t="shared" si="0"/>
        <v>34.273180083892385</v>
      </c>
      <c r="G9" s="4" t="s">
        <v>17</v>
      </c>
      <c r="H9" s="4" t="s">
        <v>28</v>
      </c>
      <c r="I9" s="5" t="s">
        <v>7</v>
      </c>
      <c r="J9" s="14">
        <v>1.0836770446411998</v>
      </c>
    </row>
    <row r="10" spans="2:10" x14ac:dyDescent="0.35">
      <c r="B10" s="18">
        <v>67</v>
      </c>
      <c r="C10" s="19">
        <f t="shared" si="0"/>
        <v>64.740299560016766</v>
      </c>
      <c r="G10" s="4" t="s">
        <v>18</v>
      </c>
      <c r="H10" s="4" t="s">
        <v>29</v>
      </c>
      <c r="I10" s="5" t="s">
        <v>7</v>
      </c>
      <c r="J10" s="14">
        <v>0.717186610981702</v>
      </c>
    </row>
    <row r="11" spans="2:10" x14ac:dyDescent="0.35">
      <c r="B11" s="18">
        <v>68</v>
      </c>
      <c r="C11" s="19">
        <f t="shared" si="0"/>
        <v>35.402474053268683</v>
      </c>
      <c r="E11" s="16"/>
      <c r="G11" s="4" t="s">
        <v>19</v>
      </c>
      <c r="H11" s="4" t="s">
        <v>30</v>
      </c>
      <c r="I11" s="5" t="s">
        <v>7</v>
      </c>
      <c r="J11" s="14">
        <v>1.3374959675077178</v>
      </c>
    </row>
    <row r="12" spans="2:10" x14ac:dyDescent="0.35">
      <c r="B12" s="18">
        <v>69</v>
      </c>
      <c r="C12" s="19">
        <f t="shared" si="0"/>
        <v>38.398037738500769</v>
      </c>
      <c r="G12" s="4" t="s">
        <v>20</v>
      </c>
      <c r="H12" s="4" t="s">
        <v>31</v>
      </c>
      <c r="I12" s="5" t="s">
        <v>7</v>
      </c>
      <c r="J12" s="14">
        <v>0.72220697503025932</v>
      </c>
    </row>
    <row r="13" spans="2:10" x14ac:dyDescent="0.35">
      <c r="B13" s="18">
        <v>70</v>
      </c>
      <c r="C13" s="19">
        <f t="shared" si="0"/>
        <v>77.105624215252519</v>
      </c>
      <c r="G13" s="4" t="s">
        <v>21</v>
      </c>
      <c r="H13" s="4" t="s">
        <v>32</v>
      </c>
      <c r="I13" s="5" t="s">
        <v>7</v>
      </c>
      <c r="J13" s="14">
        <v>0.77359902300597072</v>
      </c>
    </row>
    <row r="14" spans="2:10" x14ac:dyDescent="0.35">
      <c r="B14" s="18">
        <v>71</v>
      </c>
      <c r="C14" s="19">
        <f t="shared" si="0"/>
        <v>70.97437498149182</v>
      </c>
      <c r="G14" s="4" t="s">
        <v>22</v>
      </c>
      <c r="H14" s="4" t="s">
        <v>33</v>
      </c>
      <c r="I14" s="5" t="s">
        <v>7</v>
      </c>
      <c r="J14" s="14">
        <v>1.5344000103937985</v>
      </c>
    </row>
    <row r="15" spans="2:10" x14ac:dyDescent="0.35">
      <c r="G15" s="4" t="s">
        <v>23</v>
      </c>
      <c r="H15" s="17" t="s">
        <v>34</v>
      </c>
      <c r="I15" s="3" t="s">
        <v>7</v>
      </c>
      <c r="J15" s="15">
        <v>1.3952915872419873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BFAC-5DF6-47CB-9C17-72C37BC801D3}">
  <dimension ref="A2:P22"/>
  <sheetViews>
    <sheetView showGridLines="0" topLeftCell="A7" workbookViewId="0">
      <selection activeCell="O14" sqref="O14"/>
    </sheetView>
  </sheetViews>
  <sheetFormatPr defaultRowHeight="14.5" x14ac:dyDescent="0.35"/>
  <cols>
    <col min="1" max="1" width="8.7265625" style="34"/>
    <col min="2" max="2" width="10.90625" customWidth="1"/>
    <col min="4" max="4" width="7.7265625" customWidth="1"/>
    <col min="5" max="5" width="6.54296875" style="34" customWidth="1"/>
    <col min="6" max="6" width="13" customWidth="1"/>
    <col min="7" max="7" width="15.81640625" customWidth="1"/>
    <col min="8" max="8" width="13.36328125" bestFit="1" customWidth="1"/>
    <col min="9" max="9" width="7.453125" customWidth="1"/>
    <col min="10" max="10" width="6.90625" customWidth="1"/>
    <col min="11" max="11" width="9.81640625" customWidth="1"/>
    <col min="13" max="13" width="13.1796875" bestFit="1" customWidth="1"/>
    <col min="14" max="14" width="14" bestFit="1" customWidth="1"/>
    <col min="15" max="15" width="13" customWidth="1"/>
    <col min="16" max="16" width="15.36328125" bestFit="1" customWidth="1"/>
  </cols>
  <sheetData>
    <row r="2" spans="2:16" x14ac:dyDescent="0.35">
      <c r="B2" t="s">
        <v>39</v>
      </c>
      <c r="F2" t="s">
        <v>44</v>
      </c>
      <c r="K2" t="s">
        <v>45</v>
      </c>
    </row>
    <row r="3" spans="2:16" x14ac:dyDescent="0.35">
      <c r="B3" s="35" t="s">
        <v>0</v>
      </c>
      <c r="C3" s="8" t="s">
        <v>2</v>
      </c>
      <c r="F3" s="18" t="s">
        <v>37</v>
      </c>
      <c r="G3" s="18" t="s">
        <v>38</v>
      </c>
      <c r="H3" s="52" t="s">
        <v>40</v>
      </c>
      <c r="K3" s="18" t="s">
        <v>37</v>
      </c>
      <c r="L3" s="18" t="s">
        <v>38</v>
      </c>
      <c r="M3" s="18" t="s">
        <v>41</v>
      </c>
      <c r="N3" s="18" t="s">
        <v>42</v>
      </c>
      <c r="O3" s="18" t="s">
        <v>43</v>
      </c>
      <c r="P3" s="18" t="s">
        <v>40</v>
      </c>
    </row>
    <row r="4" spans="2:16" x14ac:dyDescent="0.35">
      <c r="B4" s="36">
        <v>43831</v>
      </c>
      <c r="C4" s="8">
        <v>69.040000000000006</v>
      </c>
      <c r="F4" s="18">
        <v>60</v>
      </c>
      <c r="G4" s="19">
        <v>69.800400141843113</v>
      </c>
      <c r="H4" s="13">
        <f>IF((C4-G4)&lt;=0,ABS((C4-G4))*10,(C4-G4)*100)</f>
        <v>7.6040014184310678</v>
      </c>
      <c r="K4" s="18">
        <v>60</v>
      </c>
      <c r="L4" s="19">
        <v>69.800400141843113</v>
      </c>
      <c r="M4" s="19">
        <f>0.95*L4</f>
        <v>66.310380134750957</v>
      </c>
      <c r="N4" s="19">
        <f>1.05*L4</f>
        <v>73.290420148935269</v>
      </c>
      <c r="O4" s="19">
        <v>69.040005599154213</v>
      </c>
      <c r="P4" s="54">
        <f>IF((C4-O4)&lt;=0,ABS((C4-O4))*10,(C4-O4)*100)</f>
        <v>5.5991542069477873E-5</v>
      </c>
    </row>
    <row r="5" spans="2:16" x14ac:dyDescent="0.35">
      <c r="B5" s="36">
        <v>43862</v>
      </c>
      <c r="C5" s="8">
        <v>18.21</v>
      </c>
      <c r="F5" s="18">
        <v>61</v>
      </c>
      <c r="G5" s="19">
        <v>25.050407692352323</v>
      </c>
      <c r="H5" s="13">
        <f t="shared" ref="H5:H15" si="0">IF((C5-G5)&lt;=0,ABS((C5-G5))*10,(C5-G5)*100)</f>
        <v>68.40407692352322</v>
      </c>
      <c r="K5" s="18">
        <v>61</v>
      </c>
      <c r="L5" s="19">
        <v>25.050407692352323</v>
      </c>
      <c r="M5" s="19">
        <f t="shared" ref="M5:M15" si="1">0.95*L5</f>
        <v>23.797887307734705</v>
      </c>
      <c r="N5" s="19">
        <f t="shared" ref="N5:N15" si="2">1.05*L5</f>
        <v>26.302928076969941</v>
      </c>
      <c r="O5" s="19">
        <v>23.797887307734705</v>
      </c>
      <c r="P5" s="54">
        <f t="shared" ref="P5:P15" si="3">IF((C5-O5)&lt;=0,ABS((C5-O5))*10,(C5-O5)*100)</f>
        <v>55.878873077347038</v>
      </c>
    </row>
    <row r="6" spans="2:16" x14ac:dyDescent="0.35">
      <c r="B6" s="36">
        <v>43891</v>
      </c>
      <c r="C6" s="8">
        <v>15</v>
      </c>
      <c r="F6" s="18">
        <v>62</v>
      </c>
      <c r="G6" s="19">
        <v>22.171528040641753</v>
      </c>
      <c r="H6" s="13">
        <f t="shared" si="0"/>
        <v>71.715280406417534</v>
      </c>
      <c r="K6" s="18">
        <v>62</v>
      </c>
      <c r="L6" s="19">
        <v>22.171528040641753</v>
      </c>
      <c r="M6" s="19">
        <f t="shared" si="1"/>
        <v>21.062951638609665</v>
      </c>
      <c r="N6" s="19">
        <f t="shared" si="2"/>
        <v>23.280104442673842</v>
      </c>
      <c r="O6" s="19">
        <v>21.062951638609665</v>
      </c>
      <c r="P6" s="54">
        <f t="shared" si="3"/>
        <v>60.629516386096647</v>
      </c>
    </row>
    <row r="7" spans="2:16" x14ac:dyDescent="0.35">
      <c r="B7" s="36">
        <v>43922</v>
      </c>
      <c r="C7" s="8">
        <v>52.51</v>
      </c>
      <c r="F7" s="18">
        <v>63</v>
      </c>
      <c r="G7" s="19">
        <v>57.001001866978093</v>
      </c>
      <c r="H7" s="13">
        <f t="shared" si="0"/>
        <v>44.910018669780953</v>
      </c>
      <c r="K7" s="18">
        <v>63</v>
      </c>
      <c r="L7" s="19">
        <v>57.001001866978093</v>
      </c>
      <c r="M7" s="19">
        <f t="shared" si="1"/>
        <v>54.150951773629188</v>
      </c>
      <c r="N7" s="19">
        <f t="shared" si="2"/>
        <v>59.851051960326998</v>
      </c>
      <c r="O7" s="19">
        <v>54.150951773629188</v>
      </c>
      <c r="P7" s="54">
        <f t="shared" si="3"/>
        <v>16.409517736291903</v>
      </c>
    </row>
    <row r="8" spans="2:16" x14ac:dyDescent="0.35">
      <c r="B8" s="36">
        <v>43952</v>
      </c>
      <c r="C8" s="8">
        <v>34.620000000000005</v>
      </c>
      <c r="F8" s="18">
        <v>64</v>
      </c>
      <c r="G8" s="19">
        <v>43.742786179852772</v>
      </c>
      <c r="H8" s="13">
        <f t="shared" si="0"/>
        <v>91.22786179852767</v>
      </c>
      <c r="K8" s="18">
        <v>64</v>
      </c>
      <c r="L8" s="19">
        <v>43.742786179852772</v>
      </c>
      <c r="M8" s="19">
        <f t="shared" si="1"/>
        <v>41.55564687086013</v>
      </c>
      <c r="N8" s="19">
        <f t="shared" si="2"/>
        <v>45.929925488845413</v>
      </c>
      <c r="O8" s="19">
        <v>41.55564687086013</v>
      </c>
      <c r="P8" s="54">
        <f t="shared" si="3"/>
        <v>69.356468708601255</v>
      </c>
    </row>
    <row r="9" spans="2:16" x14ac:dyDescent="0.35">
      <c r="B9" s="36">
        <v>43983</v>
      </c>
      <c r="C9" s="8">
        <v>46.309999999999995</v>
      </c>
      <c r="F9" s="18">
        <v>65</v>
      </c>
      <c r="G9" s="19">
        <v>51.119901090162955</v>
      </c>
      <c r="H9" s="13">
        <f t="shared" si="0"/>
        <v>48.099010901629597</v>
      </c>
      <c r="K9" s="18">
        <v>65</v>
      </c>
      <c r="L9" s="19">
        <v>51.119901090162955</v>
      </c>
      <c r="M9" s="19">
        <f t="shared" si="1"/>
        <v>48.563906035654803</v>
      </c>
      <c r="N9" s="19">
        <f t="shared" si="2"/>
        <v>53.675896144671107</v>
      </c>
      <c r="O9" s="19">
        <v>48.563906035654803</v>
      </c>
      <c r="P9" s="54">
        <f t="shared" si="3"/>
        <v>22.539060356548077</v>
      </c>
    </row>
    <row r="10" spans="2:16" x14ac:dyDescent="0.35">
      <c r="B10" s="36">
        <v>44013</v>
      </c>
      <c r="C10" s="8">
        <v>27.83</v>
      </c>
      <c r="F10" s="18">
        <v>66</v>
      </c>
      <c r="G10" s="19">
        <v>34.273180083892385</v>
      </c>
      <c r="H10" s="13">
        <f t="shared" si="0"/>
        <v>64.431800838923863</v>
      </c>
      <c r="K10" s="18">
        <v>66</v>
      </c>
      <c r="L10" s="19">
        <v>34.273180083892385</v>
      </c>
      <c r="M10" s="19">
        <f t="shared" si="1"/>
        <v>32.559521079697767</v>
      </c>
      <c r="N10" s="19">
        <f t="shared" si="2"/>
        <v>35.986839088087002</v>
      </c>
      <c r="O10" s="19">
        <v>32.559521079697767</v>
      </c>
      <c r="P10" s="54">
        <f t="shared" si="3"/>
        <v>47.295210796977685</v>
      </c>
    </row>
    <row r="11" spans="2:16" x14ac:dyDescent="0.35">
      <c r="B11" s="36">
        <v>44044</v>
      </c>
      <c r="C11" s="8">
        <v>58.33</v>
      </c>
      <c r="F11" s="18">
        <v>67</v>
      </c>
      <c r="G11" s="19">
        <v>64.740299560016766</v>
      </c>
      <c r="H11" s="13">
        <f t="shared" si="0"/>
        <v>64.102995600167674</v>
      </c>
      <c r="K11" s="18">
        <v>67</v>
      </c>
      <c r="L11" s="19">
        <v>64.740299560016766</v>
      </c>
      <c r="M11" s="19">
        <f t="shared" si="1"/>
        <v>61.503284582015922</v>
      </c>
      <c r="N11" s="19">
        <f t="shared" si="2"/>
        <v>67.977314538017609</v>
      </c>
      <c r="O11" s="19">
        <v>61.503284582015922</v>
      </c>
      <c r="P11" s="54">
        <f t="shared" si="3"/>
        <v>31.732845820159241</v>
      </c>
    </row>
    <row r="12" spans="2:16" x14ac:dyDescent="0.35">
      <c r="B12" s="36">
        <v>44075</v>
      </c>
      <c r="C12" s="8">
        <v>25.400000000000002</v>
      </c>
      <c r="F12" s="18">
        <v>68</v>
      </c>
      <c r="G12" s="19">
        <v>35.402474053268683</v>
      </c>
      <c r="H12" s="13">
        <f>IF((C12-G12)&lt;=0,ABS((C12-G12))*10,(C12-G12)*100)</f>
        <v>100.02474053268682</v>
      </c>
      <c r="K12" s="18">
        <v>68</v>
      </c>
      <c r="L12" s="19">
        <v>35.402474053268683</v>
      </c>
      <c r="M12" s="19">
        <f t="shared" si="1"/>
        <v>33.63235035060525</v>
      </c>
      <c r="N12" s="19">
        <f t="shared" si="2"/>
        <v>37.172597755932117</v>
      </c>
      <c r="O12" s="19">
        <v>33.63235035060525</v>
      </c>
      <c r="P12" s="54">
        <f t="shared" si="3"/>
        <v>82.323503506052475</v>
      </c>
    </row>
    <row r="13" spans="2:16" x14ac:dyDescent="0.35">
      <c r="B13" s="36">
        <v>44105</v>
      </c>
      <c r="C13" s="8">
        <v>27.11</v>
      </c>
      <c r="F13" s="18">
        <v>69</v>
      </c>
      <c r="G13" s="19">
        <v>38.398037738500769</v>
      </c>
      <c r="H13" s="13">
        <f t="shared" si="0"/>
        <v>112.88037738500769</v>
      </c>
      <c r="K13" s="18">
        <v>69</v>
      </c>
      <c r="L13" s="19">
        <v>38.398037738500769</v>
      </c>
      <c r="M13" s="19">
        <f t="shared" si="1"/>
        <v>36.478135851575729</v>
      </c>
      <c r="N13" s="19">
        <f t="shared" si="2"/>
        <v>40.317939625425808</v>
      </c>
      <c r="O13" s="19">
        <v>36.478135851575729</v>
      </c>
      <c r="P13" s="54">
        <f t="shared" si="3"/>
        <v>93.681358515757296</v>
      </c>
    </row>
    <row r="14" spans="2:16" x14ac:dyDescent="0.35">
      <c r="B14" s="36">
        <v>44136</v>
      </c>
      <c r="C14" s="8">
        <v>79.11</v>
      </c>
      <c r="F14" s="18">
        <v>70</v>
      </c>
      <c r="G14" s="19">
        <v>77.105624215252519</v>
      </c>
      <c r="H14" s="13">
        <f t="shared" si="0"/>
        <v>200.43757847474808</v>
      </c>
      <c r="K14" s="18">
        <v>70</v>
      </c>
      <c r="L14" s="19">
        <v>77.105624215252519</v>
      </c>
      <c r="M14" s="19">
        <f t="shared" si="1"/>
        <v>73.250343004489892</v>
      </c>
      <c r="N14" s="19">
        <f t="shared" si="2"/>
        <v>80.960905426015145</v>
      </c>
      <c r="O14" s="19">
        <v>79.110010049406853</v>
      </c>
      <c r="P14" s="54">
        <f t="shared" si="3"/>
        <v>1.004940685334077E-4</v>
      </c>
    </row>
    <row r="15" spans="2:16" x14ac:dyDescent="0.35">
      <c r="B15" s="36">
        <v>44166</v>
      </c>
      <c r="C15" s="8">
        <v>66.819999999999993</v>
      </c>
      <c r="F15" s="18">
        <v>71</v>
      </c>
      <c r="G15" s="19">
        <v>70.97437498149182</v>
      </c>
      <c r="H15" s="13">
        <f t="shared" si="0"/>
        <v>41.543749814918272</v>
      </c>
      <c r="K15" s="18">
        <v>71</v>
      </c>
      <c r="L15" s="19">
        <v>70.97437498149182</v>
      </c>
      <c r="M15" s="19">
        <f t="shared" si="1"/>
        <v>67.425656232417225</v>
      </c>
      <c r="N15" s="19">
        <f t="shared" si="2"/>
        <v>74.523093730566416</v>
      </c>
      <c r="O15" s="19">
        <v>67.425656232417225</v>
      </c>
      <c r="P15" s="54">
        <f t="shared" si="3"/>
        <v>6.0565623241723188</v>
      </c>
    </row>
    <row r="17" spans="7:16" x14ac:dyDescent="0.35">
      <c r="G17" s="9" t="s">
        <v>46</v>
      </c>
      <c r="H17" s="12">
        <f>SUM(H4:H15)</f>
        <v>915.38149276476247</v>
      </c>
      <c r="O17" s="9" t="s">
        <v>47</v>
      </c>
      <c r="P17" s="53">
        <f>SUM(P4:P15)</f>
        <v>485.9030737136145</v>
      </c>
    </row>
    <row r="22" spans="7:16" x14ac:dyDescent="0.35">
      <c r="G22" s="9" t="s">
        <v>48</v>
      </c>
      <c r="H22" s="10"/>
      <c r="I22" s="10" t="s">
        <v>7</v>
      </c>
      <c r="J22" s="12">
        <f>H17-P17</f>
        <v>429.47841905114797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6801-5D18-4D3B-BA70-A78253E605A3}">
  <dimension ref="B3:AF105"/>
  <sheetViews>
    <sheetView showGridLines="0" topLeftCell="C1" workbookViewId="0">
      <selection activeCell="J11" sqref="J11"/>
    </sheetView>
  </sheetViews>
  <sheetFormatPr defaultRowHeight="14.5" x14ac:dyDescent="0.35"/>
  <cols>
    <col min="2" max="2" width="18.08984375" customWidth="1"/>
    <col min="3" max="3" width="8.90625" customWidth="1"/>
    <col min="4" max="4" width="8.26953125" style="34" bestFit="1" customWidth="1"/>
    <col min="5" max="5" width="15.7265625" style="34" customWidth="1"/>
    <col min="7" max="7" width="9.26953125" style="34" bestFit="1" customWidth="1"/>
    <col min="8" max="8" width="8.7265625" style="34"/>
    <col min="10" max="10" width="9.26953125" style="34" bestFit="1" customWidth="1"/>
    <col min="12" max="12" width="8.7265625" style="34"/>
    <col min="14" max="14" width="8.7265625" style="34"/>
    <col min="16" max="16" width="8.7265625" style="34"/>
    <col min="18" max="18" width="8.7265625" style="34"/>
    <col min="20" max="20" width="8.7265625" style="34"/>
    <col min="22" max="22" width="8.7265625" style="34"/>
    <col min="24" max="24" width="8.7265625" style="34"/>
    <col min="25" max="25" width="8.7265625" customWidth="1"/>
    <col min="26" max="26" width="8.54296875" style="34" bestFit="1" customWidth="1"/>
    <col min="28" max="28" width="8.7265625" style="34"/>
    <col min="30" max="30" width="8.7265625" style="34"/>
  </cols>
  <sheetData>
    <row r="3" spans="2:32" x14ac:dyDescent="0.35">
      <c r="B3" s="61" t="s">
        <v>64</v>
      </c>
      <c r="C3" s="2" t="s">
        <v>7</v>
      </c>
      <c r="D3" s="7">
        <f>SUM(J6:J105)*0.01</f>
        <v>38.392514563032456</v>
      </c>
      <c r="I3" s="62">
        <v>43831</v>
      </c>
      <c r="J3" s="63"/>
      <c r="K3" s="62">
        <v>43862</v>
      </c>
      <c r="L3" s="63"/>
      <c r="M3" s="62">
        <v>43891</v>
      </c>
      <c r="N3" s="63"/>
      <c r="O3" s="62">
        <v>43922</v>
      </c>
      <c r="P3" s="63"/>
      <c r="Q3" s="62">
        <v>43952</v>
      </c>
      <c r="R3" s="63"/>
      <c r="S3" s="62">
        <v>43983</v>
      </c>
      <c r="T3" s="63"/>
      <c r="U3" s="62">
        <v>44013</v>
      </c>
      <c r="V3" s="63"/>
      <c r="W3" s="62">
        <v>44044</v>
      </c>
      <c r="X3" s="63"/>
      <c r="Y3" s="62">
        <v>44075</v>
      </c>
      <c r="Z3" s="63"/>
      <c r="AA3" s="62">
        <v>44105</v>
      </c>
      <c r="AB3" s="63"/>
      <c r="AC3" s="62">
        <v>44136</v>
      </c>
      <c r="AD3" s="63"/>
      <c r="AE3" s="62">
        <v>44166</v>
      </c>
      <c r="AF3" s="63"/>
    </row>
    <row r="4" spans="2:32" s="34" customFormat="1" x14ac:dyDescent="0.35">
      <c r="B4" s="61" t="s">
        <v>65</v>
      </c>
      <c r="C4" s="2" t="s">
        <v>7</v>
      </c>
      <c r="D4" s="20">
        <f>SUM(L6:L105)*0.01</f>
        <v>33.375850765791718</v>
      </c>
      <c r="I4" s="21" t="s">
        <v>62</v>
      </c>
      <c r="J4" s="59">
        <v>71.522035189463566</v>
      </c>
      <c r="K4" s="21" t="s">
        <v>62</v>
      </c>
      <c r="L4" s="60">
        <v>20.901855459915542</v>
      </c>
      <c r="M4" s="21" t="s">
        <v>62</v>
      </c>
      <c r="N4" s="57">
        <v>20.319170444665168</v>
      </c>
      <c r="O4" s="21" t="s">
        <v>62</v>
      </c>
      <c r="P4" s="57">
        <v>55.450814195023504</v>
      </c>
      <c r="Q4" s="21" t="s">
        <v>62</v>
      </c>
      <c r="R4" s="57">
        <v>36.916709066133322</v>
      </c>
      <c r="S4" s="21" t="s">
        <v>62</v>
      </c>
      <c r="T4" s="57">
        <v>49.849039220338327</v>
      </c>
      <c r="U4" s="21" t="s">
        <v>62</v>
      </c>
      <c r="V4" s="57">
        <v>30.894748068311273</v>
      </c>
      <c r="W4" s="21" t="s">
        <v>62</v>
      </c>
      <c r="X4" s="57">
        <v>60.821141749530319</v>
      </c>
      <c r="Y4" s="21" t="s">
        <v>62</v>
      </c>
      <c r="Z4" s="57">
        <v>28.242225205528779</v>
      </c>
      <c r="AA4" s="21" t="s">
        <v>62</v>
      </c>
      <c r="AB4" s="56">
        <v>29.689767625444677</v>
      </c>
      <c r="AC4" s="21" t="s">
        <v>62</v>
      </c>
      <c r="AD4" s="58">
        <v>81.107237754145146</v>
      </c>
      <c r="AE4" s="21" t="s">
        <v>62</v>
      </c>
      <c r="AF4" s="58">
        <v>69.547540640112658</v>
      </c>
    </row>
    <row r="5" spans="2:32" s="34" customFormat="1" x14ac:dyDescent="0.35">
      <c r="B5" s="61" t="s">
        <v>66</v>
      </c>
      <c r="C5" s="2" t="s">
        <v>7</v>
      </c>
      <c r="D5" s="6">
        <f>SUM(N6:N105)*0.01</f>
        <v>36.54344662042066</v>
      </c>
      <c r="I5" s="21" t="s">
        <v>61</v>
      </c>
      <c r="J5" s="21" t="s">
        <v>76</v>
      </c>
      <c r="K5" s="22" t="s">
        <v>61</v>
      </c>
      <c r="L5" s="55" t="s">
        <v>76</v>
      </c>
      <c r="M5" s="22" t="s">
        <v>61</v>
      </c>
      <c r="N5" s="55" t="s">
        <v>76</v>
      </c>
      <c r="O5" s="22" t="s">
        <v>61</v>
      </c>
      <c r="P5" s="55" t="s">
        <v>76</v>
      </c>
      <c r="Q5" s="22" t="s">
        <v>61</v>
      </c>
      <c r="R5" s="55" t="s">
        <v>76</v>
      </c>
      <c r="S5" s="22" t="s">
        <v>61</v>
      </c>
      <c r="T5" s="55" t="s">
        <v>76</v>
      </c>
      <c r="U5" s="22" t="s">
        <v>61</v>
      </c>
      <c r="V5" s="55" t="s">
        <v>76</v>
      </c>
      <c r="W5" s="22" t="s">
        <v>61</v>
      </c>
      <c r="X5" s="55" t="s">
        <v>76</v>
      </c>
      <c r="Y5" s="22" t="s">
        <v>61</v>
      </c>
      <c r="Z5" s="55" t="s">
        <v>76</v>
      </c>
      <c r="AA5" s="21" t="s">
        <v>61</v>
      </c>
      <c r="AB5" s="55" t="s">
        <v>76</v>
      </c>
      <c r="AC5" s="22" t="s">
        <v>61</v>
      </c>
      <c r="AD5" s="19" t="s">
        <v>76</v>
      </c>
      <c r="AE5" s="24" t="s">
        <v>61</v>
      </c>
      <c r="AF5" s="22" t="s">
        <v>76</v>
      </c>
    </row>
    <row r="6" spans="2:32" x14ac:dyDescent="0.35">
      <c r="B6" s="61" t="s">
        <v>67</v>
      </c>
      <c r="C6" s="2" t="s">
        <v>7</v>
      </c>
      <c r="D6" s="6">
        <f>SUM(P6:P105)*0.01</f>
        <v>50.74265967061325</v>
      </c>
      <c r="I6" s="25">
        <v>69.084730159106456</v>
      </c>
      <c r="J6" s="25">
        <f>IF((I6-$J$4)&lt;= 0, 10*ABS((I6-$J$4)),100*(I6-$J$4))</f>
        <v>24.373050303571091</v>
      </c>
      <c r="K6" s="26">
        <v>20.291573262536428</v>
      </c>
      <c r="L6" s="27">
        <f>IF((K6-$L$4)&lt;= 0, 10*ABS((K6-$L$4)),100*(K6-$L$4))</f>
        <v>6.1028219737911371</v>
      </c>
      <c r="M6" s="26">
        <v>17.793715011443197</v>
      </c>
      <c r="N6" s="27">
        <f>IF((M6-$N$4)&lt;= 0, 10*ABS((M6-$N$4)),100*(M6-$N$4))</f>
        <v>25.254554332219712</v>
      </c>
      <c r="O6" s="26">
        <v>50.620366065363321</v>
      </c>
      <c r="P6" s="27">
        <f>IF((O6-$P$4)&lt;= 0, 10*ABS((O6-$P$4)),100*(O6-$P$4))</f>
        <v>48.304481296601836</v>
      </c>
      <c r="Q6" s="26">
        <v>33.878554573893318</v>
      </c>
      <c r="R6" s="27">
        <f>IF((Q6-$R$4)&lt;= 0, 10*ABS((Q6-$R$4)),100*(Q6-$R$4))</f>
        <v>30.381544922400039</v>
      </c>
      <c r="S6" s="26">
        <v>46.197225965668167</v>
      </c>
      <c r="T6" s="27">
        <f>IF((S6-$T$4)&lt;= 0, 10*ABS((S6-$T$4)),100*(S6-$T$4))</f>
        <v>36.518132546701594</v>
      </c>
      <c r="U6" s="26">
        <v>27.865665617524691</v>
      </c>
      <c r="V6" s="27">
        <f>IF((U6-$V$4)&lt;= 0, 10*ABS((U6-$V$4)),100*(U6-$V$4))</f>
        <v>30.290824507865821</v>
      </c>
      <c r="W6" s="26">
        <v>58.99836353148271</v>
      </c>
      <c r="X6" s="27">
        <f>IF((W6-$X$4)&lt;= 0, 10*ABS((W6-$X$4)),100*(W6-$X$4))</f>
        <v>18.227782180476098</v>
      </c>
      <c r="Y6" s="26">
        <v>28.481477489928782</v>
      </c>
      <c r="Z6" s="27">
        <f>IF((Y6-$Z$4)&lt;= 0, 10*ABS((Y6-$Z$4)),100*(Y6-$Z$4))</f>
        <v>23.925228440000268</v>
      </c>
      <c r="AA6" s="28">
        <v>25.026351939596267</v>
      </c>
      <c r="AB6" s="28">
        <f>IF((AA6-$AB$4)&lt;= 0, 10*ABS((AA6-$AB$4)),100*(AA6-$AB$4))</f>
        <v>46.634156858484097</v>
      </c>
      <c r="AC6" s="26">
        <v>76.194650975068726</v>
      </c>
      <c r="AD6" s="29">
        <f>IF((AC6-$AD$4)&lt;= 0, 10*ABS((AC6-$AD$4)),100*(AC6-$AD$4))</f>
        <v>49.125867790764204</v>
      </c>
      <c r="AE6" s="29">
        <v>65.838182857450121</v>
      </c>
      <c r="AF6" s="29">
        <f>IF((AE6-$AF$4)&lt;= 0, 10*ABS((AE6-$AF$4)),100*(AE6-$AF$4))</f>
        <v>37.093577826625364</v>
      </c>
    </row>
    <row r="7" spans="2:32" x14ac:dyDescent="0.35">
      <c r="B7" s="61" t="s">
        <v>68</v>
      </c>
      <c r="C7" s="2" t="s">
        <v>7</v>
      </c>
      <c r="D7" s="6">
        <f>SUM(R6:R105)*0.01</f>
        <v>90.783644390413286</v>
      </c>
      <c r="I7" s="28">
        <v>69.182975309032102</v>
      </c>
      <c r="J7" s="25">
        <f t="shared" ref="J7:J70" si="0">IF((I7-$J$4)&lt;= 0, 10*ABS((I7-$J$4)),100*(I7-$J$4))</f>
        <v>23.390598804314635</v>
      </c>
      <c r="K7" s="26">
        <v>17.07931651051091</v>
      </c>
      <c r="L7" s="27">
        <f t="shared" ref="L7:L70" si="1">IF((K7-$L$4)&lt;= 0, 10*ABS((K7-$L$4)),100*(K7-$L$4))</f>
        <v>38.225389494046311</v>
      </c>
      <c r="M7" s="26">
        <v>17.911497902809536</v>
      </c>
      <c r="N7" s="27">
        <f t="shared" ref="N7:N70" si="2">IF((M7-$N$4)&lt;= 0, 10*ABS((M7-$N$4)),100*(M7-$N$4))</f>
        <v>24.076725418556322</v>
      </c>
      <c r="O7" s="26">
        <v>52.917792574759417</v>
      </c>
      <c r="P7" s="27">
        <f t="shared" ref="P7:P70" si="3">IF((O7-$P$4)&lt;= 0, 10*ABS((O7-$P$4)),100*(O7-$P$4))</f>
        <v>25.330216202640869</v>
      </c>
      <c r="Q7" s="26">
        <v>32.517865592168754</v>
      </c>
      <c r="R7" s="27">
        <f t="shared" ref="R7:R70" si="4">IF((Q7-$R$4)&lt;= 0, 10*ABS((Q7-$R$4)),100*(Q7-$R$4))</f>
        <v>43.988434739645683</v>
      </c>
      <c r="S7" s="26">
        <v>47.692955445110066</v>
      </c>
      <c r="T7" s="27">
        <f t="shared" ref="T7:T70" si="5">IF((S7-$T$4)&lt;= 0, 10*ABS((S7-$T$4)),100*(S7-$T$4))</f>
        <v>21.560837752282609</v>
      </c>
      <c r="U7" s="26">
        <v>28.187587258230526</v>
      </c>
      <c r="V7" s="27">
        <f t="shared" ref="V7:V70" si="6">IF((U7-$V$4)&lt;= 0, 10*ABS((U7-$V$4)),100*(U7-$V$4))</f>
        <v>27.071608100807474</v>
      </c>
      <c r="W7" s="26">
        <v>56.252621513351343</v>
      </c>
      <c r="X7" s="27">
        <f t="shared" ref="X7:X70" si="7">IF((W7-$X$4)&lt;= 0, 10*ABS((W7-$X$4)),100*(W7-$X$4))</f>
        <v>45.685202361789763</v>
      </c>
      <c r="Y7" s="26">
        <v>23.711254505468251</v>
      </c>
      <c r="Z7" s="27">
        <f t="shared" ref="Z7:Z70" si="8">IF((Y7-$Z$4)&lt;= 0, 10*ABS((Y7-$Z$4)),100*(Y7-$Z$4))</f>
        <v>45.309707000605286</v>
      </c>
      <c r="AA7" s="28">
        <v>24.639141318225722</v>
      </c>
      <c r="AB7" s="28">
        <f t="shared" ref="AB7:AB70" si="9">IF((AA7-$AB$4)&lt;= 0, 10*ABS((AA7-$AB$4)),100*(AA7-$AB$4))</f>
        <v>50.506263072189554</v>
      </c>
      <c r="AC7" s="26">
        <v>78.422284070790568</v>
      </c>
      <c r="AD7" s="29">
        <f t="shared" ref="AD7:AD70" si="10">IF((AC7-$AD$4)&lt;= 0, 10*ABS((AC7-$AD$4)),100*(AC7-$AD$4))</f>
        <v>26.849536833545784</v>
      </c>
      <c r="AE7" s="29">
        <v>68.667002426624293</v>
      </c>
      <c r="AF7" s="29">
        <f t="shared" ref="AF7:AF70" si="11">IF((AE7-$AF$4)&lt;= 0, 10*ABS((AE7-$AF$4)),100*(AE7-$AF$4))</f>
        <v>8.8053821348836436</v>
      </c>
    </row>
    <row r="8" spans="2:32" x14ac:dyDescent="0.35">
      <c r="B8" s="61" t="s">
        <v>69</v>
      </c>
      <c r="C8" s="2" t="s">
        <v>7</v>
      </c>
      <c r="D8" s="6">
        <f>SUM(T6:T105)*0.01</f>
        <v>272.22894539574065</v>
      </c>
      <c r="I8" s="28">
        <v>66.72507747230874</v>
      </c>
      <c r="J8" s="25">
        <f t="shared" si="0"/>
        <v>47.969577171548252</v>
      </c>
      <c r="K8" s="26">
        <v>15.941119911788977</v>
      </c>
      <c r="L8" s="27">
        <f t="shared" si="1"/>
        <v>49.607355481265643</v>
      </c>
      <c r="M8" s="26">
        <v>17.26934054166589</v>
      </c>
      <c r="N8" s="27">
        <f t="shared" si="2"/>
        <v>30.498299029992779</v>
      </c>
      <c r="O8" s="26">
        <v>52.093510469330568</v>
      </c>
      <c r="P8" s="27">
        <f t="shared" si="3"/>
        <v>33.573037256929368</v>
      </c>
      <c r="Q8" s="26">
        <v>36.875232978115619</v>
      </c>
      <c r="R8" s="27">
        <f t="shared" si="4"/>
        <v>0.4147608801770275</v>
      </c>
      <c r="S8" s="26">
        <v>47.456112847383238</v>
      </c>
      <c r="T8" s="27">
        <f t="shared" si="5"/>
        <v>23.929263729550883</v>
      </c>
      <c r="U8" s="26">
        <v>26.897517056814355</v>
      </c>
      <c r="V8" s="27">
        <f t="shared" si="6"/>
        <v>39.972310114969183</v>
      </c>
      <c r="W8" s="26">
        <v>54.473115342582396</v>
      </c>
      <c r="X8" s="27">
        <f t="shared" si="7"/>
        <v>63.480264069479233</v>
      </c>
      <c r="Y8" s="26">
        <v>25.907026084517877</v>
      </c>
      <c r="Z8" s="27">
        <f t="shared" si="8"/>
        <v>23.35199121010902</v>
      </c>
      <c r="AA8" s="28">
        <v>25.799708662157641</v>
      </c>
      <c r="AB8" s="28">
        <f t="shared" si="9"/>
        <v>38.900589632870357</v>
      </c>
      <c r="AC8" s="26">
        <v>78.56689914391167</v>
      </c>
      <c r="AD8" s="29">
        <f t="shared" si="10"/>
        <v>25.403386102334764</v>
      </c>
      <c r="AE8" s="29">
        <v>66.421497075617694</v>
      </c>
      <c r="AF8" s="29">
        <f t="shared" si="11"/>
        <v>31.260435644949638</v>
      </c>
    </row>
    <row r="9" spans="2:32" x14ac:dyDescent="0.35">
      <c r="B9" s="61" t="s">
        <v>70</v>
      </c>
      <c r="C9" s="2" t="s">
        <v>7</v>
      </c>
      <c r="D9" s="6">
        <f>SUM(V6:V105)*0.01</f>
        <v>41.636023707194809</v>
      </c>
      <c r="I9" s="28">
        <v>66.510375016830736</v>
      </c>
      <c r="J9" s="25">
        <f t="shared" si="0"/>
        <v>50.116601726328298</v>
      </c>
      <c r="K9" s="26">
        <v>21.54544306143471</v>
      </c>
      <c r="L9" s="27">
        <f t="shared" si="1"/>
        <v>64.358760151916883</v>
      </c>
      <c r="M9" s="26">
        <v>16.232885622672306</v>
      </c>
      <c r="N9" s="27">
        <f t="shared" si="2"/>
        <v>40.862848219928622</v>
      </c>
      <c r="O9" s="26">
        <v>51.87937408439398</v>
      </c>
      <c r="P9" s="27">
        <f t="shared" si="3"/>
        <v>35.714401106295242</v>
      </c>
      <c r="Q9" s="26">
        <v>35.650691399821618</v>
      </c>
      <c r="R9" s="27">
        <f t="shared" si="4"/>
        <v>12.660176663117042</v>
      </c>
      <c r="S9" s="26">
        <v>47.132895639418848</v>
      </c>
      <c r="T9" s="27">
        <f t="shared" si="5"/>
        <v>27.161435809194785</v>
      </c>
      <c r="U9" s="26">
        <v>27.978571118912981</v>
      </c>
      <c r="V9" s="27">
        <f t="shared" si="6"/>
        <v>29.161769493982916</v>
      </c>
      <c r="W9" s="26">
        <v>61.447324298042219</v>
      </c>
      <c r="X9" s="27">
        <f t="shared" si="7"/>
        <v>62.618254851189903</v>
      </c>
      <c r="Y9" s="26">
        <v>24.182222684618029</v>
      </c>
      <c r="Z9" s="27">
        <f t="shared" si="8"/>
        <v>40.6000252091075</v>
      </c>
      <c r="AA9" s="28">
        <v>28.060909149954526</v>
      </c>
      <c r="AB9" s="28">
        <f t="shared" si="9"/>
        <v>16.288584754901514</v>
      </c>
      <c r="AC9" s="26">
        <v>79.664537385554652</v>
      </c>
      <c r="AD9" s="29">
        <f t="shared" si="10"/>
        <v>14.427003685904936</v>
      </c>
      <c r="AE9" s="29">
        <v>65.74366424492105</v>
      </c>
      <c r="AF9" s="29">
        <f t="shared" si="11"/>
        <v>38.038763951916081</v>
      </c>
    </row>
    <row r="10" spans="2:32" x14ac:dyDescent="0.35">
      <c r="B10" s="61" t="s">
        <v>71</v>
      </c>
      <c r="C10" s="2" t="s">
        <v>7</v>
      </c>
      <c r="D10" s="6">
        <f>SUM(X6:X105)*0.01</f>
        <v>42.292962593225184</v>
      </c>
      <c r="I10" s="28">
        <v>70.561606576237139</v>
      </c>
      <c r="J10" s="25">
        <f t="shared" si="0"/>
        <v>9.6042861322642636</v>
      </c>
      <c r="K10" s="26">
        <v>18.975623754077315</v>
      </c>
      <c r="L10" s="27">
        <f t="shared" si="1"/>
        <v>19.262317058382266</v>
      </c>
      <c r="M10" s="26">
        <v>18.089101403977818</v>
      </c>
      <c r="N10" s="27">
        <f t="shared" si="2"/>
        <v>22.300690406873507</v>
      </c>
      <c r="O10" s="26">
        <v>51.882566240067042</v>
      </c>
      <c r="P10" s="27">
        <f t="shared" si="3"/>
        <v>35.682479549564619</v>
      </c>
      <c r="Q10" s="26">
        <v>33.848835918597644</v>
      </c>
      <c r="R10" s="27">
        <f t="shared" si="4"/>
        <v>30.678731475356784</v>
      </c>
      <c r="S10" s="26">
        <v>49.461154456139091</v>
      </c>
      <c r="T10" s="27">
        <f t="shared" si="5"/>
        <v>3.8788476419923512</v>
      </c>
      <c r="U10" s="26">
        <v>25.2522078910232</v>
      </c>
      <c r="V10" s="27">
        <f t="shared" si="6"/>
        <v>56.425401772880726</v>
      </c>
      <c r="W10" s="26">
        <v>63.759069403200819</v>
      </c>
      <c r="X10" s="27">
        <f t="shared" si="7"/>
        <v>293.79276536704992</v>
      </c>
      <c r="Y10" s="26">
        <v>25.818350742450871</v>
      </c>
      <c r="Z10" s="27">
        <f t="shared" si="8"/>
        <v>24.238744630779081</v>
      </c>
      <c r="AA10" s="28">
        <v>24.291362311863885</v>
      </c>
      <c r="AB10" s="28">
        <f t="shared" si="9"/>
        <v>53.984053135807919</v>
      </c>
      <c r="AC10" s="26">
        <v>79.572818441224641</v>
      </c>
      <c r="AD10" s="29">
        <f t="shared" si="10"/>
        <v>15.344193129205053</v>
      </c>
      <c r="AE10" s="29">
        <v>64.691012202269718</v>
      </c>
      <c r="AF10" s="29">
        <f t="shared" si="11"/>
        <v>48.565284378429396</v>
      </c>
    </row>
    <row r="11" spans="2:32" x14ac:dyDescent="0.35">
      <c r="B11" s="61" t="s">
        <v>72</v>
      </c>
      <c r="C11" s="2" t="s">
        <v>7</v>
      </c>
      <c r="D11" s="6">
        <f>SUM(Z6:Z105)*0.01</f>
        <v>98.32780780146679</v>
      </c>
      <c r="I11" s="28">
        <v>71.198893226332146</v>
      </c>
      <c r="J11" s="25">
        <f t="shared" si="0"/>
        <v>3.2314196313141963</v>
      </c>
      <c r="K11" s="26">
        <v>16.639779340937626</v>
      </c>
      <c r="L11" s="27">
        <f t="shared" si="1"/>
        <v>42.620761189779159</v>
      </c>
      <c r="M11" s="26">
        <v>19.057325946808582</v>
      </c>
      <c r="N11" s="27">
        <f t="shared" si="2"/>
        <v>12.618444978565861</v>
      </c>
      <c r="O11" s="26">
        <v>51.254524423443335</v>
      </c>
      <c r="P11" s="27">
        <f t="shared" si="3"/>
        <v>41.962897715801688</v>
      </c>
      <c r="Q11" s="26">
        <v>35.385985344585279</v>
      </c>
      <c r="R11" s="27">
        <f t="shared" si="4"/>
        <v>15.307237215480427</v>
      </c>
      <c r="S11" s="26">
        <v>51.394462148064001</v>
      </c>
      <c r="T11" s="27">
        <f t="shared" si="5"/>
        <v>154.54229277256744</v>
      </c>
      <c r="U11" s="26">
        <v>29.103925252900147</v>
      </c>
      <c r="V11" s="27">
        <f t="shared" si="6"/>
        <v>17.908228154111256</v>
      </c>
      <c r="W11" s="26">
        <v>57.950335374703236</v>
      </c>
      <c r="X11" s="27">
        <f t="shared" si="7"/>
        <v>28.708063748270831</v>
      </c>
      <c r="Y11" s="26">
        <v>24.852435100407416</v>
      </c>
      <c r="Z11" s="27">
        <f t="shared" si="8"/>
        <v>33.897901051213637</v>
      </c>
      <c r="AA11" s="28">
        <v>29.195290884393035</v>
      </c>
      <c r="AB11" s="28">
        <f t="shared" si="9"/>
        <v>4.9447674105164197</v>
      </c>
      <c r="AC11" s="26">
        <v>80.120831410050826</v>
      </c>
      <c r="AD11" s="29">
        <f t="shared" si="10"/>
        <v>9.8640634409431982</v>
      </c>
      <c r="AE11" s="29">
        <v>69.657357182048216</v>
      </c>
      <c r="AF11" s="29">
        <f t="shared" si="11"/>
        <v>10.981654193555812</v>
      </c>
    </row>
    <row r="12" spans="2:32" x14ac:dyDescent="0.35">
      <c r="B12" s="61" t="s">
        <v>73</v>
      </c>
      <c r="C12" s="2" t="s">
        <v>7</v>
      </c>
      <c r="D12" s="6">
        <f>SUM(AB6:AB105)*0.01</f>
        <v>42.553935791313819</v>
      </c>
      <c r="I12" s="28">
        <v>69.631908511744371</v>
      </c>
      <c r="J12" s="25">
        <f t="shared" si="0"/>
        <v>18.90126677719195</v>
      </c>
      <c r="K12" s="26">
        <v>15.607842079628703</v>
      </c>
      <c r="L12" s="27">
        <f t="shared" si="1"/>
        <v>52.940133802868381</v>
      </c>
      <c r="M12" s="26">
        <v>21.000482217773222</v>
      </c>
      <c r="N12" s="27">
        <f t="shared" si="2"/>
        <v>68.131177310805313</v>
      </c>
      <c r="O12" s="26">
        <v>54.250759585361379</v>
      </c>
      <c r="P12" s="27">
        <f t="shared" si="3"/>
        <v>12.00054609662125</v>
      </c>
      <c r="Q12" s="26">
        <v>38.660697746833563</v>
      </c>
      <c r="R12" s="27">
        <f t="shared" si="4"/>
        <v>174.39886807002409</v>
      </c>
      <c r="S12" s="26">
        <v>47.296176392194056</v>
      </c>
      <c r="T12" s="27">
        <f t="shared" si="5"/>
        <v>25.528628281442707</v>
      </c>
      <c r="U12" s="26">
        <v>29.865121491346308</v>
      </c>
      <c r="V12" s="27">
        <f t="shared" si="6"/>
        <v>10.296265769649651</v>
      </c>
      <c r="W12" s="26">
        <v>60.819581886467056</v>
      </c>
      <c r="X12" s="27">
        <f t="shared" si="7"/>
        <v>1.5598630632638333E-2</v>
      </c>
      <c r="Y12" s="26">
        <v>23.285484399884034</v>
      </c>
      <c r="Z12" s="27">
        <f t="shared" si="8"/>
        <v>49.567408056447455</v>
      </c>
      <c r="AA12" s="28">
        <v>24.788050924929312</v>
      </c>
      <c r="AB12" s="28">
        <f t="shared" si="9"/>
        <v>49.017167005153652</v>
      </c>
      <c r="AC12" s="26">
        <v>79.524933770459668</v>
      </c>
      <c r="AD12" s="29">
        <f t="shared" si="10"/>
        <v>15.823039836854775</v>
      </c>
      <c r="AE12" s="29">
        <v>71.691358161433087</v>
      </c>
      <c r="AF12" s="29">
        <f t="shared" si="11"/>
        <v>214.38175213204289</v>
      </c>
    </row>
    <row r="13" spans="2:32" x14ac:dyDescent="0.35">
      <c r="B13" s="61" t="s">
        <v>74</v>
      </c>
      <c r="C13" s="2" t="s">
        <v>7</v>
      </c>
      <c r="D13" s="6">
        <f>SUM(AD6:AD105)*0.01</f>
        <v>41.099833817533636</v>
      </c>
      <c r="I13" s="28">
        <v>67.214059643897087</v>
      </c>
      <c r="J13" s="25">
        <f t="shared" si="0"/>
        <v>43.079755455664781</v>
      </c>
      <c r="K13" s="26">
        <v>18.288652261871427</v>
      </c>
      <c r="L13" s="27">
        <f t="shared" si="1"/>
        <v>26.132031980441148</v>
      </c>
      <c r="M13" s="26">
        <v>17.151617166030356</v>
      </c>
      <c r="N13" s="27">
        <f t="shared" si="2"/>
        <v>31.675532786348128</v>
      </c>
      <c r="O13" s="26">
        <v>51.362269869571705</v>
      </c>
      <c r="P13" s="27">
        <f t="shared" si="3"/>
        <v>40.885443254517995</v>
      </c>
      <c r="Q13" s="26">
        <v>35.853853595332126</v>
      </c>
      <c r="R13" s="27">
        <f t="shared" si="4"/>
        <v>10.628554708011961</v>
      </c>
      <c r="S13" s="26">
        <v>45.586328045252117</v>
      </c>
      <c r="T13" s="27">
        <f t="shared" si="5"/>
        <v>42.627111750862099</v>
      </c>
      <c r="U13" s="26">
        <v>28.04987925708777</v>
      </c>
      <c r="V13" s="27">
        <f t="shared" si="6"/>
        <v>28.448688112235025</v>
      </c>
      <c r="W13" s="26">
        <v>59.730471936897295</v>
      </c>
      <c r="X13" s="27">
        <f t="shared" si="7"/>
        <v>10.906698126330241</v>
      </c>
      <c r="Y13" s="26">
        <v>24.936301746552871</v>
      </c>
      <c r="Z13" s="27">
        <f t="shared" si="8"/>
        <v>33.059234589759079</v>
      </c>
      <c r="AA13" s="28">
        <v>25.17133341344563</v>
      </c>
      <c r="AB13" s="28">
        <f t="shared" si="9"/>
        <v>45.184342119990468</v>
      </c>
      <c r="AC13" s="26">
        <v>81.237327489596566</v>
      </c>
      <c r="AD13" s="29">
        <f t="shared" si="10"/>
        <v>13.008973545142055</v>
      </c>
      <c r="AE13" s="29">
        <v>67.940744226950201</v>
      </c>
      <c r="AF13" s="29">
        <f t="shared" si="11"/>
        <v>16.067964131624564</v>
      </c>
    </row>
    <row r="14" spans="2:32" x14ac:dyDescent="0.35">
      <c r="B14" s="61" t="s">
        <v>75</v>
      </c>
      <c r="C14" s="2" t="s">
        <v>7</v>
      </c>
      <c r="D14" s="6">
        <f>SUM(AF6:AF105)*0.01</f>
        <v>34.36884511387602</v>
      </c>
      <c r="I14" s="28">
        <v>72.935646613779312</v>
      </c>
      <c r="J14" s="25">
        <f t="shared" si="0"/>
        <v>141.36114243157465</v>
      </c>
      <c r="K14" s="26">
        <v>17.424551314428836</v>
      </c>
      <c r="L14" s="27">
        <f t="shared" si="1"/>
        <v>34.773041454867055</v>
      </c>
      <c r="M14" s="26">
        <v>16.627645680868643</v>
      </c>
      <c r="N14" s="27">
        <f t="shared" si="2"/>
        <v>36.915247637965258</v>
      </c>
      <c r="O14" s="26">
        <v>51.587440520844005</v>
      </c>
      <c r="P14" s="27">
        <f t="shared" si="3"/>
        <v>38.633736741794991</v>
      </c>
      <c r="Q14" s="26">
        <v>32.552651214573984</v>
      </c>
      <c r="R14" s="27">
        <f t="shared" si="4"/>
        <v>43.640578515593376</v>
      </c>
      <c r="S14" s="26">
        <v>45.896152377414793</v>
      </c>
      <c r="T14" s="27">
        <f t="shared" si="5"/>
        <v>39.528868429235331</v>
      </c>
      <c r="U14" s="26">
        <v>26.482250953304789</v>
      </c>
      <c r="V14" s="27">
        <f t="shared" si="6"/>
        <v>44.124971150064844</v>
      </c>
      <c r="W14" s="26">
        <v>61.100877818629208</v>
      </c>
      <c r="X14" s="27">
        <f t="shared" si="7"/>
        <v>27.973606909888815</v>
      </c>
      <c r="Y14" s="26">
        <v>24.3896439751685</v>
      </c>
      <c r="Z14" s="27">
        <f t="shared" si="8"/>
        <v>38.525812303602791</v>
      </c>
      <c r="AA14" s="28">
        <v>25.318698120392938</v>
      </c>
      <c r="AB14" s="28">
        <f t="shared" si="9"/>
        <v>43.710695050517394</v>
      </c>
      <c r="AC14" s="26">
        <v>81.081283911692864</v>
      </c>
      <c r="AD14" s="29">
        <f t="shared" si="10"/>
        <v>0.25953842452281606</v>
      </c>
      <c r="AE14" s="29">
        <v>67.844091846356491</v>
      </c>
      <c r="AF14" s="29">
        <f t="shared" si="11"/>
        <v>17.034487937561664</v>
      </c>
    </row>
    <row r="15" spans="2:32" x14ac:dyDescent="0.35">
      <c r="B15" s="34"/>
      <c r="I15" s="28">
        <v>67.648097746581627</v>
      </c>
      <c r="J15" s="25">
        <f t="shared" si="0"/>
        <v>38.739374428819389</v>
      </c>
      <c r="K15" s="26">
        <v>17.568600948498045</v>
      </c>
      <c r="L15" s="27">
        <f t="shared" si="1"/>
        <v>33.33254511417497</v>
      </c>
      <c r="M15" s="26">
        <v>19.469812366418186</v>
      </c>
      <c r="N15" s="27">
        <f t="shared" si="2"/>
        <v>8.4935807824698273</v>
      </c>
      <c r="O15" s="26">
        <v>52.945861065251755</v>
      </c>
      <c r="P15" s="27">
        <f t="shared" si="3"/>
        <v>25.049531297717493</v>
      </c>
      <c r="Q15" s="26">
        <v>30.810497316122976</v>
      </c>
      <c r="R15" s="27">
        <f t="shared" si="4"/>
        <v>61.062117500103454</v>
      </c>
      <c r="S15" s="26">
        <v>42.894975731358535</v>
      </c>
      <c r="T15" s="27">
        <f t="shared" si="5"/>
        <v>69.540634889797914</v>
      </c>
      <c r="U15" s="26">
        <v>27.109628311890024</v>
      </c>
      <c r="V15" s="27">
        <f t="shared" si="6"/>
        <v>37.851197564212491</v>
      </c>
      <c r="W15" s="26">
        <v>62.241652222285431</v>
      </c>
      <c r="X15" s="27">
        <f t="shared" si="7"/>
        <v>142.05104727551117</v>
      </c>
      <c r="Y15" s="26">
        <v>24.267756663502055</v>
      </c>
      <c r="Z15" s="27">
        <f t="shared" si="8"/>
        <v>39.744685420267238</v>
      </c>
      <c r="AA15" s="28">
        <v>25.224573071400492</v>
      </c>
      <c r="AB15" s="28">
        <f t="shared" si="9"/>
        <v>44.651945540441851</v>
      </c>
      <c r="AC15" s="26">
        <v>74.678759041676585</v>
      </c>
      <c r="AD15" s="29">
        <f t="shared" si="10"/>
        <v>64.284787124685607</v>
      </c>
      <c r="AE15" s="29">
        <v>65.663134822338975</v>
      </c>
      <c r="AF15" s="29">
        <f t="shared" si="11"/>
        <v>38.844058177736827</v>
      </c>
    </row>
    <row r="16" spans="2:32" x14ac:dyDescent="0.35">
      <c r="B16" s="2" t="s">
        <v>49</v>
      </c>
      <c r="C16" s="2" t="s">
        <v>7</v>
      </c>
      <c r="D16" s="7">
        <f>J4</f>
        <v>71.522035189463566</v>
      </c>
      <c r="I16" s="28">
        <v>68.945163537139095</v>
      </c>
      <c r="J16" s="25">
        <f t="shared" si="0"/>
        <v>25.768716523244706</v>
      </c>
      <c r="K16" s="26">
        <v>20.901855042089775</v>
      </c>
      <c r="L16" s="27">
        <f t="shared" si="1"/>
        <v>4.1782576687410256E-6</v>
      </c>
      <c r="M16" s="26">
        <v>17.238347485791611</v>
      </c>
      <c r="N16" s="27">
        <f t="shared" si="2"/>
        <v>30.808229588735578</v>
      </c>
      <c r="O16" s="26">
        <v>49.440236723190246</v>
      </c>
      <c r="P16" s="27">
        <f t="shared" si="3"/>
        <v>60.105774718332583</v>
      </c>
      <c r="Q16" s="26">
        <v>36.550526683175086</v>
      </c>
      <c r="R16" s="27">
        <f t="shared" si="4"/>
        <v>3.6618238295823602</v>
      </c>
      <c r="S16" s="26">
        <v>46.953538247844584</v>
      </c>
      <c r="T16" s="27">
        <f t="shared" si="5"/>
        <v>28.955009724937426</v>
      </c>
      <c r="U16" s="26">
        <v>25.299775106748314</v>
      </c>
      <c r="V16" s="27">
        <f t="shared" si="6"/>
        <v>55.949729615629593</v>
      </c>
      <c r="W16" s="26">
        <v>58.579177192906371</v>
      </c>
      <c r="X16" s="27">
        <f t="shared" si="7"/>
        <v>22.419645566239481</v>
      </c>
      <c r="Y16" s="26">
        <v>29.62674444969759</v>
      </c>
      <c r="Z16" s="27">
        <f t="shared" si="8"/>
        <v>138.45192441688107</v>
      </c>
      <c r="AA16" s="28">
        <v>31.897525930593236</v>
      </c>
      <c r="AB16" s="28">
        <f t="shared" si="9"/>
        <v>220.7758305148559</v>
      </c>
      <c r="AC16" s="26">
        <v>78.174458386488951</v>
      </c>
      <c r="AD16" s="29">
        <f t="shared" si="10"/>
        <v>29.327793676561953</v>
      </c>
      <c r="AE16" s="29">
        <v>64.667880000133906</v>
      </c>
      <c r="AF16" s="29">
        <f t="shared" si="11"/>
        <v>48.796606399787521</v>
      </c>
    </row>
    <row r="17" spans="2:32" x14ac:dyDescent="0.35">
      <c r="B17" s="2" t="s">
        <v>50</v>
      </c>
      <c r="C17" s="2" t="s">
        <v>7</v>
      </c>
      <c r="D17" s="7">
        <f>L4</f>
        <v>20.901855459915542</v>
      </c>
      <c r="I17" s="28">
        <v>70.018261956923155</v>
      </c>
      <c r="J17" s="25">
        <f t="shared" si="0"/>
        <v>15.037732325404107</v>
      </c>
      <c r="K17" s="26">
        <v>15.27682384873191</v>
      </c>
      <c r="L17" s="27">
        <f t="shared" si="1"/>
        <v>56.250316111836312</v>
      </c>
      <c r="M17" s="26">
        <v>17.360296949679103</v>
      </c>
      <c r="N17" s="27">
        <f t="shared" si="2"/>
        <v>29.588734949860651</v>
      </c>
      <c r="O17" s="26">
        <v>52.373747413824169</v>
      </c>
      <c r="P17" s="27">
        <f t="shared" si="3"/>
        <v>30.770667811993349</v>
      </c>
      <c r="Q17" s="26">
        <v>33.171630091610211</v>
      </c>
      <c r="R17" s="27">
        <f t="shared" si="4"/>
        <v>37.450789745231106</v>
      </c>
      <c r="S17" s="26">
        <v>49.244205926809649</v>
      </c>
      <c r="T17" s="27">
        <f t="shared" si="5"/>
        <v>6.0483329352867798</v>
      </c>
      <c r="U17" s="26">
        <v>29.276932777688351</v>
      </c>
      <c r="V17" s="27">
        <f t="shared" si="6"/>
        <v>16.178152906229215</v>
      </c>
      <c r="W17" s="26">
        <v>55.7025977200325</v>
      </c>
      <c r="X17" s="27">
        <f t="shared" si="7"/>
        <v>51.185440294978193</v>
      </c>
      <c r="Y17" s="26">
        <v>27.556715755937365</v>
      </c>
      <c r="Z17" s="27">
        <f t="shared" si="8"/>
        <v>6.8550944959141447</v>
      </c>
      <c r="AA17" s="28">
        <v>26.893729332776608</v>
      </c>
      <c r="AB17" s="28">
        <f t="shared" si="9"/>
        <v>27.960382926680687</v>
      </c>
      <c r="AC17" s="26">
        <v>78.988479921698399</v>
      </c>
      <c r="AD17" s="29">
        <f t="shared" si="10"/>
        <v>21.187578324467466</v>
      </c>
      <c r="AE17" s="29">
        <v>69.788572615872198</v>
      </c>
      <c r="AF17" s="29">
        <f t="shared" si="11"/>
        <v>24.103197575954027</v>
      </c>
    </row>
    <row r="18" spans="2:32" x14ac:dyDescent="0.35">
      <c r="B18" s="2" t="s">
        <v>51</v>
      </c>
      <c r="C18" s="2" t="s">
        <v>7</v>
      </c>
      <c r="D18" s="7">
        <f>N4</f>
        <v>20.319170444665168</v>
      </c>
      <c r="I18" s="28">
        <v>68.579797453200769</v>
      </c>
      <c r="J18" s="25">
        <f t="shared" si="0"/>
        <v>29.422377362627969</v>
      </c>
      <c r="K18" s="26">
        <v>19.624501577954501</v>
      </c>
      <c r="L18" s="27">
        <f t="shared" si="1"/>
        <v>12.773538819610408</v>
      </c>
      <c r="M18" s="26">
        <v>22.895064875438422</v>
      </c>
      <c r="N18" s="27">
        <f t="shared" si="2"/>
        <v>257.58944307732531</v>
      </c>
      <c r="O18" s="26">
        <v>48.338122866041324</v>
      </c>
      <c r="P18" s="27">
        <f t="shared" si="3"/>
        <v>71.1269132898218</v>
      </c>
      <c r="Q18" s="26">
        <v>34.485863969497046</v>
      </c>
      <c r="R18" s="27">
        <f t="shared" si="4"/>
        <v>24.308450966362756</v>
      </c>
      <c r="S18" s="26">
        <v>47.09423528033777</v>
      </c>
      <c r="T18" s="27">
        <f t="shared" si="5"/>
        <v>27.548039400005564</v>
      </c>
      <c r="U18" s="26">
        <v>30.143767407186932</v>
      </c>
      <c r="V18" s="27">
        <f t="shared" si="6"/>
        <v>7.5098066112434125</v>
      </c>
      <c r="W18" s="26">
        <v>62.433965795226889</v>
      </c>
      <c r="X18" s="27">
        <f t="shared" si="7"/>
        <v>161.28240456965699</v>
      </c>
      <c r="Y18" s="26">
        <v>26.152400555103288</v>
      </c>
      <c r="Z18" s="27">
        <f t="shared" si="8"/>
        <v>20.898246504254914</v>
      </c>
      <c r="AA18" s="28">
        <v>23.873219262835924</v>
      </c>
      <c r="AB18" s="28">
        <f t="shared" si="9"/>
        <v>58.165483626087529</v>
      </c>
      <c r="AC18" s="26">
        <v>84.080900916333007</v>
      </c>
      <c r="AD18" s="29">
        <f t="shared" si="10"/>
        <v>297.36631621878615</v>
      </c>
      <c r="AE18" s="29">
        <v>70.024026768157427</v>
      </c>
      <c r="AF18" s="29">
        <f t="shared" si="11"/>
        <v>47.648612804476898</v>
      </c>
    </row>
    <row r="19" spans="2:32" x14ac:dyDescent="0.35">
      <c r="B19" s="2" t="s">
        <v>52</v>
      </c>
      <c r="C19" s="2" t="s">
        <v>7</v>
      </c>
      <c r="D19" s="7">
        <f>P4</f>
        <v>55.450814195023504</v>
      </c>
      <c r="I19" s="28">
        <v>69.981493862079631</v>
      </c>
      <c r="J19" s="25">
        <f t="shared" si="0"/>
        <v>15.405413273839343</v>
      </c>
      <c r="K19" s="26">
        <v>18.711944820273352</v>
      </c>
      <c r="L19" s="27">
        <f t="shared" si="1"/>
        <v>21.899106396421892</v>
      </c>
      <c r="M19" s="26">
        <v>18.483112374439933</v>
      </c>
      <c r="N19" s="27">
        <f t="shared" si="2"/>
        <v>18.360580702252349</v>
      </c>
      <c r="O19" s="26">
        <v>56.042288035963225</v>
      </c>
      <c r="P19" s="27">
        <f t="shared" si="3"/>
        <v>59.147384093972022</v>
      </c>
      <c r="Q19" s="26">
        <v>35.114956364180692</v>
      </c>
      <c r="R19" s="27">
        <f t="shared" si="4"/>
        <v>18.017527019526298</v>
      </c>
      <c r="S19" s="26">
        <v>44.914419684143184</v>
      </c>
      <c r="T19" s="27">
        <f t="shared" si="5"/>
        <v>49.34619536195143</v>
      </c>
      <c r="U19" s="26">
        <v>26.241805080369208</v>
      </c>
      <c r="V19" s="27">
        <f t="shared" si="6"/>
        <v>46.529429879420654</v>
      </c>
      <c r="W19" s="26">
        <v>59.187671646541148</v>
      </c>
      <c r="X19" s="27">
        <f t="shared" si="7"/>
        <v>16.334701029891718</v>
      </c>
      <c r="Y19" s="26">
        <v>25.993357109163565</v>
      </c>
      <c r="Z19" s="27">
        <f t="shared" si="8"/>
        <v>22.488680963652143</v>
      </c>
      <c r="AA19" s="28">
        <v>24.825032876030473</v>
      </c>
      <c r="AB19" s="28">
        <f t="shared" si="9"/>
        <v>48.647347494142039</v>
      </c>
      <c r="AC19" s="26">
        <v>79.734950423117652</v>
      </c>
      <c r="AD19" s="29">
        <f t="shared" si="10"/>
        <v>13.722873310274935</v>
      </c>
      <c r="AE19" s="29">
        <v>67.2098788975009</v>
      </c>
      <c r="AF19" s="29">
        <f t="shared" si="11"/>
        <v>23.376617426117576</v>
      </c>
    </row>
    <row r="20" spans="2:32" x14ac:dyDescent="0.35">
      <c r="B20" s="2" t="s">
        <v>53</v>
      </c>
      <c r="C20" s="2" t="s">
        <v>7</v>
      </c>
      <c r="D20" s="7">
        <f>R4</f>
        <v>36.916709066133322</v>
      </c>
      <c r="I20" s="28">
        <v>66.351657919755979</v>
      </c>
      <c r="J20" s="25">
        <f t="shared" si="0"/>
        <v>51.703772697075863</v>
      </c>
      <c r="K20" s="26">
        <v>20.23357746515661</v>
      </c>
      <c r="L20" s="27">
        <f t="shared" si="1"/>
        <v>6.6827799475893102</v>
      </c>
      <c r="M20" s="26">
        <v>18.964949289262929</v>
      </c>
      <c r="N20" s="27">
        <f t="shared" si="2"/>
        <v>13.542211554022394</v>
      </c>
      <c r="O20" s="26">
        <v>53.416890601931627</v>
      </c>
      <c r="P20" s="27">
        <f t="shared" si="3"/>
        <v>20.339235930918775</v>
      </c>
      <c r="Q20" s="26">
        <v>34.854464309145463</v>
      </c>
      <c r="R20" s="27">
        <f t="shared" si="4"/>
        <v>20.622447569878588</v>
      </c>
      <c r="S20" s="26">
        <v>46.929664185374051</v>
      </c>
      <c r="T20" s="27">
        <f t="shared" si="5"/>
        <v>29.193750349642755</v>
      </c>
      <c r="U20" s="26">
        <v>28.500342489643351</v>
      </c>
      <c r="V20" s="27">
        <f t="shared" si="6"/>
        <v>23.944055786679215</v>
      </c>
      <c r="W20" s="26">
        <v>60.713271992868286</v>
      </c>
      <c r="X20" s="27">
        <f t="shared" si="7"/>
        <v>1.0786975666203347</v>
      </c>
      <c r="Y20" s="26">
        <v>25.357247463682363</v>
      </c>
      <c r="Z20" s="27">
        <f t="shared" si="8"/>
        <v>28.849777418464164</v>
      </c>
      <c r="AA20" s="28">
        <v>30.344319910487052</v>
      </c>
      <c r="AB20" s="28">
        <f t="shared" si="9"/>
        <v>65.455228504237439</v>
      </c>
      <c r="AC20" s="26">
        <v>81.709732515646564</v>
      </c>
      <c r="AD20" s="29">
        <f t="shared" si="10"/>
        <v>60.249476150141845</v>
      </c>
      <c r="AE20" s="29">
        <v>66.151043183624239</v>
      </c>
      <c r="AF20" s="29">
        <f t="shared" si="11"/>
        <v>33.964974564884187</v>
      </c>
    </row>
    <row r="21" spans="2:32" x14ac:dyDescent="0.35">
      <c r="B21" s="2" t="s">
        <v>54</v>
      </c>
      <c r="C21" s="2" t="s">
        <v>7</v>
      </c>
      <c r="D21" s="7">
        <f>T4</f>
        <v>49.849039220338327</v>
      </c>
      <c r="I21" s="28">
        <v>72.80926962544568</v>
      </c>
      <c r="J21" s="25">
        <f t="shared" si="0"/>
        <v>128.72344359821142</v>
      </c>
      <c r="K21" s="26">
        <v>19.720140838575414</v>
      </c>
      <c r="L21" s="27">
        <f t="shared" si="1"/>
        <v>11.817146213401273</v>
      </c>
      <c r="M21" s="26">
        <v>19.175858455622372</v>
      </c>
      <c r="N21" s="27">
        <f t="shared" si="2"/>
        <v>11.433119890427967</v>
      </c>
      <c r="O21" s="26">
        <v>50.988518684865994</v>
      </c>
      <c r="P21" s="27">
        <f t="shared" si="3"/>
        <v>44.622955101575101</v>
      </c>
      <c r="Q21" s="26">
        <v>36.353228511103552</v>
      </c>
      <c r="R21" s="27">
        <f t="shared" si="4"/>
        <v>5.634805550297699</v>
      </c>
      <c r="S21" s="26">
        <v>43.474214640787949</v>
      </c>
      <c r="T21" s="27">
        <f t="shared" si="5"/>
        <v>63.748245795503777</v>
      </c>
      <c r="U21" s="26">
        <v>26.222808361866235</v>
      </c>
      <c r="V21" s="27">
        <f t="shared" si="6"/>
        <v>46.719397064450376</v>
      </c>
      <c r="W21" s="26">
        <v>57.199760880268769</v>
      </c>
      <c r="X21" s="27">
        <f t="shared" si="7"/>
        <v>36.213808692615501</v>
      </c>
      <c r="Y21" s="26">
        <v>23.596426223749464</v>
      </c>
      <c r="Z21" s="27">
        <f t="shared" si="8"/>
        <v>46.457989817793148</v>
      </c>
      <c r="AA21" s="28">
        <v>27.433608875396867</v>
      </c>
      <c r="AB21" s="28">
        <f t="shared" si="9"/>
        <v>22.561587500478097</v>
      </c>
      <c r="AC21" s="26">
        <v>78.361182615020923</v>
      </c>
      <c r="AD21" s="29">
        <f t="shared" si="10"/>
        <v>27.460551391242234</v>
      </c>
      <c r="AE21" s="29">
        <v>66.245140601745049</v>
      </c>
      <c r="AF21" s="29">
        <f t="shared" si="11"/>
        <v>33.024000383676082</v>
      </c>
    </row>
    <row r="22" spans="2:32" x14ac:dyDescent="0.35">
      <c r="B22" s="2" t="s">
        <v>55</v>
      </c>
      <c r="C22" s="2" t="s">
        <v>7</v>
      </c>
      <c r="D22" s="7">
        <f>V4</f>
        <v>30.894748068311273</v>
      </c>
      <c r="I22" s="28">
        <v>68.570255191402666</v>
      </c>
      <c r="J22" s="25">
        <f t="shared" si="0"/>
        <v>29.517799980608999</v>
      </c>
      <c r="K22" s="26">
        <v>21.18656997627739</v>
      </c>
      <c r="L22" s="27">
        <f t="shared" si="1"/>
        <v>28.471451636184852</v>
      </c>
      <c r="M22" s="26">
        <v>16.254431870697847</v>
      </c>
      <c r="N22" s="27">
        <f t="shared" si="2"/>
        <v>40.647385739673219</v>
      </c>
      <c r="O22" s="26">
        <v>52.270436915994878</v>
      </c>
      <c r="P22" s="27">
        <f t="shared" si="3"/>
        <v>31.80377279028626</v>
      </c>
      <c r="Q22" s="26">
        <v>36.338762009738652</v>
      </c>
      <c r="R22" s="27">
        <f t="shared" si="4"/>
        <v>5.7794705639467026</v>
      </c>
      <c r="S22" s="26">
        <v>46.857142859775223</v>
      </c>
      <c r="T22" s="27">
        <f t="shared" si="5"/>
        <v>29.918963605631035</v>
      </c>
      <c r="U22" s="26">
        <v>24.303495254417541</v>
      </c>
      <c r="V22" s="27">
        <f t="shared" si="6"/>
        <v>65.912528138937319</v>
      </c>
      <c r="W22" s="26">
        <v>55.730179286542736</v>
      </c>
      <c r="X22" s="27">
        <f t="shared" si="7"/>
        <v>50.909624629875836</v>
      </c>
      <c r="Y22" s="26">
        <v>23.750755779552719</v>
      </c>
      <c r="Z22" s="27">
        <f t="shared" si="8"/>
        <v>44.914694259760601</v>
      </c>
      <c r="AA22" s="28">
        <v>27.782386327419864</v>
      </c>
      <c r="AB22" s="28">
        <f t="shared" si="9"/>
        <v>19.073812980248128</v>
      </c>
      <c r="AC22" s="26">
        <v>77.503399833836198</v>
      </c>
      <c r="AD22" s="29">
        <f t="shared" si="10"/>
        <v>36.038379203089477</v>
      </c>
      <c r="AE22" s="29">
        <v>64.903559501332651</v>
      </c>
      <c r="AF22" s="29">
        <f t="shared" si="11"/>
        <v>46.439811387800063</v>
      </c>
    </row>
    <row r="23" spans="2:32" x14ac:dyDescent="0.35">
      <c r="B23" s="2" t="s">
        <v>56</v>
      </c>
      <c r="C23" s="2" t="s">
        <v>7</v>
      </c>
      <c r="D23" s="7">
        <f>X4</f>
        <v>60.821141749530319</v>
      </c>
      <c r="I23" s="28">
        <v>70.642714020247936</v>
      </c>
      <c r="J23" s="25">
        <f t="shared" si="0"/>
        <v>8.7932116921562908</v>
      </c>
      <c r="K23" s="26">
        <v>17.428909704891819</v>
      </c>
      <c r="L23" s="27">
        <f t="shared" si="1"/>
        <v>34.729457550237228</v>
      </c>
      <c r="M23" s="26">
        <v>21.4543231127202</v>
      </c>
      <c r="N23" s="27">
        <f t="shared" si="2"/>
        <v>113.51526680550315</v>
      </c>
      <c r="O23" s="26">
        <v>53.503349443762154</v>
      </c>
      <c r="P23" s="27">
        <f t="shared" si="3"/>
        <v>19.474647512613501</v>
      </c>
      <c r="Q23" s="26">
        <v>33.860984915483364</v>
      </c>
      <c r="R23" s="27">
        <f t="shared" si="4"/>
        <v>30.557241506499579</v>
      </c>
      <c r="S23" s="26">
        <v>50.322991155163905</v>
      </c>
      <c r="T23" s="27">
        <f t="shared" si="5"/>
        <v>47.395193482557829</v>
      </c>
      <c r="U23" s="26">
        <v>29.384334824187246</v>
      </c>
      <c r="V23" s="27">
        <f t="shared" si="6"/>
        <v>15.104132441240274</v>
      </c>
      <c r="W23" s="26">
        <v>58.918727156610082</v>
      </c>
      <c r="X23" s="27">
        <f t="shared" si="7"/>
        <v>19.024145929202376</v>
      </c>
      <c r="Y23" s="26">
        <v>25.210765713792949</v>
      </c>
      <c r="Z23" s="27">
        <f t="shared" si="8"/>
        <v>30.314594917358306</v>
      </c>
      <c r="AA23" s="28">
        <v>30.277537838817462</v>
      </c>
      <c r="AB23" s="28">
        <f t="shared" si="9"/>
        <v>58.777021337278512</v>
      </c>
      <c r="AC23" s="26">
        <v>77.423719004281011</v>
      </c>
      <c r="AD23" s="29">
        <f t="shared" si="10"/>
        <v>36.835187498641346</v>
      </c>
      <c r="AE23" s="29">
        <v>69.372629762710702</v>
      </c>
      <c r="AF23" s="29">
        <f t="shared" si="11"/>
        <v>1.749108774019561</v>
      </c>
    </row>
    <row r="24" spans="2:32" x14ac:dyDescent="0.35">
      <c r="B24" s="2" t="s">
        <v>57</v>
      </c>
      <c r="C24" s="2" t="s">
        <v>7</v>
      </c>
      <c r="D24" s="7">
        <f>Z4</f>
        <v>28.242225205528779</v>
      </c>
      <c r="I24" s="28">
        <v>70.909116811045052</v>
      </c>
      <c r="J24" s="25">
        <f t="shared" si="0"/>
        <v>6.1291837841851304</v>
      </c>
      <c r="K24" s="26">
        <v>17.100036525727358</v>
      </c>
      <c r="L24" s="27">
        <f t="shared" si="1"/>
        <v>38.018189341881836</v>
      </c>
      <c r="M24" s="26">
        <v>20.318855755850432</v>
      </c>
      <c r="N24" s="27">
        <f t="shared" si="2"/>
        <v>3.1468881473628585E-3</v>
      </c>
      <c r="O24" s="26">
        <v>50.58647613844095</v>
      </c>
      <c r="P24" s="27">
        <f t="shared" si="3"/>
        <v>48.643380565825538</v>
      </c>
      <c r="Q24" s="26">
        <v>35.28689039643826</v>
      </c>
      <c r="R24" s="27">
        <f t="shared" si="4"/>
        <v>16.298186696950623</v>
      </c>
      <c r="S24" s="26">
        <v>50.011913783088943</v>
      </c>
      <c r="T24" s="27">
        <f t="shared" si="5"/>
        <v>16.287456275061629</v>
      </c>
      <c r="U24" s="26">
        <v>33.231888179032786</v>
      </c>
      <c r="V24" s="27">
        <f t="shared" si="6"/>
        <v>233.71401107215135</v>
      </c>
      <c r="W24" s="26">
        <v>57.98835165747748</v>
      </c>
      <c r="X24" s="27">
        <f t="shared" si="7"/>
        <v>28.327900920528393</v>
      </c>
      <c r="Y24" s="26">
        <v>24.287804341937917</v>
      </c>
      <c r="Z24" s="27">
        <f t="shared" si="8"/>
        <v>39.544208635908618</v>
      </c>
      <c r="AA24" s="28">
        <v>23.910154664664027</v>
      </c>
      <c r="AB24" s="28">
        <f t="shared" si="9"/>
        <v>57.796129607806499</v>
      </c>
      <c r="AC24" s="26">
        <v>76.927623544332718</v>
      </c>
      <c r="AD24" s="29">
        <f t="shared" si="10"/>
        <v>41.796142098124278</v>
      </c>
      <c r="AE24" s="29">
        <v>69.546848762683737</v>
      </c>
      <c r="AF24" s="29">
        <f t="shared" si="11"/>
        <v>6.918774289204066E-3</v>
      </c>
    </row>
    <row r="25" spans="2:32" x14ac:dyDescent="0.35">
      <c r="B25" s="2" t="s">
        <v>58</v>
      </c>
      <c r="C25" s="2" t="s">
        <v>7</v>
      </c>
      <c r="D25" s="7">
        <f>AB4</f>
        <v>29.689767625444677</v>
      </c>
      <c r="I25" s="28">
        <v>69.125240908134415</v>
      </c>
      <c r="J25" s="25">
        <f t="shared" si="0"/>
        <v>23.967942813291501</v>
      </c>
      <c r="K25" s="26">
        <v>19.734210770036047</v>
      </c>
      <c r="L25" s="27">
        <f t="shared" si="1"/>
        <v>11.67644689879495</v>
      </c>
      <c r="M25" s="26">
        <v>14.962947849998198</v>
      </c>
      <c r="N25" s="27">
        <f t="shared" si="2"/>
        <v>53.562225946669706</v>
      </c>
      <c r="O25" s="26">
        <v>50.985163015510608</v>
      </c>
      <c r="P25" s="27">
        <f t="shared" si="3"/>
        <v>44.656511795128964</v>
      </c>
      <c r="Q25" s="26">
        <v>34.757147827263296</v>
      </c>
      <c r="R25" s="27">
        <f t="shared" si="4"/>
        <v>21.59561238870026</v>
      </c>
      <c r="S25" s="26">
        <v>44.093084932609464</v>
      </c>
      <c r="T25" s="27">
        <f t="shared" si="5"/>
        <v>57.559542877288621</v>
      </c>
      <c r="U25" s="26">
        <v>25.336625607646219</v>
      </c>
      <c r="V25" s="27">
        <f t="shared" si="6"/>
        <v>55.581224606650537</v>
      </c>
      <c r="W25" s="26">
        <v>60.071314197228851</v>
      </c>
      <c r="X25" s="27">
        <f t="shared" si="7"/>
        <v>7.4982755230146836</v>
      </c>
      <c r="Y25" s="26">
        <v>24.669282323554405</v>
      </c>
      <c r="Z25" s="27">
        <f t="shared" si="8"/>
        <v>35.729428819743738</v>
      </c>
      <c r="AA25" s="28">
        <v>25.297322462442899</v>
      </c>
      <c r="AB25" s="28">
        <f t="shared" si="9"/>
        <v>43.924451630017778</v>
      </c>
      <c r="AC25" s="26">
        <v>79.095439339074815</v>
      </c>
      <c r="AD25" s="29">
        <f t="shared" si="10"/>
        <v>20.117984150703307</v>
      </c>
      <c r="AE25" s="29">
        <v>66.893394111913082</v>
      </c>
      <c r="AF25" s="29">
        <f t="shared" si="11"/>
        <v>26.541465281995755</v>
      </c>
    </row>
    <row r="26" spans="2:32" x14ac:dyDescent="0.35">
      <c r="B26" s="2" t="s">
        <v>59</v>
      </c>
      <c r="C26" s="2" t="s">
        <v>7</v>
      </c>
      <c r="D26" s="7">
        <f>AD4</f>
        <v>81.107237754145146</v>
      </c>
      <c r="I26" s="28">
        <v>67.512439132050446</v>
      </c>
      <c r="J26" s="25">
        <f t="shared" si="0"/>
        <v>40.095960574131198</v>
      </c>
      <c r="K26" s="26">
        <v>14.387991319480294</v>
      </c>
      <c r="L26" s="27">
        <f t="shared" si="1"/>
        <v>65.13864140435247</v>
      </c>
      <c r="M26" s="26">
        <v>19.835764126994068</v>
      </c>
      <c r="N26" s="27">
        <f t="shared" si="2"/>
        <v>4.8340631767110054</v>
      </c>
      <c r="O26" s="26">
        <v>49.214999428849914</v>
      </c>
      <c r="P26" s="27">
        <f t="shared" si="3"/>
        <v>62.358147661735899</v>
      </c>
      <c r="Q26" s="26">
        <v>31.814006723179403</v>
      </c>
      <c r="R26" s="27">
        <f t="shared" si="4"/>
        <v>51.027023429539184</v>
      </c>
      <c r="S26" s="26">
        <v>49.468467456508193</v>
      </c>
      <c r="T26" s="27">
        <f t="shared" si="5"/>
        <v>3.8057176383013314</v>
      </c>
      <c r="U26" s="26">
        <v>28.719163732401324</v>
      </c>
      <c r="V26" s="27">
        <f t="shared" si="6"/>
        <v>21.755843359099494</v>
      </c>
      <c r="W26" s="26">
        <v>59.467564427284245</v>
      </c>
      <c r="X26" s="27">
        <f t="shared" si="7"/>
        <v>13.535773222460747</v>
      </c>
      <c r="Y26" s="26">
        <v>24.533041623853741</v>
      </c>
      <c r="Z26" s="27">
        <f t="shared" si="8"/>
        <v>37.091835816750383</v>
      </c>
      <c r="AA26" s="28">
        <v>27.454757300151471</v>
      </c>
      <c r="AB26" s="28">
        <f t="shared" si="9"/>
        <v>22.350103252932065</v>
      </c>
      <c r="AC26" s="26">
        <v>77.088018607702878</v>
      </c>
      <c r="AD26" s="29">
        <f t="shared" si="10"/>
        <v>40.192191464422677</v>
      </c>
      <c r="AE26" s="29">
        <v>68.70037608598399</v>
      </c>
      <c r="AF26" s="29">
        <f t="shared" si="11"/>
        <v>8.4716455412866765</v>
      </c>
    </row>
    <row r="27" spans="2:32" x14ac:dyDescent="0.35">
      <c r="B27" s="2" t="s">
        <v>60</v>
      </c>
      <c r="C27" s="2" t="s">
        <v>7</v>
      </c>
      <c r="D27" s="7">
        <f>AF4</f>
        <v>69.547540640112658</v>
      </c>
      <c r="I27" s="28">
        <v>70.460559830645551</v>
      </c>
      <c r="J27" s="25">
        <f t="shared" si="0"/>
        <v>10.61475358818015</v>
      </c>
      <c r="K27" s="26">
        <v>19.12682033562886</v>
      </c>
      <c r="L27" s="27">
        <f t="shared" si="1"/>
        <v>17.750351242866813</v>
      </c>
      <c r="M27" s="26">
        <v>18.771619999326102</v>
      </c>
      <c r="N27" s="27">
        <f t="shared" si="2"/>
        <v>15.475504453390663</v>
      </c>
      <c r="O27" s="26">
        <v>51.428960738885962</v>
      </c>
      <c r="P27" s="27">
        <f t="shared" si="3"/>
        <v>40.218534561375421</v>
      </c>
      <c r="Q27" s="26">
        <v>33.483176728201649</v>
      </c>
      <c r="R27" s="27">
        <f t="shared" si="4"/>
        <v>34.335323379316733</v>
      </c>
      <c r="S27" s="26">
        <v>46.684516926364864</v>
      </c>
      <c r="T27" s="27">
        <f t="shared" si="5"/>
        <v>31.645222939734623</v>
      </c>
      <c r="U27" s="26">
        <v>27.006129954925104</v>
      </c>
      <c r="V27" s="27">
        <f t="shared" si="6"/>
        <v>38.88618113386169</v>
      </c>
      <c r="W27" s="26">
        <v>56.734834547335858</v>
      </c>
      <c r="X27" s="27">
        <f t="shared" si="7"/>
        <v>40.863072021944618</v>
      </c>
      <c r="Y27" s="26">
        <v>23.674502704463876</v>
      </c>
      <c r="Z27" s="27">
        <f t="shared" si="8"/>
        <v>45.677225010649032</v>
      </c>
      <c r="AA27" s="28">
        <v>26.298339665209639</v>
      </c>
      <c r="AB27" s="28">
        <f t="shared" si="9"/>
        <v>33.914279602350383</v>
      </c>
      <c r="AC27" s="26">
        <v>79.982638622639513</v>
      </c>
      <c r="AD27" s="29">
        <f t="shared" si="10"/>
        <v>11.24599131505633</v>
      </c>
      <c r="AE27" s="29">
        <v>65.655367043547201</v>
      </c>
      <c r="AF27" s="29">
        <f t="shared" si="11"/>
        <v>38.921735965654563</v>
      </c>
    </row>
    <row r="28" spans="2:32" x14ac:dyDescent="0.35">
      <c r="I28" s="28">
        <v>68.081839096049578</v>
      </c>
      <c r="J28" s="25">
        <f t="shared" si="0"/>
        <v>34.401960934139879</v>
      </c>
      <c r="K28" s="26">
        <v>16.917562654611277</v>
      </c>
      <c r="L28" s="27">
        <f t="shared" si="1"/>
        <v>39.842928053042641</v>
      </c>
      <c r="M28" s="26">
        <v>14.839783084327252</v>
      </c>
      <c r="N28" s="27">
        <f t="shared" si="2"/>
        <v>54.793873603379168</v>
      </c>
      <c r="O28" s="26">
        <v>52.406169769528113</v>
      </c>
      <c r="P28" s="27">
        <f t="shared" si="3"/>
        <v>30.446444254953917</v>
      </c>
      <c r="Q28" s="26">
        <v>35.926690085524626</v>
      </c>
      <c r="R28" s="27">
        <f t="shared" si="4"/>
        <v>9.9001898060869564</v>
      </c>
      <c r="S28" s="26">
        <v>48.188719712680417</v>
      </c>
      <c r="T28" s="27">
        <f t="shared" si="5"/>
        <v>16.603195076579098</v>
      </c>
      <c r="U28" s="26">
        <v>29.040389514152693</v>
      </c>
      <c r="V28" s="27">
        <f t="shared" si="6"/>
        <v>18.543585541585799</v>
      </c>
      <c r="W28" s="26">
        <v>53.752590544240583</v>
      </c>
      <c r="X28" s="27">
        <f t="shared" si="7"/>
        <v>70.685512052897366</v>
      </c>
      <c r="Y28" s="26">
        <v>25.416811631335975</v>
      </c>
      <c r="Z28" s="27">
        <f t="shared" si="8"/>
        <v>28.254135741928046</v>
      </c>
      <c r="AA28" s="28">
        <v>25.463948065746912</v>
      </c>
      <c r="AB28" s="28">
        <f t="shared" si="9"/>
        <v>42.25819559697765</v>
      </c>
      <c r="AC28" s="26">
        <v>79.404243833036929</v>
      </c>
      <c r="AD28" s="29">
        <f t="shared" si="10"/>
        <v>17.029939211082166</v>
      </c>
      <c r="AE28" s="29">
        <v>69.729807710850196</v>
      </c>
      <c r="AF28" s="29">
        <f t="shared" si="11"/>
        <v>18.226707073753801</v>
      </c>
    </row>
    <row r="29" spans="2:32" x14ac:dyDescent="0.35">
      <c r="I29" s="28">
        <v>69.606376325524593</v>
      </c>
      <c r="J29" s="25">
        <f t="shared" si="0"/>
        <v>19.156588639389724</v>
      </c>
      <c r="K29" s="26">
        <v>18.06789235287722</v>
      </c>
      <c r="L29" s="27">
        <f t="shared" si="1"/>
        <v>28.33963107038322</v>
      </c>
      <c r="M29" s="26">
        <v>17.691159779516866</v>
      </c>
      <c r="N29" s="27">
        <f t="shared" si="2"/>
        <v>26.280106651483024</v>
      </c>
      <c r="O29" s="26">
        <v>50.990533589770202</v>
      </c>
      <c r="P29" s="27">
        <f t="shared" si="3"/>
        <v>44.602806052533026</v>
      </c>
      <c r="Q29" s="26">
        <v>34.612793144526229</v>
      </c>
      <c r="R29" s="27">
        <f t="shared" si="4"/>
        <v>23.039159216070928</v>
      </c>
      <c r="S29" s="26">
        <v>46.65486748294461</v>
      </c>
      <c r="T29" s="27">
        <f t="shared" si="5"/>
        <v>31.941717373937166</v>
      </c>
      <c r="U29" s="26">
        <v>28.20199692378262</v>
      </c>
      <c r="V29" s="27">
        <f t="shared" si="6"/>
        <v>26.927511445286534</v>
      </c>
      <c r="W29" s="26">
        <v>54.300117700616575</v>
      </c>
      <c r="X29" s="27">
        <f t="shared" si="7"/>
        <v>65.210240489137448</v>
      </c>
      <c r="Y29" s="26">
        <v>22.1520390443441</v>
      </c>
      <c r="Z29" s="27">
        <f t="shared" si="8"/>
        <v>60.90186161184679</v>
      </c>
      <c r="AA29" s="28">
        <v>27.518096688444921</v>
      </c>
      <c r="AB29" s="28">
        <f t="shared" si="9"/>
        <v>21.716709369997567</v>
      </c>
      <c r="AC29" s="26">
        <v>83.21718316149213</v>
      </c>
      <c r="AD29" s="29">
        <f t="shared" si="10"/>
        <v>210.99454073469843</v>
      </c>
      <c r="AE29" s="29">
        <v>66.695951445653748</v>
      </c>
      <c r="AF29" s="29">
        <f t="shared" si="11"/>
        <v>28.5158919445891</v>
      </c>
    </row>
    <row r="30" spans="2:32" x14ac:dyDescent="0.35">
      <c r="I30" s="28">
        <v>69.047591556952327</v>
      </c>
      <c r="J30" s="25">
        <f t="shared" si="0"/>
        <v>24.744436325112389</v>
      </c>
      <c r="K30" s="26">
        <v>18.33792296513273</v>
      </c>
      <c r="L30" s="27">
        <f t="shared" si="1"/>
        <v>25.639324947828115</v>
      </c>
      <c r="M30" s="26">
        <v>19.922812278791795</v>
      </c>
      <c r="N30" s="27">
        <f t="shared" si="2"/>
        <v>3.9635816587337303</v>
      </c>
      <c r="O30" s="26">
        <v>53.603835606527291</v>
      </c>
      <c r="P30" s="27">
        <f t="shared" si="3"/>
        <v>18.469785884962135</v>
      </c>
      <c r="Q30" s="26">
        <v>35.558702863729181</v>
      </c>
      <c r="R30" s="27">
        <f t="shared" si="4"/>
        <v>13.58006202404141</v>
      </c>
      <c r="S30" s="26">
        <v>46.536998523723881</v>
      </c>
      <c r="T30" s="27">
        <f t="shared" si="5"/>
        <v>33.120406966144458</v>
      </c>
      <c r="U30" s="26">
        <v>27.022746892121507</v>
      </c>
      <c r="V30" s="27">
        <f t="shared" si="6"/>
        <v>38.720011761897659</v>
      </c>
      <c r="W30" s="26">
        <v>58.028726866962835</v>
      </c>
      <c r="X30" s="27">
        <f t="shared" si="7"/>
        <v>27.924148825674848</v>
      </c>
      <c r="Y30" s="26">
        <v>23.389951276623123</v>
      </c>
      <c r="Z30" s="27">
        <f t="shared" si="8"/>
        <v>48.522739289056567</v>
      </c>
      <c r="AA30" s="28">
        <v>25.710395423572578</v>
      </c>
      <c r="AB30" s="28">
        <f t="shared" si="9"/>
        <v>39.793722018720992</v>
      </c>
      <c r="AC30" s="26">
        <v>78.690232164182675</v>
      </c>
      <c r="AD30" s="29">
        <f t="shared" si="10"/>
        <v>24.170055899624714</v>
      </c>
      <c r="AE30" s="29">
        <v>65.235767497907148</v>
      </c>
      <c r="AF30" s="29">
        <f t="shared" si="11"/>
        <v>43.117731422055101</v>
      </c>
    </row>
    <row r="31" spans="2:32" x14ac:dyDescent="0.35">
      <c r="I31" s="28">
        <v>65.92618176016849</v>
      </c>
      <c r="J31" s="25">
        <f t="shared" si="0"/>
        <v>55.958534292950759</v>
      </c>
      <c r="K31" s="26">
        <v>17.50109878358516</v>
      </c>
      <c r="L31" s="27">
        <f t="shared" si="1"/>
        <v>34.007566763303814</v>
      </c>
      <c r="M31" s="26">
        <v>18.321010321503813</v>
      </c>
      <c r="N31" s="27">
        <f t="shared" si="2"/>
        <v>19.981601231613553</v>
      </c>
      <c r="O31" s="26">
        <v>52.700327647268679</v>
      </c>
      <c r="P31" s="27">
        <f t="shared" si="3"/>
        <v>27.50486547754825</v>
      </c>
      <c r="Q31" s="26">
        <v>33.258017801149407</v>
      </c>
      <c r="R31" s="27">
        <f t="shared" si="4"/>
        <v>36.586912649839149</v>
      </c>
      <c r="S31" s="26">
        <v>46.667633560499276</v>
      </c>
      <c r="T31" s="27">
        <f t="shared" si="5"/>
        <v>31.814056598390508</v>
      </c>
      <c r="U31" s="26">
        <v>29.757262890650154</v>
      </c>
      <c r="V31" s="27">
        <f t="shared" si="6"/>
        <v>11.374851776611195</v>
      </c>
      <c r="W31" s="26">
        <v>60.478013386216801</v>
      </c>
      <c r="X31" s="27">
        <f t="shared" si="7"/>
        <v>3.4312836331351804</v>
      </c>
      <c r="Y31" s="26">
        <v>23.914315419030633</v>
      </c>
      <c r="Z31" s="27">
        <f t="shared" si="8"/>
        <v>43.279097864981466</v>
      </c>
      <c r="AA31" s="28">
        <v>29.402643833689723</v>
      </c>
      <c r="AB31" s="28">
        <f t="shared" si="9"/>
        <v>2.8712379175495428</v>
      </c>
      <c r="AC31" s="26">
        <v>81.688002520786114</v>
      </c>
      <c r="AD31" s="29">
        <f t="shared" si="10"/>
        <v>58.076476664096788</v>
      </c>
      <c r="AE31" s="29">
        <v>65.661879163981993</v>
      </c>
      <c r="AF31" s="29">
        <f t="shared" si="11"/>
        <v>38.856614761306645</v>
      </c>
    </row>
    <row r="32" spans="2:32" x14ac:dyDescent="0.35">
      <c r="I32" s="28">
        <v>72.486562545718314</v>
      </c>
      <c r="J32" s="25">
        <f t="shared" si="0"/>
        <v>96.452735625474872</v>
      </c>
      <c r="K32" s="26">
        <v>18.762470101620316</v>
      </c>
      <c r="L32" s="27">
        <f t="shared" si="1"/>
        <v>21.393853582952254</v>
      </c>
      <c r="M32" s="26">
        <v>15.711660719831627</v>
      </c>
      <c r="N32" s="27">
        <f t="shared" si="2"/>
        <v>46.07509724833541</v>
      </c>
      <c r="O32" s="26">
        <v>52.046261412933923</v>
      </c>
      <c r="P32" s="27">
        <f t="shared" si="3"/>
        <v>34.045527820895813</v>
      </c>
      <c r="Q32" s="26">
        <v>33.274975763869577</v>
      </c>
      <c r="R32" s="27">
        <f t="shared" si="4"/>
        <v>36.41733302263745</v>
      </c>
      <c r="S32" s="26">
        <v>44.660975002696055</v>
      </c>
      <c r="T32" s="27">
        <f t="shared" si="5"/>
        <v>51.880642176422711</v>
      </c>
      <c r="U32" s="26">
        <v>33.234851128781564</v>
      </c>
      <c r="V32" s="27">
        <f t="shared" si="6"/>
        <v>234.0103060470291</v>
      </c>
      <c r="W32" s="26">
        <v>59.47109917853102</v>
      </c>
      <c r="X32" s="27">
        <f t="shared" si="7"/>
        <v>13.500425709992996</v>
      </c>
      <c r="Y32" s="26">
        <v>28.748140762189418</v>
      </c>
      <c r="Z32" s="27">
        <f t="shared" si="8"/>
        <v>50.591555666063925</v>
      </c>
      <c r="AA32" s="28">
        <v>28.070139190604511</v>
      </c>
      <c r="AB32" s="28">
        <f t="shared" si="9"/>
        <v>16.196284348401662</v>
      </c>
      <c r="AC32" s="26">
        <v>76.78676217904821</v>
      </c>
      <c r="AD32" s="29">
        <f t="shared" si="10"/>
        <v>43.204755750969355</v>
      </c>
      <c r="AE32" s="29">
        <v>66.551805835596639</v>
      </c>
      <c r="AF32" s="29">
        <f t="shared" si="11"/>
        <v>29.957348045160188</v>
      </c>
    </row>
    <row r="33" spans="9:32" x14ac:dyDescent="0.35">
      <c r="I33" s="28">
        <v>66.469356270751504</v>
      </c>
      <c r="J33" s="25">
        <f t="shared" si="0"/>
        <v>50.526789187120613</v>
      </c>
      <c r="K33" s="26">
        <v>19.75841502144177</v>
      </c>
      <c r="L33" s="27">
        <f t="shared" si="1"/>
        <v>11.434404384737711</v>
      </c>
      <c r="M33" s="26">
        <v>18.321589278931533</v>
      </c>
      <c r="N33" s="27">
        <f t="shared" si="2"/>
        <v>19.975811657336351</v>
      </c>
      <c r="O33" s="26">
        <v>57.521472191176848</v>
      </c>
      <c r="P33" s="27">
        <f t="shared" si="3"/>
        <v>207.06579961533436</v>
      </c>
      <c r="Q33" s="26">
        <v>37.390648627036612</v>
      </c>
      <c r="R33" s="27">
        <f t="shared" si="4"/>
        <v>47.39395609032897</v>
      </c>
      <c r="S33" s="26">
        <v>48.577335874863749</v>
      </c>
      <c r="T33" s="27">
        <f t="shared" si="5"/>
        <v>12.717033454745774</v>
      </c>
      <c r="U33" s="26">
        <v>27.102743132407369</v>
      </c>
      <c r="V33" s="27">
        <f t="shared" si="6"/>
        <v>37.920049359039041</v>
      </c>
      <c r="W33" s="26">
        <v>59.470626712001845</v>
      </c>
      <c r="X33" s="27">
        <f t="shared" si="7"/>
        <v>13.505150375284742</v>
      </c>
      <c r="Y33" s="26">
        <v>24.052730918949401</v>
      </c>
      <c r="Z33" s="27">
        <f t="shared" si="8"/>
        <v>41.894942865793787</v>
      </c>
      <c r="AA33" s="28">
        <v>27.84398368174331</v>
      </c>
      <c r="AB33" s="28">
        <f t="shared" si="9"/>
        <v>18.457839437013668</v>
      </c>
      <c r="AC33" s="26">
        <v>82.877068577749426</v>
      </c>
      <c r="AD33" s="29">
        <f t="shared" si="10"/>
        <v>176.98308236042806</v>
      </c>
      <c r="AE33" s="29">
        <v>65.625557678442249</v>
      </c>
      <c r="AF33" s="29">
        <f t="shared" si="11"/>
        <v>39.219829616704089</v>
      </c>
    </row>
    <row r="34" spans="9:32" x14ac:dyDescent="0.35">
      <c r="I34" s="28">
        <v>72.823137839328837</v>
      </c>
      <c r="J34" s="25">
        <f t="shared" si="0"/>
        <v>130.11026498652711</v>
      </c>
      <c r="K34" s="26">
        <v>20.735207275776126</v>
      </c>
      <c r="L34" s="27">
        <f t="shared" si="1"/>
        <v>1.6664818413941518</v>
      </c>
      <c r="M34" s="26">
        <v>20.112576541585206</v>
      </c>
      <c r="N34" s="27">
        <f t="shared" si="2"/>
        <v>2.0659390307996262</v>
      </c>
      <c r="O34" s="26">
        <v>54.709808967078395</v>
      </c>
      <c r="P34" s="27">
        <f t="shared" si="3"/>
        <v>7.4100522794510937</v>
      </c>
      <c r="Q34" s="26">
        <v>33.320310781344624</v>
      </c>
      <c r="R34" s="27">
        <f t="shared" si="4"/>
        <v>35.963982847886982</v>
      </c>
      <c r="S34" s="26">
        <v>44.634393718160155</v>
      </c>
      <c r="T34" s="27">
        <f t="shared" si="5"/>
        <v>52.146455021781719</v>
      </c>
      <c r="U34" s="26">
        <v>28.607682434337981</v>
      </c>
      <c r="V34" s="27">
        <f t="shared" si="6"/>
        <v>22.870656339732918</v>
      </c>
      <c r="W34" s="26">
        <v>56.388724289926266</v>
      </c>
      <c r="X34" s="27">
        <f t="shared" si="7"/>
        <v>44.324174596040535</v>
      </c>
      <c r="Y34" s="26">
        <v>26.318335229786189</v>
      </c>
      <c r="Z34" s="27">
        <f t="shared" si="8"/>
        <v>19.238899757425898</v>
      </c>
      <c r="AA34" s="28">
        <v>27.044751308141237</v>
      </c>
      <c r="AB34" s="28">
        <f t="shared" si="9"/>
        <v>26.450163173034404</v>
      </c>
      <c r="AC34" s="26">
        <v>76.829460776093541</v>
      </c>
      <c r="AD34" s="29">
        <f t="shared" si="10"/>
        <v>42.777769780516053</v>
      </c>
      <c r="AE34" s="29">
        <v>64.44317691746798</v>
      </c>
      <c r="AF34" s="29">
        <f t="shared" si="11"/>
        <v>51.043637226446776</v>
      </c>
    </row>
    <row r="35" spans="9:32" x14ac:dyDescent="0.35">
      <c r="I35" s="28">
        <v>70.218435371106011</v>
      </c>
      <c r="J35" s="25">
        <f t="shared" si="0"/>
        <v>13.035998183575543</v>
      </c>
      <c r="K35" s="26">
        <v>16.910309493632131</v>
      </c>
      <c r="L35" s="27">
        <f t="shared" si="1"/>
        <v>39.91545966283411</v>
      </c>
      <c r="M35" s="26">
        <v>17.641523092216687</v>
      </c>
      <c r="N35" s="27">
        <f t="shared" si="2"/>
        <v>26.776473524484814</v>
      </c>
      <c r="O35" s="26">
        <v>51.68588155601033</v>
      </c>
      <c r="P35" s="27">
        <f t="shared" si="3"/>
        <v>37.649326390131748</v>
      </c>
      <c r="Q35" s="26">
        <v>33.025728911692283</v>
      </c>
      <c r="R35" s="27">
        <f t="shared" si="4"/>
        <v>38.909801544410385</v>
      </c>
      <c r="S35" s="26">
        <v>48.389810707903635</v>
      </c>
      <c r="T35" s="27">
        <f t="shared" si="5"/>
        <v>14.592285124346915</v>
      </c>
      <c r="U35" s="26">
        <v>27.462375841717652</v>
      </c>
      <c r="V35" s="27">
        <f t="shared" si="6"/>
        <v>34.323722265936212</v>
      </c>
      <c r="W35" s="26">
        <v>59.916122018498285</v>
      </c>
      <c r="X35" s="27">
        <f t="shared" si="7"/>
        <v>9.0501973103203426</v>
      </c>
      <c r="Y35" s="26">
        <v>24.142980929835428</v>
      </c>
      <c r="Z35" s="27">
        <f t="shared" si="8"/>
        <v>40.992442756933514</v>
      </c>
      <c r="AA35" s="28">
        <v>27.828151401118614</v>
      </c>
      <c r="AB35" s="28">
        <f t="shared" si="9"/>
        <v>18.616162243260632</v>
      </c>
      <c r="AC35" s="26">
        <v>79.034567833230241</v>
      </c>
      <c r="AD35" s="29">
        <f t="shared" si="10"/>
        <v>20.726699209149047</v>
      </c>
      <c r="AE35" s="29">
        <v>65.015339787203288</v>
      </c>
      <c r="AF35" s="29">
        <f t="shared" si="11"/>
        <v>45.322008529093694</v>
      </c>
    </row>
    <row r="36" spans="9:32" x14ac:dyDescent="0.35">
      <c r="I36" s="28">
        <v>70.379280834577784</v>
      </c>
      <c r="J36" s="25">
        <f t="shared" si="0"/>
        <v>11.427543548857813</v>
      </c>
      <c r="K36" s="26">
        <v>20.865975384055552</v>
      </c>
      <c r="L36" s="27">
        <f t="shared" si="1"/>
        <v>0.35880075859989091</v>
      </c>
      <c r="M36" s="26">
        <v>16.184847616809282</v>
      </c>
      <c r="N36" s="27">
        <f t="shared" si="2"/>
        <v>41.343228278558861</v>
      </c>
      <c r="O36" s="26">
        <v>54.826753911019509</v>
      </c>
      <c r="P36" s="27">
        <f t="shared" si="3"/>
        <v>6.2406028400399549</v>
      </c>
      <c r="Q36" s="26">
        <v>34.758499431625374</v>
      </c>
      <c r="R36" s="27">
        <f t="shared" si="4"/>
        <v>21.582096345079478</v>
      </c>
      <c r="S36" s="26">
        <v>46.487494937326609</v>
      </c>
      <c r="T36" s="27">
        <f t="shared" si="5"/>
        <v>33.615442830117175</v>
      </c>
      <c r="U36" s="26">
        <v>26.630588861964206</v>
      </c>
      <c r="V36" s="27">
        <f t="shared" si="6"/>
        <v>42.641592063470668</v>
      </c>
      <c r="W36" s="26">
        <v>55.265832246583031</v>
      </c>
      <c r="X36" s="27">
        <f t="shared" si="7"/>
        <v>55.553095029472885</v>
      </c>
      <c r="Y36" s="26">
        <v>26.536538986382791</v>
      </c>
      <c r="Z36" s="27">
        <f t="shared" si="8"/>
        <v>17.056862191459885</v>
      </c>
      <c r="AA36" s="28">
        <v>26.473758888077771</v>
      </c>
      <c r="AB36" s="28">
        <f t="shared" si="9"/>
        <v>32.160087373669057</v>
      </c>
      <c r="AC36" s="26">
        <v>79.773371039202914</v>
      </c>
      <c r="AD36" s="29">
        <f t="shared" si="10"/>
        <v>13.338667149422321</v>
      </c>
      <c r="AE36" s="29">
        <v>66.376324302858905</v>
      </c>
      <c r="AF36" s="29">
        <f t="shared" si="11"/>
        <v>31.712163372537532</v>
      </c>
    </row>
    <row r="37" spans="9:32" x14ac:dyDescent="0.35">
      <c r="I37" s="28">
        <v>71.720476304949159</v>
      </c>
      <c r="J37" s="25">
        <f t="shared" si="0"/>
        <v>19.84411154855934</v>
      </c>
      <c r="K37" s="26">
        <v>18.060985565415805</v>
      </c>
      <c r="L37" s="27">
        <f t="shared" si="1"/>
        <v>28.408698944997361</v>
      </c>
      <c r="M37" s="26">
        <v>19.37750588650341</v>
      </c>
      <c r="N37" s="27">
        <f t="shared" si="2"/>
        <v>9.4166455816175798</v>
      </c>
      <c r="O37" s="26">
        <v>54.099844794603136</v>
      </c>
      <c r="P37" s="27">
        <f t="shared" si="3"/>
        <v>13.509694004203681</v>
      </c>
      <c r="Q37" s="26">
        <v>33.567448604220985</v>
      </c>
      <c r="R37" s="27">
        <f t="shared" si="4"/>
        <v>33.49260461912337</v>
      </c>
      <c r="S37" s="26">
        <v>45.724930479823996</v>
      </c>
      <c r="T37" s="27">
        <f t="shared" si="5"/>
        <v>41.241087405143304</v>
      </c>
      <c r="U37" s="26">
        <v>30.894737450191961</v>
      </c>
      <c r="V37" s="27">
        <f t="shared" si="6"/>
        <v>1.0618119311800456E-4</v>
      </c>
      <c r="W37" s="26">
        <v>57.148122687958711</v>
      </c>
      <c r="X37" s="27">
        <f t="shared" si="7"/>
        <v>36.730190615716083</v>
      </c>
      <c r="Y37" s="26">
        <v>23.213971850305516</v>
      </c>
      <c r="Z37" s="27">
        <f t="shared" si="8"/>
        <v>50.282533552232636</v>
      </c>
      <c r="AA37" s="28">
        <v>25.464674553198059</v>
      </c>
      <c r="AB37" s="28">
        <f t="shared" si="9"/>
        <v>42.250930722466187</v>
      </c>
      <c r="AC37" s="26">
        <v>80.296285759035271</v>
      </c>
      <c r="AD37" s="29">
        <f t="shared" si="10"/>
        <v>8.109519951098747</v>
      </c>
      <c r="AE37" s="29">
        <v>66.625319091804045</v>
      </c>
      <c r="AF37" s="29">
        <f t="shared" si="11"/>
        <v>29.222215483086131</v>
      </c>
    </row>
    <row r="38" spans="9:32" x14ac:dyDescent="0.35">
      <c r="I38" s="28">
        <v>69.548443239560441</v>
      </c>
      <c r="J38" s="25">
        <f t="shared" si="0"/>
        <v>19.73591949903124</v>
      </c>
      <c r="K38" s="26">
        <v>16.872250861372418</v>
      </c>
      <c r="L38" s="27">
        <f t="shared" si="1"/>
        <v>40.296045985431235</v>
      </c>
      <c r="M38" s="26">
        <v>18.730527589320552</v>
      </c>
      <c r="N38" s="27">
        <f t="shared" si="2"/>
        <v>15.886428553446166</v>
      </c>
      <c r="O38" s="26">
        <v>52.313830493608187</v>
      </c>
      <c r="P38" s="27">
        <f t="shared" si="3"/>
        <v>31.369837014153177</v>
      </c>
      <c r="Q38" s="26">
        <v>35.478709438571222</v>
      </c>
      <c r="R38" s="27">
        <f t="shared" si="4"/>
        <v>14.379996275620996</v>
      </c>
      <c r="S38" s="26">
        <v>50.096088670938656</v>
      </c>
      <c r="T38" s="27">
        <f t="shared" si="5"/>
        <v>24.704945060032912</v>
      </c>
      <c r="U38" s="26">
        <v>28.595811355542587</v>
      </c>
      <c r="V38" s="27">
        <f t="shared" si="6"/>
        <v>22.989367127686862</v>
      </c>
      <c r="W38" s="26">
        <v>57.834741690820898</v>
      </c>
      <c r="X38" s="27">
        <f t="shared" si="7"/>
        <v>29.86400058709421</v>
      </c>
      <c r="Y38" s="26">
        <v>24.353009764201158</v>
      </c>
      <c r="Z38" s="27">
        <f t="shared" si="8"/>
        <v>38.892154413276216</v>
      </c>
      <c r="AA38" s="28">
        <v>26.455167350223576</v>
      </c>
      <c r="AB38" s="28">
        <f t="shared" si="9"/>
        <v>32.346002752211014</v>
      </c>
      <c r="AC38" s="26">
        <v>80.189833348217405</v>
      </c>
      <c r="AD38" s="29">
        <f t="shared" si="10"/>
        <v>9.1740440592774064</v>
      </c>
      <c r="AE38" s="29">
        <v>66.218313486203044</v>
      </c>
      <c r="AF38" s="29">
        <f t="shared" si="11"/>
        <v>33.292271539096134</v>
      </c>
    </row>
    <row r="39" spans="9:32" x14ac:dyDescent="0.35">
      <c r="I39" s="28">
        <v>70.978467719240385</v>
      </c>
      <c r="J39" s="25">
        <f t="shared" si="0"/>
        <v>5.4356747022318075</v>
      </c>
      <c r="K39" s="26">
        <v>22.715088261163569</v>
      </c>
      <c r="L39" s="27">
        <f t="shared" si="1"/>
        <v>181.32328012480272</v>
      </c>
      <c r="M39" s="26">
        <v>19.956049701659332</v>
      </c>
      <c r="N39" s="27">
        <f t="shared" si="2"/>
        <v>3.6312074300583674</v>
      </c>
      <c r="O39" s="26">
        <v>54.621899933443942</v>
      </c>
      <c r="P39" s="27">
        <f t="shared" si="3"/>
        <v>8.2891426157956261</v>
      </c>
      <c r="Q39" s="26">
        <v>33.972376821624216</v>
      </c>
      <c r="R39" s="27">
        <f t="shared" si="4"/>
        <v>29.443322445091056</v>
      </c>
      <c r="S39" s="26">
        <v>48.287239562432759</v>
      </c>
      <c r="T39" s="27">
        <f t="shared" si="5"/>
        <v>15.617996579055671</v>
      </c>
      <c r="U39" s="26">
        <v>29.915108978509476</v>
      </c>
      <c r="V39" s="27">
        <f t="shared" si="6"/>
        <v>9.7963908980179681</v>
      </c>
      <c r="W39" s="26">
        <v>56.834288759881332</v>
      </c>
      <c r="X39" s="27">
        <f t="shared" si="7"/>
        <v>39.868529896489875</v>
      </c>
      <c r="Y39" s="26">
        <v>26.096670764355938</v>
      </c>
      <c r="Z39" s="27">
        <f t="shared" si="8"/>
        <v>21.455544411728411</v>
      </c>
      <c r="AA39" s="28">
        <v>26.575553416593834</v>
      </c>
      <c r="AB39" s="28">
        <f t="shared" si="9"/>
        <v>31.142142088508429</v>
      </c>
      <c r="AC39" s="26">
        <v>80.893794377443371</v>
      </c>
      <c r="AD39" s="29">
        <f t="shared" si="10"/>
        <v>2.1344337670177538</v>
      </c>
      <c r="AE39" s="29">
        <v>68.604244603757223</v>
      </c>
      <c r="AF39" s="29">
        <f t="shared" si="11"/>
        <v>9.4329603635543435</v>
      </c>
    </row>
    <row r="40" spans="9:32" x14ac:dyDescent="0.35">
      <c r="I40" s="28">
        <v>69.097767714772573</v>
      </c>
      <c r="J40" s="25">
        <f t="shared" si="0"/>
        <v>24.242674746909927</v>
      </c>
      <c r="K40" s="26">
        <v>15.212668709226971</v>
      </c>
      <c r="L40" s="27">
        <f t="shared" si="1"/>
        <v>56.891867506885703</v>
      </c>
      <c r="M40" s="26">
        <v>19.203849016116898</v>
      </c>
      <c r="N40" s="27">
        <f t="shared" si="2"/>
        <v>11.153214285482704</v>
      </c>
      <c r="O40" s="26">
        <v>52.477111180571342</v>
      </c>
      <c r="P40" s="27">
        <f t="shared" si="3"/>
        <v>29.737030144521626</v>
      </c>
      <c r="Q40" s="26">
        <v>34.078419463554958</v>
      </c>
      <c r="R40" s="27">
        <f t="shared" si="4"/>
        <v>28.382896025783637</v>
      </c>
      <c r="S40" s="26">
        <v>45.586929901839532</v>
      </c>
      <c r="T40" s="27">
        <f t="shared" si="5"/>
        <v>42.621093184987942</v>
      </c>
      <c r="U40" s="26">
        <v>26.790224412253412</v>
      </c>
      <c r="V40" s="27">
        <f t="shared" si="6"/>
        <v>41.045236560578608</v>
      </c>
      <c r="W40" s="26">
        <v>57.195228854045048</v>
      </c>
      <c r="X40" s="27">
        <f t="shared" si="7"/>
        <v>36.259128954852713</v>
      </c>
      <c r="Y40" s="26">
        <v>26.863675376868873</v>
      </c>
      <c r="Z40" s="27">
        <f t="shared" si="8"/>
        <v>13.785498286599065</v>
      </c>
      <c r="AA40" s="28">
        <v>26.523287228803181</v>
      </c>
      <c r="AB40" s="28">
        <f t="shared" si="9"/>
        <v>31.664803966414965</v>
      </c>
      <c r="AC40" s="26">
        <v>79.566454378272226</v>
      </c>
      <c r="AD40" s="29">
        <f t="shared" si="10"/>
        <v>15.407833758729197</v>
      </c>
      <c r="AE40" s="29">
        <v>64.059419664541053</v>
      </c>
      <c r="AF40" s="29">
        <f t="shared" si="11"/>
        <v>54.881209755716043</v>
      </c>
    </row>
    <row r="41" spans="9:32" x14ac:dyDescent="0.35">
      <c r="I41" s="28">
        <v>69.625817930779476</v>
      </c>
      <c r="J41" s="25">
        <f t="shared" si="0"/>
        <v>18.962172586840893</v>
      </c>
      <c r="K41" s="26">
        <v>16.667016009099406</v>
      </c>
      <c r="L41" s="27">
        <f t="shared" si="1"/>
        <v>42.348394508161356</v>
      </c>
      <c r="M41" s="26">
        <v>18.498423458281977</v>
      </c>
      <c r="N41" s="27">
        <f t="shared" si="2"/>
        <v>18.207469863831918</v>
      </c>
      <c r="O41" s="26">
        <v>54.299997562422725</v>
      </c>
      <c r="P41" s="27">
        <f t="shared" si="3"/>
        <v>11.508166326007796</v>
      </c>
      <c r="Q41" s="26">
        <v>34.840741593632515</v>
      </c>
      <c r="R41" s="27">
        <f t="shared" si="4"/>
        <v>20.759674725008068</v>
      </c>
      <c r="S41" s="26">
        <v>48.723535345654845</v>
      </c>
      <c r="T41" s="27">
        <f t="shared" si="5"/>
        <v>11.255038746834813</v>
      </c>
      <c r="U41" s="26">
        <v>28.809607651366367</v>
      </c>
      <c r="V41" s="27">
        <f t="shared" si="6"/>
        <v>20.851404169449061</v>
      </c>
      <c r="W41" s="26">
        <v>56.600266668889923</v>
      </c>
      <c r="X41" s="27">
        <f t="shared" si="7"/>
        <v>42.20875080640397</v>
      </c>
      <c r="Y41" s="26">
        <v>26.823835847641789</v>
      </c>
      <c r="Z41" s="27">
        <f t="shared" si="8"/>
        <v>14.183893578869906</v>
      </c>
      <c r="AA41" s="28">
        <v>29.091384829488799</v>
      </c>
      <c r="AB41" s="28">
        <f t="shared" si="9"/>
        <v>5.9838279595587807</v>
      </c>
      <c r="AC41" s="26">
        <v>80.033068582729527</v>
      </c>
      <c r="AD41" s="29">
        <f t="shared" si="10"/>
        <v>10.74169171415619</v>
      </c>
      <c r="AE41" s="29">
        <v>67.415181099501339</v>
      </c>
      <c r="AF41" s="29">
        <f t="shared" si="11"/>
        <v>21.323595406113185</v>
      </c>
    </row>
    <row r="42" spans="9:32" x14ac:dyDescent="0.35">
      <c r="I42" s="28">
        <v>69.711584621707885</v>
      </c>
      <c r="J42" s="25">
        <f t="shared" si="0"/>
        <v>18.104505677556801</v>
      </c>
      <c r="K42" s="26">
        <v>20.930579915141443</v>
      </c>
      <c r="L42" s="27">
        <f t="shared" si="1"/>
        <v>2.8724455225901835</v>
      </c>
      <c r="M42" s="26">
        <v>15.193961402834297</v>
      </c>
      <c r="N42" s="27">
        <f t="shared" si="2"/>
        <v>51.252090418308711</v>
      </c>
      <c r="O42" s="26">
        <v>55.806988331906041</v>
      </c>
      <c r="P42" s="27">
        <f t="shared" si="3"/>
        <v>35.617413688253663</v>
      </c>
      <c r="Q42" s="26">
        <v>35.07073617151967</v>
      </c>
      <c r="R42" s="27">
        <f t="shared" si="4"/>
        <v>18.459728946136522</v>
      </c>
      <c r="S42" s="26">
        <v>48.576932544652713</v>
      </c>
      <c r="T42" s="27">
        <f t="shared" si="5"/>
        <v>12.721066756856132</v>
      </c>
      <c r="U42" s="26">
        <v>29.024433965477947</v>
      </c>
      <c r="V42" s="27">
        <f t="shared" si="6"/>
        <v>18.703141028333263</v>
      </c>
      <c r="W42" s="26">
        <v>56.954384113290097</v>
      </c>
      <c r="X42" s="27">
        <f t="shared" si="7"/>
        <v>38.66757636240223</v>
      </c>
      <c r="Y42" s="26">
        <v>27.811787374864629</v>
      </c>
      <c r="Z42" s="27">
        <f t="shared" si="8"/>
        <v>4.3043783066415031</v>
      </c>
      <c r="AA42" s="28">
        <v>29.649877217989385</v>
      </c>
      <c r="AB42" s="28">
        <f t="shared" si="9"/>
        <v>0.39890407455292376</v>
      </c>
      <c r="AC42" s="26">
        <v>79.541916124924057</v>
      </c>
      <c r="AD42" s="29">
        <f t="shared" si="10"/>
        <v>15.653216292210885</v>
      </c>
      <c r="AE42" s="29">
        <v>66.320158026275365</v>
      </c>
      <c r="AF42" s="29">
        <f t="shared" si="11"/>
        <v>32.273826138372925</v>
      </c>
    </row>
    <row r="43" spans="9:32" x14ac:dyDescent="0.35">
      <c r="I43" s="28">
        <v>73.141642274455521</v>
      </c>
      <c r="J43" s="25">
        <f t="shared" si="0"/>
        <v>161.9607084991955</v>
      </c>
      <c r="K43" s="26">
        <v>20.483064622042033</v>
      </c>
      <c r="L43" s="27">
        <f t="shared" si="1"/>
        <v>4.1879083787350879</v>
      </c>
      <c r="M43" s="26">
        <v>19.953458510008776</v>
      </c>
      <c r="N43" s="27">
        <f t="shared" si="2"/>
        <v>3.657119346563924</v>
      </c>
      <c r="O43" s="26">
        <v>52.5505708478576</v>
      </c>
      <c r="P43" s="27">
        <f t="shared" si="3"/>
        <v>29.002433471659046</v>
      </c>
      <c r="Q43" s="26">
        <v>36.026046369903192</v>
      </c>
      <c r="R43" s="27">
        <f t="shared" si="4"/>
        <v>8.9066269623013028</v>
      </c>
      <c r="S43" s="26">
        <v>43.003208342550828</v>
      </c>
      <c r="T43" s="27">
        <f t="shared" si="5"/>
        <v>68.45830877787499</v>
      </c>
      <c r="U43" s="26">
        <v>28.819887731435074</v>
      </c>
      <c r="V43" s="27">
        <f t="shared" si="6"/>
        <v>20.748603368761991</v>
      </c>
      <c r="W43" s="26">
        <v>58.151046061539645</v>
      </c>
      <c r="X43" s="27">
        <f t="shared" si="7"/>
        <v>26.700956879906741</v>
      </c>
      <c r="Y43" s="26">
        <v>26.531858892272446</v>
      </c>
      <c r="Z43" s="27">
        <f t="shared" si="8"/>
        <v>17.103663132563334</v>
      </c>
      <c r="AA43" s="28">
        <v>26.70374755561101</v>
      </c>
      <c r="AB43" s="28">
        <f t="shared" si="9"/>
        <v>29.860200698336676</v>
      </c>
      <c r="AC43" s="26">
        <v>77.062542147759572</v>
      </c>
      <c r="AD43" s="29">
        <f t="shared" si="10"/>
        <v>40.446956063855737</v>
      </c>
      <c r="AE43" s="29">
        <v>66.252556433493737</v>
      </c>
      <c r="AF43" s="29">
        <f t="shared" si="11"/>
        <v>32.949842066189206</v>
      </c>
    </row>
    <row r="44" spans="9:32" x14ac:dyDescent="0.35">
      <c r="I44" s="28">
        <v>70.8098073286626</v>
      </c>
      <c r="J44" s="25">
        <f t="shared" si="0"/>
        <v>7.1222786080096512</v>
      </c>
      <c r="K44" s="26">
        <v>20.324203445316684</v>
      </c>
      <c r="L44" s="27">
        <f t="shared" si="1"/>
        <v>5.7765201459885773</v>
      </c>
      <c r="M44" s="26">
        <v>19.188421059175461</v>
      </c>
      <c r="N44" s="27">
        <f t="shared" si="2"/>
        <v>11.307493854897075</v>
      </c>
      <c r="O44" s="26">
        <v>56.178908277449551</v>
      </c>
      <c r="P44" s="27">
        <f t="shared" si="3"/>
        <v>72.80940824260469</v>
      </c>
      <c r="Q44" s="26">
        <v>36.192082233792725</v>
      </c>
      <c r="R44" s="27">
        <f t="shared" si="4"/>
        <v>7.246268323405971</v>
      </c>
      <c r="S44" s="26">
        <v>44.319726597046667</v>
      </c>
      <c r="T44" s="27">
        <f t="shared" si="5"/>
        <v>55.293126232916592</v>
      </c>
      <c r="U44" s="26">
        <v>27.362433497796697</v>
      </c>
      <c r="V44" s="27">
        <f t="shared" si="6"/>
        <v>35.323145705145755</v>
      </c>
      <c r="W44" s="26">
        <v>59.178221819798146</v>
      </c>
      <c r="X44" s="27">
        <f t="shared" si="7"/>
        <v>16.42919929732173</v>
      </c>
      <c r="Y44" s="26">
        <v>27.441126378786468</v>
      </c>
      <c r="Z44" s="27">
        <f t="shared" si="8"/>
        <v>8.0109882674231159</v>
      </c>
      <c r="AA44" s="28">
        <v>25.873698076654748</v>
      </c>
      <c r="AB44" s="28">
        <f t="shared" si="9"/>
        <v>38.160695487899297</v>
      </c>
      <c r="AC44" s="26">
        <v>77.432173078893925</v>
      </c>
      <c r="AD44" s="29">
        <f t="shared" si="10"/>
        <v>36.75064675251221</v>
      </c>
      <c r="AE44" s="29">
        <v>66.388114587337014</v>
      </c>
      <c r="AF44" s="29">
        <f t="shared" si="11"/>
        <v>31.594260527756433</v>
      </c>
    </row>
    <row r="45" spans="9:32" x14ac:dyDescent="0.35">
      <c r="I45" s="28">
        <v>71.372957183295043</v>
      </c>
      <c r="J45" s="25">
        <f t="shared" si="0"/>
        <v>1.4907800616852285</v>
      </c>
      <c r="K45" s="26">
        <v>17.036346205003568</v>
      </c>
      <c r="L45" s="27">
        <f t="shared" si="1"/>
        <v>38.655092549119736</v>
      </c>
      <c r="M45" s="26">
        <v>17.927063138742646</v>
      </c>
      <c r="N45" s="27">
        <f t="shared" si="2"/>
        <v>23.921073059225222</v>
      </c>
      <c r="O45" s="26">
        <v>49.918567111980444</v>
      </c>
      <c r="P45" s="27">
        <f t="shared" si="3"/>
        <v>55.322470830430603</v>
      </c>
      <c r="Q45" s="26">
        <v>38.375303274246484</v>
      </c>
      <c r="R45" s="27">
        <f t="shared" si="4"/>
        <v>145.8594208113162</v>
      </c>
      <c r="S45" s="26">
        <v>44.850286773099647</v>
      </c>
      <c r="T45" s="27">
        <f t="shared" si="5"/>
        <v>49.987524472386795</v>
      </c>
      <c r="U45" s="26">
        <v>31.955096321549622</v>
      </c>
      <c r="V45" s="27">
        <f t="shared" si="6"/>
        <v>106.03482532383488</v>
      </c>
      <c r="W45" s="26">
        <v>60.541799035430508</v>
      </c>
      <c r="X45" s="27">
        <f t="shared" si="7"/>
        <v>2.7934271409981193</v>
      </c>
      <c r="Y45" s="26">
        <v>24.826074082224018</v>
      </c>
      <c r="Z45" s="27">
        <f t="shared" si="8"/>
        <v>34.161511233047612</v>
      </c>
      <c r="AA45" s="28">
        <v>25.870304043878985</v>
      </c>
      <c r="AB45" s="28">
        <f t="shared" si="9"/>
        <v>38.194635815656923</v>
      </c>
      <c r="AC45" s="26">
        <v>80.47640563408099</v>
      </c>
      <c r="AD45" s="29">
        <f t="shared" si="10"/>
        <v>6.3083212006415579</v>
      </c>
      <c r="AE45" s="29">
        <v>68.287836463570713</v>
      </c>
      <c r="AF45" s="29">
        <f t="shared" si="11"/>
        <v>12.597041765419448</v>
      </c>
    </row>
    <row r="46" spans="9:32" x14ac:dyDescent="0.35">
      <c r="I46" s="28">
        <v>66.865882322874711</v>
      </c>
      <c r="J46" s="25">
        <f t="shared" si="0"/>
        <v>46.561528665888545</v>
      </c>
      <c r="K46" s="26">
        <v>12.70164333682736</v>
      </c>
      <c r="L46" s="27">
        <f t="shared" si="1"/>
        <v>82.002121230881812</v>
      </c>
      <c r="M46" s="26">
        <v>18.102402305291172</v>
      </c>
      <c r="N46" s="27">
        <f t="shared" si="2"/>
        <v>22.167681393739969</v>
      </c>
      <c r="O46" s="26">
        <v>54.180211156798194</v>
      </c>
      <c r="P46" s="27">
        <f t="shared" si="3"/>
        <v>12.706030382253104</v>
      </c>
      <c r="Q46" s="26">
        <v>33.355974583799153</v>
      </c>
      <c r="R46" s="27">
        <f t="shared" si="4"/>
        <v>35.607344823341691</v>
      </c>
      <c r="S46" s="26">
        <v>45.639989803358091</v>
      </c>
      <c r="T46" s="27">
        <f t="shared" si="5"/>
        <v>42.090494169802355</v>
      </c>
      <c r="U46" s="26">
        <v>29.096086656972606</v>
      </c>
      <c r="V46" s="27">
        <f t="shared" si="6"/>
        <v>17.986614113386672</v>
      </c>
      <c r="W46" s="26">
        <v>55.759585863030416</v>
      </c>
      <c r="X46" s="27">
        <f t="shared" si="7"/>
        <v>50.615558864999031</v>
      </c>
      <c r="Y46" s="26">
        <v>26.824625067244948</v>
      </c>
      <c r="Z46" s="27">
        <f t="shared" si="8"/>
        <v>14.176001382838308</v>
      </c>
      <c r="AA46" s="28">
        <v>26.789567459305921</v>
      </c>
      <c r="AB46" s="28">
        <f t="shared" si="9"/>
        <v>29.00200166138756</v>
      </c>
      <c r="AC46" s="26">
        <v>77.528946068922139</v>
      </c>
      <c r="AD46" s="29">
        <f t="shared" si="10"/>
        <v>35.782916852230073</v>
      </c>
      <c r="AE46" s="29">
        <v>65.605685791986687</v>
      </c>
      <c r="AF46" s="29">
        <f t="shared" si="11"/>
        <v>39.418548481259705</v>
      </c>
    </row>
    <row r="47" spans="9:32" x14ac:dyDescent="0.35">
      <c r="I47" s="28">
        <v>68.578707148297681</v>
      </c>
      <c r="J47" s="25">
        <f t="shared" si="0"/>
        <v>29.433280411658842</v>
      </c>
      <c r="K47" s="26">
        <v>18.485104974728277</v>
      </c>
      <c r="L47" s="27">
        <f t="shared" si="1"/>
        <v>24.16750485187265</v>
      </c>
      <c r="M47" s="26">
        <v>18.438464388012036</v>
      </c>
      <c r="N47" s="27">
        <f t="shared" si="2"/>
        <v>18.80706056653132</v>
      </c>
      <c r="O47" s="26">
        <v>55.19955646841845</v>
      </c>
      <c r="P47" s="27">
        <f t="shared" si="3"/>
        <v>2.5125772660505419</v>
      </c>
      <c r="Q47" s="26">
        <v>38.204502678495977</v>
      </c>
      <c r="R47" s="27">
        <f t="shared" si="4"/>
        <v>128.77936123626554</v>
      </c>
      <c r="S47" s="26">
        <v>48.539335907727974</v>
      </c>
      <c r="T47" s="27">
        <f t="shared" si="5"/>
        <v>13.097033126103526</v>
      </c>
      <c r="U47" s="26">
        <v>26.154269248156734</v>
      </c>
      <c r="V47" s="27">
        <f t="shared" si="6"/>
        <v>47.404788201545394</v>
      </c>
      <c r="W47" s="26">
        <v>60.615963643563965</v>
      </c>
      <c r="X47" s="27">
        <f t="shared" si="7"/>
        <v>2.05178105966354</v>
      </c>
      <c r="Y47" s="26">
        <v>21.952966142433144</v>
      </c>
      <c r="Z47" s="27">
        <f t="shared" si="8"/>
        <v>62.892590630956349</v>
      </c>
      <c r="AA47" s="28">
        <v>28.139362678121557</v>
      </c>
      <c r="AB47" s="28">
        <f t="shared" si="9"/>
        <v>15.504049473231198</v>
      </c>
      <c r="AC47" s="26">
        <v>81.00029824519639</v>
      </c>
      <c r="AD47" s="29">
        <f t="shared" si="10"/>
        <v>1.069395089487557</v>
      </c>
      <c r="AE47" s="29">
        <v>64.422984299415646</v>
      </c>
      <c r="AF47" s="29">
        <f t="shared" si="11"/>
        <v>51.24556340697012</v>
      </c>
    </row>
    <row r="48" spans="9:32" x14ac:dyDescent="0.35">
      <c r="I48" s="28">
        <v>68.166271208491096</v>
      </c>
      <c r="J48" s="25">
        <f t="shared" si="0"/>
        <v>33.557639809724691</v>
      </c>
      <c r="K48" s="26">
        <v>19.159530629530195</v>
      </c>
      <c r="L48" s="27">
        <f t="shared" si="1"/>
        <v>17.423248303853462</v>
      </c>
      <c r="M48" s="26">
        <v>20.028726662720501</v>
      </c>
      <c r="N48" s="27">
        <f t="shared" si="2"/>
        <v>2.9044378194466702</v>
      </c>
      <c r="O48" s="26">
        <v>55.450482150538548</v>
      </c>
      <c r="P48" s="27">
        <f t="shared" si="3"/>
        <v>3.3204448495638417E-3</v>
      </c>
      <c r="Q48" s="26">
        <v>36.964632275594283</v>
      </c>
      <c r="R48" s="27">
        <f t="shared" si="4"/>
        <v>4.7923209460961402</v>
      </c>
      <c r="S48" s="26">
        <v>44.526199166599156</v>
      </c>
      <c r="T48" s="27">
        <f t="shared" si="5"/>
        <v>53.228400537391707</v>
      </c>
      <c r="U48" s="26">
        <v>28.525559257358616</v>
      </c>
      <c r="V48" s="27">
        <f t="shared" si="6"/>
        <v>23.691888109526573</v>
      </c>
      <c r="W48" s="26">
        <v>53.810621011417311</v>
      </c>
      <c r="X48" s="27">
        <f t="shared" si="7"/>
        <v>70.105207381130086</v>
      </c>
      <c r="Y48" s="26">
        <v>26.173234039621882</v>
      </c>
      <c r="Z48" s="27">
        <f t="shared" si="8"/>
        <v>20.689911659068976</v>
      </c>
      <c r="AA48" s="28">
        <v>25.871917477905434</v>
      </c>
      <c r="AB48" s="28">
        <f t="shared" si="9"/>
        <v>38.17850147539243</v>
      </c>
      <c r="AC48" s="26">
        <v>79.006043788259348</v>
      </c>
      <c r="AD48" s="29">
        <f t="shared" si="10"/>
        <v>21.011939658857983</v>
      </c>
      <c r="AE48" s="29">
        <v>70.256272358133046</v>
      </c>
      <c r="AF48" s="29">
        <f t="shared" si="11"/>
        <v>70.873171802038826</v>
      </c>
    </row>
    <row r="49" spans="9:32" x14ac:dyDescent="0.35">
      <c r="I49" s="28">
        <v>66.591248201693872</v>
      </c>
      <c r="J49" s="25">
        <f t="shared" si="0"/>
        <v>49.30786987769693</v>
      </c>
      <c r="K49" s="26">
        <v>18.192892162823789</v>
      </c>
      <c r="L49" s="27">
        <f t="shared" si="1"/>
        <v>27.089632970917528</v>
      </c>
      <c r="M49" s="26">
        <v>18.241439490477863</v>
      </c>
      <c r="N49" s="27">
        <f t="shared" si="2"/>
        <v>20.777309541873059</v>
      </c>
      <c r="O49" s="26">
        <v>53.304590247896698</v>
      </c>
      <c r="P49" s="27">
        <f t="shared" si="3"/>
        <v>21.462239471268063</v>
      </c>
      <c r="Q49" s="26">
        <v>30.068908223276821</v>
      </c>
      <c r="R49" s="27">
        <f t="shared" si="4"/>
        <v>68.478008428565005</v>
      </c>
      <c r="S49" s="26">
        <v>45.118942183700121</v>
      </c>
      <c r="T49" s="27">
        <f t="shared" si="5"/>
        <v>47.30097036638206</v>
      </c>
      <c r="U49" s="26">
        <v>31.270588988217281</v>
      </c>
      <c r="V49" s="27">
        <f t="shared" si="6"/>
        <v>37.584091990600754</v>
      </c>
      <c r="W49" s="26">
        <v>56.354221776860065</v>
      </c>
      <c r="X49" s="27">
        <f t="shared" si="7"/>
        <v>44.669199726702544</v>
      </c>
      <c r="Y49" s="26">
        <v>24.896790946160298</v>
      </c>
      <c r="Z49" s="27">
        <f t="shared" si="8"/>
        <v>33.454342593684814</v>
      </c>
      <c r="AA49" s="28">
        <v>28.661467295457332</v>
      </c>
      <c r="AB49" s="28">
        <f t="shared" si="9"/>
        <v>10.283003299873457</v>
      </c>
      <c r="AC49" s="26">
        <v>80.680680545441945</v>
      </c>
      <c r="AD49" s="29">
        <f t="shared" si="10"/>
        <v>4.2655720870320124</v>
      </c>
      <c r="AE49" s="29">
        <v>69.353381323702592</v>
      </c>
      <c r="AF49" s="29">
        <f t="shared" si="11"/>
        <v>1.9415931641006523</v>
      </c>
    </row>
    <row r="50" spans="9:32" x14ac:dyDescent="0.35">
      <c r="I50" s="28">
        <v>70.066028099489344</v>
      </c>
      <c r="J50" s="25">
        <f t="shared" si="0"/>
        <v>14.560070899742215</v>
      </c>
      <c r="K50" s="26">
        <v>18.235951751170113</v>
      </c>
      <c r="L50" s="27">
        <f t="shared" si="1"/>
        <v>26.659037087454287</v>
      </c>
      <c r="M50" s="26">
        <v>15.59620395380848</v>
      </c>
      <c r="N50" s="27">
        <f t="shared" si="2"/>
        <v>47.229664908566882</v>
      </c>
      <c r="O50" s="26">
        <v>50.128096497775282</v>
      </c>
      <c r="P50" s="27">
        <f t="shared" si="3"/>
        <v>53.227176972482226</v>
      </c>
      <c r="Q50" s="26">
        <v>33.409088244849976</v>
      </c>
      <c r="R50" s="27">
        <f t="shared" si="4"/>
        <v>35.076208212833464</v>
      </c>
      <c r="S50" s="26">
        <v>45.015967679800944</v>
      </c>
      <c r="T50" s="27">
        <f t="shared" si="5"/>
        <v>48.330715405373823</v>
      </c>
      <c r="U50" s="26">
        <v>29.780890876737221</v>
      </c>
      <c r="V50" s="27">
        <f t="shared" si="6"/>
        <v>11.138571915740521</v>
      </c>
      <c r="W50" s="26">
        <v>58.542176694237661</v>
      </c>
      <c r="X50" s="27">
        <f t="shared" si="7"/>
        <v>22.789650552926588</v>
      </c>
      <c r="Y50" s="26">
        <v>28.394411870468439</v>
      </c>
      <c r="Z50" s="27">
        <f t="shared" si="8"/>
        <v>15.218666493965927</v>
      </c>
      <c r="AA50" s="28">
        <v>27.754642790682674</v>
      </c>
      <c r="AB50" s="28">
        <f t="shared" si="9"/>
        <v>19.351248347620036</v>
      </c>
      <c r="AC50" s="26">
        <v>80.121307600134514</v>
      </c>
      <c r="AD50" s="29">
        <f t="shared" si="10"/>
        <v>9.8593015401063155</v>
      </c>
      <c r="AE50" s="29">
        <v>70.74785488935872</v>
      </c>
      <c r="AF50" s="29">
        <f t="shared" si="11"/>
        <v>120.03142492460626</v>
      </c>
    </row>
    <row r="51" spans="9:32" x14ac:dyDescent="0.35">
      <c r="I51" s="28">
        <v>65.253635579546341</v>
      </c>
      <c r="J51" s="25">
        <f t="shared" si="0"/>
        <v>62.683996099172248</v>
      </c>
      <c r="K51" s="26">
        <v>17.212343166854264</v>
      </c>
      <c r="L51" s="27">
        <f t="shared" si="1"/>
        <v>36.895122930612771</v>
      </c>
      <c r="M51" s="26">
        <v>17.459793676050065</v>
      </c>
      <c r="N51" s="27">
        <f t="shared" si="2"/>
        <v>28.593767686151033</v>
      </c>
      <c r="O51" s="26">
        <v>51.096148327273546</v>
      </c>
      <c r="P51" s="27">
        <f t="shared" si="3"/>
        <v>43.546658677499579</v>
      </c>
      <c r="Q51" s="26">
        <v>33.052221565484068</v>
      </c>
      <c r="R51" s="27">
        <f t="shared" si="4"/>
        <v>38.644875006492541</v>
      </c>
      <c r="S51" s="26">
        <v>46.318353244472704</v>
      </c>
      <c r="T51" s="27">
        <f t="shared" si="5"/>
        <v>35.30685975865623</v>
      </c>
      <c r="U51" s="26">
        <v>29.851048378861982</v>
      </c>
      <c r="V51" s="27">
        <f t="shared" si="6"/>
        <v>10.436996894492907</v>
      </c>
      <c r="W51" s="26">
        <v>57.249239142973337</v>
      </c>
      <c r="X51" s="27">
        <f t="shared" si="7"/>
        <v>35.719026065569821</v>
      </c>
      <c r="Y51" s="26">
        <v>26.363787050015393</v>
      </c>
      <c r="Z51" s="27">
        <f t="shared" si="8"/>
        <v>18.784381555133862</v>
      </c>
      <c r="AA51" s="28">
        <v>25.232839493868269</v>
      </c>
      <c r="AB51" s="28">
        <f t="shared" si="9"/>
        <v>44.56928131576408</v>
      </c>
      <c r="AC51" s="26">
        <v>76.279877582839859</v>
      </c>
      <c r="AD51" s="29">
        <f t="shared" si="10"/>
        <v>48.273601713052869</v>
      </c>
      <c r="AE51" s="29">
        <v>68.750812176772584</v>
      </c>
      <c r="AF51" s="29">
        <f t="shared" si="11"/>
        <v>7.9672846334007374</v>
      </c>
    </row>
    <row r="52" spans="9:32" x14ac:dyDescent="0.35">
      <c r="I52" s="28">
        <v>50</v>
      </c>
      <c r="J52" s="25">
        <f t="shared" si="0"/>
        <v>215.22035189463566</v>
      </c>
      <c r="K52" s="26">
        <v>19.43612872096034</v>
      </c>
      <c r="L52" s="27">
        <f t="shared" si="1"/>
        <v>14.657267389552011</v>
      </c>
      <c r="M52" s="26">
        <v>17.638492923495829</v>
      </c>
      <c r="N52" s="27">
        <f t="shared" si="2"/>
        <v>26.806775211693399</v>
      </c>
      <c r="O52" s="26">
        <v>52.879293025804294</v>
      </c>
      <c r="P52" s="27">
        <f t="shared" si="3"/>
        <v>25.715211692192099</v>
      </c>
      <c r="Q52" s="26">
        <v>38.748069193093954</v>
      </c>
      <c r="R52" s="27">
        <f t="shared" si="4"/>
        <v>183.13601269606323</v>
      </c>
      <c r="S52" s="26">
        <v>48.452944150865427</v>
      </c>
      <c r="T52" s="27">
        <f t="shared" si="5"/>
        <v>13.960950694728993</v>
      </c>
      <c r="U52" s="26">
        <v>26.413970572379785</v>
      </c>
      <c r="V52" s="27">
        <f t="shared" si="6"/>
        <v>44.807774959314877</v>
      </c>
      <c r="W52" s="26">
        <v>60.436311610028881</v>
      </c>
      <c r="X52" s="27">
        <f t="shared" si="7"/>
        <v>3.8483013950143885</v>
      </c>
      <c r="Y52" s="26">
        <v>12</v>
      </c>
      <c r="Z52" s="27">
        <f t="shared" si="8"/>
        <v>162.4222520552878</v>
      </c>
      <c r="AA52" s="28">
        <v>25.091952745890129</v>
      </c>
      <c r="AB52" s="28">
        <f t="shared" si="9"/>
        <v>45.978148795545479</v>
      </c>
      <c r="AC52" s="26">
        <v>50</v>
      </c>
      <c r="AD52" s="29">
        <f t="shared" si="10"/>
        <v>311.07237754145149</v>
      </c>
      <c r="AE52" s="29">
        <v>66.021241013974503</v>
      </c>
      <c r="AF52" s="29">
        <f t="shared" si="11"/>
        <v>35.262996261381545</v>
      </c>
    </row>
    <row r="53" spans="9:32" x14ac:dyDescent="0.35">
      <c r="I53" s="28">
        <v>68.645619162665866</v>
      </c>
      <c r="J53" s="25">
        <f t="shared" si="0"/>
        <v>28.76416026797699</v>
      </c>
      <c r="K53" s="26">
        <v>18.185776592846288</v>
      </c>
      <c r="L53" s="27">
        <f t="shared" si="1"/>
        <v>27.160788670692533</v>
      </c>
      <c r="M53" s="26">
        <v>17.937171827510465</v>
      </c>
      <c r="N53" s="27">
        <f t="shared" si="2"/>
        <v>23.819986171547036</v>
      </c>
      <c r="O53" s="26">
        <v>53.743912677485156</v>
      </c>
      <c r="P53" s="27">
        <f t="shared" si="3"/>
        <v>17.069015175383484</v>
      </c>
      <c r="Q53" s="26">
        <v>33.107686864481835</v>
      </c>
      <c r="R53" s="27">
        <f t="shared" si="4"/>
        <v>38.090222016514872</v>
      </c>
      <c r="S53" s="26">
        <v>43.016971654581688</v>
      </c>
      <c r="T53" s="27">
        <f t="shared" si="5"/>
        <v>68.320675657566383</v>
      </c>
      <c r="U53" s="26">
        <v>28.841231276385628</v>
      </c>
      <c r="V53" s="27">
        <f t="shared" si="6"/>
        <v>20.535167919256452</v>
      </c>
      <c r="W53" s="26">
        <v>58.75860909621472</v>
      </c>
      <c r="X53" s="27">
        <f t="shared" si="7"/>
        <v>20.625326533155999</v>
      </c>
      <c r="Y53" s="26">
        <v>26.979061732055758</v>
      </c>
      <c r="Z53" s="27">
        <f t="shared" si="8"/>
        <v>12.631634734730213</v>
      </c>
      <c r="AA53" s="28">
        <v>31.087184104926326</v>
      </c>
      <c r="AB53" s="28">
        <f t="shared" si="9"/>
        <v>139.74164794816488</v>
      </c>
      <c r="AC53" s="26">
        <v>79.094090035956114</v>
      </c>
      <c r="AD53" s="29">
        <f t="shared" si="10"/>
        <v>20.131477181890318</v>
      </c>
      <c r="AE53" s="29">
        <v>65.08187947735442</v>
      </c>
      <c r="AF53" s="29">
        <f t="shared" si="11"/>
        <v>44.656611627582379</v>
      </c>
    </row>
    <row r="54" spans="9:32" x14ac:dyDescent="0.35">
      <c r="I54" s="28">
        <v>67.441703310870608</v>
      </c>
      <c r="J54" s="25">
        <f t="shared" si="0"/>
        <v>40.803318785929577</v>
      </c>
      <c r="K54" s="26">
        <v>5</v>
      </c>
      <c r="L54" s="27">
        <f t="shared" si="1"/>
        <v>159.01855459915541</v>
      </c>
      <c r="M54" s="26">
        <v>10</v>
      </c>
      <c r="N54" s="27">
        <f t="shared" si="2"/>
        <v>103.19170444665168</v>
      </c>
      <c r="O54" s="26">
        <v>40</v>
      </c>
      <c r="P54" s="27">
        <f t="shared" si="3"/>
        <v>154.50814195023503</v>
      </c>
      <c r="Q54" s="26">
        <v>35.740889256743301</v>
      </c>
      <c r="R54" s="27">
        <f t="shared" si="4"/>
        <v>11.758198093900205</v>
      </c>
      <c r="S54" s="26">
        <v>43.19038715832508</v>
      </c>
      <c r="T54" s="27">
        <f t="shared" si="5"/>
        <v>66.586520620132461</v>
      </c>
      <c r="U54" s="26">
        <v>29.664397261796648</v>
      </c>
      <c r="V54" s="27">
        <f t="shared" si="6"/>
        <v>12.303508065146254</v>
      </c>
      <c r="W54" s="26">
        <v>57.922833720825544</v>
      </c>
      <c r="X54" s="27">
        <f t="shared" si="7"/>
        <v>28.983080287047756</v>
      </c>
      <c r="Y54" s="26">
        <v>26.034098891449734</v>
      </c>
      <c r="Z54" s="27">
        <f t="shared" si="8"/>
        <v>22.081263140790455</v>
      </c>
      <c r="AA54" s="28">
        <v>10</v>
      </c>
      <c r="AB54" s="28">
        <f t="shared" si="9"/>
        <v>196.89767625444676</v>
      </c>
      <c r="AC54" s="26">
        <v>78.035653022992008</v>
      </c>
      <c r="AD54" s="29">
        <f t="shared" si="10"/>
        <v>30.715847311531377</v>
      </c>
      <c r="AE54" s="29">
        <v>65.466342724835243</v>
      </c>
      <c r="AF54" s="29">
        <f t="shared" si="11"/>
        <v>40.811979152774143</v>
      </c>
    </row>
    <row r="55" spans="9:32" x14ac:dyDescent="0.35">
      <c r="I55" s="28">
        <v>66.535072934731289</v>
      </c>
      <c r="J55" s="25">
        <f t="shared" si="0"/>
        <v>49.869622547322763</v>
      </c>
      <c r="K55" s="26">
        <v>20.576045159610864</v>
      </c>
      <c r="L55" s="27">
        <f t="shared" si="1"/>
        <v>3.2581030030467772</v>
      </c>
      <c r="M55" s="26">
        <v>16.418289325918192</v>
      </c>
      <c r="N55" s="27">
        <f t="shared" si="2"/>
        <v>39.008811187469767</v>
      </c>
      <c r="O55" s="26">
        <v>53.454955120004932</v>
      </c>
      <c r="P55" s="27">
        <f t="shared" si="3"/>
        <v>19.958590750185721</v>
      </c>
      <c r="Q55" s="26">
        <v>37.31938515072256</v>
      </c>
      <c r="R55" s="27">
        <f t="shared" si="4"/>
        <v>40.267608458923831</v>
      </c>
      <c r="S55" s="26">
        <v>45.369314724948765</v>
      </c>
      <c r="T55" s="27">
        <f t="shared" si="5"/>
        <v>44.797244953895614</v>
      </c>
      <c r="U55" s="26">
        <v>27.296924810065082</v>
      </c>
      <c r="V55" s="27">
        <f t="shared" si="6"/>
        <v>35.978232582461906</v>
      </c>
      <c r="W55" s="26">
        <v>57.020533668754034</v>
      </c>
      <c r="X55" s="27">
        <f t="shared" si="7"/>
        <v>38.006080807762856</v>
      </c>
      <c r="Y55" s="26">
        <v>24.588733164843887</v>
      </c>
      <c r="Z55" s="27">
        <f t="shared" si="8"/>
        <v>36.534920406848919</v>
      </c>
      <c r="AA55" s="28">
        <v>26.047009290802574</v>
      </c>
      <c r="AB55" s="28">
        <f t="shared" si="9"/>
        <v>36.427583346421031</v>
      </c>
      <c r="AC55" s="26">
        <v>79.041618134337753</v>
      </c>
      <c r="AD55" s="29">
        <f t="shared" si="10"/>
        <v>20.656196198073928</v>
      </c>
      <c r="AE55" s="29">
        <v>63.624603373587767</v>
      </c>
      <c r="AF55" s="29">
        <f t="shared" si="11"/>
        <v>59.229372665248903</v>
      </c>
    </row>
    <row r="56" spans="9:32" x14ac:dyDescent="0.35">
      <c r="I56" s="28">
        <v>69.687322631178276</v>
      </c>
      <c r="J56" s="25">
        <f t="shared" si="0"/>
        <v>18.347125582852897</v>
      </c>
      <c r="K56" s="26">
        <v>14.397239416926181</v>
      </c>
      <c r="L56" s="27">
        <f t="shared" si="1"/>
        <v>65.046160429893604</v>
      </c>
      <c r="M56" s="26">
        <v>10</v>
      </c>
      <c r="N56" s="27">
        <f t="shared" si="2"/>
        <v>103.19170444665168</v>
      </c>
      <c r="O56" s="26">
        <v>40</v>
      </c>
      <c r="P56" s="27">
        <f t="shared" si="3"/>
        <v>154.50814195023503</v>
      </c>
      <c r="Q56" s="26">
        <v>36.1944083520305</v>
      </c>
      <c r="R56" s="27">
        <f t="shared" si="4"/>
        <v>7.2230071410282193</v>
      </c>
      <c r="S56" s="26">
        <v>43.430022902813079</v>
      </c>
      <c r="T56" s="27">
        <f t="shared" si="5"/>
        <v>64.190163175252479</v>
      </c>
      <c r="U56" s="26">
        <v>27.257175956270856</v>
      </c>
      <c r="V56" s="27">
        <f t="shared" si="6"/>
        <v>36.375721120404165</v>
      </c>
      <c r="W56" s="26">
        <v>55.157083758216494</v>
      </c>
      <c r="X56" s="27">
        <f t="shared" si="7"/>
        <v>56.640579913138254</v>
      </c>
      <c r="Y56" s="26">
        <v>24.788314582460721</v>
      </c>
      <c r="Z56" s="27">
        <f t="shared" si="8"/>
        <v>34.539106230680581</v>
      </c>
      <c r="AA56" s="28">
        <v>28.00184698383179</v>
      </c>
      <c r="AB56" s="28">
        <f t="shared" si="9"/>
        <v>16.879206416128874</v>
      </c>
      <c r="AC56" s="26">
        <v>78.069724717050548</v>
      </c>
      <c r="AD56" s="29">
        <f t="shared" si="10"/>
        <v>30.375130370945982</v>
      </c>
      <c r="AE56" s="29">
        <v>67.572876491924049</v>
      </c>
      <c r="AF56" s="29">
        <f t="shared" si="11"/>
        <v>19.746641481886087</v>
      </c>
    </row>
    <row r="57" spans="9:32" x14ac:dyDescent="0.35">
      <c r="I57" s="28">
        <v>71.520461363756112</v>
      </c>
      <c r="J57" s="25">
        <f t="shared" si="0"/>
        <v>1.5738257074531248E-2</v>
      </c>
      <c r="K57" s="26">
        <v>18.622009635122829</v>
      </c>
      <c r="L57" s="27">
        <f t="shared" si="1"/>
        <v>22.798458247927122</v>
      </c>
      <c r="M57" s="26">
        <v>16.453292692506562</v>
      </c>
      <c r="N57" s="27">
        <f t="shared" si="2"/>
        <v>38.658777521586067</v>
      </c>
      <c r="O57" s="26">
        <v>30</v>
      </c>
      <c r="P57" s="27">
        <f t="shared" si="3"/>
        <v>254.50814195023503</v>
      </c>
      <c r="Q57" s="26">
        <v>20</v>
      </c>
      <c r="R57" s="27">
        <f t="shared" si="4"/>
        <v>169.16709066133322</v>
      </c>
      <c r="S57" s="26">
        <v>40</v>
      </c>
      <c r="T57" s="27">
        <f t="shared" si="5"/>
        <v>98.490392203383266</v>
      </c>
      <c r="U57" s="26">
        <v>10</v>
      </c>
      <c r="V57" s="27">
        <f t="shared" si="6"/>
        <v>208.94748068311273</v>
      </c>
      <c r="W57" s="26">
        <v>40</v>
      </c>
      <c r="X57" s="27">
        <f t="shared" si="7"/>
        <v>208.21141749530318</v>
      </c>
      <c r="Y57" s="26">
        <v>10</v>
      </c>
      <c r="Z57" s="27">
        <f t="shared" si="8"/>
        <v>182.4222520552878</v>
      </c>
      <c r="AA57" s="28">
        <v>10</v>
      </c>
      <c r="AB57" s="28">
        <f t="shared" si="9"/>
        <v>196.89767625444676</v>
      </c>
      <c r="AC57" s="26">
        <v>75.963650566407281</v>
      </c>
      <c r="AD57" s="29">
        <f t="shared" si="10"/>
        <v>51.435871877378645</v>
      </c>
      <c r="AE57" s="29">
        <v>68.856865607144769</v>
      </c>
      <c r="AF57" s="29">
        <f t="shared" si="11"/>
        <v>6.9067503296788857</v>
      </c>
    </row>
    <row r="58" spans="9:32" x14ac:dyDescent="0.35">
      <c r="I58" s="28">
        <v>66.090085431279334</v>
      </c>
      <c r="J58" s="25">
        <f t="shared" si="0"/>
        <v>54.319497581842313</v>
      </c>
      <c r="K58" s="26">
        <v>22.141851558427557</v>
      </c>
      <c r="L58" s="27">
        <f t="shared" si="1"/>
        <v>123.9996098512016</v>
      </c>
      <c r="M58" s="26">
        <v>18.092039830410751</v>
      </c>
      <c r="N58" s="27">
        <f t="shared" si="2"/>
        <v>22.271306142544169</v>
      </c>
      <c r="O58" s="26">
        <v>56.173003345602837</v>
      </c>
      <c r="P58" s="27">
        <f t="shared" si="3"/>
        <v>72.218915057933231</v>
      </c>
      <c r="Q58" s="26">
        <v>34.672516427774568</v>
      </c>
      <c r="R58" s="27">
        <f t="shared" si="4"/>
        <v>22.441926383587543</v>
      </c>
      <c r="S58" s="26">
        <v>48.592365571424963</v>
      </c>
      <c r="T58" s="27">
        <f t="shared" si="5"/>
        <v>12.566736489133632</v>
      </c>
      <c r="U58" s="26">
        <v>29.060721963294199</v>
      </c>
      <c r="V58" s="27">
        <f t="shared" si="6"/>
        <v>18.340261050170739</v>
      </c>
      <c r="W58" s="26">
        <v>55.908309311025512</v>
      </c>
      <c r="X58" s="27">
        <f t="shared" si="7"/>
        <v>49.128324385048074</v>
      </c>
      <c r="Y58" s="26">
        <v>27.295002722380037</v>
      </c>
      <c r="Z58" s="27">
        <f t="shared" si="8"/>
        <v>9.4722248314874236</v>
      </c>
      <c r="AA58" s="28">
        <v>26.943316838243021</v>
      </c>
      <c r="AB58" s="28">
        <f t="shared" si="9"/>
        <v>27.464507872016561</v>
      </c>
      <c r="AC58" s="26">
        <v>78.891829006235156</v>
      </c>
      <c r="AD58" s="29">
        <f t="shared" si="10"/>
        <v>22.1540874790999</v>
      </c>
      <c r="AE58" s="29">
        <v>67.601752214469897</v>
      </c>
      <c r="AF58" s="29">
        <f t="shared" si="11"/>
        <v>19.457884256427604</v>
      </c>
    </row>
    <row r="59" spans="9:32" x14ac:dyDescent="0.35">
      <c r="I59" s="28">
        <v>69.453389626338463</v>
      </c>
      <c r="J59" s="25">
        <f t="shared" si="0"/>
        <v>20.686455631251022</v>
      </c>
      <c r="K59" s="26">
        <v>19.243604812591897</v>
      </c>
      <c r="L59" s="27">
        <f t="shared" si="1"/>
        <v>16.582506473236442</v>
      </c>
      <c r="M59" s="26">
        <v>18.433209185208057</v>
      </c>
      <c r="N59" s="27">
        <f t="shared" si="2"/>
        <v>18.859612594571118</v>
      </c>
      <c r="O59" s="26">
        <v>51.305975874775719</v>
      </c>
      <c r="P59" s="27">
        <f t="shared" si="3"/>
        <v>41.448383202477856</v>
      </c>
      <c r="Q59" s="26">
        <v>15</v>
      </c>
      <c r="R59" s="27">
        <f t="shared" si="4"/>
        <v>219.16709066133322</v>
      </c>
      <c r="S59" s="26">
        <v>45.981158783995184</v>
      </c>
      <c r="T59" s="27">
        <f t="shared" si="5"/>
        <v>38.678804363431425</v>
      </c>
      <c r="U59" s="26">
        <v>24.109274194944817</v>
      </c>
      <c r="V59" s="27">
        <f t="shared" si="6"/>
        <v>67.854738733664561</v>
      </c>
      <c r="W59" s="26">
        <v>55.68744279584417</v>
      </c>
      <c r="X59" s="27">
        <f t="shared" si="7"/>
        <v>51.336989536861495</v>
      </c>
      <c r="Y59" s="26">
        <v>25.930541812181882</v>
      </c>
      <c r="Z59" s="27">
        <f t="shared" si="8"/>
        <v>23.116833933468968</v>
      </c>
      <c r="AA59" s="28">
        <v>24.756591357495218</v>
      </c>
      <c r="AB59" s="28">
        <f t="shared" si="9"/>
        <v>49.331762679494595</v>
      </c>
      <c r="AC59" s="26">
        <v>77.511653778846366</v>
      </c>
      <c r="AD59" s="29">
        <f t="shared" si="10"/>
        <v>35.955839752987799</v>
      </c>
      <c r="AE59" s="29">
        <v>66.747882777734858</v>
      </c>
      <c r="AF59" s="29">
        <f t="shared" si="11"/>
        <v>27.996578623777992</v>
      </c>
    </row>
    <row r="60" spans="9:32" x14ac:dyDescent="0.35">
      <c r="I60" s="28">
        <v>66.181114662776636</v>
      </c>
      <c r="J60" s="25">
        <f t="shared" si="0"/>
        <v>53.409205266869293</v>
      </c>
      <c r="K60" s="26">
        <v>14.523802471606682</v>
      </c>
      <c r="L60" s="27">
        <f t="shared" si="1"/>
        <v>63.78052988308859</v>
      </c>
      <c r="M60" s="26">
        <v>16.573002856172156</v>
      </c>
      <c r="N60" s="27">
        <f t="shared" si="2"/>
        <v>37.461675884930123</v>
      </c>
      <c r="O60" s="26">
        <v>53.967946535038564</v>
      </c>
      <c r="P60" s="27">
        <f t="shared" si="3"/>
        <v>14.828676599849402</v>
      </c>
      <c r="Q60" s="26">
        <v>36.420628266698181</v>
      </c>
      <c r="R60" s="27">
        <f t="shared" si="4"/>
        <v>4.9608079943514127</v>
      </c>
      <c r="S60" s="26">
        <v>45.80645204587826</v>
      </c>
      <c r="T60" s="27">
        <f t="shared" si="5"/>
        <v>40.42587174460067</v>
      </c>
      <c r="U60" s="26">
        <v>30.167237223380667</v>
      </c>
      <c r="V60" s="27">
        <f t="shared" si="6"/>
        <v>7.2751084493060603</v>
      </c>
      <c r="W60" s="26">
        <v>60.153082965465927</v>
      </c>
      <c r="X60" s="27">
        <f t="shared" si="7"/>
        <v>6.6805878406439234</v>
      </c>
      <c r="Y60" s="26">
        <v>25.673601937813888</v>
      </c>
      <c r="Z60" s="27">
        <f t="shared" si="8"/>
        <v>25.686232677148908</v>
      </c>
      <c r="AA60" s="28">
        <v>25.187804076268314</v>
      </c>
      <c r="AB60" s="28">
        <f t="shared" si="9"/>
        <v>45.01963549176363</v>
      </c>
      <c r="AC60" s="26">
        <v>75.089249134917651</v>
      </c>
      <c r="AD60" s="29">
        <f t="shared" si="10"/>
        <v>60.17988619227495</v>
      </c>
      <c r="AE60" s="29">
        <v>63.06791036331613</v>
      </c>
      <c r="AF60" s="29">
        <f t="shared" si="11"/>
        <v>64.796302767965273</v>
      </c>
    </row>
    <row r="61" spans="9:32" x14ac:dyDescent="0.35">
      <c r="I61" s="28">
        <v>73.495389658139558</v>
      </c>
      <c r="J61" s="25">
        <f t="shared" si="0"/>
        <v>197.33544686759927</v>
      </c>
      <c r="K61" s="26">
        <v>19.97841010648494</v>
      </c>
      <c r="L61" s="27">
        <f t="shared" si="1"/>
        <v>9.234453534306013</v>
      </c>
      <c r="M61" s="26">
        <v>10</v>
      </c>
      <c r="N61" s="27">
        <f t="shared" si="2"/>
        <v>103.19170444665168</v>
      </c>
      <c r="O61" s="26">
        <v>50.433597640740587</v>
      </c>
      <c r="P61" s="27">
        <f t="shared" si="3"/>
        <v>50.172165542829177</v>
      </c>
      <c r="Q61" s="26">
        <v>32.557310593994309</v>
      </c>
      <c r="R61" s="27">
        <f t="shared" si="4"/>
        <v>43.593984721390129</v>
      </c>
      <c r="S61" s="26">
        <v>15</v>
      </c>
      <c r="T61" s="27">
        <f t="shared" si="5"/>
        <v>348.49039220338329</v>
      </c>
      <c r="U61" s="26">
        <v>26.9263304855175</v>
      </c>
      <c r="V61" s="27">
        <f t="shared" si="6"/>
        <v>39.684175827937729</v>
      </c>
      <c r="W61" s="26">
        <v>56.013721503400241</v>
      </c>
      <c r="X61" s="27">
        <f t="shared" si="7"/>
        <v>48.074202461300786</v>
      </c>
      <c r="Y61" s="26">
        <v>23.914047391150014</v>
      </c>
      <c r="Z61" s="27">
        <f t="shared" si="8"/>
        <v>43.281778143787655</v>
      </c>
      <c r="AA61" s="28">
        <v>25.486001385864377</v>
      </c>
      <c r="AB61" s="28">
        <f t="shared" si="9"/>
        <v>42.037662395803004</v>
      </c>
      <c r="AC61" s="26">
        <v>75.177007362163877</v>
      </c>
      <c r="AD61" s="29">
        <f t="shared" si="10"/>
        <v>59.302303919812687</v>
      </c>
      <c r="AE61" s="29">
        <v>68.197933510961121</v>
      </c>
      <c r="AF61" s="29">
        <f t="shared" si="11"/>
        <v>13.496071291515364</v>
      </c>
    </row>
    <row r="62" spans="9:32" x14ac:dyDescent="0.35">
      <c r="I62" s="28">
        <v>68.724859464979204</v>
      </c>
      <c r="J62" s="25">
        <f t="shared" si="0"/>
        <v>27.971757244843616</v>
      </c>
      <c r="K62" s="26">
        <v>19.88389821303555</v>
      </c>
      <c r="L62" s="27">
        <f t="shared" si="1"/>
        <v>10.179572468799911</v>
      </c>
      <c r="M62" s="26">
        <v>19.706992467639306</v>
      </c>
      <c r="N62" s="27">
        <f t="shared" si="2"/>
        <v>6.1217797702586196</v>
      </c>
      <c r="O62" s="26">
        <v>12</v>
      </c>
      <c r="P62" s="27">
        <f t="shared" si="3"/>
        <v>434.50814195023503</v>
      </c>
      <c r="Q62" s="26">
        <v>36.051217644367362</v>
      </c>
      <c r="R62" s="27">
        <f t="shared" si="4"/>
        <v>8.654914217659595</v>
      </c>
      <c r="S62" s="26">
        <v>48.791614282474384</v>
      </c>
      <c r="T62" s="27">
        <f t="shared" si="5"/>
        <v>10.574249378639422</v>
      </c>
      <c r="U62" s="26">
        <v>15</v>
      </c>
      <c r="V62" s="27">
        <f t="shared" si="6"/>
        <v>158.94748068311273</v>
      </c>
      <c r="W62" s="26">
        <v>58.507360307775926</v>
      </c>
      <c r="X62" s="27">
        <f t="shared" si="7"/>
        <v>23.137814417543936</v>
      </c>
      <c r="Y62" s="26">
        <v>23.686769448656342</v>
      </c>
      <c r="Z62" s="27">
        <f t="shared" si="8"/>
        <v>45.55455756872437</v>
      </c>
      <c r="AA62" s="28">
        <v>22.307223056206631</v>
      </c>
      <c r="AB62" s="28">
        <f t="shared" si="9"/>
        <v>73.82544569238047</v>
      </c>
      <c r="AC62" s="26">
        <v>78.802921956710307</v>
      </c>
      <c r="AD62" s="29">
        <f t="shared" si="10"/>
        <v>23.043157974348389</v>
      </c>
      <c r="AE62" s="29">
        <v>64.718148272068646</v>
      </c>
      <c r="AF62" s="29">
        <f t="shared" si="11"/>
        <v>48.293923680440116</v>
      </c>
    </row>
    <row r="63" spans="9:32" x14ac:dyDescent="0.35">
      <c r="I63" s="28">
        <v>67.785304961467759</v>
      </c>
      <c r="J63" s="25">
        <f t="shared" si="0"/>
        <v>37.367302279958068</v>
      </c>
      <c r="K63" s="26">
        <v>19.916853874165877</v>
      </c>
      <c r="L63" s="27">
        <f t="shared" si="1"/>
        <v>9.8500158574966434</v>
      </c>
      <c r="M63" s="26">
        <v>20.266392307951808</v>
      </c>
      <c r="N63" s="27">
        <f t="shared" si="2"/>
        <v>0.52778136713360624</v>
      </c>
      <c r="O63" s="26">
        <v>53.773457468698119</v>
      </c>
      <c r="P63" s="27">
        <f t="shared" si="3"/>
        <v>16.773567263253852</v>
      </c>
      <c r="Q63" s="26">
        <v>33.769064328907128</v>
      </c>
      <c r="R63" s="27">
        <f t="shared" si="4"/>
        <v>31.476447372261944</v>
      </c>
      <c r="S63" s="26">
        <v>125</v>
      </c>
      <c r="T63" s="27">
        <f t="shared" si="5"/>
        <v>7515.0960779661673</v>
      </c>
      <c r="U63" s="26">
        <v>27.556339666317623</v>
      </c>
      <c r="V63" s="27">
        <f t="shared" si="6"/>
        <v>33.384084019936502</v>
      </c>
      <c r="W63" s="26">
        <v>59.312296550762788</v>
      </c>
      <c r="X63" s="27">
        <f t="shared" si="7"/>
        <v>15.088451987675313</v>
      </c>
      <c r="Y63" s="26">
        <v>22.112831644725429</v>
      </c>
      <c r="Z63" s="27">
        <f t="shared" si="8"/>
        <v>61.293935608033507</v>
      </c>
      <c r="AA63" s="28">
        <v>26.421203339466452</v>
      </c>
      <c r="AB63" s="28">
        <f t="shared" si="9"/>
        <v>32.685642859782256</v>
      </c>
      <c r="AC63" s="26">
        <v>77.838463431595201</v>
      </c>
      <c r="AD63" s="29">
        <f t="shared" si="10"/>
        <v>32.687743225499446</v>
      </c>
      <c r="AE63" s="29">
        <v>67.070442671856711</v>
      </c>
      <c r="AF63" s="29">
        <f t="shared" si="11"/>
        <v>24.770979682559471</v>
      </c>
    </row>
    <row r="64" spans="9:32" x14ac:dyDescent="0.35">
      <c r="I64" s="28">
        <v>67.840402959150452</v>
      </c>
      <c r="J64" s="25">
        <f t="shared" si="0"/>
        <v>36.81632230313113</v>
      </c>
      <c r="K64" s="26">
        <v>17.986059376002643</v>
      </c>
      <c r="L64" s="27">
        <f t="shared" si="1"/>
        <v>29.157960839128982</v>
      </c>
      <c r="M64" s="26">
        <v>18.897469920658317</v>
      </c>
      <c r="N64" s="27">
        <f t="shared" si="2"/>
        <v>14.217005240068517</v>
      </c>
      <c r="O64" s="26">
        <v>52.653955140710181</v>
      </c>
      <c r="P64" s="27">
        <f t="shared" si="3"/>
        <v>27.968590543133232</v>
      </c>
      <c r="Q64" s="26">
        <v>36.282456108342409</v>
      </c>
      <c r="R64" s="27">
        <f t="shared" si="4"/>
        <v>6.3425295779091329</v>
      </c>
      <c r="S64" s="26">
        <v>45.328894272331475</v>
      </c>
      <c r="T64" s="27">
        <f t="shared" si="5"/>
        <v>45.201449480068518</v>
      </c>
      <c r="U64" s="26">
        <v>28.686838976684051</v>
      </c>
      <c r="V64" s="27">
        <f t="shared" si="6"/>
        <v>22.079090916272222</v>
      </c>
      <c r="W64" s="26">
        <v>60.893832889205036</v>
      </c>
      <c r="X64" s="27">
        <f t="shared" si="7"/>
        <v>7.2691139674716965</v>
      </c>
      <c r="Y64" s="26">
        <v>26.845464835132269</v>
      </c>
      <c r="Z64" s="27">
        <f t="shared" si="8"/>
        <v>13.967603703965104</v>
      </c>
      <c r="AA64" s="28">
        <v>25.801009961511376</v>
      </c>
      <c r="AB64" s="28">
        <f t="shared" si="9"/>
        <v>38.887576639333012</v>
      </c>
      <c r="AC64" s="26">
        <v>77.65413807556908</v>
      </c>
      <c r="AD64" s="29">
        <f t="shared" si="10"/>
        <v>34.530996785760664</v>
      </c>
      <c r="AE64" s="29">
        <v>66.505726695764423</v>
      </c>
      <c r="AF64" s="29">
        <f t="shared" si="11"/>
        <v>30.418139443482346</v>
      </c>
    </row>
    <row r="65" spans="9:32" x14ac:dyDescent="0.35">
      <c r="I65" s="28">
        <v>68.909848328386815</v>
      </c>
      <c r="J65" s="25">
        <f t="shared" si="0"/>
        <v>26.121868610767507</v>
      </c>
      <c r="K65" s="26">
        <v>16.447023744540335</v>
      </c>
      <c r="L65" s="27">
        <f t="shared" si="1"/>
        <v>44.548317153752066</v>
      </c>
      <c r="M65" s="26">
        <v>19.795162515258632</v>
      </c>
      <c r="N65" s="27">
        <f t="shared" si="2"/>
        <v>5.2400792940653673</v>
      </c>
      <c r="O65" s="26">
        <v>52.709764230947577</v>
      </c>
      <c r="P65" s="27">
        <f t="shared" si="3"/>
        <v>27.410499640759269</v>
      </c>
      <c r="Q65" s="26">
        <v>36.397487770506153</v>
      </c>
      <c r="R65" s="27">
        <f t="shared" si="4"/>
        <v>5.192212956271689</v>
      </c>
      <c r="S65" s="26">
        <v>49.012887407317862</v>
      </c>
      <c r="T65" s="27">
        <f t="shared" si="5"/>
        <v>8.3615181302046437</v>
      </c>
      <c r="U65" s="26">
        <v>25.389050067873789</v>
      </c>
      <c r="V65" s="27">
        <f t="shared" si="6"/>
        <v>55.056980004374836</v>
      </c>
      <c r="W65" s="26">
        <v>60.156141086847093</v>
      </c>
      <c r="X65" s="27">
        <f t="shared" si="7"/>
        <v>6.6500066268322655</v>
      </c>
      <c r="Y65" s="26">
        <v>29.237779178854112</v>
      </c>
      <c r="Z65" s="27">
        <f t="shared" si="8"/>
        <v>99.555397332533246</v>
      </c>
      <c r="AA65" s="28">
        <v>26.749204472841861</v>
      </c>
      <c r="AB65" s="28">
        <f t="shared" si="9"/>
        <v>29.405631526028166</v>
      </c>
      <c r="AC65" s="26">
        <v>76.074941669516363</v>
      </c>
      <c r="AD65" s="29">
        <f t="shared" si="10"/>
        <v>50.322960846287828</v>
      </c>
      <c r="AE65" s="29">
        <v>68.038508941134012</v>
      </c>
      <c r="AF65" s="29">
        <f t="shared" si="11"/>
        <v>15.090316989786459</v>
      </c>
    </row>
    <row r="66" spans="9:32" x14ac:dyDescent="0.35">
      <c r="I66" s="28">
        <v>64.433664221188963</v>
      </c>
      <c r="J66" s="25">
        <f t="shared" si="0"/>
        <v>70.88370968274603</v>
      </c>
      <c r="K66" s="26">
        <v>17.512613969858936</v>
      </c>
      <c r="L66" s="27">
        <f t="shared" si="1"/>
        <v>33.892414900566052</v>
      </c>
      <c r="M66" s="26">
        <v>17.825133454827931</v>
      </c>
      <c r="N66" s="27">
        <f t="shared" si="2"/>
        <v>24.940369898372374</v>
      </c>
      <c r="O66" s="26">
        <v>54.635415151522608</v>
      </c>
      <c r="P66" s="27">
        <f t="shared" si="3"/>
        <v>8.1539904350089643</v>
      </c>
      <c r="Q66" s="26">
        <v>34.988483644326195</v>
      </c>
      <c r="R66" s="27">
        <f t="shared" si="4"/>
        <v>19.282254218071273</v>
      </c>
      <c r="S66" s="26">
        <v>100</v>
      </c>
      <c r="T66" s="27">
        <f t="shared" si="5"/>
        <v>5015.0960779661673</v>
      </c>
      <c r="U66" s="26">
        <v>26.531448184410447</v>
      </c>
      <c r="V66" s="27">
        <f t="shared" si="6"/>
        <v>43.632998839008259</v>
      </c>
      <c r="W66" s="26">
        <v>58.248773957534297</v>
      </c>
      <c r="X66" s="27">
        <f t="shared" si="7"/>
        <v>25.723677919960224</v>
      </c>
      <c r="Y66" s="26">
        <v>24.960914122802905</v>
      </c>
      <c r="Z66" s="27">
        <f t="shared" si="8"/>
        <v>32.813110827258747</v>
      </c>
      <c r="AA66" s="28">
        <v>32.31535199048578</v>
      </c>
      <c r="AB66" s="28">
        <f t="shared" si="9"/>
        <v>262.55843650411032</v>
      </c>
      <c r="AC66" s="26">
        <v>78.939678873511042</v>
      </c>
      <c r="AD66" s="29">
        <f t="shared" si="10"/>
        <v>21.67558880634104</v>
      </c>
      <c r="AE66" s="29">
        <v>68.900256768095147</v>
      </c>
      <c r="AF66" s="29">
        <f t="shared" si="11"/>
        <v>6.4728387201751048</v>
      </c>
    </row>
    <row r="67" spans="9:32" x14ac:dyDescent="0.35">
      <c r="I67" s="28">
        <v>69.230459454621197</v>
      </c>
      <c r="J67" s="25">
        <f t="shared" si="0"/>
        <v>22.915757348423682</v>
      </c>
      <c r="K67" s="26">
        <v>21.108490043240156</v>
      </c>
      <c r="L67" s="27">
        <f t="shared" si="1"/>
        <v>20.66345833246146</v>
      </c>
      <c r="M67" s="26">
        <v>16.010641195764915</v>
      </c>
      <c r="N67" s="27">
        <f t="shared" si="2"/>
        <v>43.085292489002534</v>
      </c>
      <c r="O67" s="26">
        <v>53.639329113736899</v>
      </c>
      <c r="P67" s="27">
        <f t="shared" si="3"/>
        <v>18.114850812866052</v>
      </c>
      <c r="Q67" s="26">
        <v>30.594622579302424</v>
      </c>
      <c r="R67" s="27">
        <f t="shared" si="4"/>
        <v>63.220864868308979</v>
      </c>
      <c r="S67" s="26">
        <v>110</v>
      </c>
      <c r="T67" s="27">
        <f t="shared" si="5"/>
        <v>6015.0960779661673</v>
      </c>
      <c r="U67" s="26">
        <v>26.933231793711599</v>
      </c>
      <c r="V67" s="27">
        <f t="shared" si="6"/>
        <v>39.615162745996741</v>
      </c>
      <c r="W67" s="26">
        <v>56.174447133636455</v>
      </c>
      <c r="X67" s="27">
        <f t="shared" si="7"/>
        <v>46.46694615893864</v>
      </c>
      <c r="Y67" s="26">
        <v>26.350137755943834</v>
      </c>
      <c r="Z67" s="27">
        <f t="shared" si="8"/>
        <v>18.920874495849453</v>
      </c>
      <c r="AA67" s="28">
        <v>25.852743341017973</v>
      </c>
      <c r="AB67" s="28">
        <f t="shared" si="9"/>
        <v>38.37024284426704</v>
      </c>
      <c r="AC67" s="26">
        <v>79.528229106943684</v>
      </c>
      <c r="AD67" s="29">
        <f t="shared" si="10"/>
        <v>15.790086472014622</v>
      </c>
      <c r="AE67" s="29">
        <v>64.917960298295299</v>
      </c>
      <c r="AF67" s="29">
        <f t="shared" si="11"/>
        <v>46.295803418173591</v>
      </c>
    </row>
    <row r="68" spans="9:32" x14ac:dyDescent="0.35">
      <c r="I68" s="28">
        <v>68.852410703070902</v>
      </c>
      <c r="J68" s="25">
        <f t="shared" si="0"/>
        <v>26.696244863926637</v>
      </c>
      <c r="K68" s="26">
        <v>20.821454882491178</v>
      </c>
      <c r="L68" s="27">
        <f t="shared" si="1"/>
        <v>0.80400577424363462</v>
      </c>
      <c r="M68" s="26">
        <v>19.288131936172885</v>
      </c>
      <c r="N68" s="27">
        <f t="shared" si="2"/>
        <v>10.310385084922835</v>
      </c>
      <c r="O68" s="26">
        <v>5</v>
      </c>
      <c r="P68" s="27">
        <f t="shared" si="3"/>
        <v>504.50814195023503</v>
      </c>
      <c r="Q68" s="26">
        <v>90</v>
      </c>
      <c r="R68" s="27">
        <f t="shared" si="4"/>
        <v>5308.3290933866674</v>
      </c>
      <c r="S68" s="26">
        <v>90</v>
      </c>
      <c r="T68" s="27">
        <f t="shared" si="5"/>
        <v>4015.0960779661673</v>
      </c>
      <c r="U68" s="26">
        <v>28.561352242193337</v>
      </c>
      <c r="V68" s="27">
        <f t="shared" si="6"/>
        <v>23.333958261179362</v>
      </c>
      <c r="W68" s="26">
        <v>57.781261090721088</v>
      </c>
      <c r="X68" s="27">
        <f t="shared" si="7"/>
        <v>30.398806588092313</v>
      </c>
      <c r="Y68" s="26">
        <v>24.336379463464571</v>
      </c>
      <c r="Z68" s="27">
        <f t="shared" si="8"/>
        <v>39.058457420642085</v>
      </c>
      <c r="AA68" s="28">
        <v>26.403826683703471</v>
      </c>
      <c r="AB68" s="28">
        <f t="shared" si="9"/>
        <v>32.85940941741206</v>
      </c>
      <c r="AC68" s="26">
        <v>81.106900181464454</v>
      </c>
      <c r="AD68" s="29">
        <f t="shared" si="10"/>
        <v>3.3757268069223301E-3</v>
      </c>
      <c r="AE68" s="29">
        <v>63.701478767472004</v>
      </c>
      <c r="AF68" s="29">
        <f t="shared" si="11"/>
        <v>58.460618726406537</v>
      </c>
    </row>
    <row r="69" spans="9:32" x14ac:dyDescent="0.35">
      <c r="I69" s="28">
        <v>70.676670390835611</v>
      </c>
      <c r="J69" s="25">
        <f t="shared" si="0"/>
        <v>8.4536479862795488</v>
      </c>
      <c r="K69" s="26">
        <v>16.442476937350911</v>
      </c>
      <c r="L69" s="27">
        <f t="shared" si="1"/>
        <v>44.593785225646307</v>
      </c>
      <c r="M69" s="26">
        <v>16.645462124262373</v>
      </c>
      <c r="N69" s="27">
        <f t="shared" si="2"/>
        <v>36.737083204027954</v>
      </c>
      <c r="O69" s="26">
        <v>53.459552935202858</v>
      </c>
      <c r="P69" s="27">
        <f t="shared" si="3"/>
        <v>19.912612598206465</v>
      </c>
      <c r="Q69" s="26">
        <v>35.501189540397561</v>
      </c>
      <c r="R69" s="27">
        <f t="shared" si="4"/>
        <v>14.155195257357605</v>
      </c>
      <c r="S69" s="26">
        <v>51.20032526832702</v>
      </c>
      <c r="T69" s="27">
        <f t="shared" si="5"/>
        <v>135.12860479886939</v>
      </c>
      <c r="U69" s="26">
        <v>27.371865402777633</v>
      </c>
      <c r="V69" s="27">
        <f t="shared" si="6"/>
        <v>35.228826655336398</v>
      </c>
      <c r="W69" s="26">
        <v>57.659361234838627</v>
      </c>
      <c r="X69" s="27">
        <f t="shared" si="7"/>
        <v>31.617805146916922</v>
      </c>
      <c r="Y69" s="26">
        <v>24.499021412773459</v>
      </c>
      <c r="Z69" s="27">
        <f t="shared" si="8"/>
        <v>37.432037927553203</v>
      </c>
      <c r="AA69" s="28">
        <v>25.971898230994174</v>
      </c>
      <c r="AB69" s="28">
        <f t="shared" si="9"/>
        <v>37.178693944505028</v>
      </c>
      <c r="AC69" s="26">
        <v>77.694121521487219</v>
      </c>
      <c r="AD69" s="29">
        <f t="shared" si="10"/>
        <v>34.131162326579272</v>
      </c>
      <c r="AE69" s="29">
        <v>67.696190355590161</v>
      </c>
      <c r="AF69" s="29">
        <f t="shared" si="11"/>
        <v>18.513502845224963</v>
      </c>
    </row>
    <row r="70" spans="9:32" x14ac:dyDescent="0.35">
      <c r="I70" s="28">
        <v>71.152610727512027</v>
      </c>
      <c r="J70" s="25">
        <f t="shared" si="0"/>
        <v>3.6942446195153877</v>
      </c>
      <c r="K70" s="26">
        <v>19.606339188128231</v>
      </c>
      <c r="L70" s="27">
        <f t="shared" si="1"/>
        <v>12.955162717873101</v>
      </c>
      <c r="M70" s="26">
        <v>19.547884410998677</v>
      </c>
      <c r="N70" s="27">
        <f t="shared" si="2"/>
        <v>7.7128603366649173</v>
      </c>
      <c r="O70" s="26">
        <v>54.844937794639812</v>
      </c>
      <c r="P70" s="27">
        <f t="shared" si="3"/>
        <v>6.0587640038369273</v>
      </c>
      <c r="Q70" s="26">
        <v>33.382220813836732</v>
      </c>
      <c r="R70" s="27">
        <f t="shared" si="4"/>
        <v>35.344882522965904</v>
      </c>
      <c r="S70" s="26">
        <v>48.967177918851924</v>
      </c>
      <c r="T70" s="27">
        <f t="shared" si="5"/>
        <v>8.8186130148640274</v>
      </c>
      <c r="U70" s="26">
        <v>27.615684496774609</v>
      </c>
      <c r="V70" s="27">
        <f t="shared" si="6"/>
        <v>32.790635715366641</v>
      </c>
      <c r="W70" s="26">
        <v>61.484847168180828</v>
      </c>
      <c r="X70" s="27">
        <f t="shared" si="7"/>
        <v>66.370541865050825</v>
      </c>
      <c r="Y70" s="26">
        <v>28.242163178369928</v>
      </c>
      <c r="Z70" s="27">
        <f t="shared" si="8"/>
        <v>6.2027158850952446E-4</v>
      </c>
      <c r="AA70" s="28">
        <v>28.122288684638807</v>
      </c>
      <c r="AB70" s="28">
        <f t="shared" si="9"/>
        <v>15.6747894080587</v>
      </c>
      <c r="AC70" s="26">
        <v>77.420526436499301</v>
      </c>
      <c r="AD70" s="29">
        <f t="shared" si="10"/>
        <v>36.867113176458446</v>
      </c>
      <c r="AE70" s="29">
        <v>65.760919640511275</v>
      </c>
      <c r="AF70" s="29">
        <f t="shared" si="11"/>
        <v>37.866209996013822</v>
      </c>
    </row>
    <row r="71" spans="9:32" x14ac:dyDescent="0.35">
      <c r="I71" s="28">
        <v>70.806447698142719</v>
      </c>
      <c r="J71" s="25">
        <f t="shared" ref="J71:J105" si="12">IF((I71-$J$4)&lt;= 0, 10*ABS((I71-$J$4)),100*(I71-$J$4))</f>
        <v>7.1558749132084642</v>
      </c>
      <c r="K71" s="26">
        <v>20.250774496544761</v>
      </c>
      <c r="L71" s="27">
        <f t="shared" ref="L71:L105" si="13">IF((K71-$L$4)&lt;= 0, 10*ABS((K71-$L$4)),100*(K71-$L$4))</f>
        <v>6.5108096337078081</v>
      </c>
      <c r="M71" s="26">
        <v>15.543391313227412</v>
      </c>
      <c r="N71" s="27">
        <f t="shared" ref="N71:N105" si="14">IF((M71-$N$4)&lt;= 0, 10*ABS((M71-$N$4)),100*(M71-$N$4))</f>
        <v>47.75779131437757</v>
      </c>
      <c r="O71" s="26">
        <v>51.940819940230462</v>
      </c>
      <c r="P71" s="27">
        <f t="shared" ref="P71:P105" si="15">IF((O71-$P$4)&lt;= 0, 10*ABS((O71-$P$4)),100*(O71-$P$4))</f>
        <v>35.099942547930425</v>
      </c>
      <c r="Q71" s="26">
        <v>34.05120655693684</v>
      </c>
      <c r="R71" s="27">
        <f t="shared" ref="R71:R105" si="16">IF((Q71-$R$4)&lt;= 0, 10*ABS((Q71-$R$4)),100*(Q71-$R$4))</f>
        <v>28.655025091964816</v>
      </c>
      <c r="S71" s="26">
        <v>49.18290931229263</v>
      </c>
      <c r="T71" s="27">
        <f t="shared" ref="T71:T105" si="17">IF((S71-$T$4)&lt;= 0, 10*ABS((S71-$T$4)),100*(S71-$T$4))</f>
        <v>6.6612990804569705</v>
      </c>
      <c r="U71" s="26">
        <v>28.61707492420253</v>
      </c>
      <c r="V71" s="27">
        <f t="shared" ref="V71:V105" si="18">IF((U71-$V$4)&lt;= 0, 10*ABS((U71-$V$4)),100*(U71-$V$4))</f>
        <v>22.776731441087428</v>
      </c>
      <c r="W71" s="26">
        <v>60.124422794332382</v>
      </c>
      <c r="X71" s="27">
        <f t="shared" ref="X71:X105" si="19">IF((W71-$X$4)&lt;= 0, 10*ABS((W71-$X$4)),100*(W71-$X$4))</f>
        <v>6.9671895519793736</v>
      </c>
      <c r="Y71" s="26">
        <v>26.948416054583156</v>
      </c>
      <c r="Z71" s="27">
        <f t="shared" ref="Z71:Z105" si="20">IF((Y71-$Z$4)&lt;= 0, 10*ABS((Y71-$Z$4)),100*(Y71-$Z$4))</f>
        <v>12.938091509456235</v>
      </c>
      <c r="AA71" s="28">
        <v>28.220703737730787</v>
      </c>
      <c r="AB71" s="28">
        <f t="shared" ref="AB71:AB105" si="21">IF((AA71-$AB$4)&lt;= 0, 10*ABS((AA71-$AB$4)),100*(AA71-$AB$4))</f>
        <v>14.690638877138902</v>
      </c>
      <c r="AC71" s="26">
        <v>82.201371198201755</v>
      </c>
      <c r="AD71" s="29">
        <f t="shared" ref="AD71:AD105" si="22">IF((AC71-$AD$4)&lt;= 0, 10*ABS((AC71-$AD$4)),100*(AC71-$AD$4))</f>
        <v>109.41334440566095</v>
      </c>
      <c r="AE71" s="29">
        <v>66.931899038874334</v>
      </c>
      <c r="AF71" s="29">
        <f t="shared" ref="AF71:AF105" si="23">IF((AE71-$AF$4)&lt;= 0, 10*ABS((AE71-$AF$4)),100*(AE71-$AF$4))</f>
        <v>26.156416012383232</v>
      </c>
    </row>
    <row r="72" spans="9:32" x14ac:dyDescent="0.35">
      <c r="I72" s="28">
        <v>66.616646557582158</v>
      </c>
      <c r="J72" s="25">
        <f t="shared" si="12"/>
        <v>49.053886318814079</v>
      </c>
      <c r="K72" s="26">
        <v>16.950353560565375</v>
      </c>
      <c r="L72" s="27">
        <f t="shared" si="13"/>
        <v>39.515018993501663</v>
      </c>
      <c r="M72" s="26">
        <v>17.820120594359008</v>
      </c>
      <c r="N72" s="27">
        <f t="shared" si="14"/>
        <v>24.990498503061609</v>
      </c>
      <c r="O72" s="26">
        <v>53.881410650787743</v>
      </c>
      <c r="P72" s="27">
        <f t="shared" si="15"/>
        <v>15.694035442357617</v>
      </c>
      <c r="Q72" s="26">
        <v>31.050224059300138</v>
      </c>
      <c r="R72" s="27">
        <f t="shared" si="16"/>
        <v>58.664850068331837</v>
      </c>
      <c r="S72" s="26">
        <v>44.924796951048641</v>
      </c>
      <c r="T72" s="27">
        <f t="shared" si="17"/>
        <v>49.242422692896852</v>
      </c>
      <c r="U72" s="26">
        <v>25.671775638981792</v>
      </c>
      <c r="V72" s="27">
        <f t="shared" si="18"/>
        <v>52.229724293294808</v>
      </c>
      <c r="W72" s="26">
        <v>59.3762474846217</v>
      </c>
      <c r="X72" s="27">
        <f t="shared" si="19"/>
        <v>14.448942649086192</v>
      </c>
      <c r="Y72" s="26">
        <v>23.582407039428691</v>
      </c>
      <c r="Z72" s="27">
        <f t="shared" si="20"/>
        <v>46.598181661000879</v>
      </c>
      <c r="AA72" s="28">
        <v>27.84450495915986</v>
      </c>
      <c r="AB72" s="28">
        <f t="shared" si="21"/>
        <v>18.452626662848175</v>
      </c>
      <c r="AC72" s="26">
        <v>79.645161576527869</v>
      </c>
      <c r="AD72" s="29">
        <f t="shared" si="22"/>
        <v>14.62076177617277</v>
      </c>
      <c r="AE72" s="29">
        <v>65.734526480471899</v>
      </c>
      <c r="AF72" s="29">
        <f t="shared" si="23"/>
        <v>38.130141596407583</v>
      </c>
    </row>
    <row r="73" spans="9:32" x14ac:dyDescent="0.35">
      <c r="I73" s="28">
        <v>68.86815877832845</v>
      </c>
      <c r="J73" s="25">
        <f t="shared" si="12"/>
        <v>26.538764111351156</v>
      </c>
      <c r="K73" s="26">
        <v>16.807623355535458</v>
      </c>
      <c r="L73" s="27">
        <f t="shared" si="13"/>
        <v>40.942321043800831</v>
      </c>
      <c r="M73" s="26">
        <v>17.363309496157161</v>
      </c>
      <c r="N73" s="27">
        <f t="shared" si="14"/>
        <v>29.558609485080076</v>
      </c>
      <c r="O73" s="26">
        <v>52.529384419054971</v>
      </c>
      <c r="P73" s="27">
        <f t="shared" si="15"/>
        <v>29.214297759685337</v>
      </c>
      <c r="Q73" s="26">
        <v>34.303251751350217</v>
      </c>
      <c r="R73" s="27">
        <f t="shared" si="16"/>
        <v>26.134573147831048</v>
      </c>
      <c r="S73" s="26">
        <v>45.114108530098456</v>
      </c>
      <c r="T73" s="27">
        <f t="shared" si="17"/>
        <v>47.349306902398709</v>
      </c>
      <c r="U73" s="26">
        <v>30.508437457681122</v>
      </c>
      <c r="V73" s="27">
        <f t="shared" si="18"/>
        <v>3.8631061063015082</v>
      </c>
      <c r="W73" s="26">
        <v>58.133335109978859</v>
      </c>
      <c r="X73" s="27">
        <f t="shared" si="19"/>
        <v>26.878066395514608</v>
      </c>
      <c r="Y73" s="26">
        <v>22.566391223084999</v>
      </c>
      <c r="Z73" s="27">
        <f t="shared" si="20"/>
        <v>56.758339824437805</v>
      </c>
      <c r="AA73" s="28">
        <v>30.351554661699492</v>
      </c>
      <c r="AB73" s="28">
        <f t="shared" si="21"/>
        <v>66.178703625481461</v>
      </c>
      <c r="AC73" s="26">
        <v>81.35848224630395</v>
      </c>
      <c r="AD73" s="29">
        <f t="shared" si="22"/>
        <v>25.124449215880418</v>
      </c>
      <c r="AE73" s="29">
        <v>64.168337837944549</v>
      </c>
      <c r="AF73" s="29">
        <f t="shared" si="23"/>
        <v>53.792028021681091</v>
      </c>
    </row>
    <row r="74" spans="9:32" x14ac:dyDescent="0.35">
      <c r="I74" s="28">
        <v>71.504674866914371</v>
      </c>
      <c r="J74" s="25">
        <f t="shared" si="12"/>
        <v>0.17360322549194507</v>
      </c>
      <c r="K74" s="26">
        <v>15.946342630756828</v>
      </c>
      <c r="L74" s="27">
        <f t="shared" si="13"/>
        <v>49.555128291587138</v>
      </c>
      <c r="M74" s="26">
        <v>18.56614033837883</v>
      </c>
      <c r="N74" s="27">
        <f t="shared" si="14"/>
        <v>17.530301062863387</v>
      </c>
      <c r="O74" s="26">
        <v>53.909061648910509</v>
      </c>
      <c r="P74" s="27">
        <f t="shared" si="15"/>
        <v>15.417525461129955</v>
      </c>
      <c r="Q74" s="26">
        <v>35.907194175795709</v>
      </c>
      <c r="R74" s="27">
        <f t="shared" si="16"/>
        <v>10.095148903376128</v>
      </c>
      <c r="S74" s="26">
        <v>42.710846273037326</v>
      </c>
      <c r="T74" s="27">
        <f t="shared" si="17"/>
        <v>71.381929473010004</v>
      </c>
      <c r="U74" s="26">
        <v>27.262273676003293</v>
      </c>
      <c r="V74" s="27">
        <f t="shared" si="18"/>
        <v>36.324743923079801</v>
      </c>
      <c r="W74" s="26">
        <v>61.304248955891893</v>
      </c>
      <c r="X74" s="27">
        <f t="shared" si="19"/>
        <v>48.310720636157356</v>
      </c>
      <c r="Y74" s="26">
        <v>22.709730257524193</v>
      </c>
      <c r="Z74" s="27">
        <f t="shared" si="20"/>
        <v>55.324949480045866</v>
      </c>
      <c r="AA74" s="28">
        <v>25.608711211893311</v>
      </c>
      <c r="AB74" s="28">
        <f t="shared" si="21"/>
        <v>40.810564135513658</v>
      </c>
      <c r="AC74" s="26">
        <v>80.999027941273368</v>
      </c>
      <c r="AD74" s="29">
        <f t="shared" si="22"/>
        <v>1.0820981287177744</v>
      </c>
      <c r="AE74" s="29">
        <v>64.709811985650106</v>
      </c>
      <c r="AF74" s="29">
        <f t="shared" si="23"/>
        <v>48.37728654462552</v>
      </c>
    </row>
    <row r="75" spans="9:32" x14ac:dyDescent="0.35">
      <c r="I75" s="28">
        <v>69.851479777419968</v>
      </c>
      <c r="J75" s="25">
        <f t="shared" si="12"/>
        <v>16.705554120435977</v>
      </c>
      <c r="K75" s="26">
        <v>10</v>
      </c>
      <c r="L75" s="27">
        <f t="shared" si="13"/>
        <v>109.01855459915541</v>
      </c>
      <c r="M75" s="26">
        <v>16.096207182188621</v>
      </c>
      <c r="N75" s="27">
        <f t="shared" si="14"/>
        <v>42.229632624765472</v>
      </c>
      <c r="O75" s="26">
        <v>52.358814347766604</v>
      </c>
      <c r="P75" s="27">
        <f t="shared" si="15"/>
        <v>30.919998472569006</v>
      </c>
      <c r="Q75" s="26">
        <v>36.470929584274721</v>
      </c>
      <c r="R75" s="27">
        <f t="shared" si="16"/>
        <v>4.4577948185860095</v>
      </c>
      <c r="S75" s="26">
        <v>45.190164610868983</v>
      </c>
      <c r="T75" s="27">
        <f t="shared" si="17"/>
        <v>46.588746094693434</v>
      </c>
      <c r="U75" s="26">
        <v>25.570094330530335</v>
      </c>
      <c r="V75" s="27">
        <f t="shared" si="18"/>
        <v>53.246537377809382</v>
      </c>
      <c r="W75" s="26">
        <v>64.29210175919475</v>
      </c>
      <c r="X75" s="27">
        <f t="shared" si="19"/>
        <v>347.09600096644306</v>
      </c>
      <c r="Y75" s="26">
        <v>21.190376899005496</v>
      </c>
      <c r="Z75" s="27">
        <f t="shared" si="20"/>
        <v>70.518483065232829</v>
      </c>
      <c r="AA75" s="28">
        <v>22.182829176835646</v>
      </c>
      <c r="AB75" s="28">
        <f t="shared" si="21"/>
        <v>75.069384486090314</v>
      </c>
      <c r="AC75" s="26">
        <v>76.084377696791051</v>
      </c>
      <c r="AD75" s="29">
        <f t="shared" si="22"/>
        <v>50.228600573540945</v>
      </c>
      <c r="AE75" s="29">
        <v>69.52774666239111</v>
      </c>
      <c r="AF75" s="29">
        <f t="shared" si="23"/>
        <v>0.19793977721548117</v>
      </c>
    </row>
    <row r="76" spans="9:32" x14ac:dyDescent="0.35">
      <c r="I76" s="28">
        <v>66.31516782171812</v>
      </c>
      <c r="J76" s="25">
        <f t="shared" si="12"/>
        <v>52.068673677454456</v>
      </c>
      <c r="K76" s="26">
        <v>15.999659557019845</v>
      </c>
      <c r="L76" s="27">
        <f t="shared" si="13"/>
        <v>49.021959028956971</v>
      </c>
      <c r="M76" s="26">
        <v>19.228007233439399</v>
      </c>
      <c r="N76" s="27">
        <f t="shared" si="14"/>
        <v>10.911632112257692</v>
      </c>
      <c r="O76" s="26">
        <v>56.734891526271397</v>
      </c>
      <c r="P76" s="27">
        <f t="shared" si="15"/>
        <v>128.4077331247893</v>
      </c>
      <c r="Q76" s="26">
        <v>32.36226089258551</v>
      </c>
      <c r="R76" s="27">
        <f t="shared" si="16"/>
        <v>45.544481735478115</v>
      </c>
      <c r="S76" s="26">
        <v>12</v>
      </c>
      <c r="T76" s="27">
        <f t="shared" si="17"/>
        <v>378.49039220338329</v>
      </c>
      <c r="U76" s="26">
        <v>23.034278840242727</v>
      </c>
      <c r="V76" s="27">
        <f t="shared" si="18"/>
        <v>78.604692280685455</v>
      </c>
      <c r="W76" s="26">
        <v>59.321885125165863</v>
      </c>
      <c r="X76" s="27">
        <f t="shared" si="19"/>
        <v>14.992566243644561</v>
      </c>
      <c r="Y76" s="26">
        <v>27.241512426034394</v>
      </c>
      <c r="Z76" s="27">
        <f t="shared" si="20"/>
        <v>10.007127794943855</v>
      </c>
      <c r="AA76" s="28">
        <v>29.689676895026917</v>
      </c>
      <c r="AB76" s="28">
        <f t="shared" si="21"/>
        <v>9.0730417760198634E-4</v>
      </c>
      <c r="AC76" s="26">
        <v>79.02807180779169</v>
      </c>
      <c r="AD76" s="29">
        <f t="shared" si="22"/>
        <v>20.791659463534558</v>
      </c>
      <c r="AE76" s="29">
        <v>68.684204745366088</v>
      </c>
      <c r="AF76" s="29">
        <f t="shared" si="23"/>
        <v>8.6333589474656947</v>
      </c>
    </row>
    <row r="77" spans="9:32" x14ac:dyDescent="0.35">
      <c r="I77" s="28">
        <v>67.950978843218181</v>
      </c>
      <c r="J77" s="25">
        <f t="shared" si="12"/>
        <v>35.710563462453848</v>
      </c>
      <c r="K77" s="26">
        <v>16.440354986988108</v>
      </c>
      <c r="L77" s="27">
        <f t="shared" si="13"/>
        <v>44.615004729274332</v>
      </c>
      <c r="M77" s="26">
        <v>10</v>
      </c>
      <c r="N77" s="27">
        <f t="shared" si="14"/>
        <v>103.19170444665168</v>
      </c>
      <c r="O77" s="26">
        <v>49.697404550157167</v>
      </c>
      <c r="P77" s="27">
        <f t="shared" si="15"/>
        <v>57.534096448663377</v>
      </c>
      <c r="Q77" s="26">
        <v>32.286784966192982</v>
      </c>
      <c r="R77" s="27">
        <f t="shared" si="16"/>
        <v>46.299240999403395</v>
      </c>
      <c r="S77" s="26">
        <v>45.780243931809679</v>
      </c>
      <c r="T77" s="27">
        <f t="shared" si="17"/>
        <v>40.687952885286478</v>
      </c>
      <c r="U77" s="26">
        <v>28.370040700194668</v>
      </c>
      <c r="V77" s="27">
        <f t="shared" si="18"/>
        <v>25.24707368116605</v>
      </c>
      <c r="W77" s="26">
        <v>54.136571980988087</v>
      </c>
      <c r="X77" s="27">
        <f t="shared" si="19"/>
        <v>66.845697685422323</v>
      </c>
      <c r="Y77" s="26">
        <v>90</v>
      </c>
      <c r="Z77" s="27">
        <f t="shared" si="20"/>
        <v>6175.7774794471216</v>
      </c>
      <c r="AA77" s="28">
        <v>26.31159488330097</v>
      </c>
      <c r="AB77" s="28">
        <f t="shared" si="21"/>
        <v>33.781727421437076</v>
      </c>
      <c r="AC77" s="26">
        <v>77.590737557997642</v>
      </c>
      <c r="AD77" s="29">
        <f t="shared" si="22"/>
        <v>35.165001961475042</v>
      </c>
      <c r="AE77" s="29">
        <v>63.889705795961156</v>
      </c>
      <c r="AF77" s="29">
        <f t="shared" si="23"/>
        <v>56.578348441515018</v>
      </c>
    </row>
    <row r="78" spans="9:32" x14ac:dyDescent="0.35">
      <c r="I78" s="28">
        <v>71.707737881543693</v>
      </c>
      <c r="J78" s="25">
        <f t="shared" si="12"/>
        <v>18.570269208012746</v>
      </c>
      <c r="K78" s="26">
        <v>16.110728117296013</v>
      </c>
      <c r="L78" s="27">
        <f t="shared" si="13"/>
        <v>47.911273426195287</v>
      </c>
      <c r="M78" s="26">
        <v>19.719623439082149</v>
      </c>
      <c r="N78" s="27">
        <f t="shared" si="14"/>
        <v>5.9954700558301965</v>
      </c>
      <c r="O78" s="26">
        <v>52.853821306968428</v>
      </c>
      <c r="P78" s="27">
        <f t="shared" si="15"/>
        <v>25.969928880550768</v>
      </c>
      <c r="Q78" s="26">
        <v>28.907248723426399</v>
      </c>
      <c r="R78" s="27">
        <f t="shared" si="16"/>
        <v>80.094603427069231</v>
      </c>
      <c r="S78" s="26">
        <v>42.623193836470314</v>
      </c>
      <c r="T78" s="27">
        <f t="shared" si="17"/>
        <v>72.258453838680126</v>
      </c>
      <c r="U78" s="26">
        <v>29.284065853947201</v>
      </c>
      <c r="V78" s="27">
        <f t="shared" si="18"/>
        <v>16.10682214364072</v>
      </c>
      <c r="W78" s="26">
        <v>57.761345403938144</v>
      </c>
      <c r="X78" s="27">
        <f t="shared" si="19"/>
        <v>30.597963455921757</v>
      </c>
      <c r="Y78" s="26">
        <v>28.079761400816789</v>
      </c>
      <c r="Z78" s="27">
        <f t="shared" si="20"/>
        <v>1.6246380471199018</v>
      </c>
      <c r="AA78" s="28">
        <v>25.204359573801558</v>
      </c>
      <c r="AB78" s="28">
        <f t="shared" si="21"/>
        <v>44.854080516431196</v>
      </c>
      <c r="AC78" s="26">
        <v>79.053541417229937</v>
      </c>
      <c r="AD78" s="29">
        <f t="shared" si="22"/>
        <v>20.53696336915209</v>
      </c>
      <c r="AE78" s="29">
        <v>68.296846180883207</v>
      </c>
      <c r="AF78" s="29">
        <f t="shared" si="23"/>
        <v>12.506944592294502</v>
      </c>
    </row>
    <row r="79" spans="9:32" x14ac:dyDescent="0.35">
      <c r="I79" s="28">
        <v>66.783116504568525</v>
      </c>
      <c r="J79" s="25">
        <f t="shared" si="12"/>
        <v>47.389186848950402</v>
      </c>
      <c r="K79" s="26">
        <v>20.637333457443219</v>
      </c>
      <c r="L79" s="27">
        <f t="shared" si="13"/>
        <v>2.6452200247232227</v>
      </c>
      <c r="M79" s="26">
        <v>18.702517201390425</v>
      </c>
      <c r="N79" s="27">
        <f t="shared" si="14"/>
        <v>16.166532432747438</v>
      </c>
      <c r="O79" s="26">
        <v>50.144033059005096</v>
      </c>
      <c r="P79" s="27">
        <f t="shared" si="15"/>
        <v>53.067811360184081</v>
      </c>
      <c r="Q79" s="26">
        <v>36.280046964897195</v>
      </c>
      <c r="R79" s="27">
        <f t="shared" si="16"/>
        <v>6.3666210123612643</v>
      </c>
      <c r="S79" s="26">
        <v>43.294439953751827</v>
      </c>
      <c r="T79" s="27">
        <f t="shared" si="17"/>
        <v>65.545992665865001</v>
      </c>
      <c r="U79" s="26">
        <v>30.648891670620298</v>
      </c>
      <c r="V79" s="27">
        <f t="shared" si="18"/>
        <v>2.4585639769097511</v>
      </c>
      <c r="W79" s="26">
        <v>59.070187651836811</v>
      </c>
      <c r="X79" s="27">
        <f t="shared" si="19"/>
        <v>17.509540976935085</v>
      </c>
      <c r="Y79" s="26">
        <v>27.717830801275245</v>
      </c>
      <c r="Z79" s="27">
        <f t="shared" si="20"/>
        <v>5.2439440425353467</v>
      </c>
      <c r="AA79" s="28">
        <v>28.733133707145139</v>
      </c>
      <c r="AB79" s="28">
        <f t="shared" si="21"/>
        <v>9.5663391829953781</v>
      </c>
      <c r="AC79" s="26">
        <v>77.354600094533382</v>
      </c>
      <c r="AD79" s="29">
        <f t="shared" si="22"/>
        <v>37.526376596117643</v>
      </c>
      <c r="AE79" s="29">
        <v>66.591070654962408</v>
      </c>
      <c r="AF79" s="29">
        <f t="shared" si="23"/>
        <v>29.564699851502496</v>
      </c>
    </row>
    <row r="80" spans="9:32" x14ac:dyDescent="0.35">
      <c r="I80" s="28">
        <v>69.69390797819004</v>
      </c>
      <c r="J80" s="25">
        <f t="shared" si="12"/>
        <v>18.281272112735252</v>
      </c>
      <c r="K80" s="26">
        <v>20.605381408752375</v>
      </c>
      <c r="L80" s="27">
        <f t="shared" si="13"/>
        <v>2.9647405116316605</v>
      </c>
      <c r="M80" s="26">
        <v>20.476791450731024</v>
      </c>
      <c r="N80" s="27">
        <f t="shared" si="14"/>
        <v>15.762100606585605</v>
      </c>
      <c r="O80" s="26">
        <v>52.919912674738931</v>
      </c>
      <c r="P80" s="27">
        <f t="shared" si="15"/>
        <v>25.309015202845728</v>
      </c>
      <c r="Q80" s="26">
        <v>33.514878563579721</v>
      </c>
      <c r="R80" s="27">
        <f t="shared" si="16"/>
        <v>34.018305025536009</v>
      </c>
      <c r="S80" s="26">
        <v>48.124266130362315</v>
      </c>
      <c r="T80" s="27">
        <f t="shared" si="17"/>
        <v>17.247730899760114</v>
      </c>
      <c r="U80" s="26">
        <v>27.19334216860516</v>
      </c>
      <c r="V80" s="27">
        <f t="shared" si="18"/>
        <v>37.014058997061134</v>
      </c>
      <c r="W80" s="26">
        <v>59.059080406098403</v>
      </c>
      <c r="X80" s="27">
        <f t="shared" si="19"/>
        <v>17.620613434319168</v>
      </c>
      <c r="Y80" s="26">
        <v>23.766999994444827</v>
      </c>
      <c r="Z80" s="27">
        <f t="shared" si="20"/>
        <v>44.752252110839521</v>
      </c>
      <c r="AA80" s="28">
        <v>27.86395062431771</v>
      </c>
      <c r="AB80" s="28">
        <f t="shared" si="21"/>
        <v>18.258170011269677</v>
      </c>
      <c r="AC80" s="26">
        <v>78.662844977757217</v>
      </c>
      <c r="AD80" s="29">
        <f t="shared" si="22"/>
        <v>24.443927763879287</v>
      </c>
      <c r="AE80" s="29">
        <v>67.605717474919516</v>
      </c>
      <c r="AF80" s="29">
        <f t="shared" si="23"/>
        <v>19.418231651931421</v>
      </c>
    </row>
    <row r="81" spans="9:32" x14ac:dyDescent="0.35">
      <c r="I81" s="28">
        <v>61</v>
      </c>
      <c r="J81" s="25">
        <f t="shared" si="12"/>
        <v>105.22035189463566</v>
      </c>
      <c r="K81" s="26">
        <v>20.784133512475538</v>
      </c>
      <c r="L81" s="27">
        <f t="shared" si="13"/>
        <v>1.1772194744000331</v>
      </c>
      <c r="M81" s="26">
        <v>21.915697892634551</v>
      </c>
      <c r="N81" s="27">
        <f t="shared" si="14"/>
        <v>159.65274479693824</v>
      </c>
      <c r="O81" s="26">
        <v>50.154908327190491</v>
      </c>
      <c r="P81" s="27">
        <f t="shared" si="15"/>
        <v>52.959058678330138</v>
      </c>
      <c r="Q81" s="26">
        <v>33.421667890671038</v>
      </c>
      <c r="R81" s="27">
        <f t="shared" si="16"/>
        <v>34.950411754622834</v>
      </c>
      <c r="S81" s="26">
        <v>44.679651179603191</v>
      </c>
      <c r="T81" s="27">
        <f t="shared" si="17"/>
        <v>51.693880407351358</v>
      </c>
      <c r="U81" s="26">
        <v>28.166522146386722</v>
      </c>
      <c r="V81" s="27">
        <f t="shared" si="18"/>
        <v>27.28225921924551</v>
      </c>
      <c r="W81" s="26">
        <v>59.226340611517422</v>
      </c>
      <c r="X81" s="27">
        <f t="shared" si="19"/>
        <v>15.948011380128975</v>
      </c>
      <c r="Y81" s="26">
        <v>28.10029407456069</v>
      </c>
      <c r="Z81" s="27">
        <f t="shared" si="20"/>
        <v>1.4193113096808929</v>
      </c>
      <c r="AA81" s="28">
        <v>28.101875039364902</v>
      </c>
      <c r="AB81" s="28">
        <f t="shared" si="21"/>
        <v>15.87892586079775</v>
      </c>
      <c r="AC81" s="26">
        <v>79.39521628198402</v>
      </c>
      <c r="AD81" s="29">
        <f t="shared" si="22"/>
        <v>17.120214721611262</v>
      </c>
      <c r="AE81" s="29">
        <v>65.272438513615299</v>
      </c>
      <c r="AF81" s="29">
        <f t="shared" si="23"/>
        <v>42.751021264973588</v>
      </c>
    </row>
    <row r="82" spans="9:32" x14ac:dyDescent="0.35">
      <c r="I82" s="28">
        <v>70.313135500297506</v>
      </c>
      <c r="J82" s="25">
        <f t="shared" si="12"/>
        <v>12.088996891660599</v>
      </c>
      <c r="K82" s="26">
        <v>16.162480563691112</v>
      </c>
      <c r="L82" s="27">
        <f t="shared" si="13"/>
        <v>47.393748962244295</v>
      </c>
      <c r="M82" s="26">
        <v>22.228207707401218</v>
      </c>
      <c r="N82" s="27">
        <f t="shared" si="14"/>
        <v>190.90372627360495</v>
      </c>
      <c r="O82" s="26">
        <v>51.375558271660665</v>
      </c>
      <c r="P82" s="27">
        <f t="shared" si="15"/>
        <v>40.752559233628389</v>
      </c>
      <c r="Q82" s="26">
        <v>33.28150019061637</v>
      </c>
      <c r="R82" s="27">
        <f t="shared" si="16"/>
        <v>36.352088755169518</v>
      </c>
      <c r="S82" s="26">
        <v>46.432946708589206</v>
      </c>
      <c r="T82" s="27">
        <f t="shared" si="17"/>
        <v>34.160925117491203</v>
      </c>
      <c r="U82" s="26">
        <v>29.645563736392372</v>
      </c>
      <c r="V82" s="27">
        <f t="shared" si="18"/>
        <v>12.491843319189009</v>
      </c>
      <c r="W82" s="26">
        <v>60.263958991454587</v>
      </c>
      <c r="X82" s="27">
        <f t="shared" si="19"/>
        <v>5.5718275807573292</v>
      </c>
      <c r="Y82" s="26">
        <v>24.636534613777066</v>
      </c>
      <c r="Z82" s="27">
        <f t="shared" si="20"/>
        <v>36.056905917517135</v>
      </c>
      <c r="AA82" s="28">
        <v>29.79023716446417</v>
      </c>
      <c r="AB82" s="28">
        <f t="shared" si="21"/>
        <v>10.046953901949252</v>
      </c>
      <c r="AC82" s="26">
        <v>79.578704204750906</v>
      </c>
      <c r="AD82" s="29">
        <f t="shared" si="22"/>
        <v>15.285335493942398</v>
      </c>
      <c r="AE82" s="29">
        <v>66.565475203930475</v>
      </c>
      <c r="AF82" s="29">
        <f t="shared" si="23"/>
        <v>29.820654361821823</v>
      </c>
    </row>
    <row r="83" spans="9:32" x14ac:dyDescent="0.35">
      <c r="I83" s="28">
        <v>70.015726916639906</v>
      </c>
      <c r="J83" s="25">
        <f t="shared" si="12"/>
        <v>15.063082728236594</v>
      </c>
      <c r="K83" s="26">
        <v>20.433093505766326</v>
      </c>
      <c r="L83" s="27">
        <f t="shared" si="13"/>
        <v>4.687619541492154</v>
      </c>
      <c r="M83" s="26">
        <v>19.129426256631</v>
      </c>
      <c r="N83" s="27">
        <f t="shared" si="14"/>
        <v>11.897441880341688</v>
      </c>
      <c r="O83" s="26">
        <v>53.879335476077287</v>
      </c>
      <c r="P83" s="27">
        <f t="shared" si="15"/>
        <v>15.714787189462172</v>
      </c>
      <c r="Q83" s="26">
        <v>34.282653503899375</v>
      </c>
      <c r="R83" s="27">
        <f t="shared" si="16"/>
        <v>26.340555622339465</v>
      </c>
      <c r="S83" s="26">
        <v>47.049707050218871</v>
      </c>
      <c r="T83" s="27">
        <f t="shared" si="17"/>
        <v>27.99332170119456</v>
      </c>
      <c r="U83" s="26">
        <v>27.815129302141358</v>
      </c>
      <c r="V83" s="27">
        <f t="shared" si="18"/>
        <v>30.79618766169915</v>
      </c>
      <c r="W83" s="26">
        <v>58.375305797994343</v>
      </c>
      <c r="X83" s="27">
        <f t="shared" si="19"/>
        <v>24.45835951535976</v>
      </c>
      <c r="Y83" s="26">
        <v>25.871012261639034</v>
      </c>
      <c r="Z83" s="27">
        <f t="shared" si="20"/>
        <v>23.712129438897449</v>
      </c>
      <c r="AA83" s="28">
        <v>26.877689908057825</v>
      </c>
      <c r="AB83" s="28">
        <f t="shared" si="21"/>
        <v>28.120777173868525</v>
      </c>
      <c r="AC83" s="26">
        <v>80.027154227667396</v>
      </c>
      <c r="AD83" s="29">
        <f t="shared" si="22"/>
        <v>10.800835264777504</v>
      </c>
      <c r="AE83" s="29">
        <v>68.30446364057714</v>
      </c>
      <c r="AF83" s="29">
        <f t="shared" si="23"/>
        <v>12.430769995355178</v>
      </c>
    </row>
    <row r="84" spans="9:32" x14ac:dyDescent="0.35">
      <c r="I84" s="28">
        <v>66.474518624438033</v>
      </c>
      <c r="J84" s="25">
        <f t="shared" si="12"/>
        <v>50.47516565025532</v>
      </c>
      <c r="K84" s="26">
        <v>17.343851210941761</v>
      </c>
      <c r="L84" s="27">
        <f t="shared" si="13"/>
        <v>35.580042489737806</v>
      </c>
      <c r="M84" s="26">
        <v>10</v>
      </c>
      <c r="N84" s="27">
        <f t="shared" si="14"/>
        <v>103.19170444665168</v>
      </c>
      <c r="O84" s="26">
        <v>55.307332183022517</v>
      </c>
      <c r="P84" s="27">
        <f t="shared" si="15"/>
        <v>1.4348201200098742</v>
      </c>
      <c r="Q84" s="26">
        <v>37.307349729555192</v>
      </c>
      <c r="R84" s="27">
        <f t="shared" si="16"/>
        <v>39.064066342186976</v>
      </c>
      <c r="S84" s="26">
        <v>45.002924508552844</v>
      </c>
      <c r="T84" s="27">
        <f t="shared" si="17"/>
        <v>48.461147117854821</v>
      </c>
      <c r="U84" s="26">
        <v>24.709488027040145</v>
      </c>
      <c r="V84" s="27">
        <f t="shared" si="18"/>
        <v>61.852600412711283</v>
      </c>
      <c r="W84" s="26">
        <v>55.944221981792566</v>
      </c>
      <c r="X84" s="27">
        <f t="shared" si="19"/>
        <v>48.769197677377534</v>
      </c>
      <c r="Y84" s="26">
        <v>26.909611006032826</v>
      </c>
      <c r="Z84" s="27">
        <f t="shared" si="20"/>
        <v>13.326141994959535</v>
      </c>
      <c r="AA84" s="28">
        <v>29.182336960204992</v>
      </c>
      <c r="AB84" s="28">
        <f t="shared" si="21"/>
        <v>5.0743066523968494</v>
      </c>
      <c r="AC84" s="26">
        <v>79.644569040400199</v>
      </c>
      <c r="AD84" s="29">
        <f t="shared" si="22"/>
        <v>14.626687137449466</v>
      </c>
      <c r="AE84" s="29">
        <v>64.652202389451574</v>
      </c>
      <c r="AF84" s="29">
        <f t="shared" si="23"/>
        <v>48.953382506610836</v>
      </c>
    </row>
    <row r="85" spans="9:32" x14ac:dyDescent="0.35">
      <c r="I85" s="28">
        <v>67.50081492918676</v>
      </c>
      <c r="J85" s="25">
        <f t="shared" si="12"/>
        <v>40.212202602768059</v>
      </c>
      <c r="K85" s="26">
        <v>21.026076123954642</v>
      </c>
      <c r="L85" s="27">
        <f t="shared" si="13"/>
        <v>12.422066403910037</v>
      </c>
      <c r="M85" s="26">
        <v>19.448727678511734</v>
      </c>
      <c r="N85" s="27">
        <f t="shared" si="14"/>
        <v>8.7044276615343463</v>
      </c>
      <c r="O85" s="26">
        <v>40</v>
      </c>
      <c r="P85" s="27">
        <f t="shared" si="15"/>
        <v>154.50814195023503</v>
      </c>
      <c r="Q85" s="26">
        <v>35.455147658684616</v>
      </c>
      <c r="R85" s="27">
        <f t="shared" si="16"/>
        <v>14.615614074487056</v>
      </c>
      <c r="S85" s="26">
        <v>46.705142642746701</v>
      </c>
      <c r="T85" s="27">
        <f t="shared" si="17"/>
        <v>31.438965775916259</v>
      </c>
      <c r="U85" s="26">
        <v>24.954283608311727</v>
      </c>
      <c r="V85" s="27">
        <f t="shared" si="18"/>
        <v>59.404644599995464</v>
      </c>
      <c r="W85" s="26">
        <v>55.2511724649505</v>
      </c>
      <c r="X85" s="27">
        <f t="shared" si="19"/>
        <v>55.699692845798197</v>
      </c>
      <c r="Y85" s="26">
        <v>27.164572689279282</v>
      </c>
      <c r="Z85" s="27">
        <f t="shared" si="20"/>
        <v>10.77652516249497</v>
      </c>
      <c r="AA85" s="28">
        <v>21.210310891786079</v>
      </c>
      <c r="AB85" s="28">
        <f t="shared" si="21"/>
        <v>84.79456733658597</v>
      </c>
      <c r="AC85" s="26">
        <v>79.625645308307924</v>
      </c>
      <c r="AD85" s="29">
        <f t="shared" si="22"/>
        <v>14.815924458372223</v>
      </c>
      <c r="AE85" s="29">
        <v>67.431847096850404</v>
      </c>
      <c r="AF85" s="29">
        <f t="shared" si="23"/>
        <v>21.156935432622532</v>
      </c>
    </row>
    <row r="86" spans="9:32" x14ac:dyDescent="0.35">
      <c r="I86" s="28">
        <v>68.715123771382721</v>
      </c>
      <c r="J86" s="25">
        <f t="shared" si="12"/>
        <v>28.069114180808441</v>
      </c>
      <c r="K86" s="26">
        <v>19.921039553524345</v>
      </c>
      <c r="L86" s="27">
        <f t="shared" si="13"/>
        <v>9.8081590639119653</v>
      </c>
      <c r="M86" s="26">
        <v>16.447020505113091</v>
      </c>
      <c r="N86" s="27">
        <f t="shared" si="14"/>
        <v>38.721499395520773</v>
      </c>
      <c r="O86" s="26">
        <v>53.554088981586837</v>
      </c>
      <c r="P86" s="27">
        <f t="shared" si="15"/>
        <v>18.967252134366674</v>
      </c>
      <c r="Q86" s="26">
        <v>35.124215557398493</v>
      </c>
      <c r="R86" s="27">
        <f t="shared" si="16"/>
        <v>17.924935087348288</v>
      </c>
      <c r="S86" s="26">
        <v>30</v>
      </c>
      <c r="T86" s="27">
        <f t="shared" si="17"/>
        <v>198.49039220338327</v>
      </c>
      <c r="U86" s="26">
        <v>28.21372822638833</v>
      </c>
      <c r="V86" s="27">
        <f t="shared" si="18"/>
        <v>26.81019841922943</v>
      </c>
      <c r="W86" s="26">
        <v>56.175227716272026</v>
      </c>
      <c r="X86" s="27">
        <f t="shared" si="19"/>
        <v>46.459140332582933</v>
      </c>
      <c r="Y86" s="26">
        <v>23.293931416590958</v>
      </c>
      <c r="Z86" s="27">
        <f t="shared" si="20"/>
        <v>49.482937889378213</v>
      </c>
      <c r="AA86" s="28">
        <v>26.812001961056765</v>
      </c>
      <c r="AB86" s="28">
        <f t="shared" si="21"/>
        <v>28.777656643879119</v>
      </c>
      <c r="AC86" s="26">
        <v>79.387403895235309</v>
      </c>
      <c r="AD86" s="29">
        <f t="shared" si="22"/>
        <v>17.19833858909837</v>
      </c>
      <c r="AE86" s="29">
        <v>65.789998696960424</v>
      </c>
      <c r="AF86" s="29">
        <f t="shared" si="23"/>
        <v>37.575419431522334</v>
      </c>
    </row>
    <row r="87" spans="9:32" x14ac:dyDescent="0.35">
      <c r="I87" s="28">
        <v>69.930894580808115</v>
      </c>
      <c r="J87" s="25">
        <f t="shared" si="12"/>
        <v>15.911406086554507</v>
      </c>
      <c r="K87" s="26">
        <v>19.285292613928558</v>
      </c>
      <c r="L87" s="27">
        <f t="shared" si="13"/>
        <v>16.165628459869836</v>
      </c>
      <c r="M87" s="26">
        <v>21.088282889239867</v>
      </c>
      <c r="N87" s="27">
        <f t="shared" si="14"/>
        <v>76.911244457469863</v>
      </c>
      <c r="O87" s="26">
        <v>50.113176588320997</v>
      </c>
      <c r="P87" s="27">
        <f t="shared" si="15"/>
        <v>53.376376067025078</v>
      </c>
      <c r="Q87" s="26">
        <v>33.885823036951415</v>
      </c>
      <c r="R87" s="27">
        <f t="shared" si="16"/>
        <v>30.308860291819073</v>
      </c>
      <c r="S87" s="26">
        <v>46.286495912754702</v>
      </c>
      <c r="T87" s="27">
        <f t="shared" si="17"/>
        <v>35.625433075836241</v>
      </c>
      <c r="U87" s="26">
        <v>27.328341560996734</v>
      </c>
      <c r="V87" s="27">
        <f t="shared" si="18"/>
        <v>35.664065073145395</v>
      </c>
      <c r="W87" s="26">
        <v>57.268266672741547</v>
      </c>
      <c r="X87" s="27">
        <f t="shared" si="19"/>
        <v>35.528750767887729</v>
      </c>
      <c r="Y87" s="26">
        <v>20.466986060462705</v>
      </c>
      <c r="Z87" s="27">
        <f t="shared" si="20"/>
        <v>77.752391450660738</v>
      </c>
      <c r="AA87" s="28">
        <v>24.777532720118774</v>
      </c>
      <c r="AB87" s="28">
        <f t="shared" si="21"/>
        <v>49.122349053259029</v>
      </c>
      <c r="AC87" s="26">
        <v>78.5607114156753</v>
      </c>
      <c r="AD87" s="29">
        <f t="shared" si="22"/>
        <v>25.46526338469846</v>
      </c>
      <c r="AE87" s="29">
        <v>65.934918815163769</v>
      </c>
      <c r="AF87" s="29">
        <f t="shared" si="23"/>
        <v>36.126218249488886</v>
      </c>
    </row>
    <row r="88" spans="9:32" x14ac:dyDescent="0.35">
      <c r="I88" s="28">
        <v>71.219628560191552</v>
      </c>
      <c r="J88" s="25">
        <f t="shared" si="12"/>
        <v>3.0240662927201356</v>
      </c>
      <c r="K88" s="26">
        <v>16.705749316514151</v>
      </c>
      <c r="L88" s="27">
        <f t="shared" si="13"/>
        <v>41.961061434013907</v>
      </c>
      <c r="M88" s="26">
        <v>18.560824218178709</v>
      </c>
      <c r="N88" s="27">
        <f t="shared" si="14"/>
        <v>17.583462264864593</v>
      </c>
      <c r="O88" s="26">
        <v>51.181723502069026</v>
      </c>
      <c r="P88" s="27">
        <f t="shared" si="15"/>
        <v>42.690906929544781</v>
      </c>
      <c r="Q88" s="26">
        <v>32.69534576432482</v>
      </c>
      <c r="R88" s="27">
        <f t="shared" si="16"/>
        <v>42.213633018085019</v>
      </c>
      <c r="S88" s="26">
        <v>49.519455489102768</v>
      </c>
      <c r="T88" s="27">
        <f t="shared" si="17"/>
        <v>3.2958373123555873</v>
      </c>
      <c r="U88" s="26">
        <v>27.136239020834822</v>
      </c>
      <c r="V88" s="27">
        <f t="shared" si="18"/>
        <v>37.585090474764513</v>
      </c>
      <c r="W88" s="26">
        <v>40</v>
      </c>
      <c r="X88" s="27">
        <f t="shared" si="19"/>
        <v>208.21141749530318</v>
      </c>
      <c r="Y88" s="26">
        <v>28.699572612807529</v>
      </c>
      <c r="Z88" s="27">
        <f t="shared" si="20"/>
        <v>45.734740727874978</v>
      </c>
      <c r="AA88" s="28">
        <v>25.836958260341326</v>
      </c>
      <c r="AB88" s="28">
        <f t="shared" si="21"/>
        <v>38.528093651033508</v>
      </c>
      <c r="AC88" s="26">
        <v>80.917272327142868</v>
      </c>
      <c r="AD88" s="29">
        <f t="shared" si="22"/>
        <v>1.8996542700227792</v>
      </c>
      <c r="AE88" s="29">
        <v>66.539916450746546</v>
      </c>
      <c r="AF88" s="29">
        <f t="shared" si="23"/>
        <v>30.07624189366112</v>
      </c>
    </row>
    <row r="89" spans="9:32" x14ac:dyDescent="0.35">
      <c r="I89" s="28">
        <v>67.992839930263173</v>
      </c>
      <c r="J89" s="25">
        <f t="shared" si="12"/>
        <v>35.291952592003923</v>
      </c>
      <c r="K89" s="26">
        <v>18.577495134837971</v>
      </c>
      <c r="L89" s="27">
        <f t="shared" si="13"/>
        <v>23.243603250775706</v>
      </c>
      <c r="M89" s="26">
        <v>15.932282097933296</v>
      </c>
      <c r="N89" s="27">
        <f t="shared" si="14"/>
        <v>43.868883467318724</v>
      </c>
      <c r="O89" s="26">
        <v>53.340248242252862</v>
      </c>
      <c r="P89" s="27">
        <f t="shared" si="15"/>
        <v>21.105659527706422</v>
      </c>
      <c r="Q89" s="26">
        <v>31.120659104370262</v>
      </c>
      <c r="R89" s="27">
        <f t="shared" si="16"/>
        <v>57.960499617630603</v>
      </c>
      <c r="S89" s="26">
        <v>46.19804634438195</v>
      </c>
      <c r="T89" s="27">
        <f t="shared" si="17"/>
        <v>36.509928759563763</v>
      </c>
      <c r="U89" s="26">
        <v>28.772827300241726</v>
      </c>
      <c r="V89" s="27">
        <f t="shared" si="18"/>
        <v>21.219207680695469</v>
      </c>
      <c r="W89" s="26">
        <v>57.898379640050749</v>
      </c>
      <c r="X89" s="27">
        <f t="shared" si="19"/>
        <v>29.227621094795708</v>
      </c>
      <c r="Y89" s="26">
        <v>27.528797749258739</v>
      </c>
      <c r="Z89" s="27">
        <f t="shared" si="20"/>
        <v>7.1342745627003978</v>
      </c>
      <c r="AA89" s="28">
        <v>27.579452260307086</v>
      </c>
      <c r="AB89" s="28">
        <f t="shared" si="21"/>
        <v>21.103153651375912</v>
      </c>
      <c r="AC89" s="26">
        <v>77.286230981711313</v>
      </c>
      <c r="AD89" s="29">
        <f t="shared" si="22"/>
        <v>38.21006772433833</v>
      </c>
      <c r="AE89" s="29">
        <v>63.86475007148394</v>
      </c>
      <c r="AF89" s="29">
        <f t="shared" si="23"/>
        <v>56.827905686287181</v>
      </c>
    </row>
    <row r="90" spans="9:32" x14ac:dyDescent="0.35">
      <c r="I90" s="28">
        <v>68.734552772768183</v>
      </c>
      <c r="J90" s="25">
        <f t="shared" si="12"/>
        <v>27.874824166953829</v>
      </c>
      <c r="K90" s="26">
        <v>18.859867367330303</v>
      </c>
      <c r="L90" s="27">
        <f t="shared" si="13"/>
        <v>20.419880925852389</v>
      </c>
      <c r="M90" s="26">
        <v>15.897789172763598</v>
      </c>
      <c r="N90" s="27">
        <f t="shared" si="14"/>
        <v>44.213812719015699</v>
      </c>
      <c r="O90" s="26">
        <v>49.970415931817364</v>
      </c>
      <c r="P90" s="27">
        <f t="shared" si="15"/>
        <v>54.803982632061405</v>
      </c>
      <c r="Q90" s="26">
        <v>34.600840635971359</v>
      </c>
      <c r="R90" s="27">
        <f t="shared" si="16"/>
        <v>23.15868430161963</v>
      </c>
      <c r="S90" s="26">
        <v>45.70714200755792</v>
      </c>
      <c r="T90" s="27">
        <f t="shared" si="17"/>
        <v>41.418972127804068</v>
      </c>
      <c r="U90" s="26">
        <v>30.989683513565286</v>
      </c>
      <c r="V90" s="27">
        <f t="shared" si="18"/>
        <v>9.4935445254012762</v>
      </c>
      <c r="W90" s="26">
        <v>56.139425381256331</v>
      </c>
      <c r="X90" s="27">
        <f t="shared" si="19"/>
        <v>46.817163682739888</v>
      </c>
      <c r="Y90" s="26">
        <v>26.476861492353446</v>
      </c>
      <c r="Z90" s="27">
        <f t="shared" si="20"/>
        <v>17.653637131753328</v>
      </c>
      <c r="AA90" s="28">
        <v>27.446149802521859</v>
      </c>
      <c r="AB90" s="28">
        <f t="shared" si="21"/>
        <v>22.436178229228183</v>
      </c>
      <c r="AC90" s="26">
        <v>78.761919075144561</v>
      </c>
      <c r="AD90" s="29">
        <f t="shared" si="22"/>
        <v>23.453186790005844</v>
      </c>
      <c r="AE90" s="29">
        <v>67.731799495274885</v>
      </c>
      <c r="AF90" s="29">
        <f t="shared" si="23"/>
        <v>18.157411448377729</v>
      </c>
    </row>
    <row r="91" spans="9:32" x14ac:dyDescent="0.35">
      <c r="I91" s="28">
        <v>67.824458109637206</v>
      </c>
      <c r="J91" s="25">
        <f t="shared" si="12"/>
        <v>36.975770798263596</v>
      </c>
      <c r="K91" s="26">
        <v>19.318083983626579</v>
      </c>
      <c r="L91" s="27">
        <f t="shared" si="13"/>
        <v>15.837714762889625</v>
      </c>
      <c r="M91" s="26">
        <v>18.972498918210881</v>
      </c>
      <c r="N91" s="27">
        <f t="shared" si="14"/>
        <v>13.46671526454287</v>
      </c>
      <c r="O91" s="26">
        <v>51.051981345721551</v>
      </c>
      <c r="P91" s="27">
        <f t="shared" si="15"/>
        <v>43.988328493019537</v>
      </c>
      <c r="Q91" s="26">
        <v>34.111944753719214</v>
      </c>
      <c r="R91" s="27">
        <f t="shared" si="16"/>
        <v>28.047643124141075</v>
      </c>
      <c r="S91" s="26">
        <v>42.21268554383326</v>
      </c>
      <c r="T91" s="27">
        <f t="shared" si="17"/>
        <v>76.363536765050668</v>
      </c>
      <c r="U91" s="26">
        <v>27.700859367523311</v>
      </c>
      <c r="V91" s="27">
        <f t="shared" si="18"/>
        <v>31.938887007879622</v>
      </c>
      <c r="W91" s="26">
        <v>56.059471332940255</v>
      </c>
      <c r="X91" s="27">
        <f t="shared" si="19"/>
        <v>47.616704165900643</v>
      </c>
      <c r="Y91" s="26">
        <v>24.894720845493925</v>
      </c>
      <c r="Z91" s="27">
        <f t="shared" si="20"/>
        <v>33.475043600348542</v>
      </c>
      <c r="AA91" s="28">
        <v>29.149358016110963</v>
      </c>
      <c r="AB91" s="28">
        <f t="shared" si="21"/>
        <v>5.4040960933371451</v>
      </c>
      <c r="AC91" s="26">
        <v>50</v>
      </c>
      <c r="AD91" s="29">
        <f t="shared" si="22"/>
        <v>311.07237754145149</v>
      </c>
      <c r="AE91" s="29">
        <v>67.387704610934662</v>
      </c>
      <c r="AF91" s="29">
        <f t="shared" si="23"/>
        <v>21.598360291779954</v>
      </c>
    </row>
    <row r="92" spans="9:32" x14ac:dyDescent="0.35">
      <c r="I92" s="28">
        <v>66.272058368563378</v>
      </c>
      <c r="J92" s="25">
        <f t="shared" si="12"/>
        <v>52.499768209001871</v>
      </c>
      <c r="K92" s="26">
        <v>18.470130417605731</v>
      </c>
      <c r="L92" s="27">
        <f t="shared" si="13"/>
        <v>24.317250423098109</v>
      </c>
      <c r="M92" s="26">
        <v>17.131517726392666</v>
      </c>
      <c r="N92" s="27">
        <f t="shared" si="14"/>
        <v>31.876527182725027</v>
      </c>
      <c r="O92" s="26">
        <v>53.429830781935493</v>
      </c>
      <c r="P92" s="27">
        <f t="shared" si="15"/>
        <v>20.209834130880111</v>
      </c>
      <c r="Q92" s="26">
        <v>33.809988298837588</v>
      </c>
      <c r="R92" s="27">
        <f t="shared" si="16"/>
        <v>31.067207672957338</v>
      </c>
      <c r="S92" s="26">
        <v>44.248519510673482</v>
      </c>
      <c r="T92" s="27">
        <f t="shared" si="17"/>
        <v>56.005197096648445</v>
      </c>
      <c r="U92" s="26">
        <v>29.20352574776296</v>
      </c>
      <c r="V92" s="27">
        <f t="shared" si="18"/>
        <v>16.91222320548313</v>
      </c>
      <c r="W92" s="26">
        <v>59.357757429918443</v>
      </c>
      <c r="X92" s="27">
        <f t="shared" si="19"/>
        <v>14.633843196118761</v>
      </c>
      <c r="Y92" s="26">
        <v>24.537829070298834</v>
      </c>
      <c r="Z92" s="27">
        <f t="shared" si="20"/>
        <v>37.043961352299455</v>
      </c>
      <c r="AA92" s="28">
        <v>30.501816569337596</v>
      </c>
      <c r="AB92" s="28">
        <f t="shared" si="21"/>
        <v>81.204894389291837</v>
      </c>
      <c r="AC92" s="26">
        <v>75.983331660478001</v>
      </c>
      <c r="AD92" s="29">
        <f t="shared" si="22"/>
        <v>51.23906093667145</v>
      </c>
      <c r="AE92" s="29">
        <v>68.241314126335268</v>
      </c>
      <c r="AF92" s="29">
        <f t="shared" si="23"/>
        <v>13.062265137773892</v>
      </c>
    </row>
    <row r="93" spans="9:32" x14ac:dyDescent="0.35">
      <c r="I93" s="28">
        <v>69.617229487403264</v>
      </c>
      <c r="J93" s="25">
        <f t="shared" si="12"/>
        <v>19.048057020603011</v>
      </c>
      <c r="K93" s="26">
        <v>18.351996265097039</v>
      </c>
      <c r="L93" s="27">
        <f t="shared" si="13"/>
        <v>25.498591948185023</v>
      </c>
      <c r="M93" s="26">
        <v>20.001015526637982</v>
      </c>
      <c r="N93" s="27">
        <f t="shared" si="14"/>
        <v>3.1815491802718654</v>
      </c>
      <c r="O93" s="26">
        <v>54.808536811240451</v>
      </c>
      <c r="P93" s="27">
        <f t="shared" si="15"/>
        <v>6.4227738378305332</v>
      </c>
      <c r="Q93" s="26">
        <v>34.656154572169179</v>
      </c>
      <c r="R93" s="27">
        <f t="shared" si="16"/>
        <v>22.605544939641433</v>
      </c>
      <c r="S93" s="26">
        <v>45.021613110995396</v>
      </c>
      <c r="T93" s="27">
        <f t="shared" si="17"/>
        <v>48.274261093429303</v>
      </c>
      <c r="U93" s="26">
        <v>31.414124399346576</v>
      </c>
      <c r="V93" s="27">
        <f t="shared" si="18"/>
        <v>51.937633103530345</v>
      </c>
      <c r="W93" s="26">
        <v>58.968222753822154</v>
      </c>
      <c r="X93" s="27">
        <f t="shared" si="19"/>
        <v>18.529189957081655</v>
      </c>
      <c r="Y93" s="26">
        <v>28.713302342822633</v>
      </c>
      <c r="Z93" s="27">
        <f t="shared" si="20"/>
        <v>47.107713729385381</v>
      </c>
      <c r="AA93" s="28">
        <v>26.87601284961972</v>
      </c>
      <c r="AB93" s="28">
        <f t="shared" si="21"/>
        <v>28.137547758249575</v>
      </c>
      <c r="AC93" s="26">
        <v>79.263533763528912</v>
      </c>
      <c r="AD93" s="29">
        <f t="shared" si="22"/>
        <v>18.43703990616234</v>
      </c>
      <c r="AE93" s="29">
        <v>69.991989178147691</v>
      </c>
      <c r="AF93" s="29">
        <f t="shared" si="23"/>
        <v>44.444853803503293</v>
      </c>
    </row>
    <row r="94" spans="9:32" x14ac:dyDescent="0.35">
      <c r="I94" s="28">
        <v>69.508011300074486</v>
      </c>
      <c r="J94" s="25">
        <f t="shared" si="12"/>
        <v>20.140238893890796</v>
      </c>
      <c r="K94" s="26">
        <v>20.744510967477087</v>
      </c>
      <c r="L94" s="27">
        <f t="shared" si="13"/>
        <v>1.5734449243845461</v>
      </c>
      <c r="M94" s="26">
        <v>18.878657089034839</v>
      </c>
      <c r="N94" s="27">
        <f t="shared" si="14"/>
        <v>14.405133556303298</v>
      </c>
      <c r="O94" s="26">
        <v>52.155925376641868</v>
      </c>
      <c r="P94" s="27">
        <f t="shared" si="15"/>
        <v>32.948888183816365</v>
      </c>
      <c r="Q94" s="26">
        <v>31.253567323546804</v>
      </c>
      <c r="R94" s="27">
        <f t="shared" si="16"/>
        <v>56.63141742586518</v>
      </c>
      <c r="S94" s="26">
        <v>42.573277196599626</v>
      </c>
      <c r="T94" s="27">
        <f t="shared" si="17"/>
        <v>72.757620237387002</v>
      </c>
      <c r="U94" s="26">
        <v>31.679930478848238</v>
      </c>
      <c r="V94" s="27">
        <f t="shared" si="18"/>
        <v>78.518241053696514</v>
      </c>
      <c r="W94" s="26">
        <v>60.008055114417814</v>
      </c>
      <c r="X94" s="27">
        <f t="shared" si="19"/>
        <v>8.1308663511250501</v>
      </c>
      <c r="Y94" s="26">
        <v>25.718835187617834</v>
      </c>
      <c r="Z94" s="27">
        <f t="shared" si="20"/>
        <v>25.233900179109447</v>
      </c>
      <c r="AA94" s="28">
        <v>14</v>
      </c>
      <c r="AB94" s="28">
        <f t="shared" si="21"/>
        <v>156.89767625444676</v>
      </c>
      <c r="AC94" s="26">
        <v>77.412328791993716</v>
      </c>
      <c r="AD94" s="29">
        <f t="shared" si="22"/>
        <v>36.949089621514304</v>
      </c>
      <c r="AE94" s="29">
        <v>68.437495455116135</v>
      </c>
      <c r="AF94" s="29">
        <f t="shared" si="23"/>
        <v>11.100451849965225</v>
      </c>
    </row>
    <row r="95" spans="9:32" x14ac:dyDescent="0.35">
      <c r="I95" s="28">
        <v>70.151343745566066</v>
      </c>
      <c r="J95" s="25">
        <f t="shared" si="12"/>
        <v>13.706914438974991</v>
      </c>
      <c r="K95" s="26">
        <v>21.434468200856401</v>
      </c>
      <c r="L95" s="27">
        <f t="shared" si="13"/>
        <v>53.26127409408592</v>
      </c>
      <c r="M95" s="26">
        <v>20.587843212985923</v>
      </c>
      <c r="N95" s="27">
        <f t="shared" si="14"/>
        <v>26.867276832075504</v>
      </c>
      <c r="O95" s="26">
        <v>55.681602807760143</v>
      </c>
      <c r="P95" s="27">
        <f t="shared" si="15"/>
        <v>23.078861273663875</v>
      </c>
      <c r="Q95" s="26">
        <v>31.930380829942941</v>
      </c>
      <c r="R95" s="27">
        <f t="shared" si="16"/>
        <v>49.863282361903813</v>
      </c>
      <c r="S95" s="26">
        <v>46.301776022084397</v>
      </c>
      <c r="T95" s="27">
        <f t="shared" si="17"/>
        <v>35.472631982539298</v>
      </c>
      <c r="U95" s="26">
        <v>28.093401453875199</v>
      </c>
      <c r="V95" s="27">
        <f t="shared" si="18"/>
        <v>28.013466144360741</v>
      </c>
      <c r="W95" s="26">
        <v>60.715264028811077</v>
      </c>
      <c r="X95" s="27">
        <f t="shared" si="19"/>
        <v>1.0587772071924206</v>
      </c>
      <c r="Y95" s="26">
        <v>27.18675637093537</v>
      </c>
      <c r="Z95" s="27">
        <f t="shared" si="20"/>
        <v>10.554688345934089</v>
      </c>
      <c r="AA95" s="28">
        <v>28.308873943432371</v>
      </c>
      <c r="AB95" s="28">
        <f t="shared" si="21"/>
        <v>13.808936820123066</v>
      </c>
      <c r="AC95" s="26">
        <v>76.780597448005096</v>
      </c>
      <c r="AD95" s="29">
        <f t="shared" si="22"/>
        <v>43.266403061400496</v>
      </c>
      <c r="AE95" s="29">
        <v>69.180843065198331</v>
      </c>
      <c r="AF95" s="29">
        <f t="shared" si="23"/>
        <v>3.666975749143262</v>
      </c>
    </row>
    <row r="96" spans="9:32" x14ac:dyDescent="0.35">
      <c r="I96" s="28">
        <v>71.49329770633301</v>
      </c>
      <c r="J96" s="25">
        <f t="shared" si="12"/>
        <v>0.28737483130555574</v>
      </c>
      <c r="K96" s="26">
        <v>19.181711802863973</v>
      </c>
      <c r="L96" s="27">
        <f t="shared" si="13"/>
        <v>17.201436570515689</v>
      </c>
      <c r="M96" s="26">
        <v>17.628176382788645</v>
      </c>
      <c r="N96" s="27">
        <f t="shared" si="14"/>
        <v>26.909940618765233</v>
      </c>
      <c r="O96" s="26">
        <v>54.145938025307842</v>
      </c>
      <c r="P96" s="27">
        <f t="shared" si="15"/>
        <v>13.048761697156621</v>
      </c>
      <c r="Q96" s="26">
        <v>36.256287197677551</v>
      </c>
      <c r="R96" s="27">
        <f t="shared" si="16"/>
        <v>6.6042186845577078</v>
      </c>
      <c r="S96" s="26">
        <v>48.019141801465004</v>
      </c>
      <c r="T96" s="27">
        <f t="shared" si="17"/>
        <v>18.298974188733226</v>
      </c>
      <c r="U96" s="26">
        <v>27.411251580102096</v>
      </c>
      <c r="V96" s="27">
        <f t="shared" si="18"/>
        <v>34.834964882091768</v>
      </c>
      <c r="W96" s="26">
        <v>58.237140506075839</v>
      </c>
      <c r="X96" s="27">
        <f t="shared" si="19"/>
        <v>25.840012434544803</v>
      </c>
      <c r="Y96" s="26">
        <v>15</v>
      </c>
      <c r="Z96" s="27">
        <f t="shared" si="20"/>
        <v>132.4222520552878</v>
      </c>
      <c r="AA96" s="28">
        <v>25.837432913518512</v>
      </c>
      <c r="AB96" s="28">
        <f t="shared" si="21"/>
        <v>38.523347119261651</v>
      </c>
      <c r="AC96" s="26">
        <v>76.870332787006816</v>
      </c>
      <c r="AD96" s="29">
        <f t="shared" si="22"/>
        <v>42.369049671383294</v>
      </c>
      <c r="AE96" s="29">
        <v>66.752885203752271</v>
      </c>
      <c r="AF96" s="29">
        <f t="shared" si="23"/>
        <v>27.946554363603866</v>
      </c>
    </row>
    <row r="97" spans="9:32" x14ac:dyDescent="0.35">
      <c r="I97" s="28">
        <v>69.003727400614508</v>
      </c>
      <c r="J97" s="25">
        <f t="shared" si="12"/>
        <v>25.183077888490573</v>
      </c>
      <c r="K97" s="26">
        <v>16.696532169454485</v>
      </c>
      <c r="L97" s="27">
        <f t="shared" si="13"/>
        <v>42.05323290461056</v>
      </c>
      <c r="M97" s="26">
        <v>20.319161773338731</v>
      </c>
      <c r="N97" s="27">
        <f t="shared" si="14"/>
        <v>8.6713264373372567E-5</v>
      </c>
      <c r="O97" s="26">
        <v>50.260949809623256</v>
      </c>
      <c r="P97" s="27">
        <f t="shared" si="15"/>
        <v>51.898643854002486</v>
      </c>
      <c r="Q97" s="26">
        <v>33.833862667918758</v>
      </c>
      <c r="R97" s="27">
        <f t="shared" si="16"/>
        <v>30.828463982145635</v>
      </c>
      <c r="S97" s="26">
        <v>47.321448045541445</v>
      </c>
      <c r="T97" s="27">
        <f t="shared" si="17"/>
        <v>25.27591174796882</v>
      </c>
      <c r="U97" s="26">
        <v>23.006533036364452</v>
      </c>
      <c r="V97" s="27">
        <f t="shared" si="18"/>
        <v>78.882150319468209</v>
      </c>
      <c r="W97" s="26">
        <v>56.201061271316277</v>
      </c>
      <c r="X97" s="27">
        <f t="shared" si="19"/>
        <v>46.200804782140423</v>
      </c>
      <c r="Y97" s="26">
        <v>25.28202435794153</v>
      </c>
      <c r="Z97" s="27">
        <f t="shared" si="20"/>
        <v>29.602008475872488</v>
      </c>
      <c r="AA97" s="28">
        <v>24.089679979404817</v>
      </c>
      <c r="AB97" s="28">
        <f t="shared" si="21"/>
        <v>56.000876460398601</v>
      </c>
      <c r="AC97" s="26">
        <v>77.612601475669663</v>
      </c>
      <c r="AD97" s="29">
        <f t="shared" si="22"/>
        <v>34.946362784754825</v>
      </c>
      <c r="AE97" s="29">
        <v>66.730119115681291</v>
      </c>
      <c r="AF97" s="29">
        <f t="shared" si="23"/>
        <v>28.174215244313672</v>
      </c>
    </row>
    <row r="98" spans="9:32" x14ac:dyDescent="0.35">
      <c r="I98" s="28">
        <v>70.729752002100071</v>
      </c>
      <c r="J98" s="25">
        <f t="shared" si="12"/>
        <v>7.9228318736349479</v>
      </c>
      <c r="K98" s="26">
        <v>19.335554926652055</v>
      </c>
      <c r="L98" s="27">
        <f t="shared" si="13"/>
        <v>15.663005332634867</v>
      </c>
      <c r="M98" s="26">
        <v>17.22018387212924</v>
      </c>
      <c r="N98" s="27">
        <f t="shared" si="14"/>
        <v>30.98986572535928</v>
      </c>
      <c r="O98" s="26">
        <v>56.460912506923016</v>
      </c>
      <c r="P98" s="27">
        <f t="shared" si="15"/>
        <v>101.00983118995117</v>
      </c>
      <c r="Q98" s="26">
        <v>34.346505033153463</v>
      </c>
      <c r="R98" s="27">
        <f t="shared" si="16"/>
        <v>25.702040329798592</v>
      </c>
      <c r="S98" s="26">
        <v>42.356991389526399</v>
      </c>
      <c r="T98" s="27">
        <f t="shared" si="17"/>
        <v>74.920478308119272</v>
      </c>
      <c r="U98" s="26">
        <v>28.097767626833168</v>
      </c>
      <c r="V98" s="27">
        <f t="shared" si="18"/>
        <v>27.969804414781052</v>
      </c>
      <c r="W98" s="26">
        <v>59.702933588515876</v>
      </c>
      <c r="X98" s="27">
        <f t="shared" si="19"/>
        <v>11.182081610144436</v>
      </c>
      <c r="Y98" s="26">
        <v>23.324399464946101</v>
      </c>
      <c r="Z98" s="27">
        <f t="shared" si="20"/>
        <v>49.178257405826784</v>
      </c>
      <c r="AA98" s="28">
        <v>30.017444164596817</v>
      </c>
      <c r="AB98" s="28">
        <f t="shared" si="21"/>
        <v>32.767653915214012</v>
      </c>
      <c r="AC98" s="26">
        <v>80.361481463801326</v>
      </c>
      <c r="AD98" s="29">
        <f t="shared" si="22"/>
        <v>7.4575629034382018</v>
      </c>
      <c r="AE98" s="29">
        <v>71.131356134548241</v>
      </c>
      <c r="AF98" s="29">
        <f t="shared" si="23"/>
        <v>158.38154944355836</v>
      </c>
    </row>
    <row r="99" spans="9:32" x14ac:dyDescent="0.35">
      <c r="I99" s="28">
        <v>67.578570679371765</v>
      </c>
      <c r="J99" s="25">
        <f t="shared" si="12"/>
        <v>39.434645100918004</v>
      </c>
      <c r="K99" s="26">
        <v>21.26792199975332</v>
      </c>
      <c r="L99" s="27">
        <f t="shared" si="13"/>
        <v>36.606653983777804</v>
      </c>
      <c r="M99" s="26">
        <v>16.191318869291543</v>
      </c>
      <c r="N99" s="27">
        <f t="shared" si="14"/>
        <v>41.278515753736258</v>
      </c>
      <c r="O99" s="26">
        <v>52.614432978128406</v>
      </c>
      <c r="P99" s="27">
        <f t="shared" si="15"/>
        <v>28.363812168950986</v>
      </c>
      <c r="Q99" s="26">
        <v>36.888652585840525</v>
      </c>
      <c r="R99" s="27">
        <f t="shared" si="16"/>
        <v>0.28056480292796948</v>
      </c>
      <c r="S99" s="26">
        <v>43.782972826434545</v>
      </c>
      <c r="T99" s="27">
        <f t="shared" si="17"/>
        <v>60.660663939037818</v>
      </c>
      <c r="U99" s="26">
        <v>33.442973338440524</v>
      </c>
      <c r="V99" s="27">
        <f t="shared" si="18"/>
        <v>254.82252701292509</v>
      </c>
      <c r="W99" s="26">
        <v>58.309060407818485</v>
      </c>
      <c r="X99" s="27">
        <f t="shared" si="19"/>
        <v>25.120813417118342</v>
      </c>
      <c r="Y99" s="26">
        <v>26.433061538682768</v>
      </c>
      <c r="Z99" s="27">
        <f t="shared" si="20"/>
        <v>18.091636668460112</v>
      </c>
      <c r="AA99" s="28">
        <v>27.892208048335124</v>
      </c>
      <c r="AB99" s="28">
        <f t="shared" si="21"/>
        <v>17.975595771095527</v>
      </c>
      <c r="AC99" s="26">
        <v>79.04185835324715</v>
      </c>
      <c r="AD99" s="29">
        <f t="shared" si="22"/>
        <v>20.653794008979958</v>
      </c>
      <c r="AE99" s="29">
        <v>63.136174522731643</v>
      </c>
      <c r="AF99" s="29">
        <f t="shared" si="23"/>
        <v>64.113661173810144</v>
      </c>
    </row>
    <row r="100" spans="9:32" x14ac:dyDescent="0.35">
      <c r="I100" s="28">
        <v>66.907169054589247</v>
      </c>
      <c r="J100" s="25">
        <f t="shared" si="12"/>
        <v>46.14866134874319</v>
      </c>
      <c r="K100" s="26">
        <v>17.20669640411159</v>
      </c>
      <c r="L100" s="27">
        <f t="shared" si="13"/>
        <v>36.95159055803952</v>
      </c>
      <c r="M100" s="26">
        <v>19.474919832093512</v>
      </c>
      <c r="N100" s="27">
        <f t="shared" si="14"/>
        <v>8.4425061257165623</v>
      </c>
      <c r="O100" s="26">
        <v>54.053137140894343</v>
      </c>
      <c r="P100" s="27">
        <f t="shared" si="15"/>
        <v>13.976770541291614</v>
      </c>
      <c r="Q100" s="26">
        <v>31.670750917374246</v>
      </c>
      <c r="R100" s="27">
        <f t="shared" si="16"/>
        <v>52.459581487590761</v>
      </c>
      <c r="S100" s="26">
        <v>45.59167555244219</v>
      </c>
      <c r="T100" s="27">
        <f t="shared" si="17"/>
        <v>42.573636678961364</v>
      </c>
      <c r="U100" s="26">
        <v>27.994225959434353</v>
      </c>
      <c r="V100" s="27">
        <f t="shared" si="18"/>
        <v>29.005221088769204</v>
      </c>
      <c r="W100" s="26">
        <v>58.742563499597367</v>
      </c>
      <c r="X100" s="27">
        <f t="shared" si="19"/>
        <v>20.785782499329528</v>
      </c>
      <c r="Y100" s="26">
        <v>22.96539321099781</v>
      </c>
      <c r="Z100" s="27">
        <f t="shared" si="20"/>
        <v>52.768319945309692</v>
      </c>
      <c r="AA100" s="28">
        <v>28.453792841330092</v>
      </c>
      <c r="AB100" s="28">
        <f t="shared" si="21"/>
        <v>12.359747841145854</v>
      </c>
      <c r="AC100" s="26">
        <v>78.837413062420865</v>
      </c>
      <c r="AD100" s="29">
        <f t="shared" si="22"/>
        <v>22.698246917242813</v>
      </c>
      <c r="AE100" s="29">
        <v>68.362044488200866</v>
      </c>
      <c r="AF100" s="29">
        <f t="shared" si="23"/>
        <v>11.854961519117921</v>
      </c>
    </row>
    <row r="101" spans="9:32" x14ac:dyDescent="0.35">
      <c r="I101" s="28">
        <v>72.611307107081331</v>
      </c>
      <c r="J101" s="25">
        <f t="shared" si="12"/>
        <v>108.9271917617765</v>
      </c>
      <c r="K101" s="26">
        <v>18.632933295286708</v>
      </c>
      <c r="L101" s="27">
        <f t="shared" si="13"/>
        <v>22.689221646288331</v>
      </c>
      <c r="M101" s="26">
        <v>22.167110405942445</v>
      </c>
      <c r="N101" s="27">
        <f t="shared" si="14"/>
        <v>184.79399612772767</v>
      </c>
      <c r="O101" s="26">
        <v>53.122356714286965</v>
      </c>
      <c r="P101" s="27">
        <f t="shared" si="15"/>
        <v>23.284574807365388</v>
      </c>
      <c r="Q101" s="26">
        <v>36.916568068165923</v>
      </c>
      <c r="R101" s="27">
        <f t="shared" si="16"/>
        <v>1.4099796739941439E-3</v>
      </c>
      <c r="S101" s="26">
        <v>47.067155844706669</v>
      </c>
      <c r="T101" s="27">
        <f t="shared" si="17"/>
        <v>27.818833756316579</v>
      </c>
      <c r="U101" s="26">
        <v>30.849659658764963</v>
      </c>
      <c r="V101" s="27">
        <f t="shared" si="18"/>
        <v>0.45088409546309549</v>
      </c>
      <c r="W101" s="26">
        <v>56.165926578085887</v>
      </c>
      <c r="X101" s="27">
        <f t="shared" si="19"/>
        <v>46.552151714444321</v>
      </c>
      <c r="Y101" s="26">
        <v>28.905303621334618</v>
      </c>
      <c r="Z101" s="27">
        <f t="shared" si="20"/>
        <v>66.307841580583826</v>
      </c>
      <c r="AA101" s="28">
        <v>29.011098831073667</v>
      </c>
      <c r="AB101" s="28">
        <f t="shared" si="21"/>
        <v>6.7866879437100991</v>
      </c>
      <c r="AC101" s="26">
        <v>80.681423314938797</v>
      </c>
      <c r="AD101" s="29">
        <f t="shared" si="22"/>
        <v>4.2581443920634854</v>
      </c>
      <c r="AE101" s="29">
        <v>68.294339980185313</v>
      </c>
      <c r="AF101" s="29">
        <f t="shared" si="23"/>
        <v>12.532006599273444</v>
      </c>
    </row>
    <row r="102" spans="9:32" x14ac:dyDescent="0.35">
      <c r="I102" s="28">
        <v>69.003172591594691</v>
      </c>
      <c r="J102" s="25">
        <f t="shared" si="12"/>
        <v>25.188625978688748</v>
      </c>
      <c r="K102" s="26">
        <v>17.633673222974942</v>
      </c>
      <c r="L102" s="27">
        <f t="shared" si="13"/>
        <v>32.681822369405999</v>
      </c>
      <c r="M102" s="26">
        <v>18.364428533931157</v>
      </c>
      <c r="N102" s="27">
        <f t="shared" si="14"/>
        <v>19.547419107340112</v>
      </c>
      <c r="O102" s="26">
        <v>56.377622113363905</v>
      </c>
      <c r="P102" s="27">
        <f t="shared" si="15"/>
        <v>92.680791834040122</v>
      </c>
      <c r="Q102" s="26">
        <v>32.643103693939096</v>
      </c>
      <c r="R102" s="27">
        <f t="shared" si="16"/>
        <v>42.736053721942255</v>
      </c>
      <c r="S102" s="26">
        <v>49.848698552627205</v>
      </c>
      <c r="T102" s="27">
        <f t="shared" si="17"/>
        <v>3.4066771112151173E-3</v>
      </c>
      <c r="U102" s="26">
        <v>29.328444838579191</v>
      </c>
      <c r="V102" s="27">
        <f t="shared" si="18"/>
        <v>15.663032297320818</v>
      </c>
      <c r="W102" s="26">
        <v>55.362879450841859</v>
      </c>
      <c r="X102" s="27">
        <f t="shared" si="19"/>
        <v>54.582622986884601</v>
      </c>
      <c r="Y102" s="26">
        <v>23.266705008327854</v>
      </c>
      <c r="Z102" s="27">
        <f t="shared" si="20"/>
        <v>49.755201972009253</v>
      </c>
      <c r="AA102" s="28">
        <v>24.224459540612447</v>
      </c>
      <c r="AB102" s="28">
        <f t="shared" si="21"/>
        <v>54.653080848322304</v>
      </c>
      <c r="AC102" s="26">
        <v>78.392298553531035</v>
      </c>
      <c r="AD102" s="29">
        <f t="shared" si="22"/>
        <v>27.149392006141113</v>
      </c>
      <c r="AE102" s="29">
        <v>66.031941795841476</v>
      </c>
      <c r="AF102" s="29">
        <f t="shared" si="23"/>
        <v>35.155988442711816</v>
      </c>
    </row>
    <row r="103" spans="9:32" x14ac:dyDescent="0.35">
      <c r="I103" s="28">
        <v>60</v>
      </c>
      <c r="J103" s="25">
        <f t="shared" si="12"/>
        <v>115.22035189463566</v>
      </c>
      <c r="K103" s="26">
        <v>10</v>
      </c>
      <c r="L103" s="27">
        <f t="shared" si="13"/>
        <v>109.01855459915541</v>
      </c>
      <c r="M103" s="26">
        <v>8</v>
      </c>
      <c r="N103" s="27">
        <f t="shared" si="14"/>
        <v>123.19170444665168</v>
      </c>
      <c r="O103" s="26">
        <v>45</v>
      </c>
      <c r="P103" s="27">
        <f t="shared" si="15"/>
        <v>104.50814195023504</v>
      </c>
      <c r="Q103" s="26">
        <v>36.1710395441063</v>
      </c>
      <c r="R103" s="27">
        <f t="shared" si="16"/>
        <v>7.4566952202702197</v>
      </c>
      <c r="S103" s="26">
        <v>47.526530602661758</v>
      </c>
      <c r="T103" s="27">
        <f t="shared" si="17"/>
        <v>23.225086176765686</v>
      </c>
      <c r="U103" s="26">
        <v>26.431749537922112</v>
      </c>
      <c r="V103" s="27">
        <f t="shared" si="18"/>
        <v>44.629985303891608</v>
      </c>
      <c r="W103" s="26">
        <v>57.729503893366534</v>
      </c>
      <c r="X103" s="27">
        <f t="shared" si="19"/>
        <v>30.916378561637856</v>
      </c>
      <c r="Y103" s="26">
        <v>26.986803856224903</v>
      </c>
      <c r="Z103" s="27">
        <f t="shared" si="20"/>
        <v>12.554213493038766</v>
      </c>
      <c r="AA103" s="28">
        <v>28.79305854408296</v>
      </c>
      <c r="AB103" s="28">
        <f t="shared" si="21"/>
        <v>8.967090813617169</v>
      </c>
      <c r="AC103" s="26">
        <v>78.153234202050513</v>
      </c>
      <c r="AD103" s="29">
        <f t="shared" si="22"/>
        <v>29.540035520946333</v>
      </c>
      <c r="AE103" s="29">
        <v>62.926634797651012</v>
      </c>
      <c r="AF103" s="29">
        <f t="shared" si="23"/>
        <v>66.209058424616458</v>
      </c>
    </row>
    <row r="104" spans="9:32" x14ac:dyDescent="0.35">
      <c r="I104" s="28">
        <v>67.916797519147678</v>
      </c>
      <c r="J104" s="25">
        <f t="shared" si="12"/>
        <v>36.05237670315887</v>
      </c>
      <c r="K104" s="26">
        <v>13.361394991894121</v>
      </c>
      <c r="L104" s="27">
        <f t="shared" si="13"/>
        <v>75.404604680214206</v>
      </c>
      <c r="M104" s="26">
        <v>18.192613044450038</v>
      </c>
      <c r="N104" s="27">
        <f t="shared" si="14"/>
        <v>21.265574002151304</v>
      </c>
      <c r="O104" s="26">
        <v>52.388790336703934</v>
      </c>
      <c r="P104" s="27">
        <f t="shared" si="15"/>
        <v>30.6202385831957</v>
      </c>
      <c r="Q104" s="26">
        <v>16</v>
      </c>
      <c r="R104" s="27">
        <f t="shared" si="16"/>
        <v>209.16709066133322</v>
      </c>
      <c r="S104" s="26">
        <v>40</v>
      </c>
      <c r="T104" s="27">
        <f t="shared" si="17"/>
        <v>98.490392203383266</v>
      </c>
      <c r="U104" s="26">
        <v>31.15019867920789</v>
      </c>
      <c r="V104" s="27">
        <f t="shared" si="18"/>
        <v>25.545061089661658</v>
      </c>
      <c r="W104" s="26">
        <v>55</v>
      </c>
      <c r="X104" s="27">
        <f t="shared" si="19"/>
        <v>58.211417495303195</v>
      </c>
      <c r="Y104" s="26">
        <v>25.058111482024366</v>
      </c>
      <c r="Z104" s="27">
        <f t="shared" si="20"/>
        <v>31.841137235044137</v>
      </c>
      <c r="AA104" s="28">
        <v>26.808429192670921</v>
      </c>
      <c r="AB104" s="28">
        <f t="shared" si="21"/>
        <v>28.813384327737559</v>
      </c>
      <c r="AC104" s="26">
        <v>83.96401242130068</v>
      </c>
      <c r="AD104" s="29">
        <f t="shared" si="22"/>
        <v>285.67746671555341</v>
      </c>
      <c r="AE104" s="29">
        <v>68.696627615555826</v>
      </c>
      <c r="AF104" s="29">
        <f t="shared" si="23"/>
        <v>8.5091302455683149</v>
      </c>
    </row>
    <row r="105" spans="9:32" x14ac:dyDescent="0.35">
      <c r="I105" s="30">
        <v>70.204081553452909</v>
      </c>
      <c r="J105" s="64">
        <f t="shared" si="12"/>
        <v>13.179536360106567</v>
      </c>
      <c r="K105" s="30">
        <v>18.809002200842819</v>
      </c>
      <c r="L105" s="31">
        <f t="shared" si="13"/>
        <v>20.928532590727222</v>
      </c>
      <c r="M105" s="30">
        <v>19.051715865842375</v>
      </c>
      <c r="N105" s="31">
        <f t="shared" si="14"/>
        <v>12.674545788227931</v>
      </c>
      <c r="O105" s="30">
        <v>51.203840618642388</v>
      </c>
      <c r="P105" s="31">
        <f t="shared" si="15"/>
        <v>42.469735763811158</v>
      </c>
      <c r="Q105" s="30">
        <v>32.341006098540461</v>
      </c>
      <c r="R105" s="31">
        <f t="shared" si="16"/>
        <v>45.757029675928607</v>
      </c>
      <c r="S105" s="30">
        <v>48.120963178056137</v>
      </c>
      <c r="T105" s="31">
        <f t="shared" si="17"/>
        <v>17.280760422821899</v>
      </c>
      <c r="U105" s="30">
        <v>29.151548936668444</v>
      </c>
      <c r="V105" s="31">
        <f t="shared" si="18"/>
        <v>17.431991316428288</v>
      </c>
      <c r="W105" s="30">
        <v>60.128232995544622</v>
      </c>
      <c r="X105" s="31">
        <f t="shared" si="19"/>
        <v>6.9290875398569796</v>
      </c>
      <c r="Y105" s="30">
        <v>27.657826011397674</v>
      </c>
      <c r="Z105" s="31">
        <f t="shared" si="20"/>
        <v>5.843991941311053</v>
      </c>
      <c r="AA105" s="32">
        <v>26.610704832236785</v>
      </c>
      <c r="AB105" s="32">
        <f t="shared" si="21"/>
        <v>30.790627932078927</v>
      </c>
      <c r="AC105" s="30">
        <v>78.78651480054522</v>
      </c>
      <c r="AD105" s="33">
        <f t="shared" si="22"/>
        <v>23.207229535999261</v>
      </c>
      <c r="AE105" s="33">
        <v>68.02506018091033</v>
      </c>
      <c r="AF105" s="33">
        <f t="shared" si="23"/>
        <v>15.224804592023276</v>
      </c>
    </row>
  </sheetData>
  <mergeCells count="12">
    <mergeCell ref="K3:L3"/>
    <mergeCell ref="I3:J3"/>
    <mergeCell ref="M3:N3"/>
    <mergeCell ref="O3:P3"/>
    <mergeCell ref="Q3:R3"/>
    <mergeCell ref="AE3:AF3"/>
    <mergeCell ref="S3:T3"/>
    <mergeCell ref="U3:V3"/>
    <mergeCell ref="W3:X3"/>
    <mergeCell ref="Y3:Z3"/>
    <mergeCell ref="AA3:AB3"/>
    <mergeCell ref="AC3:A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B47-701F-46E8-AE26-02251343F932}">
  <dimension ref="A3:AP105"/>
  <sheetViews>
    <sheetView showGridLines="0" tabSelected="1" workbookViewId="0">
      <selection activeCell="F11" sqref="F11"/>
    </sheetView>
  </sheetViews>
  <sheetFormatPr defaultRowHeight="14.5" x14ac:dyDescent="0.35"/>
  <cols>
    <col min="1" max="1" width="8.7265625" style="34"/>
    <col min="2" max="2" width="18.08984375" style="34" customWidth="1"/>
    <col min="3" max="3" width="8.90625" style="34" customWidth="1"/>
    <col min="4" max="4" width="9.26953125" style="34" bestFit="1" customWidth="1"/>
    <col min="5" max="5" width="15.7265625" style="34" customWidth="1"/>
    <col min="6" max="6" width="8.7265625" style="34"/>
    <col min="7" max="7" width="9.26953125" style="34" bestFit="1" customWidth="1"/>
    <col min="8" max="9" width="8.7265625" style="34"/>
    <col min="10" max="10" width="11.54296875" style="34" bestFit="1" customWidth="1"/>
    <col min="11" max="11" width="8.7265625" style="34"/>
    <col min="12" max="12" width="12.26953125" style="34" customWidth="1"/>
    <col min="13" max="13" width="8.7265625" style="34"/>
    <col min="14" max="14" width="12.54296875" style="34" customWidth="1"/>
    <col min="15" max="15" width="8.7265625" style="34"/>
    <col min="16" max="16" width="11.54296875" style="34" bestFit="1" customWidth="1"/>
    <col min="17" max="17" width="8.7265625" style="34"/>
    <col min="18" max="18" width="11.81640625" style="34" bestFit="1" customWidth="1"/>
    <col min="19" max="19" width="8.7265625" style="34"/>
    <col min="20" max="20" width="11.81640625" style="34" bestFit="1" customWidth="1"/>
    <col min="21" max="21" width="8.7265625" style="34"/>
    <col min="22" max="22" width="11.81640625" style="34" bestFit="1" customWidth="1"/>
    <col min="23" max="23" width="8.7265625" style="34"/>
    <col min="24" max="24" width="11.81640625" style="34" bestFit="1" customWidth="1"/>
    <col min="25" max="25" width="8.7265625" style="34"/>
    <col min="26" max="26" width="11.81640625" style="34" bestFit="1" customWidth="1"/>
    <col min="27" max="27" width="8.7265625" style="34"/>
    <col min="28" max="28" width="11.81640625" style="34" bestFit="1" customWidth="1"/>
    <col min="29" max="29" width="8.7265625" style="34"/>
    <col min="30" max="30" width="11.81640625" style="34" bestFit="1" customWidth="1"/>
    <col min="31" max="31" width="8.7265625" style="34"/>
    <col min="32" max="32" width="11.81640625" style="34" bestFit="1" customWidth="1"/>
    <col min="33" max="42" width="8.7265625" style="34"/>
  </cols>
  <sheetData>
    <row r="3" spans="2:32" x14ac:dyDescent="0.35">
      <c r="B3" s="61" t="s">
        <v>78</v>
      </c>
      <c r="C3" s="2" t="s">
        <v>7</v>
      </c>
      <c r="D3" s="7">
        <f>SUM(J6:J105)</f>
        <v>297.56994277742416</v>
      </c>
      <c r="I3" s="62">
        <v>43831</v>
      </c>
      <c r="J3" s="63"/>
      <c r="K3" s="62">
        <v>43862</v>
      </c>
      <c r="L3" s="63"/>
      <c r="M3" s="62">
        <v>43891</v>
      </c>
      <c r="N3" s="63"/>
      <c r="O3" s="62">
        <v>43922</v>
      </c>
      <c r="P3" s="63"/>
      <c r="Q3" s="62">
        <v>43952</v>
      </c>
      <c r="R3" s="63"/>
      <c r="S3" s="62">
        <v>43983</v>
      </c>
      <c r="T3" s="63"/>
      <c r="U3" s="62">
        <v>44013</v>
      </c>
      <c r="V3" s="63"/>
      <c r="W3" s="62">
        <v>44044</v>
      </c>
      <c r="X3" s="63"/>
      <c r="Y3" s="62">
        <v>44075</v>
      </c>
      <c r="Z3" s="63"/>
      <c r="AA3" s="62">
        <v>44105</v>
      </c>
      <c r="AB3" s="63"/>
      <c r="AC3" s="62">
        <v>44136</v>
      </c>
      <c r="AD3" s="63"/>
      <c r="AE3" s="62">
        <v>44166</v>
      </c>
      <c r="AF3" s="63"/>
    </row>
    <row r="4" spans="2:32" x14ac:dyDescent="0.35">
      <c r="B4" s="61" t="s">
        <v>79</v>
      </c>
      <c r="C4" s="2" t="s">
        <v>7</v>
      </c>
      <c r="D4" s="7">
        <f t="shared" ref="D4:D14" si="0">SUM(J7:J106)</f>
        <v>294.37711068360744</v>
      </c>
      <c r="I4" s="55" t="s">
        <v>62</v>
      </c>
      <c r="J4" s="60">
        <v>71.520461363712613</v>
      </c>
      <c r="K4" s="55" t="s">
        <v>62</v>
      </c>
      <c r="L4" s="60">
        <v>20.901855459915542</v>
      </c>
      <c r="M4" s="55" t="s">
        <v>62</v>
      </c>
      <c r="N4" s="60">
        <v>20.319170444665168</v>
      </c>
      <c r="O4" s="55" t="s">
        <v>62</v>
      </c>
      <c r="P4" s="60">
        <v>55.450814195023504</v>
      </c>
      <c r="Q4" s="55" t="s">
        <v>62</v>
      </c>
      <c r="R4" s="60">
        <v>36.916568068170896</v>
      </c>
      <c r="S4" s="55" t="s">
        <v>62</v>
      </c>
      <c r="T4" s="60">
        <v>49.849039220338327</v>
      </c>
      <c r="U4" s="55" t="s">
        <v>62</v>
      </c>
      <c r="V4" s="60">
        <v>30.894748068311273</v>
      </c>
      <c r="W4" s="55" t="s">
        <v>62</v>
      </c>
      <c r="X4" s="60">
        <v>60.821141749530319</v>
      </c>
      <c r="Y4" s="55" t="s">
        <v>62</v>
      </c>
      <c r="Z4" s="60">
        <v>28.242225205528779</v>
      </c>
      <c r="AA4" s="55" t="s">
        <v>62</v>
      </c>
      <c r="AB4" s="66">
        <v>29.689767625444677</v>
      </c>
      <c r="AC4" s="55" t="s">
        <v>62</v>
      </c>
      <c r="AD4" s="65">
        <v>81.107237754145146</v>
      </c>
      <c r="AE4" s="55" t="s">
        <v>62</v>
      </c>
      <c r="AF4" s="65">
        <v>69.546848760532711</v>
      </c>
    </row>
    <row r="5" spans="2:32" x14ac:dyDescent="0.35">
      <c r="B5" s="61" t="s">
        <v>80</v>
      </c>
      <c r="C5" s="2" t="s">
        <v>7</v>
      </c>
      <c r="D5" s="7">
        <f t="shared" si="0"/>
        <v>291.22544957436259</v>
      </c>
      <c r="I5" s="55" t="s">
        <v>61</v>
      </c>
      <c r="J5" s="55" t="s">
        <v>77</v>
      </c>
      <c r="K5" s="55" t="s">
        <v>61</v>
      </c>
      <c r="L5" s="55" t="s">
        <v>77</v>
      </c>
      <c r="M5" s="55" t="s">
        <v>61</v>
      </c>
      <c r="N5" s="55" t="s">
        <v>77</v>
      </c>
      <c r="O5" s="55" t="s">
        <v>61</v>
      </c>
      <c r="P5" s="55" t="s">
        <v>77</v>
      </c>
      <c r="Q5" s="55" t="s">
        <v>61</v>
      </c>
      <c r="R5" s="55" t="s">
        <v>77</v>
      </c>
      <c r="S5" s="55" t="s">
        <v>61</v>
      </c>
      <c r="T5" s="55" t="s">
        <v>77</v>
      </c>
      <c r="U5" s="55" t="s">
        <v>61</v>
      </c>
      <c r="V5" s="55" t="s">
        <v>77</v>
      </c>
      <c r="W5" s="55" t="s">
        <v>61</v>
      </c>
      <c r="X5" s="55" t="s">
        <v>77</v>
      </c>
      <c r="Y5" s="55" t="s">
        <v>61</v>
      </c>
      <c r="Z5" s="55" t="s">
        <v>77</v>
      </c>
      <c r="AA5" s="55" t="s">
        <v>61</v>
      </c>
      <c r="AB5" s="55" t="s">
        <v>77</v>
      </c>
      <c r="AC5" s="55" t="s">
        <v>61</v>
      </c>
      <c r="AD5" s="55" t="s">
        <v>77</v>
      </c>
      <c r="AE5" s="55" t="s">
        <v>61</v>
      </c>
      <c r="AF5" s="22" t="s">
        <v>63</v>
      </c>
    </row>
    <row r="6" spans="2:32" x14ac:dyDescent="0.35">
      <c r="B6" s="61" t="s">
        <v>81</v>
      </c>
      <c r="C6" s="2" t="s">
        <v>7</v>
      </c>
      <c r="D6" s="7">
        <f t="shared" si="0"/>
        <v>287.35521071546543</v>
      </c>
      <c r="I6" s="25">
        <v>69.084730159106456</v>
      </c>
      <c r="J6" s="25">
        <f>LN(IF((I6-$J$4)&lt;=0,10*ABS((I6-$J$4)),100*(I6-$J$4)))</f>
        <v>3.1928320938167492</v>
      </c>
      <c r="K6" s="26">
        <v>20.291573262536428</v>
      </c>
      <c r="L6" s="27">
        <f>LN(IF((K6-$L$4)&lt;= 0, 10*ABS((K6-$L$4)),100*(K6-$L$4)))</f>
        <v>1.8087512828585319</v>
      </c>
      <c r="M6" s="26">
        <v>17.793715011443197</v>
      </c>
      <c r="N6" s="27">
        <f>LN(IF((M6-$N$4)&lt;= 0, 10*ABS((M6-$N$4)),100*(M6-$N$4)))</f>
        <v>3.2290065090495896</v>
      </c>
      <c r="O6" s="26">
        <v>50.620366065363321</v>
      </c>
      <c r="P6" s="27">
        <f>LN(IF((O6-$P$4)&lt;= 0, 10*ABS((O6-$P$4)),100*(O6-$P$4)))</f>
        <v>3.8775243368226326</v>
      </c>
      <c r="Q6" s="26">
        <v>33.878554573893318</v>
      </c>
      <c r="R6" s="27">
        <f>LN(IF((Q6-$R$4)&lt;= 0, 10*ABS((Q6-$R$4)),100*(Q6-$R$4)))</f>
        <v>3.4137889389871163</v>
      </c>
      <c r="S6" s="26">
        <v>46.197225965668167</v>
      </c>
      <c r="T6" s="27">
        <f>LN(IF((S6-$T$4)&lt;= 0, 10*ABS((S6-$T$4)),100*(S6-$T$4)))</f>
        <v>3.5978089193344833</v>
      </c>
      <c r="U6" s="26">
        <v>27.865665617524691</v>
      </c>
      <c r="V6" s="27">
        <f>LN(IF((U6-$V$4)&lt;= 0, 10*ABS((U6-$V$4)),100*(U6-$V$4)))</f>
        <v>3.4108448451330475</v>
      </c>
      <c r="W6" s="26">
        <v>58.99836353148271</v>
      </c>
      <c r="X6" s="27">
        <f>LN(IF((W6-$X$4)&lt;= 0, 10*ABS((W6-$X$4)),100*(W6-$X$4)))</f>
        <v>2.9029469236087158</v>
      </c>
      <c r="Y6" s="26">
        <v>28.481477489928782</v>
      </c>
      <c r="Z6" s="27">
        <f>LN(IF((Y6-$Z$4)&lt;= 0, 10*ABS((Y6-$Z$4)),100*(Y6-$Z$4)))</f>
        <v>3.1749334854648144</v>
      </c>
      <c r="AA6" s="28">
        <v>25.026351939596267</v>
      </c>
      <c r="AB6" s="28">
        <f>LN(IF((AA6-$AB$4)&lt;= 0, 10*ABS((AA6-$AB$4)),100*(AA6-$AB$4)))</f>
        <v>3.8423332524289004</v>
      </c>
      <c r="AC6" s="26">
        <v>76.194650975068726</v>
      </c>
      <c r="AD6" s="29">
        <f>LN(IF((AC6-$AD$4)&lt;= 0, 10*ABS((AC6-$AD$4)),100*(AC6-$AD$4)))</f>
        <v>3.8943857349853448</v>
      </c>
      <c r="AE6" s="29">
        <v>65.838182857450121</v>
      </c>
      <c r="AF6" s="29">
        <f>LN(IF((AE6-$AF$4)&lt;= 0, 10*ABS((AE6-$AF$4)),100*(AE6-$AF$4)))</f>
        <v>3.6132573100872105</v>
      </c>
    </row>
    <row r="7" spans="2:32" x14ac:dyDescent="0.35">
      <c r="B7" s="61" t="s">
        <v>82</v>
      </c>
      <c r="C7" s="2" t="s">
        <v>7</v>
      </c>
      <c r="D7" s="7">
        <f t="shared" si="0"/>
        <v>283.44117247261653</v>
      </c>
      <c r="I7" s="28">
        <v>69.182975309032102</v>
      </c>
      <c r="J7" s="25">
        <f t="shared" ref="J7:J70" si="1">LN(IF((I7-$J$4)&lt;=0,10*ABS((I7-$J$4)),100*(I7-$J$4)))</f>
        <v>3.1516611092448739</v>
      </c>
      <c r="K7" s="26">
        <v>17.07931651051091</v>
      </c>
      <c r="L7" s="27">
        <f t="shared" ref="L7:L70" si="2">LN(IF((K7-$L$4)&lt;= 0, 10*ABS((K7-$L$4)),100*(K7-$L$4)))</f>
        <v>3.643499941273908</v>
      </c>
      <c r="M7" s="26">
        <v>17.911497902809536</v>
      </c>
      <c r="N7" s="27">
        <f t="shared" ref="N7:N70" si="3">LN(IF((M7-$N$4)&lt;= 0, 10*ABS((M7-$N$4)),100*(M7-$N$4)))</f>
        <v>3.1812456235919866</v>
      </c>
      <c r="O7" s="26">
        <v>52.917792574759417</v>
      </c>
      <c r="P7" s="27">
        <f t="shared" ref="P7:P70" si="4">LN(IF((O7-$P$4)&lt;= 0, 10*ABS((O7-$P$4)),100*(O7-$P$4)))</f>
        <v>3.2319979994150123</v>
      </c>
      <c r="Q7" s="26">
        <v>32.517865592168754</v>
      </c>
      <c r="R7" s="27">
        <f t="shared" ref="R7:R70" si="5">LN(IF((Q7-$R$4)&lt;= 0, 10*ABS((Q7-$R$4)),100*(Q7-$R$4)))</f>
        <v>3.7838946986114244</v>
      </c>
      <c r="S7" s="26">
        <v>47.692955445110066</v>
      </c>
      <c r="T7" s="27">
        <f t="shared" ref="T7:T70" si="6">LN(IF((S7-$T$4)&lt;= 0, 10*ABS((S7-$T$4)),100*(S7-$T$4)))</f>
        <v>3.0708786020707985</v>
      </c>
      <c r="U7" s="26">
        <v>28.187587258230526</v>
      </c>
      <c r="V7" s="27">
        <f t="shared" ref="V7:V70" si="7">LN(IF((U7-$V$4)&lt;= 0, 10*ABS((U7-$V$4)),100*(U7-$V$4)))</f>
        <v>3.2984855071372747</v>
      </c>
      <c r="W7" s="26">
        <v>56.252621513351343</v>
      </c>
      <c r="X7" s="27">
        <f t="shared" ref="X7:X70" si="8">LN(IF((W7-$X$4)&lt;= 0, 10*ABS((W7-$X$4)),100*(W7-$X$4)))</f>
        <v>3.8217744459425744</v>
      </c>
      <c r="Y7" s="26">
        <v>23.711254505468251</v>
      </c>
      <c r="Z7" s="27">
        <f t="shared" ref="Z7:Z70" si="9">LN(IF((Y7-$Z$4)&lt;= 0, 10*ABS((Y7-$Z$4)),100*(Y7-$Z$4)))</f>
        <v>3.8135212921078248</v>
      </c>
      <c r="AA7" s="28">
        <v>24.639141318225722</v>
      </c>
      <c r="AB7" s="28">
        <f t="shared" ref="AB7:AB70" si="10">LN(IF((AA7-$AB$4)&lt;= 0, 10*ABS((AA7-$AB$4)),100*(AA7-$AB$4)))</f>
        <v>3.9220973498227933</v>
      </c>
      <c r="AC7" s="26">
        <v>78.422284070790568</v>
      </c>
      <c r="AD7" s="29">
        <f t="shared" ref="AD7:AD70" si="11">LN(IF((AC7-$AD$4)&lt;= 0, 10*ABS((AC7-$AD$4)),100*(AC7-$AD$4)))</f>
        <v>3.2902485706588176</v>
      </c>
      <c r="AE7" s="29">
        <v>68.667002426624293</v>
      </c>
      <c r="AF7" s="29">
        <f t="shared" ref="AF7:AF70" si="12">LN(IF((AE7-$AF$4)&lt;= 0, 10*ABS((AE7-$AF$4)),100*(AE7-$AF$4)))</f>
        <v>2.1745770856775999</v>
      </c>
    </row>
    <row r="8" spans="2:32" x14ac:dyDescent="0.35">
      <c r="B8" s="61" t="s">
        <v>83</v>
      </c>
      <c r="C8" s="2" t="s">
        <v>7</v>
      </c>
      <c r="D8" s="7">
        <f t="shared" si="0"/>
        <v>281.18060301596279</v>
      </c>
      <c r="I8" s="28">
        <v>66.72507747230874</v>
      </c>
      <c r="J8" s="25">
        <f t="shared" si="1"/>
        <v>3.8702388588971992</v>
      </c>
      <c r="K8" s="26">
        <v>15.941119911788977</v>
      </c>
      <c r="L8" s="27">
        <f t="shared" si="2"/>
        <v>3.9041391187293768</v>
      </c>
      <c r="M8" s="26">
        <v>17.26934054166589</v>
      </c>
      <c r="N8" s="27">
        <f t="shared" si="3"/>
        <v>3.4176709125497555</v>
      </c>
      <c r="O8" s="26">
        <v>52.093510469330568</v>
      </c>
      <c r="P8" s="27">
        <f t="shared" si="4"/>
        <v>3.5137232822323141</v>
      </c>
      <c r="Q8" s="26">
        <v>36.875232978115619</v>
      </c>
      <c r="R8" s="27">
        <f t="shared" si="5"/>
        <v>-0.88345840861697045</v>
      </c>
      <c r="S8" s="26">
        <v>47.456112847383238</v>
      </c>
      <c r="T8" s="27">
        <f t="shared" si="6"/>
        <v>3.1751021337725169</v>
      </c>
      <c r="U8" s="26">
        <v>26.897517056814355</v>
      </c>
      <c r="V8" s="27">
        <f t="shared" si="7"/>
        <v>3.6881869672744907</v>
      </c>
      <c r="W8" s="26">
        <v>54.473115342582396</v>
      </c>
      <c r="X8" s="27">
        <f t="shared" si="8"/>
        <v>4.1507290555342324</v>
      </c>
      <c r="Y8" s="26">
        <v>25.907026084517877</v>
      </c>
      <c r="Z8" s="27">
        <f t="shared" si="9"/>
        <v>3.1506822571432562</v>
      </c>
      <c r="AA8" s="28">
        <v>25.799708662157641</v>
      </c>
      <c r="AB8" s="28">
        <f t="shared" si="10"/>
        <v>3.6610094081668603</v>
      </c>
      <c r="AC8" s="26">
        <v>78.56689914391167</v>
      </c>
      <c r="AD8" s="29">
        <f t="shared" si="11"/>
        <v>3.2348824762548958</v>
      </c>
      <c r="AE8" s="29">
        <v>66.421497075617694</v>
      </c>
      <c r="AF8" s="29">
        <f t="shared" si="12"/>
        <v>3.4421319090231584</v>
      </c>
    </row>
    <row r="9" spans="2:32" x14ac:dyDescent="0.35">
      <c r="B9" s="61" t="s">
        <v>84</v>
      </c>
      <c r="C9" s="2" t="s">
        <v>7</v>
      </c>
      <c r="D9" s="7">
        <f t="shared" si="0"/>
        <v>280.01256374486383</v>
      </c>
      <c r="I9" s="28">
        <v>66.510375016830736</v>
      </c>
      <c r="J9" s="25">
        <f t="shared" si="1"/>
        <v>3.914038242848862</v>
      </c>
      <c r="K9" s="26">
        <v>21.54544306143471</v>
      </c>
      <c r="L9" s="27">
        <f t="shared" si="2"/>
        <v>4.1644730576738151</v>
      </c>
      <c r="M9" s="26">
        <v>16.232885622672306</v>
      </c>
      <c r="N9" s="27">
        <f t="shared" si="3"/>
        <v>3.7102212937620429</v>
      </c>
      <c r="O9" s="26">
        <v>51.87937408439398</v>
      </c>
      <c r="P9" s="27">
        <f t="shared" si="4"/>
        <v>3.5755539997779802</v>
      </c>
      <c r="Q9" s="26">
        <v>35.650691399821618</v>
      </c>
      <c r="R9" s="27">
        <f t="shared" si="5"/>
        <v>2.5383499936050544</v>
      </c>
      <c r="S9" s="26">
        <v>47.132895639418848</v>
      </c>
      <c r="T9" s="27">
        <f t="shared" si="6"/>
        <v>3.3017981661383673</v>
      </c>
      <c r="U9" s="26">
        <v>27.978571118912981</v>
      </c>
      <c r="V9" s="27">
        <f t="shared" si="7"/>
        <v>3.372858587534719</v>
      </c>
      <c r="W9" s="26">
        <v>61.447324298042219</v>
      </c>
      <c r="X9" s="27">
        <f t="shared" si="8"/>
        <v>4.1370568466371891</v>
      </c>
      <c r="Y9" s="26">
        <v>24.182222684618029</v>
      </c>
      <c r="Z9" s="27">
        <f t="shared" si="9"/>
        <v>3.7037686875214719</v>
      </c>
      <c r="AA9" s="28">
        <v>28.060909149954526</v>
      </c>
      <c r="AB9" s="28">
        <f t="shared" si="10"/>
        <v>2.7904645406876809</v>
      </c>
      <c r="AC9" s="26">
        <v>79.664537385554652</v>
      </c>
      <c r="AD9" s="29">
        <f t="shared" si="11"/>
        <v>2.6691017064501859</v>
      </c>
      <c r="AE9" s="29">
        <v>65.74366424492105</v>
      </c>
      <c r="AF9" s="29">
        <f t="shared" si="12"/>
        <v>3.6384238391990698</v>
      </c>
    </row>
    <row r="10" spans="2:32" x14ac:dyDescent="0.35">
      <c r="B10" s="61" t="s">
        <v>85</v>
      </c>
      <c r="C10" s="2" t="s">
        <v>7</v>
      </c>
      <c r="D10" s="7">
        <f t="shared" si="0"/>
        <v>277.07416780287537</v>
      </c>
      <c r="I10" s="28">
        <v>70.561606576237139</v>
      </c>
      <c r="J10" s="25">
        <f t="shared" si="1"/>
        <v>2.2605694566537067</v>
      </c>
      <c r="K10" s="26">
        <v>18.975623754077315</v>
      </c>
      <c r="L10" s="27">
        <f t="shared" si="2"/>
        <v>2.9581507033075467</v>
      </c>
      <c r="M10" s="26">
        <v>18.089101403977818</v>
      </c>
      <c r="N10" s="27">
        <f t="shared" si="3"/>
        <v>3.1046176379363084</v>
      </c>
      <c r="O10" s="26">
        <v>51.882566240067042</v>
      </c>
      <c r="P10" s="27">
        <f t="shared" si="4"/>
        <v>3.574659799399353</v>
      </c>
      <c r="Q10" s="26">
        <v>33.848835918597644</v>
      </c>
      <c r="R10" s="27">
        <f t="shared" si="5"/>
        <v>3.4235236681158381</v>
      </c>
      <c r="S10" s="26">
        <v>49.461154456139091</v>
      </c>
      <c r="T10" s="27">
        <f t="shared" si="6"/>
        <v>1.3555381100355925</v>
      </c>
      <c r="U10" s="26">
        <v>25.2522078910232</v>
      </c>
      <c r="V10" s="27">
        <f t="shared" si="7"/>
        <v>4.032919443154646</v>
      </c>
      <c r="W10" s="26">
        <v>63.759069403200819</v>
      </c>
      <c r="X10" s="27">
        <f t="shared" si="8"/>
        <v>5.6828746390902687</v>
      </c>
      <c r="Y10" s="26">
        <v>25.818350742450871</v>
      </c>
      <c r="Z10" s="27">
        <f t="shared" si="9"/>
        <v>3.1879523707007302</v>
      </c>
      <c r="AA10" s="28">
        <v>24.291362311863885</v>
      </c>
      <c r="AB10" s="28">
        <f t="shared" si="10"/>
        <v>3.9886886906511574</v>
      </c>
      <c r="AC10" s="26">
        <v>79.572818441224641</v>
      </c>
      <c r="AD10" s="29">
        <f t="shared" si="11"/>
        <v>2.7307371046888953</v>
      </c>
      <c r="AE10" s="29">
        <v>64.691012202269718</v>
      </c>
      <c r="AF10" s="29">
        <f t="shared" si="12"/>
        <v>3.8827664884959701</v>
      </c>
    </row>
    <row r="11" spans="2:32" x14ac:dyDescent="0.35">
      <c r="B11" s="61" t="s">
        <v>86</v>
      </c>
      <c r="C11" s="2" t="s">
        <v>7</v>
      </c>
      <c r="D11" s="7">
        <f t="shared" si="0"/>
        <v>273.31148002225416</v>
      </c>
      <c r="I11" s="28">
        <v>71.198893226332146</v>
      </c>
      <c r="J11" s="25">
        <f t="shared" si="1"/>
        <v>1.1680392710989445</v>
      </c>
      <c r="K11" s="26">
        <v>16.639779340937626</v>
      </c>
      <c r="L11" s="27">
        <f t="shared" si="2"/>
        <v>3.752341486430721</v>
      </c>
      <c r="M11" s="26">
        <v>19.057325946808582</v>
      </c>
      <c r="N11" s="27">
        <f t="shared" si="3"/>
        <v>2.53515963070689</v>
      </c>
      <c r="O11" s="26">
        <v>51.254524423443335</v>
      </c>
      <c r="P11" s="27">
        <f t="shared" si="4"/>
        <v>3.7367858401474865</v>
      </c>
      <c r="Q11" s="26">
        <v>35.385985344585279</v>
      </c>
      <c r="R11" s="27">
        <f t="shared" si="5"/>
        <v>2.7282336209763312</v>
      </c>
      <c r="S11" s="26">
        <v>51.394462148064001</v>
      </c>
      <c r="T11" s="27">
        <f t="shared" si="6"/>
        <v>5.0404677985062127</v>
      </c>
      <c r="U11" s="26">
        <v>29.103925252900147</v>
      </c>
      <c r="V11" s="27">
        <f t="shared" si="7"/>
        <v>2.8852602806432874</v>
      </c>
      <c r="W11" s="26">
        <v>57.950335374703236</v>
      </c>
      <c r="X11" s="27">
        <f t="shared" si="8"/>
        <v>3.3571780501404898</v>
      </c>
      <c r="Y11" s="26">
        <v>24.852435100407416</v>
      </c>
      <c r="Z11" s="27">
        <f t="shared" si="9"/>
        <v>3.5233530965761335</v>
      </c>
      <c r="AA11" s="28">
        <v>29.195290884393035</v>
      </c>
      <c r="AB11" s="28">
        <f t="shared" si="10"/>
        <v>1.5983299286836323</v>
      </c>
      <c r="AC11" s="26">
        <v>80.120831410050826</v>
      </c>
      <c r="AD11" s="29">
        <f t="shared" si="11"/>
        <v>2.2888981974049454</v>
      </c>
      <c r="AE11" s="29">
        <v>69.657357182048216</v>
      </c>
      <c r="AF11" s="29">
        <f t="shared" si="12"/>
        <v>2.4025066378697093</v>
      </c>
    </row>
    <row r="12" spans="2:32" x14ac:dyDescent="0.35">
      <c r="B12" s="61" t="s">
        <v>87</v>
      </c>
      <c r="C12" s="2" t="s">
        <v>7</v>
      </c>
      <c r="D12" s="7">
        <f t="shared" si="0"/>
        <v>268.35904939496493</v>
      </c>
      <c r="I12" s="28">
        <v>69.631908511744371</v>
      </c>
      <c r="J12" s="25">
        <f t="shared" si="1"/>
        <v>2.9383959419884569</v>
      </c>
      <c r="K12" s="26">
        <v>15.607842079628703</v>
      </c>
      <c r="L12" s="27">
        <f t="shared" si="2"/>
        <v>3.9691617242394406</v>
      </c>
      <c r="M12" s="26">
        <v>21.000482217773222</v>
      </c>
      <c r="N12" s="27">
        <f t="shared" si="3"/>
        <v>4.2214349249944902</v>
      </c>
      <c r="O12" s="26">
        <v>54.250759585361379</v>
      </c>
      <c r="P12" s="27">
        <f t="shared" si="4"/>
        <v>2.4849521568043111</v>
      </c>
      <c r="Q12" s="26">
        <v>38.660697746833563</v>
      </c>
      <c r="R12" s="27">
        <f t="shared" si="5"/>
        <v>5.1614258657418777</v>
      </c>
      <c r="S12" s="26">
        <v>47.296176392194056</v>
      </c>
      <c r="T12" s="27">
        <f t="shared" si="6"/>
        <v>3.2398005001366825</v>
      </c>
      <c r="U12" s="26">
        <v>29.865121491346308</v>
      </c>
      <c r="V12" s="27">
        <f t="shared" si="7"/>
        <v>2.3317812828637137</v>
      </c>
      <c r="W12" s="26">
        <v>60.819581886467056</v>
      </c>
      <c r="X12" s="27">
        <f t="shared" si="8"/>
        <v>-4.1605721485386127</v>
      </c>
      <c r="Y12" s="26">
        <v>23.285484399884034</v>
      </c>
      <c r="Z12" s="27">
        <f t="shared" si="9"/>
        <v>3.9033335221127854</v>
      </c>
      <c r="AA12" s="28">
        <v>24.788050924929312</v>
      </c>
      <c r="AB12" s="28">
        <f t="shared" si="10"/>
        <v>3.8921705837973835</v>
      </c>
      <c r="AC12" s="26">
        <v>79.524933770459668</v>
      </c>
      <c r="AD12" s="29">
        <f t="shared" si="11"/>
        <v>2.7614670953886584</v>
      </c>
      <c r="AE12" s="29">
        <v>71.691358161433087</v>
      </c>
      <c r="AF12" s="29">
        <f t="shared" si="12"/>
        <v>5.368080994679266</v>
      </c>
    </row>
    <row r="13" spans="2:32" x14ac:dyDescent="0.35">
      <c r="B13" s="61" t="s">
        <v>88</v>
      </c>
      <c r="C13" s="2" t="s">
        <v>7</v>
      </c>
      <c r="D13" s="7">
        <f t="shared" si="0"/>
        <v>264.70259922758277</v>
      </c>
      <c r="I13" s="28">
        <v>67.214059643897087</v>
      </c>
      <c r="J13" s="25">
        <f t="shared" si="1"/>
        <v>3.7626877806212753</v>
      </c>
      <c r="K13" s="26">
        <v>18.288652261871427</v>
      </c>
      <c r="L13" s="27">
        <f t="shared" si="2"/>
        <v>3.2631618407815646</v>
      </c>
      <c r="M13" s="26">
        <v>17.151617166030356</v>
      </c>
      <c r="N13" s="27">
        <f t="shared" si="3"/>
        <v>3.4555445464713648</v>
      </c>
      <c r="O13" s="26">
        <v>51.362269869571705</v>
      </c>
      <c r="P13" s="27">
        <f t="shared" si="4"/>
        <v>3.7107740890500476</v>
      </c>
      <c r="Q13" s="26">
        <v>35.853853595332126</v>
      </c>
      <c r="R13" s="27">
        <f t="shared" si="5"/>
        <v>2.363411551229571</v>
      </c>
      <c r="S13" s="26">
        <v>45.586328045252117</v>
      </c>
      <c r="T13" s="27">
        <f t="shared" si="6"/>
        <v>3.7524904769187089</v>
      </c>
      <c r="U13" s="26">
        <v>28.04987925708777</v>
      </c>
      <c r="V13" s="27">
        <f t="shared" si="7"/>
        <v>3.3481020474611687</v>
      </c>
      <c r="W13" s="26">
        <v>59.730471936897295</v>
      </c>
      <c r="X13" s="27">
        <f t="shared" si="8"/>
        <v>2.3893771075057582</v>
      </c>
      <c r="Y13" s="26">
        <v>24.936301746552871</v>
      </c>
      <c r="Z13" s="27">
        <f t="shared" si="9"/>
        <v>3.4983009399699649</v>
      </c>
      <c r="AA13" s="28">
        <v>25.17133341344563</v>
      </c>
      <c r="AB13" s="28">
        <f t="shared" si="10"/>
        <v>3.8107506135486995</v>
      </c>
      <c r="AC13" s="26">
        <v>81.237327489596566</v>
      </c>
      <c r="AD13" s="29">
        <f t="shared" si="11"/>
        <v>2.5656393920361453</v>
      </c>
      <c r="AE13" s="29">
        <v>67.940744226950201</v>
      </c>
      <c r="AF13" s="29">
        <f t="shared" si="12"/>
        <v>2.7763967958041968</v>
      </c>
    </row>
    <row r="14" spans="2:32" x14ac:dyDescent="0.35">
      <c r="B14" s="61" t="s">
        <v>89</v>
      </c>
      <c r="C14" s="2" t="s">
        <v>7</v>
      </c>
      <c r="D14" s="7">
        <f t="shared" si="0"/>
        <v>261.45404894635601</v>
      </c>
      <c r="I14" s="28">
        <v>72.935646613779312</v>
      </c>
      <c r="J14" s="25">
        <f t="shared" si="1"/>
        <v>4.95243062728923</v>
      </c>
      <c r="K14" s="26">
        <v>17.424551314428836</v>
      </c>
      <c r="L14" s="27">
        <f t="shared" si="2"/>
        <v>3.5488424157307681</v>
      </c>
      <c r="M14" s="26">
        <v>16.627645680868643</v>
      </c>
      <c r="N14" s="27">
        <f t="shared" si="3"/>
        <v>3.6086246808176341</v>
      </c>
      <c r="O14" s="26">
        <v>51.587440520844005</v>
      </c>
      <c r="P14" s="27">
        <f t="shared" si="4"/>
        <v>3.654125903602242</v>
      </c>
      <c r="Q14" s="26">
        <v>32.552651214573984</v>
      </c>
      <c r="R14" s="27">
        <f t="shared" si="5"/>
        <v>3.7759551079870555</v>
      </c>
      <c r="S14" s="26">
        <v>45.896152377414793</v>
      </c>
      <c r="T14" s="27">
        <f t="shared" si="6"/>
        <v>3.6770312512787195</v>
      </c>
      <c r="U14" s="26">
        <v>26.482250953304789</v>
      </c>
      <c r="V14" s="27">
        <f t="shared" si="7"/>
        <v>3.787025861430354</v>
      </c>
      <c r="W14" s="26">
        <v>61.100877818629208</v>
      </c>
      <c r="X14" s="27">
        <f t="shared" si="8"/>
        <v>3.3312614552775721</v>
      </c>
      <c r="Y14" s="26">
        <v>24.3896439751685</v>
      </c>
      <c r="Z14" s="27">
        <f t="shared" si="9"/>
        <v>3.6513284660871439</v>
      </c>
      <c r="AA14" s="28">
        <v>25.318698120392938</v>
      </c>
      <c r="AB14" s="28">
        <f t="shared" si="10"/>
        <v>3.7775928101561957</v>
      </c>
      <c r="AC14" s="26">
        <v>81.081283911692864</v>
      </c>
      <c r="AD14" s="29">
        <f t="shared" si="11"/>
        <v>-1.3488505159588111</v>
      </c>
      <c r="AE14" s="29">
        <v>67.844091846356491</v>
      </c>
      <c r="AF14" s="29">
        <f t="shared" si="12"/>
        <v>2.8348337447189667</v>
      </c>
    </row>
    <row r="15" spans="2:32" x14ac:dyDescent="0.35">
      <c r="I15" s="28">
        <v>67.648097746581627</v>
      </c>
      <c r="J15" s="25">
        <f t="shared" si="1"/>
        <v>3.656450167382169</v>
      </c>
      <c r="K15" s="26">
        <v>17.568600948498045</v>
      </c>
      <c r="L15" s="27">
        <f t="shared" si="2"/>
        <v>3.5065342504656463</v>
      </c>
      <c r="M15" s="26">
        <v>19.469812366418186</v>
      </c>
      <c r="N15" s="27">
        <f t="shared" si="3"/>
        <v>2.139310676125167</v>
      </c>
      <c r="O15" s="26">
        <v>52.945861065251755</v>
      </c>
      <c r="P15" s="27">
        <f t="shared" si="4"/>
        <v>3.2208551166858665</v>
      </c>
      <c r="Q15" s="26">
        <v>30.810497316122976</v>
      </c>
      <c r="R15" s="27">
        <f t="shared" si="5"/>
        <v>4.1118685745386365</v>
      </c>
      <c r="S15" s="26">
        <v>42.894975731358535</v>
      </c>
      <c r="T15" s="27">
        <f t="shared" si="6"/>
        <v>4.2419112563884545</v>
      </c>
      <c r="U15" s="26">
        <v>27.109628311890024</v>
      </c>
      <c r="V15" s="27">
        <f t="shared" si="7"/>
        <v>3.6336626191243449</v>
      </c>
      <c r="W15" s="26">
        <v>62.241652222285431</v>
      </c>
      <c r="X15" s="27">
        <f t="shared" si="8"/>
        <v>4.9561864808566956</v>
      </c>
      <c r="Y15" s="26">
        <v>24.267756663502055</v>
      </c>
      <c r="Z15" s="27">
        <f t="shared" si="9"/>
        <v>3.6824761320426203</v>
      </c>
      <c r="AA15" s="28">
        <v>25.224573071400492</v>
      </c>
      <c r="AB15" s="28">
        <f t="shared" si="10"/>
        <v>3.7988978795074226</v>
      </c>
      <c r="AC15" s="26">
        <v>74.678759041676585</v>
      </c>
      <c r="AD15" s="29">
        <f t="shared" si="11"/>
        <v>4.1633230111001565</v>
      </c>
      <c r="AE15" s="29">
        <v>65.663134822338975</v>
      </c>
      <c r="AF15" s="29">
        <f t="shared" si="12"/>
        <v>3.6593769893702923</v>
      </c>
    </row>
    <row r="16" spans="2:32" x14ac:dyDescent="0.35">
      <c r="B16" s="2" t="s">
        <v>49</v>
      </c>
      <c r="C16" s="2" t="s">
        <v>7</v>
      </c>
      <c r="D16" s="7">
        <f>J4</f>
        <v>71.520461363712613</v>
      </c>
      <c r="I16" s="28">
        <v>68.945163537139095</v>
      </c>
      <c r="J16" s="25">
        <f t="shared" si="1"/>
        <v>3.2485502812267995</v>
      </c>
      <c r="K16" s="26">
        <v>20.901855042089775</v>
      </c>
      <c r="L16" s="27">
        <f t="shared" si="2"/>
        <v>-12.385616223983615</v>
      </c>
      <c r="M16" s="26">
        <v>17.238347485791611</v>
      </c>
      <c r="N16" s="27">
        <f t="shared" si="3"/>
        <v>3.4277818487289187</v>
      </c>
      <c r="O16" s="26">
        <v>49.440236723190246</v>
      </c>
      <c r="P16" s="27">
        <f t="shared" si="4"/>
        <v>4.0961059220888822</v>
      </c>
      <c r="Q16" s="26">
        <v>36.550526683175086</v>
      </c>
      <c r="R16" s="27">
        <f t="shared" si="5"/>
        <v>1.2975762147799641</v>
      </c>
      <c r="S16" s="26">
        <v>46.953538247844584</v>
      </c>
      <c r="T16" s="27">
        <f t="shared" si="6"/>
        <v>3.3657432365415345</v>
      </c>
      <c r="U16" s="26">
        <v>25.299775106748314</v>
      </c>
      <c r="V16" s="27">
        <f t="shared" si="7"/>
        <v>4.0244536021391006</v>
      </c>
      <c r="W16" s="26">
        <v>58.579177192906371</v>
      </c>
      <c r="X16" s="27">
        <f t="shared" si="8"/>
        <v>3.1099376086983344</v>
      </c>
      <c r="Y16" s="26">
        <v>29.62674444969759</v>
      </c>
      <c r="Z16" s="27">
        <f t="shared" si="9"/>
        <v>4.9305231492450439</v>
      </c>
      <c r="AA16" s="28">
        <v>31.897525930593236</v>
      </c>
      <c r="AB16" s="28">
        <f t="shared" si="10"/>
        <v>5.3971478451634667</v>
      </c>
      <c r="AC16" s="26">
        <v>78.174458386488951</v>
      </c>
      <c r="AD16" s="29">
        <f t="shared" si="11"/>
        <v>3.3785356560399364</v>
      </c>
      <c r="AE16" s="29">
        <v>64.667880000133906</v>
      </c>
      <c r="AF16" s="29">
        <f t="shared" si="12"/>
        <v>3.8875189709375619</v>
      </c>
    </row>
    <row r="17" spans="2:32" x14ac:dyDescent="0.35">
      <c r="B17" s="2" t="s">
        <v>50</v>
      </c>
      <c r="C17" s="2" t="s">
        <v>7</v>
      </c>
      <c r="D17" s="7">
        <f>L4</f>
        <v>20.901855459915542</v>
      </c>
      <c r="I17" s="28">
        <v>70.018261956923155</v>
      </c>
      <c r="J17" s="25">
        <f t="shared" si="1"/>
        <v>2.7095153983692262</v>
      </c>
      <c r="K17" s="26">
        <v>15.27682384873191</v>
      </c>
      <c r="L17" s="27">
        <f t="shared" si="2"/>
        <v>4.0298116608347172</v>
      </c>
      <c r="M17" s="26">
        <v>17.360296949679103</v>
      </c>
      <c r="N17" s="27">
        <f t="shared" si="3"/>
        <v>3.3873937128743612</v>
      </c>
      <c r="O17" s="26">
        <v>52.373747413824169</v>
      </c>
      <c r="P17" s="27">
        <f t="shared" si="4"/>
        <v>3.4265618924456365</v>
      </c>
      <c r="Q17" s="26">
        <v>33.171630091610211</v>
      </c>
      <c r="R17" s="27">
        <f t="shared" si="5"/>
        <v>3.6229901481600439</v>
      </c>
      <c r="S17" s="26">
        <v>49.244205926809649</v>
      </c>
      <c r="T17" s="27">
        <f t="shared" si="6"/>
        <v>1.7997826861859734</v>
      </c>
      <c r="U17" s="26">
        <v>29.276932777688351</v>
      </c>
      <c r="V17" s="27">
        <f t="shared" si="7"/>
        <v>2.7836617460425792</v>
      </c>
      <c r="W17" s="26">
        <v>55.7025977200325</v>
      </c>
      <c r="X17" s="27">
        <f t="shared" si="8"/>
        <v>3.935455122366156</v>
      </c>
      <c r="Y17" s="26">
        <v>27.556715755937365</v>
      </c>
      <c r="Z17" s="27">
        <f t="shared" si="9"/>
        <v>1.9249920978812127</v>
      </c>
      <c r="AA17" s="28">
        <v>26.893729332776608</v>
      </c>
      <c r="AB17" s="28">
        <f t="shared" si="10"/>
        <v>3.3307886127897341</v>
      </c>
      <c r="AC17" s="26">
        <v>78.988479921698399</v>
      </c>
      <c r="AD17" s="29">
        <f t="shared" si="11"/>
        <v>3.0534150818638639</v>
      </c>
      <c r="AE17" s="29">
        <v>69.788572615872198</v>
      </c>
      <c r="AF17" s="29">
        <f t="shared" si="12"/>
        <v>3.1852108879811154</v>
      </c>
    </row>
    <row r="18" spans="2:32" x14ac:dyDescent="0.35">
      <c r="B18" s="2" t="s">
        <v>51</v>
      </c>
      <c r="C18" s="2" t="s">
        <v>7</v>
      </c>
      <c r="D18" s="7">
        <f>N4</f>
        <v>20.319170444665168</v>
      </c>
      <c r="I18" s="28">
        <v>68.579797453200769</v>
      </c>
      <c r="J18" s="25">
        <f t="shared" si="1"/>
        <v>3.3812204687531477</v>
      </c>
      <c r="K18" s="26">
        <v>19.624501577954501</v>
      </c>
      <c r="L18" s="27">
        <f t="shared" si="2"/>
        <v>2.5473757514354047</v>
      </c>
      <c r="M18" s="26">
        <v>22.895064875438422</v>
      </c>
      <c r="N18" s="27">
        <f t="shared" si="3"/>
        <v>5.5513670115477387</v>
      </c>
      <c r="O18" s="26">
        <v>48.338122866041324</v>
      </c>
      <c r="P18" s="27">
        <f t="shared" si="4"/>
        <v>4.2644657924688243</v>
      </c>
      <c r="Q18" s="26">
        <v>34.485863969497046</v>
      </c>
      <c r="R18" s="27">
        <f t="shared" si="5"/>
        <v>3.1907660609170216</v>
      </c>
      <c r="S18" s="26">
        <v>47.09423528033777</v>
      </c>
      <c r="T18" s="27">
        <f t="shared" si="6"/>
        <v>3.3159313679125009</v>
      </c>
      <c r="U18" s="26">
        <v>30.143767407186932</v>
      </c>
      <c r="V18" s="27">
        <f t="shared" si="7"/>
        <v>2.0162097146113842</v>
      </c>
      <c r="W18" s="26">
        <v>62.433965795226889</v>
      </c>
      <c r="X18" s="27">
        <f t="shared" si="8"/>
        <v>5.0831568940579288</v>
      </c>
      <c r="Y18" s="26">
        <v>26.152400555103288</v>
      </c>
      <c r="Z18" s="27">
        <f t="shared" si="9"/>
        <v>3.0396652561330741</v>
      </c>
      <c r="AA18" s="28">
        <v>23.873219262835924</v>
      </c>
      <c r="AB18" s="28">
        <f t="shared" si="10"/>
        <v>4.0632921139610181</v>
      </c>
      <c r="AC18" s="26">
        <v>84.080900916333007</v>
      </c>
      <c r="AD18" s="29">
        <f t="shared" si="11"/>
        <v>5.6949647667466836</v>
      </c>
      <c r="AE18" s="29">
        <v>70.024026768157427</v>
      </c>
      <c r="AF18" s="29">
        <f t="shared" si="12"/>
        <v>3.8653045098825367</v>
      </c>
    </row>
    <row r="19" spans="2:32" x14ac:dyDescent="0.35">
      <c r="B19" s="2" t="s">
        <v>52</v>
      </c>
      <c r="C19" s="2" t="s">
        <v>7</v>
      </c>
      <c r="D19" s="7">
        <f>P4</f>
        <v>55.450814195023504</v>
      </c>
      <c r="I19" s="28">
        <v>69.981493862079631</v>
      </c>
      <c r="J19" s="25">
        <f t="shared" si="1"/>
        <v>2.7336968310800605</v>
      </c>
      <c r="K19" s="26">
        <v>18.711944820273352</v>
      </c>
      <c r="L19" s="27">
        <f t="shared" si="2"/>
        <v>3.086445832173605</v>
      </c>
      <c r="M19" s="26">
        <v>18.483112374439933</v>
      </c>
      <c r="N19" s="27">
        <f t="shared" si="3"/>
        <v>2.9102060133551508</v>
      </c>
      <c r="O19" s="26">
        <v>56.042288035963225</v>
      </c>
      <c r="P19" s="27">
        <f t="shared" si="4"/>
        <v>4.080032364492463</v>
      </c>
      <c r="Q19" s="26">
        <v>35.114956364180692</v>
      </c>
      <c r="R19" s="27">
        <f t="shared" si="5"/>
        <v>2.8912667483783427</v>
      </c>
      <c r="S19" s="26">
        <v>44.914419684143184</v>
      </c>
      <c r="T19" s="27">
        <f t="shared" si="6"/>
        <v>3.8988606679116002</v>
      </c>
      <c r="U19" s="26">
        <v>26.241805080369208</v>
      </c>
      <c r="V19" s="27">
        <f t="shared" si="7"/>
        <v>3.8400850130288728</v>
      </c>
      <c r="W19" s="26">
        <v>59.187671646541148</v>
      </c>
      <c r="X19" s="27">
        <f t="shared" si="8"/>
        <v>2.7932917424607928</v>
      </c>
      <c r="Y19" s="26">
        <v>25.993357109163565</v>
      </c>
      <c r="Z19" s="27">
        <f t="shared" si="9"/>
        <v>3.1130121143469447</v>
      </c>
      <c r="AA19" s="28">
        <v>24.825032876030473</v>
      </c>
      <c r="AB19" s="28">
        <f t="shared" si="10"/>
        <v>3.8845972849286055</v>
      </c>
      <c r="AC19" s="26">
        <v>79.734950423117652</v>
      </c>
      <c r="AD19" s="29">
        <f t="shared" si="11"/>
        <v>2.6190640253185489</v>
      </c>
      <c r="AE19" s="29">
        <v>67.2098788975009</v>
      </c>
      <c r="AF19" s="29">
        <f t="shared" si="12"/>
        <v>3.1514402528885896</v>
      </c>
    </row>
    <row r="20" spans="2:32" x14ac:dyDescent="0.35">
      <c r="B20" s="2" t="s">
        <v>53</v>
      </c>
      <c r="C20" s="2" t="s">
        <v>7</v>
      </c>
      <c r="D20" s="7">
        <f>R4</f>
        <v>36.916568068170896</v>
      </c>
      <c r="I20" s="28">
        <v>66.351657919755979</v>
      </c>
      <c r="J20" s="25">
        <f t="shared" si="1"/>
        <v>3.9452263125527778</v>
      </c>
      <c r="K20" s="26">
        <v>20.23357746515661</v>
      </c>
      <c r="L20" s="27">
        <f t="shared" si="2"/>
        <v>1.8995340607968332</v>
      </c>
      <c r="M20" s="26">
        <v>18.964949289262929</v>
      </c>
      <c r="N20" s="27">
        <f t="shared" si="3"/>
        <v>2.6058115890077715</v>
      </c>
      <c r="O20" s="26">
        <v>53.416890601931627</v>
      </c>
      <c r="P20" s="27">
        <f t="shared" si="4"/>
        <v>3.012551825063253</v>
      </c>
      <c r="Q20" s="26">
        <v>34.854464309145463</v>
      </c>
      <c r="R20" s="27">
        <f t="shared" si="5"/>
        <v>3.026311796927788</v>
      </c>
      <c r="S20" s="26">
        <v>46.929664185374051</v>
      </c>
      <c r="T20" s="27">
        <f t="shared" si="6"/>
        <v>3.3739546572449113</v>
      </c>
      <c r="U20" s="26">
        <v>28.500342489643351</v>
      </c>
      <c r="V20" s="27">
        <f t="shared" si="7"/>
        <v>3.1757201004290407</v>
      </c>
      <c r="W20" s="26">
        <v>60.713271992868286</v>
      </c>
      <c r="X20" s="27">
        <f t="shared" si="8"/>
        <v>7.5754356552013541E-2</v>
      </c>
      <c r="Y20" s="26">
        <v>25.357247463682363</v>
      </c>
      <c r="Z20" s="27">
        <f t="shared" si="9"/>
        <v>3.362102277793122</v>
      </c>
      <c r="AA20" s="28">
        <v>30.344319910487052</v>
      </c>
      <c r="AB20" s="28">
        <f t="shared" si="10"/>
        <v>4.1813663746386869</v>
      </c>
      <c r="AC20" s="26">
        <v>81.709732515646564</v>
      </c>
      <c r="AD20" s="29">
        <f t="shared" si="11"/>
        <v>4.0984938777295117</v>
      </c>
      <c r="AE20" s="29">
        <v>66.151043183624239</v>
      </c>
      <c r="AF20" s="29">
        <f t="shared" si="12"/>
        <v>3.5251261091883879</v>
      </c>
    </row>
    <row r="21" spans="2:32" x14ac:dyDescent="0.35">
      <c r="B21" s="2" t="s">
        <v>54</v>
      </c>
      <c r="C21" s="2" t="s">
        <v>7</v>
      </c>
      <c r="D21" s="7">
        <f>T4</f>
        <v>49.849039220338327</v>
      </c>
      <c r="I21" s="28">
        <v>72.80926962544568</v>
      </c>
      <c r="J21" s="25">
        <f t="shared" si="1"/>
        <v>4.8588881492555798</v>
      </c>
      <c r="K21" s="26">
        <v>19.720140838575414</v>
      </c>
      <c r="L21" s="27">
        <f t="shared" si="2"/>
        <v>2.4695515457208304</v>
      </c>
      <c r="M21" s="26">
        <v>19.175858455622372</v>
      </c>
      <c r="N21" s="27">
        <f t="shared" si="3"/>
        <v>2.4365143968538385</v>
      </c>
      <c r="O21" s="26">
        <v>50.988518684865994</v>
      </c>
      <c r="P21" s="27">
        <f t="shared" si="4"/>
        <v>3.7982484149955096</v>
      </c>
      <c r="Q21" s="26">
        <v>36.353228511103552</v>
      </c>
      <c r="R21" s="27">
        <f t="shared" si="5"/>
        <v>1.7287123812484291</v>
      </c>
      <c r="S21" s="26">
        <v>43.474214640787949</v>
      </c>
      <c r="T21" s="27">
        <f t="shared" si="6"/>
        <v>4.1549416667266641</v>
      </c>
      <c r="U21" s="26">
        <v>26.222808361866235</v>
      </c>
      <c r="V21" s="27">
        <f t="shared" si="7"/>
        <v>3.8441594331381181</v>
      </c>
      <c r="W21" s="26">
        <v>57.199760880268769</v>
      </c>
      <c r="X21" s="27">
        <f t="shared" si="8"/>
        <v>3.5894405016931485</v>
      </c>
      <c r="Y21" s="26">
        <v>23.596426223749464</v>
      </c>
      <c r="Z21" s="27">
        <f t="shared" si="9"/>
        <v>3.838548459462467</v>
      </c>
      <c r="AA21" s="28">
        <v>27.433608875396867</v>
      </c>
      <c r="AB21" s="28">
        <f t="shared" si="10"/>
        <v>3.1162487920831454</v>
      </c>
      <c r="AC21" s="26">
        <v>78.361182615020923</v>
      </c>
      <c r="AD21" s="29">
        <f t="shared" si="11"/>
        <v>3.3127504799358336</v>
      </c>
      <c r="AE21" s="29">
        <v>66.245140601745049</v>
      </c>
      <c r="AF21" s="29">
        <f t="shared" si="12"/>
        <v>3.4970250514205032</v>
      </c>
    </row>
    <row r="22" spans="2:32" x14ac:dyDescent="0.35">
      <c r="B22" s="2" t="s">
        <v>55</v>
      </c>
      <c r="C22" s="2" t="s">
        <v>7</v>
      </c>
      <c r="D22" s="7">
        <f>V4</f>
        <v>30.894748068311273</v>
      </c>
      <c r="I22" s="28">
        <v>68.570255191402666</v>
      </c>
      <c r="J22" s="25">
        <f t="shared" si="1"/>
        <v>3.3844601498222837</v>
      </c>
      <c r="K22" s="26">
        <v>21.18656997627739</v>
      </c>
      <c r="L22" s="27">
        <f t="shared" si="2"/>
        <v>3.3489018882649337</v>
      </c>
      <c r="M22" s="26">
        <v>16.254431870697847</v>
      </c>
      <c r="N22" s="27">
        <f t="shared" si="3"/>
        <v>3.7049345224785966</v>
      </c>
      <c r="O22" s="26">
        <v>52.270436915994878</v>
      </c>
      <c r="P22" s="27">
        <f t="shared" si="4"/>
        <v>3.4595849239527907</v>
      </c>
      <c r="Q22" s="26">
        <v>36.338762009738652</v>
      </c>
      <c r="R22" s="27">
        <f t="shared" si="5"/>
        <v>1.7540680873339058</v>
      </c>
      <c r="S22" s="26">
        <v>46.857142859775223</v>
      </c>
      <c r="T22" s="27">
        <f t="shared" si="6"/>
        <v>3.3984925136571076</v>
      </c>
      <c r="U22" s="26">
        <v>24.303495254417541</v>
      </c>
      <c r="V22" s="27">
        <f t="shared" si="7"/>
        <v>4.1883285317700159</v>
      </c>
      <c r="W22" s="26">
        <v>55.730179286542736</v>
      </c>
      <c r="X22" s="27">
        <f t="shared" si="8"/>
        <v>3.9300519946770023</v>
      </c>
      <c r="Y22" s="26">
        <v>23.750755779552719</v>
      </c>
      <c r="Z22" s="27">
        <f t="shared" si="9"/>
        <v>3.8047650075726316</v>
      </c>
      <c r="AA22" s="28">
        <v>27.782386327419864</v>
      </c>
      <c r="AB22" s="28">
        <f t="shared" si="10"/>
        <v>2.948316346151544</v>
      </c>
      <c r="AC22" s="26">
        <v>77.503399833836198</v>
      </c>
      <c r="AD22" s="29">
        <f t="shared" si="11"/>
        <v>3.5845844595615302</v>
      </c>
      <c r="AE22" s="29">
        <v>64.903559501332651</v>
      </c>
      <c r="AF22" s="29">
        <f t="shared" si="12"/>
        <v>3.8380081001558883</v>
      </c>
    </row>
    <row r="23" spans="2:32" x14ac:dyDescent="0.35">
      <c r="B23" s="2" t="s">
        <v>56</v>
      </c>
      <c r="C23" s="2" t="s">
        <v>7</v>
      </c>
      <c r="D23" s="7">
        <f>X4</f>
        <v>60.821141749530319</v>
      </c>
      <c r="I23" s="28">
        <v>70.642714020247936</v>
      </c>
      <c r="J23" s="25">
        <f t="shared" si="1"/>
        <v>2.1721886025274473</v>
      </c>
      <c r="K23" s="26">
        <v>17.428909704891819</v>
      </c>
      <c r="L23" s="27">
        <f t="shared" si="2"/>
        <v>3.5475882475795042</v>
      </c>
      <c r="M23" s="26">
        <v>21.4543231127202</v>
      </c>
      <c r="N23" s="27">
        <f t="shared" si="3"/>
        <v>4.7319373371754798</v>
      </c>
      <c r="O23" s="26">
        <v>53.503349443762154</v>
      </c>
      <c r="P23" s="27">
        <f t="shared" si="4"/>
        <v>2.9691134921123212</v>
      </c>
      <c r="Q23" s="26">
        <v>33.860984915483364</v>
      </c>
      <c r="R23" s="27">
        <f t="shared" si="5"/>
        <v>3.4195555520782124</v>
      </c>
      <c r="S23" s="26">
        <v>50.322991155163905</v>
      </c>
      <c r="T23" s="27">
        <f t="shared" si="6"/>
        <v>3.8585208202378016</v>
      </c>
      <c r="U23" s="26">
        <v>29.384334824187246</v>
      </c>
      <c r="V23" s="27">
        <f t="shared" si="7"/>
        <v>2.7149683779849521</v>
      </c>
      <c r="W23" s="26">
        <v>58.918727156610082</v>
      </c>
      <c r="X23" s="27">
        <f t="shared" si="8"/>
        <v>2.9457090107139159</v>
      </c>
      <c r="Y23" s="26">
        <v>25.210765713792949</v>
      </c>
      <c r="Z23" s="27">
        <f t="shared" si="9"/>
        <v>3.4116292769854071</v>
      </c>
      <c r="AA23" s="28">
        <v>30.277537838817462</v>
      </c>
      <c r="AB23" s="28">
        <f t="shared" si="10"/>
        <v>4.0737509849411699</v>
      </c>
      <c r="AC23" s="26">
        <v>77.423719004281011</v>
      </c>
      <c r="AD23" s="29">
        <f t="shared" si="11"/>
        <v>3.6064535703523455</v>
      </c>
      <c r="AE23" s="29">
        <v>69.372629762710702</v>
      </c>
      <c r="AF23" s="29">
        <f t="shared" si="12"/>
        <v>0.55514293001559922</v>
      </c>
    </row>
    <row r="24" spans="2:32" x14ac:dyDescent="0.35">
      <c r="B24" s="2" t="s">
        <v>57</v>
      </c>
      <c r="C24" s="2" t="s">
        <v>7</v>
      </c>
      <c r="D24" s="7">
        <f>Z4</f>
        <v>28.242225205528779</v>
      </c>
      <c r="I24" s="28">
        <v>70.909116811045052</v>
      </c>
      <c r="J24" s="25">
        <f t="shared" si="1"/>
        <v>1.8104905302288217</v>
      </c>
      <c r="K24" s="26">
        <v>17.100036525727358</v>
      </c>
      <c r="L24" s="27">
        <f t="shared" si="2"/>
        <v>3.638064712093561</v>
      </c>
      <c r="M24" s="26">
        <v>20.318855755850432</v>
      </c>
      <c r="N24" s="27">
        <f t="shared" si="3"/>
        <v>-5.7613412041553351</v>
      </c>
      <c r="O24" s="26">
        <v>50.58647613844095</v>
      </c>
      <c r="P24" s="27">
        <f t="shared" si="4"/>
        <v>3.8845157370072809</v>
      </c>
      <c r="Q24" s="26">
        <v>35.28689039643826</v>
      </c>
      <c r="R24" s="27">
        <f t="shared" si="5"/>
        <v>2.7909673408548303</v>
      </c>
      <c r="S24" s="26">
        <v>50.011913783088943</v>
      </c>
      <c r="T24" s="27">
        <f t="shared" si="6"/>
        <v>2.7903952578770839</v>
      </c>
      <c r="U24" s="26">
        <v>33.231888179032786</v>
      </c>
      <c r="V24" s="27">
        <f t="shared" si="7"/>
        <v>5.4540981929875318</v>
      </c>
      <c r="W24" s="26">
        <v>57.98835165747748</v>
      </c>
      <c r="X24" s="27">
        <f t="shared" si="8"/>
        <v>3.3438472172225904</v>
      </c>
      <c r="Y24" s="26">
        <v>24.287804341937917</v>
      </c>
      <c r="Z24" s="27">
        <f t="shared" si="9"/>
        <v>3.6774192520353641</v>
      </c>
      <c r="AA24" s="28">
        <v>23.910154664664027</v>
      </c>
      <c r="AB24" s="28">
        <f t="shared" si="10"/>
        <v>4.0569218116336341</v>
      </c>
      <c r="AC24" s="26">
        <v>76.927623544332718</v>
      </c>
      <c r="AD24" s="29">
        <f t="shared" si="11"/>
        <v>3.7328040409680825</v>
      </c>
      <c r="AE24" s="29">
        <v>69.546848762683737</v>
      </c>
      <c r="AF24" s="29">
        <f t="shared" si="12"/>
        <v>-15.352150702202653</v>
      </c>
    </row>
    <row r="25" spans="2:32" x14ac:dyDescent="0.35">
      <c r="B25" s="2" t="s">
        <v>58</v>
      </c>
      <c r="C25" s="2" t="s">
        <v>7</v>
      </c>
      <c r="D25" s="7">
        <f>AB4</f>
        <v>29.689767625444677</v>
      </c>
      <c r="I25" s="28">
        <v>69.125240908134415</v>
      </c>
      <c r="J25" s="25">
        <f t="shared" si="1"/>
        <v>3.1760603678788635</v>
      </c>
      <c r="K25" s="26">
        <v>19.734210770036047</v>
      </c>
      <c r="L25" s="27">
        <f t="shared" si="2"/>
        <v>2.4575737272504026</v>
      </c>
      <c r="M25" s="26">
        <v>14.962947849998198</v>
      </c>
      <c r="N25" s="27">
        <f t="shared" si="3"/>
        <v>3.9808440798299913</v>
      </c>
      <c r="O25" s="26">
        <v>50.985163015510608</v>
      </c>
      <c r="P25" s="27">
        <f t="shared" si="4"/>
        <v>3.7990001375651099</v>
      </c>
      <c r="Q25" s="26">
        <v>34.757147827263296</v>
      </c>
      <c r="R25" s="27">
        <f t="shared" si="5"/>
        <v>3.0724248716752949</v>
      </c>
      <c r="S25" s="26">
        <v>44.093084932609464</v>
      </c>
      <c r="T25" s="27">
        <f t="shared" si="6"/>
        <v>4.0528199403143974</v>
      </c>
      <c r="U25" s="26">
        <v>25.336625607646219</v>
      </c>
      <c r="V25" s="27">
        <f t="shared" si="7"/>
        <v>4.0178454572967199</v>
      </c>
      <c r="W25" s="26">
        <v>60.071314197228851</v>
      </c>
      <c r="X25" s="27">
        <f t="shared" si="8"/>
        <v>2.01467306383954</v>
      </c>
      <c r="Y25" s="26">
        <v>24.669282323554405</v>
      </c>
      <c r="Z25" s="27">
        <f t="shared" si="9"/>
        <v>3.5759746858942112</v>
      </c>
      <c r="AA25" s="28">
        <v>25.297322462442899</v>
      </c>
      <c r="AB25" s="28">
        <f t="shared" si="10"/>
        <v>3.7824711497611463</v>
      </c>
      <c r="AC25" s="26">
        <v>79.095439339074815</v>
      </c>
      <c r="AD25" s="29">
        <f t="shared" si="11"/>
        <v>3.0016141488951202</v>
      </c>
      <c r="AE25" s="29">
        <v>66.893394111913082</v>
      </c>
      <c r="AF25" s="29">
        <f t="shared" si="12"/>
        <v>3.2784475249785849</v>
      </c>
    </row>
    <row r="26" spans="2:32" x14ac:dyDescent="0.35">
      <c r="B26" s="2" t="s">
        <v>59</v>
      </c>
      <c r="C26" s="2" t="s">
        <v>7</v>
      </c>
      <c r="D26" s="7">
        <f>AD4</f>
        <v>81.107237754145146</v>
      </c>
      <c r="I26" s="28">
        <v>67.512439132050446</v>
      </c>
      <c r="J26" s="25">
        <f t="shared" si="1"/>
        <v>3.6908830035831239</v>
      </c>
      <c r="K26" s="26">
        <v>14.387991319480294</v>
      </c>
      <c r="L26" s="27">
        <f t="shared" si="2"/>
        <v>4.1765179430808859</v>
      </c>
      <c r="M26" s="26">
        <v>19.835764126994068</v>
      </c>
      <c r="N26" s="27">
        <f t="shared" si="3"/>
        <v>1.5756873514368919</v>
      </c>
      <c r="O26" s="26">
        <v>49.214999428849914</v>
      </c>
      <c r="P26" s="27">
        <f t="shared" si="4"/>
        <v>4.132894339799333</v>
      </c>
      <c r="Q26" s="26">
        <v>31.814006723179403</v>
      </c>
      <c r="R26" s="27">
        <f t="shared" si="5"/>
        <v>3.9323277311599427</v>
      </c>
      <c r="S26" s="26">
        <v>49.468467456508193</v>
      </c>
      <c r="T26" s="27">
        <f t="shared" si="6"/>
        <v>1.3365045775515216</v>
      </c>
      <c r="U26" s="26">
        <v>28.719163732401324</v>
      </c>
      <c r="V26" s="27">
        <f t="shared" si="7"/>
        <v>3.0798823816404894</v>
      </c>
      <c r="W26" s="26">
        <v>59.467564427284245</v>
      </c>
      <c r="X26" s="27">
        <f t="shared" si="8"/>
        <v>2.6053360490637085</v>
      </c>
      <c r="Y26" s="26">
        <v>24.533041623853741</v>
      </c>
      <c r="Z26" s="27">
        <f t="shared" si="9"/>
        <v>3.6133968865491899</v>
      </c>
      <c r="AA26" s="28">
        <v>27.454757300151471</v>
      </c>
      <c r="AB26" s="28">
        <f t="shared" si="10"/>
        <v>3.1068309408668959</v>
      </c>
      <c r="AC26" s="26">
        <v>77.088018607702878</v>
      </c>
      <c r="AD26" s="29">
        <f t="shared" si="11"/>
        <v>3.6936727345789797</v>
      </c>
      <c r="AE26" s="29">
        <v>68.70037608598399</v>
      </c>
      <c r="AF26" s="29">
        <f t="shared" si="12"/>
        <v>2.1359077345545869</v>
      </c>
    </row>
    <row r="27" spans="2:32" x14ac:dyDescent="0.35">
      <c r="B27" s="2" t="s">
        <v>60</v>
      </c>
      <c r="C27" s="2" t="s">
        <v>7</v>
      </c>
      <c r="D27" s="7">
        <f>AF4</f>
        <v>69.546848760532711</v>
      </c>
      <c r="I27" s="28">
        <v>70.460559830645551</v>
      </c>
      <c r="J27" s="25">
        <f t="shared" si="1"/>
        <v>2.3607611034702085</v>
      </c>
      <c r="K27" s="26">
        <v>19.12682033562886</v>
      </c>
      <c r="L27" s="27">
        <f t="shared" si="2"/>
        <v>2.876405304056163</v>
      </c>
      <c r="M27" s="26">
        <v>18.771619999326102</v>
      </c>
      <c r="N27" s="27">
        <f t="shared" si="3"/>
        <v>2.7392584159967512</v>
      </c>
      <c r="O27" s="26">
        <v>51.428960738885962</v>
      </c>
      <c r="P27" s="27">
        <f t="shared" si="4"/>
        <v>3.6943279481107347</v>
      </c>
      <c r="Q27" s="26">
        <v>33.483176728201649</v>
      </c>
      <c r="R27" s="27">
        <f t="shared" si="5"/>
        <v>3.536133594555479</v>
      </c>
      <c r="S27" s="26">
        <v>46.684516926364864</v>
      </c>
      <c r="T27" s="27">
        <f t="shared" si="6"/>
        <v>3.454587203224877</v>
      </c>
      <c r="U27" s="26">
        <v>27.006129954925104</v>
      </c>
      <c r="V27" s="27">
        <f t="shared" si="7"/>
        <v>3.6606389467366856</v>
      </c>
      <c r="W27" s="26">
        <v>56.734834547335858</v>
      </c>
      <c r="X27" s="27">
        <f t="shared" si="8"/>
        <v>3.7102267706539602</v>
      </c>
      <c r="Y27" s="26">
        <v>23.674502704463876</v>
      </c>
      <c r="Z27" s="27">
        <f t="shared" si="9"/>
        <v>3.8215998150491002</v>
      </c>
      <c r="AA27" s="28">
        <v>26.298339665209639</v>
      </c>
      <c r="AB27" s="28">
        <f t="shared" si="10"/>
        <v>3.5238361529031055</v>
      </c>
      <c r="AC27" s="26">
        <v>79.982638622639513</v>
      </c>
      <c r="AD27" s="29">
        <f t="shared" si="11"/>
        <v>2.420011737600134</v>
      </c>
      <c r="AE27" s="29">
        <v>65.655367043547201</v>
      </c>
      <c r="AF27" s="29">
        <f t="shared" si="12"/>
        <v>3.6613750822082323</v>
      </c>
    </row>
    <row r="28" spans="2:32" x14ac:dyDescent="0.35">
      <c r="I28" s="28">
        <v>68.081839096049578</v>
      </c>
      <c r="J28" s="25">
        <f t="shared" si="1"/>
        <v>3.5376559805700438</v>
      </c>
      <c r="K28" s="26">
        <v>16.917562654611277</v>
      </c>
      <c r="L28" s="27">
        <f t="shared" si="2"/>
        <v>3.6849449253230451</v>
      </c>
      <c r="M28" s="26">
        <v>14.839783084327252</v>
      </c>
      <c r="N28" s="27">
        <f t="shared" si="3"/>
        <v>4.0035783921456058</v>
      </c>
      <c r="O28" s="26">
        <v>52.406169769528113</v>
      </c>
      <c r="P28" s="27">
        <f t="shared" si="4"/>
        <v>3.4159692141010565</v>
      </c>
      <c r="Q28" s="26">
        <v>35.926690085524626</v>
      </c>
      <c r="R28" s="27">
        <f t="shared" si="5"/>
        <v>2.2924114996924048</v>
      </c>
      <c r="S28" s="26">
        <v>48.188719712680417</v>
      </c>
      <c r="T28" s="27">
        <f t="shared" si="6"/>
        <v>2.8095951513343755</v>
      </c>
      <c r="U28" s="26">
        <v>29.040389514152693</v>
      </c>
      <c r="V28" s="27">
        <f t="shared" si="7"/>
        <v>2.9201239363468652</v>
      </c>
      <c r="W28" s="26">
        <v>53.752590544240583</v>
      </c>
      <c r="X28" s="27">
        <f t="shared" si="8"/>
        <v>4.2582406304449449</v>
      </c>
      <c r="Y28" s="26">
        <v>25.416811631335975</v>
      </c>
      <c r="Z28" s="27">
        <f t="shared" si="9"/>
        <v>3.3412398448216725</v>
      </c>
      <c r="AA28" s="28">
        <v>25.463948065746912</v>
      </c>
      <c r="AB28" s="28">
        <f t="shared" si="10"/>
        <v>3.7437983136184516</v>
      </c>
      <c r="AC28" s="26">
        <v>79.404243833036929</v>
      </c>
      <c r="AD28" s="29">
        <f t="shared" si="11"/>
        <v>2.8349729251486822</v>
      </c>
      <c r="AE28" s="29">
        <v>69.729807710850196</v>
      </c>
      <c r="AF28" s="29">
        <f t="shared" si="12"/>
        <v>2.9066767194799534</v>
      </c>
    </row>
    <row r="29" spans="2:32" x14ac:dyDescent="0.35">
      <c r="I29" s="28">
        <v>69.606376325524593</v>
      </c>
      <c r="J29" s="25">
        <f t="shared" si="1"/>
        <v>2.9518248146031629</v>
      </c>
      <c r="K29" s="26">
        <v>18.06789235287722</v>
      </c>
      <c r="L29" s="27">
        <f t="shared" si="2"/>
        <v>3.3442612161955561</v>
      </c>
      <c r="M29" s="26">
        <v>17.691159779516866</v>
      </c>
      <c r="N29" s="27">
        <f t="shared" si="3"/>
        <v>3.2688122518837845</v>
      </c>
      <c r="O29" s="26">
        <v>50.990533589770202</v>
      </c>
      <c r="P29" s="27">
        <f t="shared" si="4"/>
        <v>3.7977967730229683</v>
      </c>
      <c r="Q29" s="26">
        <v>34.612793144526229</v>
      </c>
      <c r="R29" s="27">
        <f t="shared" si="5"/>
        <v>3.1371341416654359</v>
      </c>
      <c r="S29" s="26">
        <v>46.65486748294461</v>
      </c>
      <c r="T29" s="27">
        <f t="shared" si="6"/>
        <v>3.4639129100933252</v>
      </c>
      <c r="U29" s="26">
        <v>28.20199692378262</v>
      </c>
      <c r="V29" s="27">
        <f t="shared" si="7"/>
        <v>3.2931484942835123</v>
      </c>
      <c r="W29" s="26">
        <v>54.300117700616575</v>
      </c>
      <c r="X29" s="27">
        <f t="shared" si="8"/>
        <v>4.1776165193163823</v>
      </c>
      <c r="Y29" s="26">
        <v>22.1520390443441</v>
      </c>
      <c r="Z29" s="27">
        <f t="shared" si="9"/>
        <v>4.109263742587677</v>
      </c>
      <c r="AA29" s="28">
        <v>27.518096688444921</v>
      </c>
      <c r="AB29" s="28">
        <f t="shared" si="10"/>
        <v>3.0780819812859637</v>
      </c>
      <c r="AC29" s="26">
        <v>83.21718316149213</v>
      </c>
      <c r="AD29" s="29">
        <f t="shared" si="11"/>
        <v>5.3518322598460788</v>
      </c>
      <c r="AE29" s="29">
        <v>66.695951445653748</v>
      </c>
      <c r="AF29" s="29">
        <f t="shared" si="12"/>
        <v>3.3502188850465386</v>
      </c>
    </row>
    <row r="30" spans="2:32" x14ac:dyDescent="0.35">
      <c r="I30" s="28">
        <v>69.047591556952327</v>
      </c>
      <c r="J30" s="25">
        <f t="shared" si="1"/>
        <v>3.207964434276187</v>
      </c>
      <c r="K30" s="26">
        <v>18.33792296513273</v>
      </c>
      <c r="L30" s="27">
        <f t="shared" si="2"/>
        <v>3.2441273036180522</v>
      </c>
      <c r="M30" s="26">
        <v>19.922812278791795</v>
      </c>
      <c r="N30" s="27">
        <f t="shared" si="3"/>
        <v>1.3771480757657553</v>
      </c>
      <c r="O30" s="26">
        <v>53.603835606527291</v>
      </c>
      <c r="P30" s="27">
        <f t="shared" si="4"/>
        <v>2.9161362015593375</v>
      </c>
      <c r="Q30" s="26">
        <v>35.558702863729181</v>
      </c>
      <c r="R30" s="27">
        <f t="shared" si="5"/>
        <v>2.6084988568517176</v>
      </c>
      <c r="S30" s="26">
        <v>46.536998523723881</v>
      </c>
      <c r="T30" s="27">
        <f t="shared" si="6"/>
        <v>3.5001496170667012</v>
      </c>
      <c r="U30" s="26">
        <v>27.022746892121507</v>
      </c>
      <c r="V30" s="27">
        <f t="shared" si="7"/>
        <v>3.6563565661763482</v>
      </c>
      <c r="W30" s="26">
        <v>58.028726866962835</v>
      </c>
      <c r="X30" s="27">
        <f t="shared" si="8"/>
        <v>3.3294918637628697</v>
      </c>
      <c r="Y30" s="26">
        <v>23.389951276623123</v>
      </c>
      <c r="Z30" s="27">
        <f t="shared" si="9"/>
        <v>3.8820325393877533</v>
      </c>
      <c r="AA30" s="28">
        <v>25.710395423572578</v>
      </c>
      <c r="AB30" s="28">
        <f t="shared" si="10"/>
        <v>3.6837091616253193</v>
      </c>
      <c r="AC30" s="26">
        <v>78.690232164182675</v>
      </c>
      <c r="AD30" s="29">
        <f t="shared" si="11"/>
        <v>3.1851145074816336</v>
      </c>
      <c r="AE30" s="29">
        <v>65.235767497907148</v>
      </c>
      <c r="AF30" s="29">
        <f t="shared" si="12"/>
        <v>3.7637738386453039</v>
      </c>
    </row>
    <row r="31" spans="2:32" x14ac:dyDescent="0.35">
      <c r="I31" s="28">
        <v>65.92618176016849</v>
      </c>
      <c r="J31" s="25">
        <f t="shared" si="1"/>
        <v>4.024329669281979</v>
      </c>
      <c r="K31" s="26">
        <v>17.50109878358516</v>
      </c>
      <c r="L31" s="27">
        <f t="shared" si="2"/>
        <v>3.5265830517170462</v>
      </c>
      <c r="M31" s="26">
        <v>18.321010321503813</v>
      </c>
      <c r="N31" s="27">
        <f t="shared" si="3"/>
        <v>2.9948119117316314</v>
      </c>
      <c r="O31" s="26">
        <v>52.700327647268679</v>
      </c>
      <c r="P31" s="27">
        <f t="shared" si="4"/>
        <v>3.3143629154791858</v>
      </c>
      <c r="Q31" s="26">
        <v>33.258017801149407</v>
      </c>
      <c r="R31" s="27">
        <f t="shared" si="5"/>
        <v>3.5996520600315414</v>
      </c>
      <c r="S31" s="26">
        <v>46.667633560499276</v>
      </c>
      <c r="T31" s="27">
        <f t="shared" si="6"/>
        <v>3.4599082235149616</v>
      </c>
      <c r="U31" s="26">
        <v>29.757262890650154</v>
      </c>
      <c r="V31" s="27">
        <f t="shared" si="7"/>
        <v>2.4314049341245276</v>
      </c>
      <c r="W31" s="26">
        <v>60.478013386216801</v>
      </c>
      <c r="X31" s="27">
        <f t="shared" si="8"/>
        <v>1.2329344282342742</v>
      </c>
      <c r="Y31" s="26">
        <v>23.914315419030633</v>
      </c>
      <c r="Z31" s="27">
        <f t="shared" si="9"/>
        <v>3.7676697901662117</v>
      </c>
      <c r="AA31" s="28">
        <v>29.402643833689723</v>
      </c>
      <c r="AB31" s="28">
        <f t="shared" si="10"/>
        <v>1.0547432669320533</v>
      </c>
      <c r="AC31" s="26">
        <v>81.688002520786114</v>
      </c>
      <c r="AD31" s="29">
        <f t="shared" si="11"/>
        <v>4.0617607051794797</v>
      </c>
      <c r="AE31" s="29">
        <v>65.661879163981993</v>
      </c>
      <c r="AF31" s="29">
        <f t="shared" si="12"/>
        <v>3.6597002509273633</v>
      </c>
    </row>
    <row r="32" spans="2:32" x14ac:dyDescent="0.35">
      <c r="I32" s="28">
        <v>72.486562545718314</v>
      </c>
      <c r="J32" s="25">
        <f t="shared" si="1"/>
        <v>4.5706834790104018</v>
      </c>
      <c r="K32" s="26">
        <v>18.762470101620316</v>
      </c>
      <c r="L32" s="27">
        <f t="shared" si="2"/>
        <v>3.0631036650235681</v>
      </c>
      <c r="M32" s="26">
        <v>15.711660719831627</v>
      </c>
      <c r="N32" s="27">
        <f t="shared" si="3"/>
        <v>3.8302726142066255</v>
      </c>
      <c r="O32" s="26">
        <v>52.046261412933923</v>
      </c>
      <c r="P32" s="27">
        <f t="shared" si="4"/>
        <v>3.5276986824392416</v>
      </c>
      <c r="Q32" s="26">
        <v>33.274975763869577</v>
      </c>
      <c r="R32" s="27">
        <f t="shared" si="5"/>
        <v>3.5950061252276102</v>
      </c>
      <c r="S32" s="26">
        <v>44.660975002696055</v>
      </c>
      <c r="T32" s="27">
        <f t="shared" si="6"/>
        <v>3.9489457374830983</v>
      </c>
      <c r="U32" s="26">
        <v>33.234851128781564</v>
      </c>
      <c r="V32" s="27">
        <f t="shared" si="7"/>
        <v>5.455365157323862</v>
      </c>
      <c r="W32" s="26">
        <v>59.47109917853102</v>
      </c>
      <c r="X32" s="27">
        <f t="shared" si="8"/>
        <v>2.6027212190207507</v>
      </c>
      <c r="Y32" s="26">
        <v>28.748140762189418</v>
      </c>
      <c r="Z32" s="27">
        <f t="shared" si="9"/>
        <v>3.9237846782968413</v>
      </c>
      <c r="AA32" s="28">
        <v>28.070139190604511</v>
      </c>
      <c r="AB32" s="28">
        <f t="shared" si="10"/>
        <v>2.7847818547212593</v>
      </c>
      <c r="AC32" s="26">
        <v>76.78676217904821</v>
      </c>
      <c r="AD32" s="29">
        <f t="shared" si="11"/>
        <v>3.7659505760189487</v>
      </c>
      <c r="AE32" s="29">
        <v>66.551805835596639</v>
      </c>
      <c r="AF32" s="29">
        <f t="shared" si="12"/>
        <v>3.3995436566577757</v>
      </c>
    </row>
    <row r="33" spans="9:32" x14ac:dyDescent="0.35">
      <c r="I33" s="28">
        <v>66.469356270751504</v>
      </c>
      <c r="J33" s="25">
        <f t="shared" si="1"/>
        <v>3.9221921426307871</v>
      </c>
      <c r="K33" s="26">
        <v>19.75841502144177</v>
      </c>
      <c r="L33" s="27">
        <f t="shared" si="2"/>
        <v>2.4366267390816754</v>
      </c>
      <c r="M33" s="26">
        <v>18.321589278931533</v>
      </c>
      <c r="N33" s="27">
        <f t="shared" si="3"/>
        <v>2.9945221244857048</v>
      </c>
      <c r="O33" s="26">
        <v>57.521472191176848</v>
      </c>
      <c r="P33" s="27">
        <f t="shared" si="4"/>
        <v>5.3330366152924444</v>
      </c>
      <c r="Q33" s="26">
        <v>37.390648627036612</v>
      </c>
      <c r="R33" s="27">
        <f t="shared" si="5"/>
        <v>3.8587921696731473</v>
      </c>
      <c r="S33" s="26">
        <v>48.577335874863749</v>
      </c>
      <c r="T33" s="27">
        <f t="shared" si="6"/>
        <v>2.5429423117456764</v>
      </c>
      <c r="U33" s="26">
        <v>27.102743132407369</v>
      </c>
      <c r="V33" s="27">
        <f t="shared" si="7"/>
        <v>3.6354799790483958</v>
      </c>
      <c r="W33" s="26">
        <v>59.470626712001845</v>
      </c>
      <c r="X33" s="27">
        <f t="shared" si="8"/>
        <v>2.6030711219685738</v>
      </c>
      <c r="Y33" s="26">
        <v>24.052730918949401</v>
      </c>
      <c r="Z33" s="27">
        <f t="shared" si="9"/>
        <v>3.7351651243167079</v>
      </c>
      <c r="AA33" s="28">
        <v>27.84398368174331</v>
      </c>
      <c r="AB33" s="28">
        <f t="shared" si="10"/>
        <v>2.9154891819765147</v>
      </c>
      <c r="AC33" s="26">
        <v>82.877068577749426</v>
      </c>
      <c r="AD33" s="29">
        <f t="shared" si="11"/>
        <v>5.1760541481211932</v>
      </c>
      <c r="AE33" s="29">
        <v>65.625557678442249</v>
      </c>
      <c r="AF33" s="29">
        <f t="shared" si="12"/>
        <v>3.6690060502462223</v>
      </c>
    </row>
    <row r="34" spans="9:32" x14ac:dyDescent="0.35">
      <c r="I34" s="28">
        <v>72.823137839328837</v>
      </c>
      <c r="J34" s="25">
        <f t="shared" si="1"/>
        <v>4.8695911613720329</v>
      </c>
      <c r="K34" s="26">
        <v>20.735207275776126</v>
      </c>
      <c r="L34" s="27">
        <f t="shared" si="2"/>
        <v>0.51071472245315852</v>
      </c>
      <c r="M34" s="26">
        <v>20.112576541585206</v>
      </c>
      <c r="N34" s="27">
        <f t="shared" si="3"/>
        <v>0.72558485951641349</v>
      </c>
      <c r="O34" s="26">
        <v>54.709808967078395</v>
      </c>
      <c r="P34" s="27">
        <f t="shared" si="4"/>
        <v>2.0028374945396652</v>
      </c>
      <c r="Q34" s="26">
        <v>33.320310781344624</v>
      </c>
      <c r="R34" s="27">
        <f t="shared" si="5"/>
        <v>3.5824787551046779</v>
      </c>
      <c r="S34" s="26">
        <v>44.634393718160155</v>
      </c>
      <c r="T34" s="27">
        <f t="shared" si="6"/>
        <v>3.9540562025644905</v>
      </c>
      <c r="U34" s="26">
        <v>28.607682434337981</v>
      </c>
      <c r="V34" s="27">
        <f t="shared" si="7"/>
        <v>3.1298547063431745</v>
      </c>
      <c r="W34" s="26">
        <v>56.388724289926266</v>
      </c>
      <c r="X34" s="27">
        <f t="shared" si="8"/>
        <v>3.7915302301521554</v>
      </c>
      <c r="Y34" s="26">
        <v>26.318335229786189</v>
      </c>
      <c r="Z34" s="27">
        <f t="shared" si="9"/>
        <v>2.9569342584374523</v>
      </c>
      <c r="AA34" s="28">
        <v>27.044751308141237</v>
      </c>
      <c r="AB34" s="28">
        <f t="shared" si="10"/>
        <v>3.2752623273981114</v>
      </c>
      <c r="AC34" s="26">
        <v>76.829460776093541</v>
      </c>
      <c r="AD34" s="29">
        <f t="shared" si="11"/>
        <v>3.7560185700025719</v>
      </c>
      <c r="AE34" s="29">
        <v>64.44317691746798</v>
      </c>
      <c r="AF34" s="29">
        <f t="shared" si="12"/>
        <v>3.9325453428991923</v>
      </c>
    </row>
    <row r="35" spans="9:32" x14ac:dyDescent="0.35">
      <c r="I35" s="28">
        <v>70.218435371106011</v>
      </c>
      <c r="J35" s="25">
        <f t="shared" si="1"/>
        <v>2.5665066001806935</v>
      </c>
      <c r="K35" s="26">
        <v>16.910309493632131</v>
      </c>
      <c r="L35" s="27">
        <f t="shared" si="2"/>
        <v>3.6867637090738961</v>
      </c>
      <c r="M35" s="26">
        <v>17.641523092216687</v>
      </c>
      <c r="N35" s="27">
        <f t="shared" si="3"/>
        <v>3.2875236484137238</v>
      </c>
      <c r="O35" s="26">
        <v>51.68588155601033</v>
      </c>
      <c r="P35" s="27">
        <f t="shared" si="4"/>
        <v>3.6283150627214877</v>
      </c>
      <c r="Q35" s="26">
        <v>33.025728911692283</v>
      </c>
      <c r="R35" s="27">
        <f t="shared" si="5"/>
        <v>3.6612099488196699</v>
      </c>
      <c r="S35" s="26">
        <v>48.389810707903635</v>
      </c>
      <c r="T35" s="27">
        <f t="shared" si="6"/>
        <v>2.6804929729126581</v>
      </c>
      <c r="U35" s="26">
        <v>27.462375841717652</v>
      </c>
      <c r="V35" s="27">
        <f t="shared" si="7"/>
        <v>3.5358367263708317</v>
      </c>
      <c r="W35" s="26">
        <v>59.916122018498285</v>
      </c>
      <c r="X35" s="27">
        <f t="shared" si="8"/>
        <v>2.2027865597195109</v>
      </c>
      <c r="Y35" s="26">
        <v>24.142980929835428</v>
      </c>
      <c r="Z35" s="27">
        <f t="shared" si="9"/>
        <v>3.7133877267131141</v>
      </c>
      <c r="AA35" s="28">
        <v>27.828151401118614</v>
      </c>
      <c r="AB35" s="28">
        <f t="shared" si="10"/>
        <v>2.9240301412209639</v>
      </c>
      <c r="AC35" s="26">
        <v>79.034567833230241</v>
      </c>
      <c r="AD35" s="29">
        <f t="shared" si="11"/>
        <v>3.0314226860392188</v>
      </c>
      <c r="AE35" s="29">
        <v>65.015339787203288</v>
      </c>
      <c r="AF35" s="29">
        <f t="shared" si="12"/>
        <v>3.8136400837165074</v>
      </c>
    </row>
    <row r="36" spans="9:32" x14ac:dyDescent="0.35">
      <c r="I36" s="28">
        <v>70.379280834577784</v>
      </c>
      <c r="J36" s="25">
        <f t="shared" si="1"/>
        <v>2.4346483714591427</v>
      </c>
      <c r="K36" s="26">
        <v>20.865975384055552</v>
      </c>
      <c r="L36" s="27">
        <f t="shared" si="2"/>
        <v>-1.0249880345302469</v>
      </c>
      <c r="M36" s="26">
        <v>16.184847616809282</v>
      </c>
      <c r="N36" s="27">
        <f t="shared" si="3"/>
        <v>3.7219086421228966</v>
      </c>
      <c r="O36" s="26">
        <v>54.826753911019509</v>
      </c>
      <c r="P36" s="27">
        <f t="shared" si="4"/>
        <v>1.8310767866957514</v>
      </c>
      <c r="Q36" s="26">
        <v>34.758499431625374</v>
      </c>
      <c r="R36" s="27">
        <f t="shared" si="5"/>
        <v>3.0717987649523386</v>
      </c>
      <c r="S36" s="26">
        <v>46.487494937326609</v>
      </c>
      <c r="T36" s="27">
        <f t="shared" si="6"/>
        <v>3.5149855694209364</v>
      </c>
      <c r="U36" s="26">
        <v>26.630588861964206</v>
      </c>
      <c r="V36" s="27">
        <f t="shared" si="7"/>
        <v>3.7528301164839895</v>
      </c>
      <c r="W36" s="26">
        <v>55.265832246583031</v>
      </c>
      <c r="X36" s="27">
        <f t="shared" si="8"/>
        <v>4.0173392306356766</v>
      </c>
      <c r="Y36" s="26">
        <v>26.536538986382791</v>
      </c>
      <c r="Z36" s="27">
        <f t="shared" si="9"/>
        <v>2.8365525973307877</v>
      </c>
      <c r="AA36" s="28">
        <v>26.473758888077771</v>
      </c>
      <c r="AB36" s="28">
        <f t="shared" si="10"/>
        <v>3.4707261611500182</v>
      </c>
      <c r="AC36" s="26">
        <v>79.773371039202914</v>
      </c>
      <c r="AD36" s="29">
        <f t="shared" si="11"/>
        <v>2.59066712165935</v>
      </c>
      <c r="AE36" s="29">
        <v>66.376324302858905</v>
      </c>
      <c r="AF36" s="29">
        <f t="shared" si="12"/>
        <v>3.4564821112600135</v>
      </c>
    </row>
    <row r="37" spans="9:32" x14ac:dyDescent="0.35">
      <c r="I37" s="28">
        <v>71.720476304949159</v>
      </c>
      <c r="J37" s="25">
        <f t="shared" si="1"/>
        <v>2.9958069769463527</v>
      </c>
      <c r="K37" s="26">
        <v>18.060985565415805</v>
      </c>
      <c r="L37" s="27">
        <f t="shared" si="2"/>
        <v>3.3466953991468116</v>
      </c>
      <c r="M37" s="26">
        <v>19.37750588650341</v>
      </c>
      <c r="N37" s="27">
        <f t="shared" si="3"/>
        <v>2.2424789298015764</v>
      </c>
      <c r="O37" s="26">
        <v>54.099844794603136</v>
      </c>
      <c r="P37" s="27">
        <f t="shared" si="4"/>
        <v>2.603407502137784</v>
      </c>
      <c r="Q37" s="26">
        <v>33.567448604220985</v>
      </c>
      <c r="R37" s="27">
        <f t="shared" si="5"/>
        <v>3.5112825576986872</v>
      </c>
      <c r="S37" s="26">
        <v>45.724930479823996</v>
      </c>
      <c r="T37" s="27">
        <f t="shared" si="6"/>
        <v>3.719435026530121</v>
      </c>
      <c r="U37" s="26">
        <v>30.894737450191961</v>
      </c>
      <c r="V37" s="27">
        <f t="shared" si="7"/>
        <v>-9.1503635541229205</v>
      </c>
      <c r="W37" s="26">
        <v>57.148122687958711</v>
      </c>
      <c r="X37" s="27">
        <f t="shared" si="8"/>
        <v>3.6035990494646137</v>
      </c>
      <c r="Y37" s="26">
        <v>23.213971850305516</v>
      </c>
      <c r="Z37" s="27">
        <f t="shared" si="9"/>
        <v>3.9176577713195679</v>
      </c>
      <c r="AA37" s="28">
        <v>25.464674553198059</v>
      </c>
      <c r="AB37" s="28">
        <f t="shared" si="10"/>
        <v>3.7436263824946603</v>
      </c>
      <c r="AC37" s="26">
        <v>80.296285759035271</v>
      </c>
      <c r="AD37" s="29">
        <f t="shared" si="11"/>
        <v>2.0930386741557565</v>
      </c>
      <c r="AE37" s="29">
        <v>66.625319091804045</v>
      </c>
      <c r="AF37" s="29">
        <f t="shared" si="12"/>
        <v>3.3746924312615842</v>
      </c>
    </row>
    <row r="38" spans="9:32" x14ac:dyDescent="0.35">
      <c r="I38" s="28">
        <v>69.548443239560441</v>
      </c>
      <c r="J38" s="25">
        <f t="shared" si="1"/>
        <v>2.9816425398787918</v>
      </c>
      <c r="K38" s="26">
        <v>16.872250861372418</v>
      </c>
      <c r="L38" s="27">
        <f t="shared" si="2"/>
        <v>3.696253349633666</v>
      </c>
      <c r="M38" s="26">
        <v>18.730527589320552</v>
      </c>
      <c r="N38" s="27">
        <f t="shared" si="3"/>
        <v>2.7654651946471591</v>
      </c>
      <c r="O38" s="26">
        <v>52.313830493608187</v>
      </c>
      <c r="P38" s="27">
        <f t="shared" si="4"/>
        <v>3.4458468265930802</v>
      </c>
      <c r="Q38" s="26">
        <v>35.478709438571222</v>
      </c>
      <c r="R38" s="27">
        <f t="shared" si="5"/>
        <v>2.6657400370287325</v>
      </c>
      <c r="S38" s="26">
        <v>50.096088670938656</v>
      </c>
      <c r="T38" s="27">
        <f t="shared" si="6"/>
        <v>3.2070034284552453</v>
      </c>
      <c r="U38" s="26">
        <v>28.595811355542587</v>
      </c>
      <c r="V38" s="27">
        <f t="shared" si="7"/>
        <v>3.1350318102398922</v>
      </c>
      <c r="W38" s="26">
        <v>57.834741690820898</v>
      </c>
      <c r="X38" s="27">
        <f t="shared" si="8"/>
        <v>3.3966537612712102</v>
      </c>
      <c r="Y38" s="26">
        <v>24.353009764201158</v>
      </c>
      <c r="Z38" s="27">
        <f t="shared" si="9"/>
        <v>3.660792544249007</v>
      </c>
      <c r="AA38" s="28">
        <v>26.455167350223576</v>
      </c>
      <c r="AB38" s="28">
        <f t="shared" si="10"/>
        <v>3.4764904507841785</v>
      </c>
      <c r="AC38" s="26">
        <v>80.189833348217405</v>
      </c>
      <c r="AD38" s="29">
        <f t="shared" si="11"/>
        <v>2.2163781987879743</v>
      </c>
      <c r="AE38" s="29">
        <v>66.218313486203044</v>
      </c>
      <c r="AF38" s="29">
        <f t="shared" si="12"/>
        <v>3.5051174426620273</v>
      </c>
    </row>
    <row r="39" spans="9:32" x14ac:dyDescent="0.35">
      <c r="I39" s="28">
        <v>70.978467719240385</v>
      </c>
      <c r="J39" s="25">
        <f t="shared" si="1"/>
        <v>1.6900840893168043</v>
      </c>
      <c r="K39" s="26">
        <v>22.715088261163569</v>
      </c>
      <c r="L39" s="27">
        <f t="shared" si="2"/>
        <v>5.2002815161627316</v>
      </c>
      <c r="M39" s="26">
        <v>19.956049701659332</v>
      </c>
      <c r="N39" s="27">
        <f t="shared" si="3"/>
        <v>1.2895652183296402</v>
      </c>
      <c r="O39" s="26">
        <v>54.621899933443942</v>
      </c>
      <c r="P39" s="27">
        <f t="shared" si="4"/>
        <v>2.1149465398897314</v>
      </c>
      <c r="Q39" s="26">
        <v>33.972376821624216</v>
      </c>
      <c r="R39" s="27">
        <f t="shared" si="5"/>
        <v>3.3824192532136377</v>
      </c>
      <c r="S39" s="26">
        <v>48.287239562432759</v>
      </c>
      <c r="T39" s="27">
        <f t="shared" si="6"/>
        <v>2.7484238762018931</v>
      </c>
      <c r="U39" s="26">
        <v>29.915108978509476</v>
      </c>
      <c r="V39" s="27">
        <f t="shared" si="7"/>
        <v>2.2820140421339197</v>
      </c>
      <c r="W39" s="26">
        <v>56.834288759881332</v>
      </c>
      <c r="X39" s="27">
        <f t="shared" si="8"/>
        <v>3.6855872882903307</v>
      </c>
      <c r="Y39" s="26">
        <v>26.096670764355938</v>
      </c>
      <c r="Z39" s="27">
        <f t="shared" si="9"/>
        <v>3.0659830927068961</v>
      </c>
      <c r="AA39" s="28">
        <v>26.575553416593834</v>
      </c>
      <c r="AB39" s="28">
        <f t="shared" si="10"/>
        <v>3.4385619530094416</v>
      </c>
      <c r="AC39" s="26">
        <v>80.893794377443371</v>
      </c>
      <c r="AD39" s="29">
        <f t="shared" si="11"/>
        <v>0.75820139699340905</v>
      </c>
      <c r="AE39" s="29">
        <v>68.604244603757223</v>
      </c>
      <c r="AF39" s="29">
        <f t="shared" si="12"/>
        <v>2.2434762383957918</v>
      </c>
    </row>
    <row r="40" spans="9:32" x14ac:dyDescent="0.35">
      <c r="I40" s="28">
        <v>69.097767714772573</v>
      </c>
      <c r="J40" s="25">
        <f t="shared" si="1"/>
        <v>3.1874650922249343</v>
      </c>
      <c r="K40" s="26">
        <v>15.212668709226971</v>
      </c>
      <c r="L40" s="27">
        <f t="shared" si="2"/>
        <v>4.0411524048521041</v>
      </c>
      <c r="M40" s="26">
        <v>19.203849016116898</v>
      </c>
      <c r="N40" s="27">
        <f t="shared" si="3"/>
        <v>2.4117277330872828</v>
      </c>
      <c r="O40" s="26">
        <v>52.477111180571342</v>
      </c>
      <c r="P40" s="27">
        <f t="shared" si="4"/>
        <v>3.3923930754040978</v>
      </c>
      <c r="Q40" s="26">
        <v>34.078419463554958</v>
      </c>
      <c r="R40" s="27">
        <f t="shared" si="5"/>
        <v>3.3457370328049847</v>
      </c>
      <c r="S40" s="26">
        <v>45.586929901839532</v>
      </c>
      <c r="T40" s="27">
        <f t="shared" si="6"/>
        <v>3.7523492759189065</v>
      </c>
      <c r="U40" s="26">
        <v>26.790224412253412</v>
      </c>
      <c r="V40" s="27">
        <f t="shared" si="7"/>
        <v>3.7146747892280989</v>
      </c>
      <c r="W40" s="26">
        <v>57.195228854045048</v>
      </c>
      <c r="X40" s="27">
        <f t="shared" si="8"/>
        <v>3.590691182833333</v>
      </c>
      <c r="Y40" s="26">
        <v>26.863675376868873</v>
      </c>
      <c r="Z40" s="27">
        <f t="shared" si="9"/>
        <v>2.6236171908372761</v>
      </c>
      <c r="AA40" s="28">
        <v>26.523287228803181</v>
      </c>
      <c r="AB40" s="28">
        <f t="shared" si="10"/>
        <v>3.4552057790891313</v>
      </c>
      <c r="AC40" s="26">
        <v>79.566454378272226</v>
      </c>
      <c r="AD40" s="29">
        <f t="shared" si="11"/>
        <v>2.7348760657146727</v>
      </c>
      <c r="AE40" s="29">
        <v>64.059419664541053</v>
      </c>
      <c r="AF40" s="29">
        <f t="shared" si="12"/>
        <v>4.0050449503080605</v>
      </c>
    </row>
    <row r="41" spans="9:32" x14ac:dyDescent="0.35">
      <c r="I41" s="28">
        <v>69.625817930779476</v>
      </c>
      <c r="J41" s="25">
        <f t="shared" si="1"/>
        <v>2.9416157517831767</v>
      </c>
      <c r="K41" s="26">
        <v>16.667016009099406</v>
      </c>
      <c r="L41" s="27">
        <f t="shared" si="2"/>
        <v>3.7459305103006235</v>
      </c>
      <c r="M41" s="26">
        <v>18.498423458281977</v>
      </c>
      <c r="N41" s="27">
        <f t="shared" si="3"/>
        <v>2.9018319419572203</v>
      </c>
      <c r="O41" s="26">
        <v>54.299997562422725</v>
      </c>
      <c r="P41" s="27">
        <f t="shared" si="4"/>
        <v>2.4430568986616552</v>
      </c>
      <c r="Q41" s="26">
        <v>34.840741593632515</v>
      </c>
      <c r="R41" s="27">
        <f t="shared" si="5"/>
        <v>3.0329444683582798</v>
      </c>
      <c r="S41" s="26">
        <v>48.723535345654845</v>
      </c>
      <c r="T41" s="27">
        <f t="shared" si="6"/>
        <v>2.4208159169858052</v>
      </c>
      <c r="U41" s="26">
        <v>28.809607651366367</v>
      </c>
      <c r="V41" s="27">
        <f t="shared" si="7"/>
        <v>3.0374212922337027</v>
      </c>
      <c r="W41" s="26">
        <v>56.600266668889923</v>
      </c>
      <c r="X41" s="27">
        <f t="shared" si="8"/>
        <v>3.7426275646254625</v>
      </c>
      <c r="Y41" s="26">
        <v>26.823835847641789</v>
      </c>
      <c r="Z41" s="27">
        <f t="shared" si="9"/>
        <v>2.6521070658440071</v>
      </c>
      <c r="AA41" s="28">
        <v>29.091384829488799</v>
      </c>
      <c r="AB41" s="28">
        <f t="shared" si="10"/>
        <v>1.7890604901851517</v>
      </c>
      <c r="AC41" s="26">
        <v>80.033068582729527</v>
      </c>
      <c r="AD41" s="29">
        <f t="shared" si="11"/>
        <v>2.3741325919610503</v>
      </c>
      <c r="AE41" s="29">
        <v>67.415181099501339</v>
      </c>
      <c r="AF41" s="29">
        <f t="shared" si="12"/>
        <v>3.0594897058295207</v>
      </c>
    </row>
    <row r="42" spans="9:32" x14ac:dyDescent="0.35">
      <c r="I42" s="28">
        <v>69.711584621707885</v>
      </c>
      <c r="J42" s="25">
        <f t="shared" si="1"/>
        <v>2.8952911611017225</v>
      </c>
      <c r="K42" s="26">
        <v>20.930579915141443</v>
      </c>
      <c r="L42" s="27">
        <f t="shared" si="2"/>
        <v>1.0551637654052091</v>
      </c>
      <c r="M42" s="26">
        <v>15.193961402834297</v>
      </c>
      <c r="N42" s="27">
        <f t="shared" si="3"/>
        <v>3.9367564058366091</v>
      </c>
      <c r="O42" s="26">
        <v>55.806988331906041</v>
      </c>
      <c r="P42" s="27">
        <f t="shared" si="4"/>
        <v>3.5728346668102837</v>
      </c>
      <c r="Q42" s="26">
        <v>35.07073617151967</v>
      </c>
      <c r="R42" s="27">
        <f t="shared" si="5"/>
        <v>2.9155151613589512</v>
      </c>
      <c r="S42" s="26">
        <v>48.576932544652713</v>
      </c>
      <c r="T42" s="27">
        <f t="shared" si="6"/>
        <v>2.5432594189282574</v>
      </c>
      <c r="U42" s="26">
        <v>29.024433965477947</v>
      </c>
      <c r="V42" s="27">
        <f t="shared" si="7"/>
        <v>2.9286914791848422</v>
      </c>
      <c r="W42" s="26">
        <v>56.954384113290097</v>
      </c>
      <c r="X42" s="27">
        <f t="shared" si="8"/>
        <v>3.6550014287753592</v>
      </c>
      <c r="Y42" s="26">
        <v>27.811787374864629</v>
      </c>
      <c r="Z42" s="27">
        <f t="shared" si="9"/>
        <v>1.4596327155213229</v>
      </c>
      <c r="AA42" s="28">
        <v>29.649877217989385</v>
      </c>
      <c r="AB42" s="28">
        <f t="shared" si="10"/>
        <v>-0.91903430565083577</v>
      </c>
      <c r="AC42" s="26">
        <v>79.541916124924057</v>
      </c>
      <c r="AD42" s="29">
        <f t="shared" si="11"/>
        <v>2.7506764097503678</v>
      </c>
      <c r="AE42" s="29">
        <v>66.320158026275365</v>
      </c>
      <c r="AF42" s="29">
        <f t="shared" si="12"/>
        <v>3.4740421645506574</v>
      </c>
    </row>
    <row r="43" spans="9:32" x14ac:dyDescent="0.35">
      <c r="I43" s="28">
        <v>73.141642274455521</v>
      </c>
      <c r="J43" s="25">
        <f t="shared" si="1"/>
        <v>5.0883250269208045</v>
      </c>
      <c r="K43" s="26">
        <v>20.483064622042033</v>
      </c>
      <c r="L43" s="27">
        <f t="shared" si="2"/>
        <v>1.4322014156761198</v>
      </c>
      <c r="M43" s="26">
        <v>19.953458510008776</v>
      </c>
      <c r="N43" s="27">
        <f t="shared" si="3"/>
        <v>1.2966757737356125</v>
      </c>
      <c r="O43" s="26">
        <v>52.5505708478576</v>
      </c>
      <c r="P43" s="27">
        <f t="shared" si="4"/>
        <v>3.3673797392818199</v>
      </c>
      <c r="Q43" s="26">
        <v>36.026046369903192</v>
      </c>
      <c r="R43" s="27">
        <f t="shared" si="5"/>
        <v>2.1866372828318603</v>
      </c>
      <c r="S43" s="26">
        <v>43.003208342550828</v>
      </c>
      <c r="T43" s="27">
        <f t="shared" si="6"/>
        <v>4.2262249289972313</v>
      </c>
      <c r="U43" s="26">
        <v>28.819887731435074</v>
      </c>
      <c r="V43" s="27">
        <f t="shared" si="7"/>
        <v>3.0324789368819114</v>
      </c>
      <c r="W43" s="26">
        <v>58.151046061539645</v>
      </c>
      <c r="X43" s="27">
        <f t="shared" si="8"/>
        <v>3.2846994029627852</v>
      </c>
      <c r="Y43" s="26">
        <v>26.531858892272446</v>
      </c>
      <c r="Z43" s="27">
        <f t="shared" si="9"/>
        <v>2.8392926588457126</v>
      </c>
      <c r="AA43" s="28">
        <v>26.70374755561101</v>
      </c>
      <c r="AB43" s="28">
        <f t="shared" si="10"/>
        <v>3.3965265133991287</v>
      </c>
      <c r="AC43" s="26">
        <v>77.062542147759572</v>
      </c>
      <c r="AD43" s="29">
        <f t="shared" si="11"/>
        <v>3.6999913888523159</v>
      </c>
      <c r="AE43" s="29">
        <v>66.252556433493737</v>
      </c>
      <c r="AF43" s="29">
        <f t="shared" si="12"/>
        <v>3.4947764661181693</v>
      </c>
    </row>
    <row r="44" spans="9:32" x14ac:dyDescent="0.35">
      <c r="I44" s="28">
        <v>70.8098073286626</v>
      </c>
      <c r="J44" s="25">
        <f t="shared" si="1"/>
        <v>1.9610155361516992</v>
      </c>
      <c r="K44" s="26">
        <v>20.324203445316684</v>
      </c>
      <c r="L44" s="27">
        <f t="shared" si="2"/>
        <v>1.7538014505118611</v>
      </c>
      <c r="M44" s="26">
        <v>19.188421059175461</v>
      </c>
      <c r="N44" s="27">
        <f t="shared" si="3"/>
        <v>2.4254656789159945</v>
      </c>
      <c r="O44" s="26">
        <v>56.178908277449551</v>
      </c>
      <c r="P44" s="27">
        <f t="shared" si="4"/>
        <v>4.2878451809543456</v>
      </c>
      <c r="Q44" s="26">
        <v>36.192082233792725</v>
      </c>
      <c r="R44" s="27">
        <f t="shared" si="5"/>
        <v>1.9802920233084422</v>
      </c>
      <c r="S44" s="26">
        <v>44.319726597046667</v>
      </c>
      <c r="T44" s="27">
        <f t="shared" si="6"/>
        <v>4.0126486012168607</v>
      </c>
      <c r="U44" s="26">
        <v>27.362433497796697</v>
      </c>
      <c r="V44" s="27">
        <f t="shared" si="7"/>
        <v>3.5645384347694824</v>
      </c>
      <c r="W44" s="26">
        <v>59.178221819798146</v>
      </c>
      <c r="X44" s="27">
        <f t="shared" si="8"/>
        <v>2.7990601966754882</v>
      </c>
      <c r="Y44" s="26">
        <v>27.441126378786468</v>
      </c>
      <c r="Z44" s="27">
        <f t="shared" si="9"/>
        <v>2.0808141326735643</v>
      </c>
      <c r="AA44" s="28">
        <v>25.873698076654748</v>
      </c>
      <c r="AB44" s="28">
        <f t="shared" si="10"/>
        <v>3.6418060719878831</v>
      </c>
      <c r="AC44" s="26">
        <v>77.432173078893925</v>
      </c>
      <c r="AD44" s="29">
        <f t="shared" si="11"/>
        <v>3.6041558242118055</v>
      </c>
      <c r="AE44" s="29">
        <v>66.388114587337014</v>
      </c>
      <c r="AF44" s="29">
        <f t="shared" si="12"/>
        <v>3.4527564622373981</v>
      </c>
    </row>
    <row r="45" spans="9:32" x14ac:dyDescent="0.35">
      <c r="I45" s="28">
        <v>71.372957183295043</v>
      </c>
      <c r="J45" s="25">
        <f t="shared" si="1"/>
        <v>0.38868633120419743</v>
      </c>
      <c r="K45" s="26">
        <v>17.036346205003568</v>
      </c>
      <c r="L45" s="27">
        <f t="shared" si="2"/>
        <v>3.6546785270036874</v>
      </c>
      <c r="M45" s="26">
        <v>17.927063138742646</v>
      </c>
      <c r="N45" s="27">
        <f t="shared" si="3"/>
        <v>3.1747597884117389</v>
      </c>
      <c r="O45" s="26">
        <v>49.918567111980444</v>
      </c>
      <c r="P45" s="27">
        <f t="shared" si="4"/>
        <v>4.0131791701236228</v>
      </c>
      <c r="Q45" s="26">
        <v>38.375303274246484</v>
      </c>
      <c r="R45" s="27">
        <f t="shared" si="5"/>
        <v>4.9827399490475566</v>
      </c>
      <c r="S45" s="26">
        <v>44.850286773099647</v>
      </c>
      <c r="T45" s="27">
        <f t="shared" si="6"/>
        <v>3.9117734637429455</v>
      </c>
      <c r="U45" s="26">
        <v>31.955096321549622</v>
      </c>
      <c r="V45" s="27">
        <f t="shared" si="7"/>
        <v>4.6637675809452546</v>
      </c>
      <c r="W45" s="26">
        <v>60.541799035430508</v>
      </c>
      <c r="X45" s="27">
        <f t="shared" si="8"/>
        <v>1.02726920795822</v>
      </c>
      <c r="Y45" s="26">
        <v>24.826074082224018</v>
      </c>
      <c r="Z45" s="27">
        <f t="shared" si="9"/>
        <v>3.5310996077851304</v>
      </c>
      <c r="AA45" s="28">
        <v>25.870304043878985</v>
      </c>
      <c r="AB45" s="28">
        <f t="shared" si="10"/>
        <v>3.6426950820783</v>
      </c>
      <c r="AC45" s="26">
        <v>80.47640563408099</v>
      </c>
      <c r="AD45" s="29">
        <f t="shared" si="11"/>
        <v>1.8418695873734832</v>
      </c>
      <c r="AE45" s="29">
        <v>68.287836463570713</v>
      </c>
      <c r="AF45" s="29">
        <f t="shared" si="12"/>
        <v>2.5329126152539883</v>
      </c>
    </row>
    <row r="46" spans="9:32" x14ac:dyDescent="0.35">
      <c r="I46" s="28">
        <v>66.865882322874711</v>
      </c>
      <c r="J46" s="25">
        <f t="shared" si="1"/>
        <v>3.8404365680201216</v>
      </c>
      <c r="K46" s="26">
        <v>12.70164333682736</v>
      </c>
      <c r="L46" s="27">
        <f t="shared" si="2"/>
        <v>4.4067451155989552</v>
      </c>
      <c r="M46" s="26">
        <v>18.102402305291172</v>
      </c>
      <c r="N46" s="27">
        <f t="shared" si="3"/>
        <v>3.0986354351071581</v>
      </c>
      <c r="O46" s="26">
        <v>54.180211156798194</v>
      </c>
      <c r="P46" s="27">
        <f t="shared" si="4"/>
        <v>2.5420767140151881</v>
      </c>
      <c r="Q46" s="26">
        <v>33.355974583799153</v>
      </c>
      <c r="R46" s="27">
        <f t="shared" si="5"/>
        <v>3.5725123330567543</v>
      </c>
      <c r="S46" s="26">
        <v>45.639989803358091</v>
      </c>
      <c r="T46" s="27">
        <f t="shared" si="6"/>
        <v>3.7398219235023986</v>
      </c>
      <c r="U46" s="26">
        <v>29.096086656972606</v>
      </c>
      <c r="V46" s="27">
        <f t="shared" si="7"/>
        <v>2.8896278208762212</v>
      </c>
      <c r="W46" s="26">
        <v>55.759585863030416</v>
      </c>
      <c r="X46" s="27">
        <f t="shared" si="8"/>
        <v>3.9242590164794162</v>
      </c>
      <c r="Y46" s="26">
        <v>26.824625067244948</v>
      </c>
      <c r="Z46" s="27">
        <f t="shared" si="9"/>
        <v>2.6515504914105694</v>
      </c>
      <c r="AA46" s="28">
        <v>26.789567459305921</v>
      </c>
      <c r="AB46" s="28">
        <f t="shared" si="10"/>
        <v>3.3673648504109774</v>
      </c>
      <c r="AC46" s="26">
        <v>77.528946068922139</v>
      </c>
      <c r="AD46" s="29">
        <f t="shared" si="11"/>
        <v>3.5774705966200622</v>
      </c>
      <c r="AE46" s="29">
        <v>65.605685791986687</v>
      </c>
      <c r="AF46" s="29">
        <f t="shared" si="12"/>
        <v>3.6740609424316202</v>
      </c>
    </row>
    <row r="47" spans="9:32" x14ac:dyDescent="0.35">
      <c r="I47" s="28">
        <v>68.578707148297681</v>
      </c>
      <c r="J47" s="25">
        <f t="shared" si="1"/>
        <v>3.3815911683165694</v>
      </c>
      <c r="K47" s="26">
        <v>18.485104974728277</v>
      </c>
      <c r="L47" s="27">
        <f t="shared" si="2"/>
        <v>3.1850089561168247</v>
      </c>
      <c r="M47" s="26">
        <v>18.438464388012036</v>
      </c>
      <c r="N47" s="27">
        <f t="shared" si="3"/>
        <v>2.9342323613796677</v>
      </c>
      <c r="O47" s="26">
        <v>55.19955646841845</v>
      </c>
      <c r="P47" s="27">
        <f t="shared" si="4"/>
        <v>0.92130902556927297</v>
      </c>
      <c r="Q47" s="26">
        <v>38.204502678495977</v>
      </c>
      <c r="R47" s="27">
        <f t="shared" si="5"/>
        <v>4.8582100440003471</v>
      </c>
      <c r="S47" s="26">
        <v>48.539335907727974</v>
      </c>
      <c r="T47" s="27">
        <f t="shared" si="6"/>
        <v>2.5723857256334868</v>
      </c>
      <c r="U47" s="26">
        <v>26.154269248156734</v>
      </c>
      <c r="V47" s="27">
        <f t="shared" si="7"/>
        <v>3.8587232405094065</v>
      </c>
      <c r="W47" s="26">
        <v>60.615963643563965</v>
      </c>
      <c r="X47" s="27">
        <f t="shared" si="8"/>
        <v>0.7187082255456928</v>
      </c>
      <c r="Y47" s="26">
        <v>21.952966142433144</v>
      </c>
      <c r="Z47" s="27">
        <f t="shared" si="9"/>
        <v>4.1414283607576667</v>
      </c>
      <c r="AA47" s="28">
        <v>28.139362678121557</v>
      </c>
      <c r="AB47" s="28">
        <f t="shared" si="10"/>
        <v>2.7411012461412034</v>
      </c>
      <c r="AC47" s="26">
        <v>81.00029824519639</v>
      </c>
      <c r="AD47" s="29">
        <f t="shared" si="11"/>
        <v>6.7093151683123312E-2</v>
      </c>
      <c r="AE47" s="29">
        <v>64.422984299415646</v>
      </c>
      <c r="AF47" s="29">
        <f t="shared" si="12"/>
        <v>3.9364940249060534</v>
      </c>
    </row>
    <row r="48" spans="9:32" x14ac:dyDescent="0.35">
      <c r="I48" s="28">
        <v>68.166271208491096</v>
      </c>
      <c r="J48" s="25">
        <f t="shared" si="1"/>
        <v>3.5127954498450595</v>
      </c>
      <c r="K48" s="26">
        <v>19.159530629530195</v>
      </c>
      <c r="L48" s="27">
        <f t="shared" si="2"/>
        <v>2.8578054238374353</v>
      </c>
      <c r="M48" s="26">
        <v>20.028726662720501</v>
      </c>
      <c r="N48" s="27">
        <f t="shared" si="3"/>
        <v>1.0662398498710284</v>
      </c>
      <c r="O48" s="26">
        <v>55.450482150538548</v>
      </c>
      <c r="P48" s="27">
        <f t="shared" si="4"/>
        <v>-5.7076565141972271</v>
      </c>
      <c r="Q48" s="26">
        <v>36.964632275594283</v>
      </c>
      <c r="R48" s="27">
        <f t="shared" si="5"/>
        <v>1.5699526787047862</v>
      </c>
      <c r="S48" s="26">
        <v>44.526199166599156</v>
      </c>
      <c r="T48" s="27">
        <f t="shared" si="6"/>
        <v>3.9745920985910308</v>
      </c>
      <c r="U48" s="26">
        <v>28.525559257358616</v>
      </c>
      <c r="V48" s="27">
        <f t="shared" si="7"/>
        <v>3.1651327156923803</v>
      </c>
      <c r="W48" s="26">
        <v>53.810621011417311</v>
      </c>
      <c r="X48" s="27">
        <f t="shared" si="8"/>
        <v>4.2499970763190671</v>
      </c>
      <c r="Y48" s="26">
        <v>26.173234039621882</v>
      </c>
      <c r="Z48" s="27">
        <f t="shared" si="9"/>
        <v>3.0296462220078326</v>
      </c>
      <c r="AA48" s="28">
        <v>25.871917477905434</v>
      </c>
      <c r="AB48" s="28">
        <f t="shared" si="10"/>
        <v>3.6422725685852892</v>
      </c>
      <c r="AC48" s="26">
        <v>79.006043788259348</v>
      </c>
      <c r="AD48" s="29">
        <f t="shared" si="11"/>
        <v>3.0450908313408749</v>
      </c>
      <c r="AE48" s="29">
        <v>70.256272358133046</v>
      </c>
      <c r="AF48" s="29">
        <f t="shared" si="12"/>
        <v>4.2618677129596092</v>
      </c>
    </row>
    <row r="49" spans="9:32" x14ac:dyDescent="0.35">
      <c r="I49" s="28">
        <v>66.591248201693872</v>
      </c>
      <c r="J49" s="25">
        <f t="shared" si="1"/>
        <v>3.8977644662862896</v>
      </c>
      <c r="K49" s="26">
        <v>18.192892162823789</v>
      </c>
      <c r="L49" s="27">
        <f t="shared" si="2"/>
        <v>3.299151107497194</v>
      </c>
      <c r="M49" s="26">
        <v>18.241439490477863</v>
      </c>
      <c r="N49" s="27">
        <f t="shared" si="3"/>
        <v>3.0338615038465666</v>
      </c>
      <c r="O49" s="26">
        <v>53.304590247896698</v>
      </c>
      <c r="P49" s="27">
        <f t="shared" si="4"/>
        <v>3.066295087362175</v>
      </c>
      <c r="Q49" s="26">
        <v>30.068908223276821</v>
      </c>
      <c r="R49" s="27">
        <f t="shared" si="5"/>
        <v>4.2264920584172589</v>
      </c>
      <c r="S49" s="26">
        <v>45.118942183700121</v>
      </c>
      <c r="T49" s="27">
        <f t="shared" si="6"/>
        <v>3.8565308104329525</v>
      </c>
      <c r="U49" s="26">
        <v>31.270588988217281</v>
      </c>
      <c r="V49" s="27">
        <f t="shared" si="7"/>
        <v>3.6265808755136244</v>
      </c>
      <c r="W49" s="26">
        <v>56.354221776860065</v>
      </c>
      <c r="X49" s="27">
        <f t="shared" si="8"/>
        <v>3.7992842199741443</v>
      </c>
      <c r="Y49" s="26">
        <v>24.896790946160298</v>
      </c>
      <c r="Z49" s="27">
        <f t="shared" si="9"/>
        <v>3.5101816015764498</v>
      </c>
      <c r="AA49" s="28">
        <v>28.661467295457332</v>
      </c>
      <c r="AB49" s="28">
        <f t="shared" si="10"/>
        <v>2.3304923671527162</v>
      </c>
      <c r="AC49" s="26">
        <v>80.680680545441945</v>
      </c>
      <c r="AD49" s="29">
        <f t="shared" si="11"/>
        <v>1.4505763072430355</v>
      </c>
      <c r="AE49" s="29">
        <v>69.353381323702592</v>
      </c>
      <c r="AF49" s="29">
        <f t="shared" si="12"/>
        <v>0.65993902720455111</v>
      </c>
    </row>
    <row r="50" spans="9:32" x14ac:dyDescent="0.35">
      <c r="I50" s="28">
        <v>70.066028099489344</v>
      </c>
      <c r="J50" s="25">
        <f t="shared" si="1"/>
        <v>2.6772014086142168</v>
      </c>
      <c r="K50" s="26">
        <v>18.235951751170113</v>
      </c>
      <c r="L50" s="27">
        <f t="shared" si="2"/>
        <v>3.2831281958482563</v>
      </c>
      <c r="M50" s="26">
        <v>15.59620395380848</v>
      </c>
      <c r="N50" s="27">
        <f t="shared" si="3"/>
        <v>3.8550221889975487</v>
      </c>
      <c r="O50" s="26">
        <v>50.128096497775282</v>
      </c>
      <c r="P50" s="27">
        <f t="shared" si="4"/>
        <v>3.9745691112579449</v>
      </c>
      <c r="Q50" s="26">
        <v>33.409088244849976</v>
      </c>
      <c r="R50" s="27">
        <f t="shared" si="5"/>
        <v>3.5574828735331825</v>
      </c>
      <c r="S50" s="26">
        <v>45.015967679800944</v>
      </c>
      <c r="T50" s="27">
        <f t="shared" si="6"/>
        <v>3.8780672882587925</v>
      </c>
      <c r="U50" s="26">
        <v>29.780890876737221</v>
      </c>
      <c r="V50" s="27">
        <f t="shared" si="7"/>
        <v>2.4104140320033194</v>
      </c>
      <c r="W50" s="26">
        <v>58.542176694237661</v>
      </c>
      <c r="X50" s="27">
        <f t="shared" si="8"/>
        <v>3.1263065097888552</v>
      </c>
      <c r="Y50" s="26">
        <v>28.394411870468439</v>
      </c>
      <c r="Z50" s="27">
        <f t="shared" si="9"/>
        <v>2.7225227332183426</v>
      </c>
      <c r="AA50" s="28">
        <v>27.754642790682674</v>
      </c>
      <c r="AB50" s="28">
        <f t="shared" si="10"/>
        <v>2.9627569314837374</v>
      </c>
      <c r="AC50" s="26">
        <v>80.121307600134514</v>
      </c>
      <c r="AD50" s="29">
        <f t="shared" si="11"/>
        <v>2.2884153283880222</v>
      </c>
      <c r="AE50" s="29">
        <v>70.74785488935872</v>
      </c>
      <c r="AF50" s="29">
        <f t="shared" si="12"/>
        <v>4.7883298321753394</v>
      </c>
    </row>
    <row r="51" spans="9:32" x14ac:dyDescent="0.35">
      <c r="I51" s="28">
        <v>65.253635579546341</v>
      </c>
      <c r="J51" s="25">
        <f t="shared" si="1"/>
        <v>4.1378550649298536</v>
      </c>
      <c r="K51" s="26">
        <v>17.212343166854264</v>
      </c>
      <c r="L51" s="27">
        <f t="shared" si="2"/>
        <v>3.6080793724091773</v>
      </c>
      <c r="M51" s="26">
        <v>17.459793676050065</v>
      </c>
      <c r="N51" s="27">
        <f t="shared" si="3"/>
        <v>3.3531887810076615</v>
      </c>
      <c r="O51" s="26">
        <v>51.096148327273546</v>
      </c>
      <c r="P51" s="27">
        <f t="shared" si="4"/>
        <v>3.7738329765318874</v>
      </c>
      <c r="Q51" s="26">
        <v>33.052221565484068</v>
      </c>
      <c r="R51" s="27">
        <f t="shared" si="5"/>
        <v>3.6543776799321823</v>
      </c>
      <c r="S51" s="26">
        <v>46.318353244472704</v>
      </c>
      <c r="T51" s="27">
        <f t="shared" si="6"/>
        <v>3.5640772725008061</v>
      </c>
      <c r="U51" s="26">
        <v>29.851048378861982</v>
      </c>
      <c r="V51" s="27">
        <f t="shared" si="7"/>
        <v>2.345356887290003</v>
      </c>
      <c r="W51" s="26">
        <v>57.249239142973337</v>
      </c>
      <c r="X51" s="27">
        <f t="shared" si="8"/>
        <v>3.5756834898350629</v>
      </c>
      <c r="Y51" s="26">
        <v>26.363787050015393</v>
      </c>
      <c r="Z51" s="27">
        <f t="shared" si="9"/>
        <v>2.9330257562126949</v>
      </c>
      <c r="AA51" s="28">
        <v>25.232839493868269</v>
      </c>
      <c r="AB51" s="28">
        <f t="shared" si="10"/>
        <v>3.7970448619858299</v>
      </c>
      <c r="AC51" s="26">
        <v>76.279877582839859</v>
      </c>
      <c r="AD51" s="29">
        <f t="shared" si="11"/>
        <v>3.8768848628625174</v>
      </c>
      <c r="AE51" s="29">
        <v>68.750812176772584</v>
      </c>
      <c r="AF51" s="29">
        <f t="shared" si="12"/>
        <v>2.0744749582978335</v>
      </c>
    </row>
    <row r="52" spans="9:32" x14ac:dyDescent="0.35">
      <c r="I52" s="28">
        <v>50</v>
      </c>
      <c r="J52" s="25">
        <f t="shared" si="1"/>
        <v>5.37158926689205</v>
      </c>
      <c r="K52" s="26">
        <v>19.43612872096034</v>
      </c>
      <c r="L52" s="27">
        <f t="shared" si="2"/>
        <v>2.6849362800084595</v>
      </c>
      <c r="M52" s="26">
        <v>17.638492923495829</v>
      </c>
      <c r="N52" s="27">
        <f t="shared" si="3"/>
        <v>3.2886546619731263</v>
      </c>
      <c r="O52" s="26">
        <v>52.879293025804294</v>
      </c>
      <c r="P52" s="27">
        <f t="shared" si="4"/>
        <v>3.2470827114384586</v>
      </c>
      <c r="Q52" s="26">
        <v>38.748069193093954</v>
      </c>
      <c r="R52" s="27">
        <f t="shared" si="5"/>
        <v>5.210306103433239</v>
      </c>
      <c r="S52" s="26">
        <v>48.452944150865427</v>
      </c>
      <c r="T52" s="27">
        <f t="shared" si="6"/>
        <v>2.6362641963570539</v>
      </c>
      <c r="U52" s="26">
        <v>26.413970572379785</v>
      </c>
      <c r="V52" s="27">
        <f t="shared" si="7"/>
        <v>3.8023816725621855</v>
      </c>
      <c r="W52" s="26">
        <v>60.436311610028881</v>
      </c>
      <c r="X52" s="27">
        <f t="shared" si="8"/>
        <v>1.3476318548438984</v>
      </c>
      <c r="Y52" s="26">
        <v>12</v>
      </c>
      <c r="Z52" s="27">
        <f t="shared" si="9"/>
        <v>5.0901994383860645</v>
      </c>
      <c r="AA52" s="28">
        <v>25.091952745890129</v>
      </c>
      <c r="AB52" s="28">
        <f t="shared" si="10"/>
        <v>3.8281662574446207</v>
      </c>
      <c r="AC52" s="26">
        <v>50</v>
      </c>
      <c r="AD52" s="29">
        <f t="shared" si="11"/>
        <v>5.740025610316593</v>
      </c>
      <c r="AE52" s="29">
        <v>66.021241013974503</v>
      </c>
      <c r="AF52" s="29">
        <f t="shared" si="12"/>
        <v>3.5626379247684405</v>
      </c>
    </row>
    <row r="53" spans="9:32" x14ac:dyDescent="0.35">
      <c r="I53" s="28">
        <v>68.645619162665866</v>
      </c>
      <c r="J53" s="25">
        <f t="shared" si="1"/>
        <v>3.3585828791445995</v>
      </c>
      <c r="K53" s="26">
        <v>18.185776592846288</v>
      </c>
      <c r="L53" s="27">
        <f t="shared" si="2"/>
        <v>3.3017743402178175</v>
      </c>
      <c r="M53" s="26">
        <v>17.937171827510465</v>
      </c>
      <c r="N53" s="27">
        <f t="shared" si="3"/>
        <v>3.1705249833873985</v>
      </c>
      <c r="O53" s="26">
        <v>53.743912677485156</v>
      </c>
      <c r="P53" s="27">
        <f t="shared" si="4"/>
        <v>2.8372648418428752</v>
      </c>
      <c r="Q53" s="26">
        <v>33.107686864481835</v>
      </c>
      <c r="R53" s="27">
        <f t="shared" si="5"/>
        <v>3.6399205916841315</v>
      </c>
      <c r="S53" s="26">
        <v>43.016971654581688</v>
      </c>
      <c r="T53" s="27">
        <f t="shared" si="6"/>
        <v>4.2242124390327938</v>
      </c>
      <c r="U53" s="26">
        <v>28.841231276385628</v>
      </c>
      <c r="V53" s="27">
        <f t="shared" si="7"/>
        <v>3.0221389245972192</v>
      </c>
      <c r="W53" s="26">
        <v>58.75860909621472</v>
      </c>
      <c r="X53" s="27">
        <f t="shared" si="8"/>
        <v>3.0265197640060153</v>
      </c>
      <c r="Y53" s="26">
        <v>26.979061732055758</v>
      </c>
      <c r="Z53" s="27">
        <f t="shared" si="9"/>
        <v>2.5362043606652733</v>
      </c>
      <c r="AA53" s="28">
        <v>31.087184104926326</v>
      </c>
      <c r="AB53" s="28">
        <f t="shared" si="10"/>
        <v>4.9397953460142991</v>
      </c>
      <c r="AC53" s="26">
        <v>79.094090035956114</v>
      </c>
      <c r="AD53" s="29">
        <f t="shared" si="11"/>
        <v>3.0022846190701604</v>
      </c>
      <c r="AE53" s="29">
        <v>65.08187947735442</v>
      </c>
      <c r="AF53" s="29">
        <f t="shared" si="12"/>
        <v>3.7988474278314963</v>
      </c>
    </row>
    <row r="54" spans="9:32" x14ac:dyDescent="0.35">
      <c r="I54" s="28">
        <v>67.441703310870608</v>
      </c>
      <c r="J54" s="25">
        <f t="shared" si="1"/>
        <v>3.7083776362581595</v>
      </c>
      <c r="K54" s="26">
        <v>5</v>
      </c>
      <c r="L54" s="27">
        <f t="shared" si="2"/>
        <v>5.0690208910040031</v>
      </c>
      <c r="M54" s="26">
        <v>10</v>
      </c>
      <c r="N54" s="27">
        <f t="shared" si="3"/>
        <v>4.6365884665476749</v>
      </c>
      <c r="O54" s="26">
        <v>40</v>
      </c>
      <c r="P54" s="27">
        <f t="shared" si="4"/>
        <v>5.0402467936562951</v>
      </c>
      <c r="Q54" s="26">
        <v>35.740889256743301</v>
      </c>
      <c r="R54" s="27">
        <f t="shared" si="5"/>
        <v>2.4644307856321901</v>
      </c>
      <c r="S54" s="26">
        <v>43.19038715832508</v>
      </c>
      <c r="T54" s="27">
        <f t="shared" si="6"/>
        <v>4.1985021639709936</v>
      </c>
      <c r="U54" s="26">
        <v>29.664397261796648</v>
      </c>
      <c r="V54" s="27">
        <f t="shared" si="7"/>
        <v>2.5098844302626215</v>
      </c>
      <c r="W54" s="26">
        <v>57.922833720825544</v>
      </c>
      <c r="X54" s="27">
        <f t="shared" si="8"/>
        <v>3.3667122213424103</v>
      </c>
      <c r="Y54" s="26">
        <v>26.034098891449734</v>
      </c>
      <c r="Z54" s="27">
        <f t="shared" si="9"/>
        <v>3.0947294272359458</v>
      </c>
      <c r="AA54" s="28">
        <v>10</v>
      </c>
      <c r="AB54" s="28">
        <f t="shared" si="10"/>
        <v>5.2826841839220462</v>
      </c>
      <c r="AC54" s="26">
        <v>78.035653022992008</v>
      </c>
      <c r="AD54" s="29">
        <f t="shared" si="11"/>
        <v>3.4247787204809246</v>
      </c>
      <c r="AE54" s="29">
        <v>65.466342724835243</v>
      </c>
      <c r="AF54" s="29">
        <f t="shared" si="12"/>
        <v>3.7088061020764576</v>
      </c>
    </row>
    <row r="55" spans="9:32" x14ac:dyDescent="0.35">
      <c r="I55" s="28">
        <v>66.535072934731289</v>
      </c>
      <c r="J55" s="25">
        <f t="shared" si="1"/>
        <v>3.9090964129272061</v>
      </c>
      <c r="K55" s="26">
        <v>20.576045159610864</v>
      </c>
      <c r="L55" s="27">
        <f t="shared" si="2"/>
        <v>1.1811451251026801</v>
      </c>
      <c r="M55" s="26">
        <v>16.418289325918192</v>
      </c>
      <c r="N55" s="27">
        <f t="shared" si="3"/>
        <v>3.6637875484956255</v>
      </c>
      <c r="O55" s="26">
        <v>53.454955120004932</v>
      </c>
      <c r="P55" s="27">
        <f t="shared" si="4"/>
        <v>2.9936596646926494</v>
      </c>
      <c r="Q55" s="26">
        <v>37.31938515072256</v>
      </c>
      <c r="R55" s="27">
        <f t="shared" si="5"/>
        <v>3.6958974764636756</v>
      </c>
      <c r="S55" s="26">
        <v>45.369314724948765</v>
      </c>
      <c r="T55" s="27">
        <f t="shared" si="6"/>
        <v>3.8021466409651183</v>
      </c>
      <c r="U55" s="26">
        <v>27.296924810065082</v>
      </c>
      <c r="V55" s="27">
        <f t="shared" si="7"/>
        <v>3.5829141050941145</v>
      </c>
      <c r="W55" s="26">
        <v>57.020533668754034</v>
      </c>
      <c r="X55" s="27">
        <f t="shared" si="8"/>
        <v>3.6377461681812675</v>
      </c>
      <c r="Y55" s="26">
        <v>24.588733164843887</v>
      </c>
      <c r="Z55" s="27">
        <f t="shared" si="9"/>
        <v>3.5982685266955481</v>
      </c>
      <c r="AA55" s="28">
        <v>26.047009290802574</v>
      </c>
      <c r="AB55" s="28">
        <f t="shared" si="10"/>
        <v>3.5953262719115187</v>
      </c>
      <c r="AC55" s="26">
        <v>79.041618134337753</v>
      </c>
      <c r="AD55" s="29">
        <f t="shared" si="11"/>
        <v>3.0280153324167456</v>
      </c>
      <c r="AE55" s="29">
        <v>63.624603373587767</v>
      </c>
      <c r="AF55" s="29">
        <f t="shared" si="12"/>
        <v>4.0813007583136169</v>
      </c>
    </row>
    <row r="56" spans="9:32" x14ac:dyDescent="0.35">
      <c r="I56" s="28">
        <v>69.687322631178276</v>
      </c>
      <c r="J56" s="25">
        <f t="shared" si="1"/>
        <v>2.9086147450401261</v>
      </c>
      <c r="K56" s="26">
        <v>14.397239416926181</v>
      </c>
      <c r="L56" s="27">
        <f t="shared" si="2"/>
        <v>4.1750971783109208</v>
      </c>
      <c r="M56" s="26">
        <v>10</v>
      </c>
      <c r="N56" s="27">
        <f t="shared" si="3"/>
        <v>4.6365884665476749</v>
      </c>
      <c r="O56" s="26">
        <v>40</v>
      </c>
      <c r="P56" s="27">
        <f t="shared" si="4"/>
        <v>5.0402467936562951</v>
      </c>
      <c r="Q56" s="26">
        <v>36.1944083520305</v>
      </c>
      <c r="R56" s="27">
        <f t="shared" si="5"/>
        <v>1.9770761419314919</v>
      </c>
      <c r="S56" s="26">
        <v>43.430022902813079</v>
      </c>
      <c r="T56" s="27">
        <f t="shared" si="6"/>
        <v>4.1618499773870159</v>
      </c>
      <c r="U56" s="26">
        <v>27.257175956270856</v>
      </c>
      <c r="V56" s="27">
        <f t="shared" si="7"/>
        <v>3.5939015499110734</v>
      </c>
      <c r="W56" s="26">
        <v>55.157083758216494</v>
      </c>
      <c r="X56" s="27">
        <f t="shared" si="8"/>
        <v>4.0367256879124689</v>
      </c>
      <c r="Y56" s="26">
        <v>24.788314582460721</v>
      </c>
      <c r="Z56" s="27">
        <f t="shared" si="9"/>
        <v>3.542092196028221</v>
      </c>
      <c r="AA56" s="28">
        <v>28.00184698383179</v>
      </c>
      <c r="AB56" s="28">
        <f t="shared" si="10"/>
        <v>2.8260824748001454</v>
      </c>
      <c r="AC56" s="26">
        <v>78.069724717050548</v>
      </c>
      <c r="AD56" s="29">
        <f t="shared" si="11"/>
        <v>3.4136241936991061</v>
      </c>
      <c r="AE56" s="29">
        <v>67.572876491924049</v>
      </c>
      <c r="AF56" s="29">
        <f t="shared" si="12"/>
        <v>2.9826329855827778</v>
      </c>
    </row>
    <row r="57" spans="9:32" x14ac:dyDescent="0.35">
      <c r="I57" s="28">
        <v>71.520461363756112</v>
      </c>
      <c r="J57" s="25">
        <f t="shared" si="1"/>
        <v>-19.253103180823981</v>
      </c>
      <c r="K57" s="26">
        <v>18.622009635122829</v>
      </c>
      <c r="L57" s="27">
        <f t="shared" si="2"/>
        <v>3.1266929129690615</v>
      </c>
      <c r="M57" s="26">
        <v>16.453292692506562</v>
      </c>
      <c r="N57" s="27">
        <f t="shared" si="3"/>
        <v>3.6547738520072284</v>
      </c>
      <c r="O57" s="26">
        <v>30</v>
      </c>
      <c r="P57" s="27">
        <f t="shared" si="4"/>
        <v>5.5393328274247597</v>
      </c>
      <c r="Q57" s="26">
        <v>20</v>
      </c>
      <c r="R57" s="27">
        <f t="shared" si="5"/>
        <v>5.1308785937483385</v>
      </c>
      <c r="S57" s="26">
        <v>40</v>
      </c>
      <c r="T57" s="27">
        <f t="shared" si="6"/>
        <v>4.5899590023381993</v>
      </c>
      <c r="U57" s="26">
        <v>10</v>
      </c>
      <c r="V57" s="27">
        <f t="shared" si="7"/>
        <v>5.342082931788994</v>
      </c>
      <c r="W57" s="26">
        <v>40</v>
      </c>
      <c r="X57" s="27">
        <f t="shared" si="8"/>
        <v>5.3385539937517246</v>
      </c>
      <c r="Y57" s="26">
        <v>10</v>
      </c>
      <c r="Z57" s="27">
        <f t="shared" si="9"/>
        <v>5.2063240661164825</v>
      </c>
      <c r="AA57" s="28">
        <v>10</v>
      </c>
      <c r="AB57" s="28">
        <f t="shared" si="10"/>
        <v>5.2826841839220462</v>
      </c>
      <c r="AC57" s="26">
        <v>75.963650566407281</v>
      </c>
      <c r="AD57" s="29">
        <f t="shared" si="11"/>
        <v>3.9403358254916956</v>
      </c>
      <c r="AE57" s="29">
        <v>68.856865607144769</v>
      </c>
      <c r="AF57" s="29">
        <f t="shared" si="12"/>
        <v>1.9314969959253594</v>
      </c>
    </row>
    <row r="58" spans="9:32" x14ac:dyDescent="0.35">
      <c r="I58" s="28">
        <v>66.090085431279334</v>
      </c>
      <c r="J58" s="25">
        <f t="shared" si="1"/>
        <v>3.994593457035748</v>
      </c>
      <c r="K58" s="26">
        <v>22.141851558427557</v>
      </c>
      <c r="L58" s="27">
        <f t="shared" si="2"/>
        <v>4.82027841923881</v>
      </c>
      <c r="M58" s="26">
        <v>18.092039830410751</v>
      </c>
      <c r="N58" s="27">
        <f t="shared" si="3"/>
        <v>3.1032991298657211</v>
      </c>
      <c r="O58" s="26">
        <v>56.173003345602837</v>
      </c>
      <c r="P58" s="27">
        <f t="shared" si="4"/>
        <v>4.2797019929994606</v>
      </c>
      <c r="Q58" s="26">
        <v>34.672516427774568</v>
      </c>
      <c r="R58" s="27">
        <f t="shared" si="5"/>
        <v>3.110868093044044</v>
      </c>
      <c r="S58" s="26">
        <v>48.592365571424963</v>
      </c>
      <c r="T58" s="27">
        <f t="shared" si="6"/>
        <v>2.5310533619348998</v>
      </c>
      <c r="U58" s="26">
        <v>29.060721963294199</v>
      </c>
      <c r="V58" s="27">
        <f t="shared" si="7"/>
        <v>2.909098700651267</v>
      </c>
      <c r="W58" s="26">
        <v>55.908309311025512</v>
      </c>
      <c r="X58" s="27">
        <f t="shared" si="8"/>
        <v>3.8944357398600475</v>
      </c>
      <c r="Y58" s="26">
        <v>27.295002722380037</v>
      </c>
      <c r="Z58" s="27">
        <f t="shared" si="9"/>
        <v>2.2483638142923166</v>
      </c>
      <c r="AA58" s="28">
        <v>26.943316838243021</v>
      </c>
      <c r="AB58" s="28">
        <f t="shared" si="10"/>
        <v>3.3128945482658176</v>
      </c>
      <c r="AC58" s="26">
        <v>78.891829006235156</v>
      </c>
      <c r="AD58" s="29">
        <f t="shared" si="11"/>
        <v>3.098022015768894</v>
      </c>
      <c r="AE58" s="29">
        <v>67.601752214469897</v>
      </c>
      <c r="AF58" s="29">
        <f t="shared" si="12"/>
        <v>2.9678967069110942</v>
      </c>
    </row>
    <row r="59" spans="9:32" x14ac:dyDescent="0.35">
      <c r="I59" s="28">
        <v>69.453389626338463</v>
      </c>
      <c r="J59" s="25">
        <f t="shared" si="1"/>
        <v>3.0287180791263419</v>
      </c>
      <c r="K59" s="26">
        <v>19.243604812591897</v>
      </c>
      <c r="L59" s="27">
        <f t="shared" si="2"/>
        <v>2.8083483127830302</v>
      </c>
      <c r="M59" s="26">
        <v>18.433209185208057</v>
      </c>
      <c r="N59" s="27">
        <f t="shared" si="3"/>
        <v>2.9370227358793408</v>
      </c>
      <c r="O59" s="26">
        <v>51.305975874775719</v>
      </c>
      <c r="P59" s="27">
        <f t="shared" si="4"/>
        <v>3.7244488748489677</v>
      </c>
      <c r="Q59" s="26">
        <v>15</v>
      </c>
      <c r="R59" s="27">
        <f t="shared" si="5"/>
        <v>5.3898279765830086</v>
      </c>
      <c r="S59" s="26">
        <v>45.981158783995184</v>
      </c>
      <c r="T59" s="27">
        <f t="shared" si="6"/>
        <v>3.6552917591309027</v>
      </c>
      <c r="U59" s="26">
        <v>24.109274194944817</v>
      </c>
      <c r="V59" s="27">
        <f t="shared" si="7"/>
        <v>4.2173692251635986</v>
      </c>
      <c r="W59" s="26">
        <v>55.68744279584417</v>
      </c>
      <c r="X59" s="27">
        <f t="shared" si="8"/>
        <v>3.9384115359532128</v>
      </c>
      <c r="Y59" s="26">
        <v>25.930541812181882</v>
      </c>
      <c r="Z59" s="27">
        <f t="shared" si="9"/>
        <v>3.1405610938330546</v>
      </c>
      <c r="AA59" s="28">
        <v>24.756591357495218</v>
      </c>
      <c r="AB59" s="28">
        <f t="shared" si="10"/>
        <v>3.8985681470113667</v>
      </c>
      <c r="AC59" s="26">
        <v>77.511653778846366</v>
      </c>
      <c r="AD59" s="29">
        <f t="shared" si="11"/>
        <v>3.5822915119481844</v>
      </c>
      <c r="AE59" s="29">
        <v>66.747882777734858</v>
      </c>
      <c r="AF59" s="29">
        <f t="shared" si="12"/>
        <v>3.3318351501122638</v>
      </c>
    </row>
    <row r="60" spans="9:32" x14ac:dyDescent="0.35">
      <c r="I60" s="28">
        <v>66.181114662776636</v>
      </c>
      <c r="J60" s="25">
        <f t="shared" si="1"/>
        <v>3.9776883978332283</v>
      </c>
      <c r="K60" s="26">
        <v>14.523802471606682</v>
      </c>
      <c r="L60" s="27">
        <f t="shared" si="2"/>
        <v>4.155447969529348</v>
      </c>
      <c r="M60" s="26">
        <v>16.573002856172156</v>
      </c>
      <c r="N60" s="27">
        <f t="shared" si="3"/>
        <v>3.6233184340005495</v>
      </c>
      <c r="O60" s="26">
        <v>53.967946535038564</v>
      </c>
      <c r="P60" s="27">
        <f t="shared" si="4"/>
        <v>2.6965629141267167</v>
      </c>
      <c r="Q60" s="26">
        <v>36.420628266698181</v>
      </c>
      <c r="R60" s="27">
        <f t="shared" si="5"/>
        <v>1.6012843653725874</v>
      </c>
      <c r="S60" s="26">
        <v>45.80645204587826</v>
      </c>
      <c r="T60" s="27">
        <f t="shared" si="6"/>
        <v>3.6994699697229465</v>
      </c>
      <c r="U60" s="26">
        <v>30.167237223380667</v>
      </c>
      <c r="V60" s="27">
        <f t="shared" si="7"/>
        <v>1.9844587200675541</v>
      </c>
      <c r="W60" s="26">
        <v>60.153082965465927</v>
      </c>
      <c r="X60" s="27">
        <f t="shared" si="8"/>
        <v>1.8992059837731687</v>
      </c>
      <c r="Y60" s="26">
        <v>25.673601937813888</v>
      </c>
      <c r="Z60" s="27">
        <f t="shared" si="9"/>
        <v>3.245955154869999</v>
      </c>
      <c r="AA60" s="28">
        <v>25.187804076268314</v>
      </c>
      <c r="AB60" s="28">
        <f t="shared" si="10"/>
        <v>3.80709873886126</v>
      </c>
      <c r="AC60" s="26">
        <v>75.089249134917651</v>
      </c>
      <c r="AD60" s="29">
        <f t="shared" si="11"/>
        <v>4.0973381800780597</v>
      </c>
      <c r="AE60" s="29">
        <v>63.06791036331613</v>
      </c>
      <c r="AF60" s="29">
        <f t="shared" si="12"/>
        <v>4.1711417623469895</v>
      </c>
    </row>
    <row r="61" spans="9:32" x14ac:dyDescent="0.35">
      <c r="I61" s="28">
        <v>73.495389658139558</v>
      </c>
      <c r="J61" s="25">
        <f t="shared" si="1"/>
        <v>5.285702277062807</v>
      </c>
      <c r="K61" s="26">
        <v>19.97841010648494</v>
      </c>
      <c r="L61" s="27">
        <f t="shared" si="2"/>
        <v>2.2229414385713202</v>
      </c>
      <c r="M61" s="26">
        <v>10</v>
      </c>
      <c r="N61" s="27">
        <f t="shared" si="3"/>
        <v>4.6365884665476749</v>
      </c>
      <c r="O61" s="26">
        <v>50.433597640740587</v>
      </c>
      <c r="P61" s="27">
        <f t="shared" si="4"/>
        <v>3.915460401663267</v>
      </c>
      <c r="Q61" s="26">
        <v>32.557310593994309</v>
      </c>
      <c r="R61" s="27">
        <f t="shared" si="5"/>
        <v>3.7748868317636619</v>
      </c>
      <c r="S61" s="26">
        <v>15</v>
      </c>
      <c r="T61" s="27">
        <f t="shared" si="6"/>
        <v>5.8536106608202116</v>
      </c>
      <c r="U61" s="26">
        <v>26.9263304855175</v>
      </c>
      <c r="V61" s="27">
        <f t="shared" si="7"/>
        <v>3.6809525144788213</v>
      </c>
      <c r="W61" s="26">
        <v>56.013721503400241</v>
      </c>
      <c r="X61" s="27">
        <f t="shared" si="8"/>
        <v>3.8727457018687144</v>
      </c>
      <c r="Y61" s="26">
        <v>23.914047391150014</v>
      </c>
      <c r="Z61" s="27">
        <f t="shared" si="9"/>
        <v>3.7677317183474091</v>
      </c>
      <c r="AA61" s="28">
        <v>25.486001385864377</v>
      </c>
      <c r="AB61" s="28">
        <f t="shared" si="10"/>
        <v>3.7385659401764522</v>
      </c>
      <c r="AC61" s="26">
        <v>75.177007362163877</v>
      </c>
      <c r="AD61" s="29">
        <f t="shared" si="11"/>
        <v>4.0826481571850959</v>
      </c>
      <c r="AE61" s="29">
        <v>68.197933510961121</v>
      </c>
      <c r="AF61" s="29">
        <f t="shared" si="12"/>
        <v>2.6018858436142316</v>
      </c>
    </row>
    <row r="62" spans="9:32" x14ac:dyDescent="0.35">
      <c r="I62" s="28">
        <v>68.724859464979204</v>
      </c>
      <c r="J62" s="25">
        <f t="shared" si="1"/>
        <v>3.3306325248010196</v>
      </c>
      <c r="K62" s="26">
        <v>19.88389821303555</v>
      </c>
      <c r="L62" s="27">
        <f t="shared" si="2"/>
        <v>2.3203830130695389</v>
      </c>
      <c r="M62" s="26">
        <v>19.706992467639306</v>
      </c>
      <c r="N62" s="27">
        <f t="shared" si="3"/>
        <v>1.8118528663803439</v>
      </c>
      <c r="O62" s="26">
        <v>12</v>
      </c>
      <c r="P62" s="27">
        <f t="shared" si="4"/>
        <v>6.074214683195553</v>
      </c>
      <c r="Q62" s="26">
        <v>36.051217644367362</v>
      </c>
      <c r="R62" s="27">
        <f t="shared" si="5"/>
        <v>2.1579643531309149</v>
      </c>
      <c r="S62" s="26">
        <v>48.791614282474384</v>
      </c>
      <c r="T62" s="27">
        <f t="shared" si="6"/>
        <v>2.3584217416697726</v>
      </c>
      <c r="U62" s="26">
        <v>15</v>
      </c>
      <c r="V62" s="27">
        <f t="shared" si="7"/>
        <v>5.0685738374867091</v>
      </c>
      <c r="W62" s="26">
        <v>58.507360307775926</v>
      </c>
      <c r="X62" s="27">
        <f t="shared" si="8"/>
        <v>3.141468266896164</v>
      </c>
      <c r="Y62" s="26">
        <v>23.686769448656342</v>
      </c>
      <c r="Z62" s="27">
        <f t="shared" si="9"/>
        <v>3.8189106750941701</v>
      </c>
      <c r="AA62" s="28">
        <v>22.307223056206631</v>
      </c>
      <c r="AB62" s="28">
        <f t="shared" si="10"/>
        <v>4.3017034647588064</v>
      </c>
      <c r="AC62" s="26">
        <v>78.802921956710307</v>
      </c>
      <c r="AD62" s="29">
        <f t="shared" si="11"/>
        <v>3.1373688912940318</v>
      </c>
      <c r="AE62" s="29">
        <v>64.718148272068646</v>
      </c>
      <c r="AF62" s="29">
        <f t="shared" si="12"/>
        <v>3.8771624744506403</v>
      </c>
    </row>
    <row r="63" spans="9:32" x14ac:dyDescent="0.35">
      <c r="I63" s="28">
        <v>67.785304961467759</v>
      </c>
      <c r="J63" s="25">
        <f t="shared" si="1"/>
        <v>3.6203747854664545</v>
      </c>
      <c r="K63" s="26">
        <v>19.916853874165877</v>
      </c>
      <c r="L63" s="27">
        <f t="shared" si="2"/>
        <v>2.2874730650808379</v>
      </c>
      <c r="M63" s="26">
        <v>20.266392307951808</v>
      </c>
      <c r="N63" s="27">
        <f t="shared" si="3"/>
        <v>-0.63907315842806789</v>
      </c>
      <c r="O63" s="26">
        <v>53.773457468698119</v>
      </c>
      <c r="P63" s="27">
        <f t="shared" si="4"/>
        <v>2.819804270164215</v>
      </c>
      <c r="Q63" s="26">
        <v>33.769064328907128</v>
      </c>
      <c r="R63" s="27">
        <f t="shared" si="5"/>
        <v>3.4491947679404338</v>
      </c>
      <c r="S63" s="26">
        <v>125</v>
      </c>
      <c r="T63" s="27">
        <f t="shared" si="6"/>
        <v>8.9246690869311873</v>
      </c>
      <c r="U63" s="26">
        <v>27.556339666317623</v>
      </c>
      <c r="V63" s="27">
        <f t="shared" si="7"/>
        <v>3.5080792600586852</v>
      </c>
      <c r="W63" s="26">
        <v>59.312296550762788</v>
      </c>
      <c r="X63" s="27">
        <f t="shared" si="8"/>
        <v>2.7139296822077377</v>
      </c>
      <c r="Y63" s="26">
        <v>22.112831644725429</v>
      </c>
      <c r="Z63" s="27">
        <f t="shared" si="9"/>
        <v>4.1156809083261692</v>
      </c>
      <c r="AA63" s="28">
        <v>26.421203339466452</v>
      </c>
      <c r="AB63" s="28">
        <f t="shared" si="10"/>
        <v>3.4869359252140075</v>
      </c>
      <c r="AC63" s="26">
        <v>77.838463431595201</v>
      </c>
      <c r="AD63" s="29">
        <f t="shared" si="11"/>
        <v>3.4870001827305197</v>
      </c>
      <c r="AE63" s="29">
        <v>67.070442671856711</v>
      </c>
      <c r="AF63" s="29">
        <f t="shared" si="12"/>
        <v>3.2093934443343057</v>
      </c>
    </row>
    <row r="64" spans="9:32" x14ac:dyDescent="0.35">
      <c r="I64" s="28">
        <v>67.840402959150452</v>
      </c>
      <c r="J64" s="25">
        <f t="shared" si="1"/>
        <v>3.6055137158538804</v>
      </c>
      <c r="K64" s="26">
        <v>17.986059376002643</v>
      </c>
      <c r="L64" s="27">
        <f t="shared" si="2"/>
        <v>3.3727279746242136</v>
      </c>
      <c r="M64" s="26">
        <v>18.897469920658317</v>
      </c>
      <c r="N64" s="27">
        <f t="shared" si="3"/>
        <v>2.6544388002311479</v>
      </c>
      <c r="O64" s="26">
        <v>52.653955140710181</v>
      </c>
      <c r="P64" s="27">
        <f t="shared" si="4"/>
        <v>3.3310821142077742</v>
      </c>
      <c r="Q64" s="26">
        <v>36.282456108342409</v>
      </c>
      <c r="R64" s="27">
        <f t="shared" si="5"/>
        <v>1.847055345647876</v>
      </c>
      <c r="S64" s="26">
        <v>45.328894272331475</v>
      </c>
      <c r="T64" s="27">
        <f t="shared" si="6"/>
        <v>3.8111291544671224</v>
      </c>
      <c r="U64" s="26">
        <v>28.686838976684051</v>
      </c>
      <c r="V64" s="27">
        <f t="shared" si="7"/>
        <v>3.0946310482910135</v>
      </c>
      <c r="W64" s="26">
        <v>60.893832889205036</v>
      </c>
      <c r="X64" s="27">
        <f t="shared" si="8"/>
        <v>1.9836344089422127</v>
      </c>
      <c r="Y64" s="26">
        <v>26.845464835132269</v>
      </c>
      <c r="Z64" s="27">
        <f t="shared" si="9"/>
        <v>2.6367406269855054</v>
      </c>
      <c r="AA64" s="28">
        <v>25.801009961511376</v>
      </c>
      <c r="AB64" s="28">
        <f t="shared" si="10"/>
        <v>3.6606748330179051</v>
      </c>
      <c r="AC64" s="26">
        <v>77.65413807556908</v>
      </c>
      <c r="AD64" s="29">
        <f t="shared" si="11"/>
        <v>3.5418573782241922</v>
      </c>
      <c r="AE64" s="29">
        <v>66.505726695764423</v>
      </c>
      <c r="AF64" s="29">
        <f t="shared" si="12"/>
        <v>3.4148116405641611</v>
      </c>
    </row>
    <row r="65" spans="9:32" x14ac:dyDescent="0.35">
      <c r="I65" s="28">
        <v>68.909848328386815</v>
      </c>
      <c r="J65" s="25">
        <f t="shared" si="1"/>
        <v>3.2621701661839633</v>
      </c>
      <c r="K65" s="26">
        <v>16.447023744540335</v>
      </c>
      <c r="L65" s="27">
        <f t="shared" si="2"/>
        <v>3.7965743788767976</v>
      </c>
      <c r="M65" s="26">
        <v>19.795162515258632</v>
      </c>
      <c r="N65" s="27">
        <f t="shared" si="3"/>
        <v>1.6563366306736791</v>
      </c>
      <c r="O65" s="26">
        <v>52.709764230947577</v>
      </c>
      <c r="P65" s="27">
        <f t="shared" si="4"/>
        <v>3.310926138560061</v>
      </c>
      <c r="Q65" s="26">
        <v>36.397487770506153</v>
      </c>
      <c r="R65" s="27">
        <f t="shared" si="5"/>
        <v>1.6468884013275322</v>
      </c>
      <c r="S65" s="26">
        <v>49.012887407317862</v>
      </c>
      <c r="T65" s="27">
        <f t="shared" si="6"/>
        <v>2.1236400051324074</v>
      </c>
      <c r="U65" s="26">
        <v>25.389050067873789</v>
      </c>
      <c r="V65" s="27">
        <f t="shared" si="7"/>
        <v>4.0083686490342885</v>
      </c>
      <c r="W65" s="26">
        <v>60.156141086847093</v>
      </c>
      <c r="X65" s="27">
        <f t="shared" si="8"/>
        <v>1.8946178511833964</v>
      </c>
      <c r="Y65" s="26">
        <v>29.237779178854112</v>
      </c>
      <c r="Z65" s="27">
        <f t="shared" si="9"/>
        <v>4.6007142463436974</v>
      </c>
      <c r="AA65" s="28">
        <v>26.749204472841861</v>
      </c>
      <c r="AB65" s="28">
        <f t="shared" si="10"/>
        <v>3.3811862045059229</v>
      </c>
      <c r="AC65" s="26">
        <v>76.074941669516363</v>
      </c>
      <c r="AD65" s="29">
        <f t="shared" si="11"/>
        <v>3.9184614510086919</v>
      </c>
      <c r="AE65" s="29">
        <v>68.038508941134012</v>
      </c>
      <c r="AF65" s="29">
        <f t="shared" si="12"/>
        <v>2.7135946816224137</v>
      </c>
    </row>
    <row r="66" spans="9:32" x14ac:dyDescent="0.35">
      <c r="I66" s="28">
        <v>64.433664221188963</v>
      </c>
      <c r="J66" s="25">
        <f t="shared" si="1"/>
        <v>4.2608185885270204</v>
      </c>
      <c r="K66" s="26">
        <v>17.512613969858936</v>
      </c>
      <c r="L66" s="27">
        <f t="shared" si="2"/>
        <v>3.5231912401049685</v>
      </c>
      <c r="M66" s="26">
        <v>17.825133454827931</v>
      </c>
      <c r="N66" s="27">
        <f t="shared" si="3"/>
        <v>3.2164877716724725</v>
      </c>
      <c r="O66" s="26">
        <v>54.635415151522608</v>
      </c>
      <c r="P66" s="27">
        <f t="shared" si="4"/>
        <v>2.0985074313535681</v>
      </c>
      <c r="Q66" s="26">
        <v>34.988483644326195</v>
      </c>
      <c r="R66" s="27">
        <f t="shared" si="5"/>
        <v>2.9591120765249137</v>
      </c>
      <c r="S66" s="26">
        <v>100</v>
      </c>
      <c r="T66" s="27">
        <f t="shared" si="6"/>
        <v>8.520207858331398</v>
      </c>
      <c r="U66" s="26">
        <v>26.531448184410447</v>
      </c>
      <c r="V66" s="27">
        <f t="shared" si="7"/>
        <v>3.7758137181910478</v>
      </c>
      <c r="W66" s="26">
        <v>58.248773957534297</v>
      </c>
      <c r="X66" s="27">
        <f t="shared" si="8"/>
        <v>3.2474118875893594</v>
      </c>
      <c r="Y66" s="26">
        <v>24.960914122802905</v>
      </c>
      <c r="Z66" s="27">
        <f t="shared" si="9"/>
        <v>3.4908281558664584</v>
      </c>
      <c r="AA66" s="28">
        <v>32.31535199048578</v>
      </c>
      <c r="AB66" s="28">
        <f t="shared" si="10"/>
        <v>5.5704736725103334</v>
      </c>
      <c r="AC66" s="26">
        <v>78.939678873511042</v>
      </c>
      <c r="AD66" s="29">
        <f t="shared" si="11"/>
        <v>3.076186687526751</v>
      </c>
      <c r="AE66" s="29">
        <v>68.900256768095147</v>
      </c>
      <c r="AF66" s="29">
        <f t="shared" si="12"/>
        <v>1.8665452951213366</v>
      </c>
    </row>
    <row r="67" spans="9:32" x14ac:dyDescent="0.35">
      <c r="I67" s="28">
        <v>69.230459454621197</v>
      </c>
      <c r="J67" s="25">
        <f t="shared" si="1"/>
        <v>3.1311377442242203</v>
      </c>
      <c r="K67" s="26">
        <v>21.108490043240156</v>
      </c>
      <c r="L67" s="27">
        <f t="shared" si="2"/>
        <v>3.0283668423480274</v>
      </c>
      <c r="M67" s="26">
        <v>16.010641195764915</v>
      </c>
      <c r="N67" s="27">
        <f t="shared" si="3"/>
        <v>3.7631816973190886</v>
      </c>
      <c r="O67" s="26">
        <v>53.639329113736899</v>
      </c>
      <c r="P67" s="27">
        <f t="shared" si="4"/>
        <v>2.8967320887550851</v>
      </c>
      <c r="Q67" s="26">
        <v>30.594622579302424</v>
      </c>
      <c r="R67" s="27">
        <f t="shared" si="5"/>
        <v>4.1466120842998828</v>
      </c>
      <c r="S67" s="26">
        <v>110</v>
      </c>
      <c r="T67" s="27">
        <f t="shared" si="6"/>
        <v>8.7020276013429179</v>
      </c>
      <c r="U67" s="26">
        <v>26.933231793711599</v>
      </c>
      <c r="V67" s="27">
        <f t="shared" si="7"/>
        <v>3.679211942600026</v>
      </c>
      <c r="W67" s="26">
        <v>56.174447133636455</v>
      </c>
      <c r="X67" s="27">
        <f t="shared" si="8"/>
        <v>3.8387412245384733</v>
      </c>
      <c r="Y67" s="26">
        <v>26.350137755943834</v>
      </c>
      <c r="Z67" s="27">
        <f t="shared" si="9"/>
        <v>2.9402657832664469</v>
      </c>
      <c r="AA67" s="28">
        <v>25.852743341017973</v>
      </c>
      <c r="AB67" s="28">
        <f t="shared" si="10"/>
        <v>3.6472822332528292</v>
      </c>
      <c r="AC67" s="26">
        <v>79.528229106943684</v>
      </c>
      <c r="AD67" s="29">
        <f t="shared" si="11"/>
        <v>2.7593823046309356</v>
      </c>
      <c r="AE67" s="29">
        <v>64.917960298295299</v>
      </c>
      <c r="AF67" s="29">
        <f t="shared" si="12"/>
        <v>3.8349018593191815</v>
      </c>
    </row>
    <row r="68" spans="9:32" x14ac:dyDescent="0.35">
      <c r="I68" s="28">
        <v>68.852410703070902</v>
      </c>
      <c r="J68" s="25">
        <f t="shared" si="1"/>
        <v>3.283933209113667</v>
      </c>
      <c r="K68" s="26">
        <v>20.821454882491178</v>
      </c>
      <c r="L68" s="27">
        <f t="shared" si="2"/>
        <v>-0.21814882793389243</v>
      </c>
      <c r="M68" s="26">
        <v>19.288131936172885</v>
      </c>
      <c r="N68" s="27">
        <f t="shared" si="3"/>
        <v>2.3331516479543226</v>
      </c>
      <c r="O68" s="26">
        <v>5</v>
      </c>
      <c r="P68" s="27">
        <f t="shared" si="4"/>
        <v>6.223583978316034</v>
      </c>
      <c r="Q68" s="26">
        <v>90</v>
      </c>
      <c r="R68" s="27">
        <f t="shared" si="5"/>
        <v>8.5770350491990204</v>
      </c>
      <c r="S68" s="26">
        <v>90</v>
      </c>
      <c r="T68" s="27">
        <f t="shared" si="6"/>
        <v>8.2978165558495114</v>
      </c>
      <c r="U68" s="26">
        <v>28.561352242193337</v>
      </c>
      <c r="V68" s="27">
        <f t="shared" si="7"/>
        <v>3.1499097356445738</v>
      </c>
      <c r="W68" s="26">
        <v>57.781261090721088</v>
      </c>
      <c r="X68" s="27">
        <f t="shared" si="8"/>
        <v>3.4144033506709532</v>
      </c>
      <c r="Y68" s="26">
        <v>24.336379463464571</v>
      </c>
      <c r="Z68" s="27">
        <f t="shared" si="9"/>
        <v>3.6650594321095946</v>
      </c>
      <c r="AA68" s="28">
        <v>26.403826683703471</v>
      </c>
      <c r="AB68" s="28">
        <f t="shared" si="10"/>
        <v>3.4922381397577773</v>
      </c>
      <c r="AC68" s="26">
        <v>81.106900181464454</v>
      </c>
      <c r="AD68" s="29">
        <f t="shared" si="11"/>
        <v>-5.6911446276429603</v>
      </c>
      <c r="AE68" s="29">
        <v>63.701478767472004</v>
      </c>
      <c r="AF68" s="29">
        <f t="shared" si="12"/>
        <v>4.068234986694943</v>
      </c>
    </row>
    <row r="69" spans="9:32" x14ac:dyDescent="0.35">
      <c r="I69" s="28">
        <v>70.676670390835611</v>
      </c>
      <c r="J69" s="25">
        <f t="shared" si="1"/>
        <v>2.1327346154664455</v>
      </c>
      <c r="K69" s="26">
        <v>16.442476937350911</v>
      </c>
      <c r="L69" s="27">
        <f t="shared" si="2"/>
        <v>3.7975945046001911</v>
      </c>
      <c r="M69" s="26">
        <v>16.645462124262373</v>
      </c>
      <c r="N69" s="27">
        <f t="shared" si="3"/>
        <v>3.6037866864347565</v>
      </c>
      <c r="O69" s="26">
        <v>53.459552935202858</v>
      </c>
      <c r="P69" s="27">
        <f t="shared" si="4"/>
        <v>2.991353329869594</v>
      </c>
      <c r="Q69" s="26">
        <v>35.501189540397561</v>
      </c>
      <c r="R69" s="27">
        <f t="shared" si="5"/>
        <v>2.6499820991084904</v>
      </c>
      <c r="S69" s="26">
        <v>51.20032526832702</v>
      </c>
      <c r="T69" s="27">
        <f t="shared" si="6"/>
        <v>4.906226953115981</v>
      </c>
      <c r="U69" s="26">
        <v>27.371865402777633</v>
      </c>
      <c r="V69" s="27">
        <f t="shared" si="7"/>
        <v>3.5618646865284709</v>
      </c>
      <c r="W69" s="26">
        <v>57.659361234838627</v>
      </c>
      <c r="X69" s="27">
        <f t="shared" si="8"/>
        <v>3.4537204159286139</v>
      </c>
      <c r="Y69" s="26">
        <v>24.499021412773459</v>
      </c>
      <c r="Z69" s="27">
        <f t="shared" si="9"/>
        <v>3.6225269668021602</v>
      </c>
      <c r="AA69" s="28">
        <v>25.971898230994174</v>
      </c>
      <c r="AB69" s="28">
        <f t="shared" si="10"/>
        <v>3.6157358537716462</v>
      </c>
      <c r="AC69" s="26">
        <v>77.694121521487219</v>
      </c>
      <c r="AD69" s="29">
        <f t="shared" si="11"/>
        <v>3.5302108182009979</v>
      </c>
      <c r="AE69" s="29">
        <v>67.696190355590161</v>
      </c>
      <c r="AF69" s="29">
        <f t="shared" si="12"/>
        <v>2.9181265633323714</v>
      </c>
    </row>
    <row r="70" spans="9:32" x14ac:dyDescent="0.35">
      <c r="I70" s="28">
        <v>71.152610727512027</v>
      </c>
      <c r="J70" s="25">
        <f t="shared" si="1"/>
        <v>1.302506789899591</v>
      </c>
      <c r="K70" s="26">
        <v>19.606339188128231</v>
      </c>
      <c r="L70" s="27">
        <f t="shared" si="2"/>
        <v>2.5614943741724079</v>
      </c>
      <c r="M70" s="26">
        <v>19.547884410998677</v>
      </c>
      <c r="N70" s="27">
        <f t="shared" si="3"/>
        <v>2.0428891092635988</v>
      </c>
      <c r="O70" s="26">
        <v>54.844937794639812</v>
      </c>
      <c r="P70" s="27">
        <f t="shared" si="4"/>
        <v>1.8015058195157188</v>
      </c>
      <c r="Q70" s="26">
        <v>33.382220813836732</v>
      </c>
      <c r="R70" s="27">
        <f t="shared" si="5"/>
        <v>3.5651137230529835</v>
      </c>
      <c r="S70" s="26">
        <v>48.967177918851924</v>
      </c>
      <c r="T70" s="27">
        <f t="shared" si="6"/>
        <v>2.1768646031023429</v>
      </c>
      <c r="U70" s="26">
        <v>27.615684496774609</v>
      </c>
      <c r="V70" s="27">
        <f t="shared" si="7"/>
        <v>3.4901429781454945</v>
      </c>
      <c r="W70" s="26">
        <v>61.484847168180828</v>
      </c>
      <c r="X70" s="27">
        <f t="shared" si="8"/>
        <v>4.1952533114314337</v>
      </c>
      <c r="Y70" s="26">
        <v>28.242163178369928</v>
      </c>
      <c r="Z70" s="27">
        <f t="shared" si="9"/>
        <v>-7.3853531298561661</v>
      </c>
      <c r="AA70" s="28">
        <v>28.122288684638807</v>
      </c>
      <c r="AB70" s="28">
        <f t="shared" si="10"/>
        <v>2.7520536515361487</v>
      </c>
      <c r="AC70" s="26">
        <v>77.420526436499301</v>
      </c>
      <c r="AD70" s="29">
        <f t="shared" si="11"/>
        <v>3.6073199118239545</v>
      </c>
      <c r="AE70" s="29">
        <v>65.760919640511275</v>
      </c>
      <c r="AF70" s="29">
        <f t="shared" si="12"/>
        <v>3.6338764240056709</v>
      </c>
    </row>
    <row r="71" spans="9:32" x14ac:dyDescent="0.35">
      <c r="I71" s="28">
        <v>70.806447698142719</v>
      </c>
      <c r="J71" s="25">
        <f t="shared" ref="J71:J105" si="13">LN(IF((I71-$J$4)&lt;=0,10*ABS((I71-$J$4)),100*(I71-$J$4)))</f>
        <v>1.9657319156219688</v>
      </c>
      <c r="K71" s="26">
        <v>20.250774496544761</v>
      </c>
      <c r="L71" s="27">
        <f t="shared" ref="L71:L105" si="14">LN(IF((K71-$L$4)&lt;= 0, 10*ABS((K71-$L$4)),100*(K71-$L$4)))</f>
        <v>1.873463816184509</v>
      </c>
      <c r="M71" s="26">
        <v>15.543391313227412</v>
      </c>
      <c r="N71" s="27">
        <f t="shared" ref="N71:N105" si="15">LN(IF((M71-$N$4)&lt;= 0, 10*ABS((M71-$N$4)),100*(M71-$N$4)))</f>
        <v>3.8661422225036328</v>
      </c>
      <c r="O71" s="26">
        <v>51.940819940230462</v>
      </c>
      <c r="P71" s="27">
        <f t="shared" ref="P71:P105" si="16">LN(IF((O71-$P$4)&lt;= 0, 10*ABS((O71-$P$4)),100*(O71-$P$4)))</f>
        <v>3.5581994936593815</v>
      </c>
      <c r="Q71" s="26">
        <v>34.05120655693684</v>
      </c>
      <c r="R71" s="27">
        <f t="shared" ref="R71:R105" si="17">LN(IF((Q71-$R$4)&lt;= 0, 10*ABS((Q71-$R$4)),100*(Q71-$R$4)))</f>
        <v>3.3552796171320858</v>
      </c>
      <c r="S71" s="26">
        <v>49.18290931229263</v>
      </c>
      <c r="T71" s="27">
        <f t="shared" ref="T71:T105" si="18">LN(IF((S71-$T$4)&lt;= 0, 10*ABS((S71-$T$4)),100*(S71-$T$4)))</f>
        <v>1.8963145226568012</v>
      </c>
      <c r="U71" s="26">
        <v>28.61707492420253</v>
      </c>
      <c r="V71" s="27">
        <f t="shared" ref="V71:V105" si="19">LN(IF((U71-$V$4)&lt;= 0, 10*ABS((U71-$V$4)),100*(U71-$V$4)))</f>
        <v>3.1257394640143179</v>
      </c>
      <c r="W71" s="26">
        <v>60.124422794332382</v>
      </c>
      <c r="X71" s="27">
        <f t="shared" ref="X71:X105" si="20">LN(IF((W71-$X$4)&lt;= 0, 10*ABS((W71-$X$4)),100*(W71-$X$4)))</f>
        <v>1.9412119227941911</v>
      </c>
      <c r="Y71" s="26">
        <v>26.948416054583156</v>
      </c>
      <c r="Z71" s="27">
        <f t="shared" ref="Z71:Z105" si="21">LN(IF((Y71-$Z$4)&lt;= 0, 10*ABS((Y71-$Z$4)),100*(Y71-$Z$4)))</f>
        <v>2.5601757905181159</v>
      </c>
      <c r="AA71" s="28">
        <v>28.220703737730787</v>
      </c>
      <c r="AB71" s="28">
        <f t="shared" ref="AB71:AB105" si="22">LN(IF((AA71-$AB$4)&lt;= 0, 10*ABS((AA71-$AB$4)),100*(AA71-$AB$4)))</f>
        <v>2.6872104798554064</v>
      </c>
      <c r="AC71" s="26">
        <v>82.201371198201755</v>
      </c>
      <c r="AD71" s="29">
        <f t="shared" ref="AD71:AD105" si="23">LN(IF((AC71-$AD$4)&lt;= 0, 10*ABS((AC71-$AD$4)),100*(AC71-$AD$4)))</f>
        <v>4.6951328606630582</v>
      </c>
      <c r="AE71" s="29">
        <v>66.931899038874334</v>
      </c>
      <c r="AF71" s="29">
        <f t="shared" ref="AF71:AF105" si="24">LN(IF((AE71-$AF$4)&lt;= 0, 10*ABS((AE71-$AF$4)),100*(AE71-$AF$4)))</f>
        <v>3.2638299634268102</v>
      </c>
    </row>
    <row r="72" spans="9:32" x14ac:dyDescent="0.35">
      <c r="I72" s="28">
        <v>66.616646557582158</v>
      </c>
      <c r="J72" s="25">
        <f t="shared" si="13"/>
        <v>3.8925985270752546</v>
      </c>
      <c r="K72" s="26">
        <v>16.950353560565375</v>
      </c>
      <c r="L72" s="27">
        <f t="shared" si="14"/>
        <v>3.6766808273224352</v>
      </c>
      <c r="M72" s="26">
        <v>17.820120594359008</v>
      </c>
      <c r="N72" s="27">
        <f t="shared" si="15"/>
        <v>3.2184956927496051</v>
      </c>
      <c r="O72" s="26">
        <v>53.881410650787743</v>
      </c>
      <c r="P72" s="27">
        <f t="shared" si="16"/>
        <v>2.7532807320407979</v>
      </c>
      <c r="Q72" s="26">
        <v>31.050224059300138</v>
      </c>
      <c r="R72" s="27">
        <f t="shared" si="17"/>
        <v>4.0718167063696304</v>
      </c>
      <c r="S72" s="26">
        <v>44.924796951048641</v>
      </c>
      <c r="T72" s="27">
        <f t="shared" si="18"/>
        <v>3.8967555018300315</v>
      </c>
      <c r="U72" s="26">
        <v>25.671775638981792</v>
      </c>
      <c r="V72" s="27">
        <f t="shared" si="19"/>
        <v>3.9556517637303656</v>
      </c>
      <c r="W72" s="26">
        <v>59.3762474846217</v>
      </c>
      <c r="X72" s="27">
        <f t="shared" si="20"/>
        <v>2.6706212388075414</v>
      </c>
      <c r="Y72" s="26">
        <v>23.582407039428691</v>
      </c>
      <c r="Z72" s="27">
        <f t="shared" si="21"/>
        <v>3.8415615202200986</v>
      </c>
      <c r="AA72" s="28">
        <v>27.84450495915986</v>
      </c>
      <c r="AB72" s="28">
        <f t="shared" si="22"/>
        <v>2.9152067269034174</v>
      </c>
      <c r="AC72" s="26">
        <v>79.645161576527869</v>
      </c>
      <c r="AD72" s="29">
        <f t="shared" si="23"/>
        <v>2.6824425580375872</v>
      </c>
      <c r="AE72" s="29">
        <v>65.734526480471899</v>
      </c>
      <c r="AF72" s="29">
        <f t="shared" si="24"/>
        <v>3.6408236187750433</v>
      </c>
    </row>
    <row r="73" spans="9:32" x14ac:dyDescent="0.35">
      <c r="I73" s="28">
        <v>68.86815877832845</v>
      </c>
      <c r="J73" s="25">
        <f t="shared" si="13"/>
        <v>3.2780132558619401</v>
      </c>
      <c r="K73" s="26">
        <v>16.807623355535458</v>
      </c>
      <c r="L73" s="27">
        <f t="shared" si="14"/>
        <v>3.7121642724170449</v>
      </c>
      <c r="M73" s="26">
        <v>17.363309496157161</v>
      </c>
      <c r="N73" s="27">
        <f t="shared" si="15"/>
        <v>3.3863750545500229</v>
      </c>
      <c r="O73" s="26">
        <v>52.529384419054971</v>
      </c>
      <c r="P73" s="27">
        <f t="shared" si="16"/>
        <v>3.3746582387394257</v>
      </c>
      <c r="Q73" s="26">
        <v>34.303251751350217</v>
      </c>
      <c r="R73" s="27">
        <f t="shared" si="17"/>
        <v>3.2632051272463944</v>
      </c>
      <c r="S73" s="26">
        <v>45.114108530098456</v>
      </c>
      <c r="T73" s="27">
        <f t="shared" si="18"/>
        <v>3.8575521817720233</v>
      </c>
      <c r="U73" s="26">
        <v>30.508437457681122</v>
      </c>
      <c r="V73" s="27">
        <f t="shared" si="19"/>
        <v>1.3514715506384043</v>
      </c>
      <c r="W73" s="26">
        <v>58.133335109978859</v>
      </c>
      <c r="X73" s="27">
        <f t="shared" si="20"/>
        <v>3.2913105783768479</v>
      </c>
      <c r="Y73" s="26">
        <v>22.566391223084999</v>
      </c>
      <c r="Z73" s="27">
        <f t="shared" si="21"/>
        <v>4.0388026028231678</v>
      </c>
      <c r="AA73" s="28">
        <v>30.351554661699492</v>
      </c>
      <c r="AB73" s="28">
        <f t="shared" si="22"/>
        <v>4.1923587136869411</v>
      </c>
      <c r="AC73" s="26">
        <v>81.35848224630395</v>
      </c>
      <c r="AD73" s="29">
        <f t="shared" si="23"/>
        <v>3.2238414443829515</v>
      </c>
      <c r="AE73" s="29">
        <v>64.168337837944549</v>
      </c>
      <c r="AF73" s="29">
        <f t="shared" si="24"/>
        <v>3.9849966486689592</v>
      </c>
    </row>
    <row r="74" spans="9:32" x14ac:dyDescent="0.35">
      <c r="I74" s="28">
        <v>71.504674866914371</v>
      </c>
      <c r="J74" s="25">
        <f t="shared" si="13"/>
        <v>-1.8460152443848403</v>
      </c>
      <c r="K74" s="26">
        <v>15.946342630756828</v>
      </c>
      <c r="L74" s="27">
        <f t="shared" si="14"/>
        <v>3.9030857527280305</v>
      </c>
      <c r="M74" s="26">
        <v>18.56614033837883</v>
      </c>
      <c r="N74" s="27">
        <f t="shared" si="15"/>
        <v>2.8639308729364612</v>
      </c>
      <c r="O74" s="26">
        <v>53.909061648910509</v>
      </c>
      <c r="P74" s="27">
        <f t="shared" si="16"/>
        <v>2.7355048793256338</v>
      </c>
      <c r="Q74" s="26">
        <v>35.907194175795709</v>
      </c>
      <c r="R74" s="27">
        <f t="shared" si="17"/>
        <v>2.311915323085052</v>
      </c>
      <c r="S74" s="26">
        <v>42.710846273037326</v>
      </c>
      <c r="T74" s="27">
        <f t="shared" si="18"/>
        <v>4.2680447486999054</v>
      </c>
      <c r="U74" s="26">
        <v>27.262273676003293</v>
      </c>
      <c r="V74" s="27">
        <f t="shared" si="19"/>
        <v>3.5924991598259868</v>
      </c>
      <c r="W74" s="26">
        <v>61.304248955891893</v>
      </c>
      <c r="X74" s="27">
        <f t="shared" si="20"/>
        <v>3.8776534953699291</v>
      </c>
      <c r="Y74" s="26">
        <v>22.709730257524193</v>
      </c>
      <c r="Z74" s="27">
        <f t="shared" si="21"/>
        <v>4.0132239727879551</v>
      </c>
      <c r="AA74" s="28">
        <v>25.608711211893311</v>
      </c>
      <c r="AB74" s="28">
        <f t="shared" si="22"/>
        <v>3.7089409727848923</v>
      </c>
      <c r="AC74" s="26">
        <v>80.999027941273368</v>
      </c>
      <c r="AD74" s="29">
        <f t="shared" si="23"/>
        <v>7.8901868287783145E-2</v>
      </c>
      <c r="AE74" s="29">
        <v>64.709811985650106</v>
      </c>
      <c r="AF74" s="29">
        <f t="shared" si="24"/>
        <v>3.8788873896347282</v>
      </c>
    </row>
    <row r="75" spans="9:32" x14ac:dyDescent="0.35">
      <c r="I75" s="28">
        <v>69.851479777419968</v>
      </c>
      <c r="J75" s="25">
        <f t="shared" si="13"/>
        <v>2.814798704834359</v>
      </c>
      <c r="K75" s="26">
        <v>10</v>
      </c>
      <c r="L75" s="27">
        <f t="shared" si="14"/>
        <v>4.6915180934227214</v>
      </c>
      <c r="M75" s="26">
        <v>16.096207182188621</v>
      </c>
      <c r="N75" s="27">
        <f t="shared" si="15"/>
        <v>3.7431221695181347</v>
      </c>
      <c r="O75" s="26">
        <v>52.358814347766604</v>
      </c>
      <c r="P75" s="27">
        <f t="shared" si="16"/>
        <v>3.4314031743197702</v>
      </c>
      <c r="Q75" s="26">
        <v>36.470929584274721</v>
      </c>
      <c r="R75" s="27">
        <f t="shared" si="17"/>
        <v>1.4943378631152324</v>
      </c>
      <c r="S75" s="26">
        <v>45.190164610868983</v>
      </c>
      <c r="T75" s="27">
        <f t="shared" si="18"/>
        <v>3.841359011851877</v>
      </c>
      <c r="U75" s="26">
        <v>25.570094330530335</v>
      </c>
      <c r="V75" s="27">
        <f t="shared" si="19"/>
        <v>3.9749327767064297</v>
      </c>
      <c r="W75" s="26">
        <v>64.29210175919475</v>
      </c>
      <c r="X75" s="27">
        <f t="shared" si="20"/>
        <v>5.8496014015292381</v>
      </c>
      <c r="Y75" s="26">
        <v>21.190376899005496</v>
      </c>
      <c r="Z75" s="27">
        <f t="shared" si="21"/>
        <v>4.2558748465954297</v>
      </c>
      <c r="AA75" s="28">
        <v>22.182829176835646</v>
      </c>
      <c r="AB75" s="28">
        <f t="shared" si="22"/>
        <v>4.3184128123517542</v>
      </c>
      <c r="AC75" s="26">
        <v>76.084377696791051</v>
      </c>
      <c r="AD75" s="29">
        <f t="shared" si="23"/>
        <v>3.9165845970023736</v>
      </c>
      <c r="AE75" s="29">
        <v>69.52774666239111</v>
      </c>
      <c r="AF75" s="29">
        <f t="shared" si="24"/>
        <v>-1.6553720066229765</v>
      </c>
    </row>
    <row r="76" spans="9:32" x14ac:dyDescent="0.35">
      <c r="I76" s="28">
        <v>66.31516782171812</v>
      </c>
      <c r="J76" s="25">
        <f t="shared" si="13"/>
        <v>3.952261189627257</v>
      </c>
      <c r="K76" s="26">
        <v>15.999659557019845</v>
      </c>
      <c r="L76" s="27">
        <f t="shared" si="14"/>
        <v>3.8922683411724437</v>
      </c>
      <c r="M76" s="26">
        <v>19.228007233439399</v>
      </c>
      <c r="N76" s="27">
        <f t="shared" si="15"/>
        <v>2.3898293864801441</v>
      </c>
      <c r="O76" s="26">
        <v>56.734891526271397</v>
      </c>
      <c r="P76" s="27">
        <f t="shared" si="16"/>
        <v>4.8552106162708757</v>
      </c>
      <c r="Q76" s="26">
        <v>32.36226089258551</v>
      </c>
      <c r="R76" s="27">
        <f t="shared" si="17"/>
        <v>3.8186585101801862</v>
      </c>
      <c r="S76" s="26">
        <v>12</v>
      </c>
      <c r="T76" s="27">
        <f t="shared" si="18"/>
        <v>5.9361906886805142</v>
      </c>
      <c r="U76" s="26">
        <v>23.034278840242727</v>
      </c>
      <c r="V76" s="27">
        <f t="shared" si="19"/>
        <v>4.3644313958808425</v>
      </c>
      <c r="W76" s="26">
        <v>59.321885125165863</v>
      </c>
      <c r="X76" s="27">
        <f t="shared" si="20"/>
        <v>2.707554494502963</v>
      </c>
      <c r="Y76" s="26">
        <v>27.241512426034394</v>
      </c>
      <c r="Z76" s="27">
        <f t="shared" si="21"/>
        <v>2.3032976185817731</v>
      </c>
      <c r="AA76" s="28">
        <v>29.689676895026917</v>
      </c>
      <c r="AB76" s="28">
        <f t="shared" si="22"/>
        <v>-7.0050327973663737</v>
      </c>
      <c r="AC76" s="26">
        <v>79.02807180779169</v>
      </c>
      <c r="AD76" s="29">
        <f t="shared" si="23"/>
        <v>3.0345519189602852</v>
      </c>
      <c r="AE76" s="29">
        <v>68.684204745366088</v>
      </c>
      <c r="AF76" s="29">
        <f t="shared" si="24"/>
        <v>2.1548319230850286</v>
      </c>
    </row>
    <row r="77" spans="9:32" x14ac:dyDescent="0.35">
      <c r="I77" s="28">
        <v>67.950978843218181</v>
      </c>
      <c r="J77" s="25">
        <f t="shared" si="13"/>
        <v>3.575005726036546</v>
      </c>
      <c r="K77" s="26">
        <v>16.440354986988108</v>
      </c>
      <c r="L77" s="27">
        <f t="shared" si="14"/>
        <v>3.7980702313539996</v>
      </c>
      <c r="M77" s="26">
        <v>10</v>
      </c>
      <c r="N77" s="27">
        <f t="shared" si="15"/>
        <v>4.6365884665476749</v>
      </c>
      <c r="O77" s="26">
        <v>49.697404550157167</v>
      </c>
      <c r="P77" s="27">
        <f t="shared" si="16"/>
        <v>4.0523777537750041</v>
      </c>
      <c r="Q77" s="26">
        <v>32.286784966192982</v>
      </c>
      <c r="R77" s="27">
        <f t="shared" si="17"/>
        <v>3.8350951137697971</v>
      </c>
      <c r="S77" s="26">
        <v>45.780243931809679</v>
      </c>
      <c r="T77" s="27">
        <f t="shared" si="18"/>
        <v>3.705932050728014</v>
      </c>
      <c r="U77" s="26">
        <v>28.370040700194668</v>
      </c>
      <c r="V77" s="27">
        <f t="shared" si="19"/>
        <v>3.2287102551899558</v>
      </c>
      <c r="W77" s="26">
        <v>54.136571980988087</v>
      </c>
      <c r="X77" s="27">
        <f t="shared" si="20"/>
        <v>4.2023869437420105</v>
      </c>
      <c r="Y77" s="26">
        <v>90</v>
      </c>
      <c r="Z77" s="27">
        <f t="shared" si="21"/>
        <v>8.7283900611732541</v>
      </c>
      <c r="AA77" s="28">
        <v>26.31159488330097</v>
      </c>
      <c r="AB77" s="28">
        <f t="shared" si="22"/>
        <v>3.5199200474741081</v>
      </c>
      <c r="AC77" s="26">
        <v>77.590737557997642</v>
      </c>
      <c r="AD77" s="29">
        <f t="shared" si="23"/>
        <v>3.560051325539165</v>
      </c>
      <c r="AE77" s="29">
        <v>63.889705795961156</v>
      </c>
      <c r="AF77" s="29">
        <f t="shared" si="24"/>
        <v>4.0355040811890888</v>
      </c>
    </row>
    <row r="78" spans="9:32" x14ac:dyDescent="0.35">
      <c r="I78" s="28">
        <v>71.707737881543693</v>
      </c>
      <c r="J78" s="25">
        <f t="shared" si="13"/>
        <v>2.9300011366319403</v>
      </c>
      <c r="K78" s="26">
        <v>16.110728117296013</v>
      </c>
      <c r="L78" s="27">
        <f t="shared" si="14"/>
        <v>3.8693508300908572</v>
      </c>
      <c r="M78" s="26">
        <v>19.719623439082149</v>
      </c>
      <c r="N78" s="27">
        <f t="shared" si="15"/>
        <v>1.7910041933840808</v>
      </c>
      <c r="O78" s="26">
        <v>52.853821306968428</v>
      </c>
      <c r="P78" s="27">
        <f t="shared" si="16"/>
        <v>3.2569392871476408</v>
      </c>
      <c r="Q78" s="26">
        <v>28.907248723426399</v>
      </c>
      <c r="R78" s="27">
        <f t="shared" si="17"/>
        <v>4.3831908747763464</v>
      </c>
      <c r="S78" s="26">
        <v>42.623193836470314</v>
      </c>
      <c r="T78" s="27">
        <f t="shared" si="18"/>
        <v>4.2802493282954437</v>
      </c>
      <c r="U78" s="26">
        <v>29.284065853947201</v>
      </c>
      <c r="V78" s="27">
        <f t="shared" si="19"/>
        <v>2.7792429178696865</v>
      </c>
      <c r="W78" s="26">
        <v>57.761345403938144</v>
      </c>
      <c r="X78" s="27">
        <f t="shared" si="20"/>
        <v>3.4209334530154902</v>
      </c>
      <c r="Y78" s="26">
        <v>28.079761400816789</v>
      </c>
      <c r="Z78" s="27">
        <f t="shared" si="21"/>
        <v>0.48528505073750405</v>
      </c>
      <c r="AA78" s="28">
        <v>25.204359573801558</v>
      </c>
      <c r="AB78" s="28">
        <f t="shared" si="22"/>
        <v>3.8034145657805438</v>
      </c>
      <c r="AC78" s="26">
        <v>79.053541417229937</v>
      </c>
      <c r="AD78" s="29">
        <f t="shared" si="23"/>
        <v>3.0222263537050087</v>
      </c>
      <c r="AE78" s="29">
        <v>68.296846180883207</v>
      </c>
      <c r="AF78" s="29">
        <f t="shared" si="24"/>
        <v>2.525730708025729</v>
      </c>
    </row>
    <row r="79" spans="9:32" x14ac:dyDescent="0.35">
      <c r="I79" s="28">
        <v>66.783116504568525</v>
      </c>
      <c r="J79" s="25">
        <f t="shared" si="13"/>
        <v>3.8580619154561635</v>
      </c>
      <c r="K79" s="26">
        <v>20.637333457443219</v>
      </c>
      <c r="L79" s="27">
        <f t="shared" si="14"/>
        <v>0.97275424700112667</v>
      </c>
      <c r="M79" s="26">
        <v>18.702517201390425</v>
      </c>
      <c r="N79" s="27">
        <f t="shared" si="15"/>
        <v>2.782943206111832</v>
      </c>
      <c r="O79" s="26">
        <v>50.144033059005096</v>
      </c>
      <c r="P79" s="27">
        <f t="shared" si="16"/>
        <v>3.9715705553672658</v>
      </c>
      <c r="Q79" s="26">
        <v>36.280046964897195</v>
      </c>
      <c r="R79" s="27">
        <f t="shared" si="17"/>
        <v>1.8508473866423112</v>
      </c>
      <c r="S79" s="26">
        <v>43.294439953751827</v>
      </c>
      <c r="T79" s="27">
        <f t="shared" si="18"/>
        <v>4.1827520743343127</v>
      </c>
      <c r="U79" s="26">
        <v>30.648891670620298</v>
      </c>
      <c r="V79" s="27">
        <f t="shared" si="19"/>
        <v>0.89957743027267922</v>
      </c>
      <c r="W79" s="26">
        <v>59.070187651836811</v>
      </c>
      <c r="X79" s="27">
        <f t="shared" si="20"/>
        <v>2.8627459310446683</v>
      </c>
      <c r="Y79" s="26">
        <v>27.717830801275245</v>
      </c>
      <c r="Z79" s="27">
        <f t="shared" si="21"/>
        <v>1.6570738950846704</v>
      </c>
      <c r="AA79" s="28">
        <v>28.733133707145139</v>
      </c>
      <c r="AB79" s="28">
        <f t="shared" si="22"/>
        <v>2.258250601768903</v>
      </c>
      <c r="AC79" s="26">
        <v>77.354600094533382</v>
      </c>
      <c r="AD79" s="29">
        <f t="shared" si="23"/>
        <v>3.6250440616199442</v>
      </c>
      <c r="AE79" s="29">
        <v>66.591070654962408</v>
      </c>
      <c r="AF79" s="29">
        <f t="shared" si="24"/>
        <v>3.3863470274878318</v>
      </c>
    </row>
    <row r="80" spans="9:32" x14ac:dyDescent="0.35">
      <c r="I80" s="28">
        <v>69.69390797819004</v>
      </c>
      <c r="J80" s="25">
        <f t="shared" si="13"/>
        <v>2.9050158881379677</v>
      </c>
      <c r="K80" s="26">
        <v>20.605381408752375</v>
      </c>
      <c r="L80" s="27">
        <f t="shared" si="14"/>
        <v>1.0867895114635693</v>
      </c>
      <c r="M80" s="26">
        <v>20.476791450731024</v>
      </c>
      <c r="N80" s="27">
        <f t="shared" si="15"/>
        <v>2.7576083627676797</v>
      </c>
      <c r="O80" s="26">
        <v>52.919912674738931</v>
      </c>
      <c r="P80" s="27">
        <f t="shared" si="16"/>
        <v>3.2311606643905488</v>
      </c>
      <c r="Q80" s="26">
        <v>33.514878563579721</v>
      </c>
      <c r="R80" s="27">
        <f t="shared" si="17"/>
        <v>3.5268573143107753</v>
      </c>
      <c r="S80" s="26">
        <v>48.124266130362315</v>
      </c>
      <c r="T80" s="27">
        <f t="shared" si="18"/>
        <v>2.8476805927820634</v>
      </c>
      <c r="U80" s="26">
        <v>27.19334216860516</v>
      </c>
      <c r="V80" s="27">
        <f t="shared" si="19"/>
        <v>3.6112978133663503</v>
      </c>
      <c r="W80" s="26">
        <v>59.059080406098403</v>
      </c>
      <c r="X80" s="27">
        <f t="shared" si="20"/>
        <v>2.8690694345625829</v>
      </c>
      <c r="Y80" s="26">
        <v>23.766999994444827</v>
      </c>
      <c r="Z80" s="27">
        <f t="shared" si="21"/>
        <v>3.8011417699537358</v>
      </c>
      <c r="AA80" s="28">
        <v>27.86395062431771</v>
      </c>
      <c r="AB80" s="28">
        <f t="shared" si="22"/>
        <v>2.9046126517037467</v>
      </c>
      <c r="AC80" s="26">
        <v>78.662844977757217</v>
      </c>
      <c r="AD80" s="29">
        <f t="shared" si="23"/>
        <v>3.1963818318605433</v>
      </c>
      <c r="AE80" s="29">
        <v>67.605717474919516</v>
      </c>
      <c r="AF80" s="29">
        <f t="shared" si="24"/>
        <v>2.9658560330250401</v>
      </c>
    </row>
    <row r="81" spans="9:32" x14ac:dyDescent="0.35">
      <c r="I81" s="28">
        <v>61</v>
      </c>
      <c r="J81" s="25">
        <f t="shared" si="13"/>
        <v>4.6559071552081868</v>
      </c>
      <c r="K81" s="26">
        <v>20.784133512475538</v>
      </c>
      <c r="L81" s="27">
        <f t="shared" si="14"/>
        <v>0.16315528022372541</v>
      </c>
      <c r="M81" s="26">
        <v>21.915697892634551</v>
      </c>
      <c r="N81" s="27">
        <f t="shared" si="15"/>
        <v>5.0730011116026539</v>
      </c>
      <c r="O81" s="26">
        <v>50.154908327190491</v>
      </c>
      <c r="P81" s="27">
        <f t="shared" si="16"/>
        <v>3.9695191372700749</v>
      </c>
      <c r="Q81" s="26">
        <v>33.421667890671038</v>
      </c>
      <c r="R81" s="27">
        <f t="shared" si="17"/>
        <v>3.5538899067554386</v>
      </c>
      <c r="S81" s="26">
        <v>44.679651179603191</v>
      </c>
      <c r="T81" s="27">
        <f t="shared" si="18"/>
        <v>3.9453394071457715</v>
      </c>
      <c r="U81" s="26">
        <v>28.166522146386722</v>
      </c>
      <c r="V81" s="27">
        <f t="shared" si="19"/>
        <v>3.3062366455009569</v>
      </c>
      <c r="W81" s="26">
        <v>59.226340611517422</v>
      </c>
      <c r="X81" s="27">
        <f t="shared" si="20"/>
        <v>2.769334143096041</v>
      </c>
      <c r="Y81" s="26">
        <v>28.10029407456069</v>
      </c>
      <c r="Z81" s="27">
        <f t="shared" si="21"/>
        <v>0.35017176078346579</v>
      </c>
      <c r="AA81" s="28">
        <v>28.101875039364902</v>
      </c>
      <c r="AB81" s="28">
        <f t="shared" si="22"/>
        <v>2.764992812523535</v>
      </c>
      <c r="AC81" s="26">
        <v>79.39521628198402</v>
      </c>
      <c r="AD81" s="29">
        <f t="shared" si="23"/>
        <v>2.8402599127851347</v>
      </c>
      <c r="AE81" s="29">
        <v>65.272438513615299</v>
      </c>
      <c r="AF81" s="29">
        <f t="shared" si="24"/>
        <v>3.7552312319288021</v>
      </c>
    </row>
    <row r="82" spans="9:32" x14ac:dyDescent="0.35">
      <c r="I82" s="28">
        <v>70.313135500297506</v>
      </c>
      <c r="J82" s="25">
        <f t="shared" si="13"/>
        <v>2.4909929766463503</v>
      </c>
      <c r="K82" s="26">
        <v>16.162480563691112</v>
      </c>
      <c r="L82" s="27">
        <f t="shared" si="14"/>
        <v>3.8584903415706409</v>
      </c>
      <c r="M82" s="26">
        <v>22.228207707401218</v>
      </c>
      <c r="N82" s="27">
        <f t="shared" si="15"/>
        <v>5.251769250046725</v>
      </c>
      <c r="O82" s="26">
        <v>51.375558271660665</v>
      </c>
      <c r="P82" s="27">
        <f t="shared" si="16"/>
        <v>3.7075186409940528</v>
      </c>
      <c r="Q82" s="26">
        <v>33.28150019061637</v>
      </c>
      <c r="R82" s="27">
        <f t="shared" si="17"/>
        <v>3.5932128771351772</v>
      </c>
      <c r="S82" s="26">
        <v>46.432946708589206</v>
      </c>
      <c r="T82" s="27">
        <f t="shared" si="18"/>
        <v>3.5310824504474319</v>
      </c>
      <c r="U82" s="26">
        <v>29.645563736392372</v>
      </c>
      <c r="V82" s="27">
        <f t="shared" si="19"/>
        <v>2.5250758968501001</v>
      </c>
      <c r="W82" s="26">
        <v>60.263958991454587</v>
      </c>
      <c r="X82" s="27">
        <f t="shared" si="20"/>
        <v>1.7177231115689617</v>
      </c>
      <c r="Y82" s="26">
        <v>24.636534613777066</v>
      </c>
      <c r="Z82" s="27">
        <f t="shared" si="21"/>
        <v>3.585098410364401</v>
      </c>
      <c r="AA82" s="28">
        <v>29.79023716446417</v>
      </c>
      <c r="AB82" s="28">
        <f t="shared" si="22"/>
        <v>2.3072694942293062</v>
      </c>
      <c r="AC82" s="26">
        <v>79.578704204750906</v>
      </c>
      <c r="AD82" s="29">
        <f t="shared" si="23"/>
        <v>2.7268939043294211</v>
      </c>
      <c r="AE82" s="29">
        <v>66.565475203930475</v>
      </c>
      <c r="AF82" s="29">
        <f t="shared" si="24"/>
        <v>3.3949692123523527</v>
      </c>
    </row>
    <row r="83" spans="9:32" x14ac:dyDescent="0.35">
      <c r="I83" s="28">
        <v>70.015726916639906</v>
      </c>
      <c r="J83" s="25">
        <f t="shared" si="13"/>
        <v>2.7112015284984894</v>
      </c>
      <c r="K83" s="26">
        <v>20.433093505766326</v>
      </c>
      <c r="L83" s="27">
        <f t="shared" si="14"/>
        <v>1.5449248931563468</v>
      </c>
      <c r="M83" s="26">
        <v>19.129426256631</v>
      </c>
      <c r="N83" s="27">
        <f t="shared" si="15"/>
        <v>2.4763234089700297</v>
      </c>
      <c r="O83" s="26">
        <v>53.879335476077287</v>
      </c>
      <c r="P83" s="27">
        <f t="shared" si="16"/>
        <v>2.7546021282846076</v>
      </c>
      <c r="Q83" s="26">
        <v>34.282653503899375</v>
      </c>
      <c r="R83" s="27">
        <f t="shared" si="17"/>
        <v>3.2710562600531401</v>
      </c>
      <c r="S83" s="26">
        <v>47.049707050218871</v>
      </c>
      <c r="T83" s="27">
        <f t="shared" si="18"/>
        <v>3.3319659710553871</v>
      </c>
      <c r="U83" s="26">
        <v>27.815129302141358</v>
      </c>
      <c r="V83" s="27">
        <f t="shared" si="19"/>
        <v>3.4273909051009368</v>
      </c>
      <c r="W83" s="26">
        <v>58.375305797994343</v>
      </c>
      <c r="X83" s="27">
        <f t="shared" si="20"/>
        <v>3.1969720599542528</v>
      </c>
      <c r="Y83" s="26">
        <v>25.871012261639034</v>
      </c>
      <c r="Z83" s="27">
        <f t="shared" si="21"/>
        <v>3.1659867078916859</v>
      </c>
      <c r="AA83" s="28">
        <v>26.877689908057825</v>
      </c>
      <c r="AB83" s="28">
        <f t="shared" si="22"/>
        <v>3.3365087043225867</v>
      </c>
      <c r="AC83" s="26">
        <v>80.027154227667396</v>
      </c>
      <c r="AD83" s="29">
        <f t="shared" si="23"/>
        <v>2.3796234704708925</v>
      </c>
      <c r="AE83" s="29">
        <v>68.30446364057714</v>
      </c>
      <c r="AF83" s="29">
        <f t="shared" si="24"/>
        <v>2.5196181089198424</v>
      </c>
    </row>
    <row r="84" spans="9:32" x14ac:dyDescent="0.35">
      <c r="I84" s="28">
        <v>66.474518624438033</v>
      </c>
      <c r="J84" s="25">
        <f t="shared" si="13"/>
        <v>3.921169595402703</v>
      </c>
      <c r="K84" s="26">
        <v>17.343851210941761</v>
      </c>
      <c r="L84" s="27">
        <f t="shared" si="14"/>
        <v>3.5717848764398372</v>
      </c>
      <c r="M84" s="26">
        <v>10</v>
      </c>
      <c r="N84" s="27">
        <f t="shared" si="15"/>
        <v>4.6365884665476749</v>
      </c>
      <c r="O84" s="26">
        <v>55.307332183022517</v>
      </c>
      <c r="P84" s="27">
        <f t="shared" si="16"/>
        <v>0.3610394894448819</v>
      </c>
      <c r="Q84" s="26">
        <v>37.307349729555192</v>
      </c>
      <c r="R84" s="27">
        <f t="shared" si="17"/>
        <v>3.6655639002401004</v>
      </c>
      <c r="S84" s="26">
        <v>45.002924508552844</v>
      </c>
      <c r="T84" s="27">
        <f t="shared" si="18"/>
        <v>3.8807623865455829</v>
      </c>
      <c r="U84" s="26">
        <v>24.709488027040145</v>
      </c>
      <c r="V84" s="27">
        <f t="shared" si="19"/>
        <v>4.124754141814198</v>
      </c>
      <c r="W84" s="26">
        <v>55.944221981792566</v>
      </c>
      <c r="X84" s="27">
        <f t="shared" si="20"/>
        <v>3.8870989184358815</v>
      </c>
      <c r="Y84" s="26">
        <v>26.909611006032826</v>
      </c>
      <c r="Z84" s="27">
        <f t="shared" si="21"/>
        <v>2.5897276695660567</v>
      </c>
      <c r="AA84" s="28">
        <v>29.182336960204992</v>
      </c>
      <c r="AB84" s="28">
        <f t="shared" si="22"/>
        <v>1.6241898953770895</v>
      </c>
      <c r="AC84" s="26">
        <v>79.644569040400199</v>
      </c>
      <c r="AD84" s="29">
        <f t="shared" si="23"/>
        <v>2.6828477462900917</v>
      </c>
      <c r="AE84" s="29">
        <v>64.652202389451574</v>
      </c>
      <c r="AF84" s="29">
        <f t="shared" si="24"/>
        <v>3.8907271234825327</v>
      </c>
    </row>
    <row r="85" spans="9:32" x14ac:dyDescent="0.35">
      <c r="I85" s="28">
        <v>67.50081492918676</v>
      </c>
      <c r="J85" s="25">
        <f t="shared" si="13"/>
        <v>3.6937790401465214</v>
      </c>
      <c r="K85" s="26">
        <v>21.026076123954642</v>
      </c>
      <c r="L85" s="27">
        <f t="shared" si="14"/>
        <v>2.5194744397926057</v>
      </c>
      <c r="M85" s="26">
        <v>19.448727678511734</v>
      </c>
      <c r="N85" s="27">
        <f t="shared" si="15"/>
        <v>2.163831822814454</v>
      </c>
      <c r="O85" s="26">
        <v>40</v>
      </c>
      <c r="P85" s="27">
        <f t="shared" si="16"/>
        <v>5.0402467936562951</v>
      </c>
      <c r="Q85" s="26">
        <v>35.455147658684616</v>
      </c>
      <c r="R85" s="27">
        <f t="shared" si="17"/>
        <v>2.681993938979923</v>
      </c>
      <c r="S85" s="26">
        <v>46.705142642746701</v>
      </c>
      <c r="T85" s="27">
        <f t="shared" si="18"/>
        <v>3.4480480718518898</v>
      </c>
      <c r="U85" s="26">
        <v>24.954283608311727</v>
      </c>
      <c r="V85" s="27">
        <f t="shared" si="19"/>
        <v>4.0843724152308862</v>
      </c>
      <c r="W85" s="26">
        <v>55.2511724649505</v>
      </c>
      <c r="X85" s="27">
        <f t="shared" si="20"/>
        <v>4.0199746324799399</v>
      </c>
      <c r="Y85" s="26">
        <v>27.164572689279282</v>
      </c>
      <c r="Z85" s="27">
        <f t="shared" si="21"/>
        <v>2.3773701723763101</v>
      </c>
      <c r="AA85" s="28">
        <v>21.210310891786079</v>
      </c>
      <c r="AB85" s="28">
        <f t="shared" si="22"/>
        <v>4.4402314763185924</v>
      </c>
      <c r="AC85" s="26">
        <v>79.625645308307924</v>
      </c>
      <c r="AD85" s="29">
        <f t="shared" si="23"/>
        <v>2.6957025792388425</v>
      </c>
      <c r="AE85" s="29">
        <v>67.431847096850404</v>
      </c>
      <c r="AF85" s="29">
        <f t="shared" si="24"/>
        <v>3.0516406921029975</v>
      </c>
    </row>
    <row r="86" spans="9:32" x14ac:dyDescent="0.35">
      <c r="I86" s="28">
        <v>68.715123771382721</v>
      </c>
      <c r="J86" s="25">
        <f t="shared" si="13"/>
        <v>3.3341089784985685</v>
      </c>
      <c r="K86" s="26">
        <v>19.921039553524345</v>
      </c>
      <c r="L86" s="27">
        <f t="shared" si="14"/>
        <v>2.2832145968347759</v>
      </c>
      <c r="M86" s="26">
        <v>16.447020505113091</v>
      </c>
      <c r="N86" s="27">
        <f t="shared" si="15"/>
        <v>3.6563949857164904</v>
      </c>
      <c r="O86" s="26">
        <v>53.554088981586837</v>
      </c>
      <c r="P86" s="27">
        <f t="shared" si="16"/>
        <v>2.9427139202320496</v>
      </c>
      <c r="Q86" s="26">
        <v>35.124215557398493</v>
      </c>
      <c r="R86" s="27">
        <f t="shared" si="17"/>
        <v>2.8861141018018723</v>
      </c>
      <c r="S86" s="26">
        <v>30</v>
      </c>
      <c r="T86" s="27">
        <f t="shared" si="18"/>
        <v>5.2907406969577613</v>
      </c>
      <c r="U86" s="26">
        <v>28.21372822638833</v>
      </c>
      <c r="V86" s="27">
        <f t="shared" si="19"/>
        <v>3.2887823531615266</v>
      </c>
      <c r="W86" s="26">
        <v>56.175227716272026</v>
      </c>
      <c r="X86" s="27">
        <f t="shared" si="20"/>
        <v>3.8385732237828454</v>
      </c>
      <c r="Y86" s="26">
        <v>23.293931416590958</v>
      </c>
      <c r="Z86" s="27">
        <f t="shared" si="21"/>
        <v>3.9016279210522309</v>
      </c>
      <c r="AA86" s="28">
        <v>26.812001961056765</v>
      </c>
      <c r="AB86" s="28">
        <f t="shared" si="22"/>
        <v>3.3595992750684056</v>
      </c>
      <c r="AC86" s="26">
        <v>79.387403895235309</v>
      </c>
      <c r="AD86" s="29">
        <f t="shared" si="23"/>
        <v>2.8448127854968681</v>
      </c>
      <c r="AE86" s="29">
        <v>65.789998696960424</v>
      </c>
      <c r="AF86" s="29">
        <f t="shared" si="24"/>
        <v>3.6261659502380827</v>
      </c>
    </row>
    <row r="87" spans="9:32" x14ac:dyDescent="0.35">
      <c r="I87" s="28">
        <v>69.930894580808115</v>
      </c>
      <c r="J87" s="25">
        <f t="shared" si="13"/>
        <v>2.7660466085191637</v>
      </c>
      <c r="K87" s="26">
        <v>19.285292613928558</v>
      </c>
      <c r="L87" s="27">
        <f t="shared" si="14"/>
        <v>2.7828872882360773</v>
      </c>
      <c r="M87" s="26">
        <v>21.088282889239867</v>
      </c>
      <c r="N87" s="27">
        <f t="shared" si="15"/>
        <v>4.3426520876358836</v>
      </c>
      <c r="O87" s="26">
        <v>50.113176588320997</v>
      </c>
      <c r="P87" s="27">
        <f t="shared" si="16"/>
        <v>3.9773682523316851</v>
      </c>
      <c r="Q87" s="26">
        <v>33.885823036951415</v>
      </c>
      <c r="R87" s="27">
        <f t="shared" si="17"/>
        <v>3.4113935671815061</v>
      </c>
      <c r="S87" s="26">
        <v>46.286495912754702</v>
      </c>
      <c r="T87" s="27">
        <f t="shared" si="18"/>
        <v>3.5730597950296263</v>
      </c>
      <c r="U87" s="26">
        <v>27.328341560996734</v>
      </c>
      <c r="V87" s="27">
        <f t="shared" si="19"/>
        <v>3.5741436012589802</v>
      </c>
      <c r="W87" s="26">
        <v>57.268266672741547</v>
      </c>
      <c r="X87" s="27">
        <f t="shared" si="20"/>
        <v>3.5703422494904578</v>
      </c>
      <c r="Y87" s="26">
        <v>20.466986060462705</v>
      </c>
      <c r="Z87" s="27">
        <f t="shared" si="21"/>
        <v>4.3535293087941751</v>
      </c>
      <c r="AA87" s="28">
        <v>24.777532720118774</v>
      </c>
      <c r="AB87" s="28">
        <f t="shared" si="22"/>
        <v>3.8943141054409174</v>
      </c>
      <c r="AC87" s="26">
        <v>78.5607114156753</v>
      </c>
      <c r="AD87" s="29">
        <f t="shared" si="23"/>
        <v>3.2373153032910693</v>
      </c>
      <c r="AE87" s="29">
        <v>65.934918815163769</v>
      </c>
      <c r="AF87" s="29">
        <f t="shared" si="24"/>
        <v>3.5868273333908611</v>
      </c>
    </row>
    <row r="88" spans="9:32" x14ac:dyDescent="0.35">
      <c r="I88" s="28">
        <v>71.219628560191552</v>
      </c>
      <c r="J88" s="25">
        <f t="shared" si="13"/>
        <v>1.1013844544004565</v>
      </c>
      <c r="K88" s="26">
        <v>16.705749316514151</v>
      </c>
      <c r="L88" s="27">
        <f t="shared" si="14"/>
        <v>3.7367420795383191</v>
      </c>
      <c r="M88" s="26">
        <v>18.560824218178709</v>
      </c>
      <c r="N88" s="27">
        <f t="shared" si="15"/>
        <v>2.8669588162601172</v>
      </c>
      <c r="O88" s="26">
        <v>51.181723502069026</v>
      </c>
      <c r="P88" s="27">
        <f t="shared" si="16"/>
        <v>3.753985945087305</v>
      </c>
      <c r="Q88" s="26">
        <v>32.69534576432482</v>
      </c>
      <c r="R88" s="27">
        <f t="shared" si="17"/>
        <v>3.7427098245639732</v>
      </c>
      <c r="S88" s="26">
        <v>49.519455489102768</v>
      </c>
      <c r="T88" s="27">
        <f t="shared" si="18"/>
        <v>1.1926602517136076</v>
      </c>
      <c r="U88" s="26">
        <v>27.136239020834822</v>
      </c>
      <c r="V88" s="27">
        <f t="shared" si="19"/>
        <v>3.6266074418305929</v>
      </c>
      <c r="W88" s="26">
        <v>40</v>
      </c>
      <c r="X88" s="27">
        <f t="shared" si="20"/>
        <v>5.3385539937517246</v>
      </c>
      <c r="Y88" s="26">
        <v>28.699572612807529</v>
      </c>
      <c r="Z88" s="27">
        <f t="shared" si="21"/>
        <v>3.8228582000832936</v>
      </c>
      <c r="AA88" s="28">
        <v>25.836958260341326</v>
      </c>
      <c r="AB88" s="28">
        <f t="shared" si="22"/>
        <v>3.6513876804099774</v>
      </c>
      <c r="AC88" s="26">
        <v>80.917272327142868</v>
      </c>
      <c r="AD88" s="29">
        <f t="shared" si="23"/>
        <v>0.64167190646918726</v>
      </c>
      <c r="AE88" s="29">
        <v>66.539916450746546</v>
      </c>
      <c r="AF88" s="29">
        <f t="shared" si="24"/>
        <v>3.4035054858678375</v>
      </c>
    </row>
    <row r="89" spans="9:32" x14ac:dyDescent="0.35">
      <c r="I89" s="28">
        <v>67.992839930263173</v>
      </c>
      <c r="J89" s="25">
        <f t="shared" si="13"/>
        <v>3.5632089219371279</v>
      </c>
      <c r="K89" s="26">
        <v>18.577495134837971</v>
      </c>
      <c r="L89" s="27">
        <f t="shared" si="14"/>
        <v>3.1460299651795443</v>
      </c>
      <c r="M89" s="26">
        <v>15.932282097933296</v>
      </c>
      <c r="N89" s="27">
        <f t="shared" si="15"/>
        <v>3.7812052639155302</v>
      </c>
      <c r="O89" s="26">
        <v>53.340248242252862</v>
      </c>
      <c r="P89" s="27">
        <f t="shared" si="16"/>
        <v>3.0495412285782941</v>
      </c>
      <c r="Q89" s="26">
        <v>31.120659104370262</v>
      </c>
      <c r="R89" s="27">
        <f t="shared" si="17"/>
        <v>4.0597374106004604</v>
      </c>
      <c r="S89" s="26">
        <v>46.19804634438195</v>
      </c>
      <c r="T89" s="27">
        <f t="shared" si="18"/>
        <v>3.5975842444074595</v>
      </c>
      <c r="U89" s="26">
        <v>28.772827300241726</v>
      </c>
      <c r="V89" s="27">
        <f t="shared" si="19"/>
        <v>3.0549067941614809</v>
      </c>
      <c r="W89" s="26">
        <v>57.898379640050749</v>
      </c>
      <c r="X89" s="27">
        <f t="shared" si="20"/>
        <v>3.3751141900703314</v>
      </c>
      <c r="Y89" s="26">
        <v>27.528797749258739</v>
      </c>
      <c r="Z89" s="27">
        <f t="shared" si="21"/>
        <v>1.9649105726974307</v>
      </c>
      <c r="AA89" s="28">
        <v>27.579452260307086</v>
      </c>
      <c r="AB89" s="28">
        <f t="shared" si="22"/>
        <v>3.0494224914641834</v>
      </c>
      <c r="AC89" s="26">
        <v>77.286230981711313</v>
      </c>
      <c r="AD89" s="29">
        <f t="shared" si="23"/>
        <v>3.6430990338816902</v>
      </c>
      <c r="AE89" s="29">
        <v>63.86475007148394</v>
      </c>
      <c r="AF89" s="29">
        <f t="shared" si="24"/>
        <v>4.0399057449919926</v>
      </c>
    </row>
    <row r="90" spans="9:32" x14ac:dyDescent="0.35">
      <c r="I90" s="28">
        <v>68.734552772768183</v>
      </c>
      <c r="J90" s="25">
        <f t="shared" si="13"/>
        <v>3.3271591576714106</v>
      </c>
      <c r="K90" s="26">
        <v>18.859867367330303</v>
      </c>
      <c r="L90" s="27">
        <f t="shared" si="14"/>
        <v>3.0165089814684105</v>
      </c>
      <c r="M90" s="26">
        <v>15.897789172763598</v>
      </c>
      <c r="N90" s="27">
        <f t="shared" si="15"/>
        <v>3.789037245219256</v>
      </c>
      <c r="O90" s="26">
        <v>49.970415931817364</v>
      </c>
      <c r="P90" s="27">
        <f t="shared" si="16"/>
        <v>4.0037628670807583</v>
      </c>
      <c r="Q90" s="26">
        <v>34.600840635971359</v>
      </c>
      <c r="R90" s="27">
        <f t="shared" si="17"/>
        <v>3.142308956745882</v>
      </c>
      <c r="S90" s="26">
        <v>45.70714200755792</v>
      </c>
      <c r="T90" s="27">
        <f t="shared" si="18"/>
        <v>3.7237390398170302</v>
      </c>
      <c r="U90" s="26">
        <v>30.989683513565286</v>
      </c>
      <c r="V90" s="27">
        <f t="shared" si="19"/>
        <v>2.2506120439836903</v>
      </c>
      <c r="W90" s="26">
        <v>56.139425381256331</v>
      </c>
      <c r="X90" s="27">
        <f t="shared" si="20"/>
        <v>3.8462498810466506</v>
      </c>
      <c r="Y90" s="26">
        <v>26.476861492353446</v>
      </c>
      <c r="Z90" s="27">
        <f t="shared" si="21"/>
        <v>2.8709418319375675</v>
      </c>
      <c r="AA90" s="28">
        <v>27.446149802521859</v>
      </c>
      <c r="AB90" s="28">
        <f t="shared" si="22"/>
        <v>3.1106747555095362</v>
      </c>
      <c r="AC90" s="26">
        <v>78.761919075144561</v>
      </c>
      <c r="AD90" s="29">
        <f t="shared" si="23"/>
        <v>3.1550063828874908</v>
      </c>
      <c r="AE90" s="29">
        <v>67.731799495274885</v>
      </c>
      <c r="AF90" s="29">
        <f t="shared" si="24"/>
        <v>2.8986977037352264</v>
      </c>
    </row>
    <row r="91" spans="9:32" x14ac:dyDescent="0.35">
      <c r="I91" s="28">
        <v>67.824458109637206</v>
      </c>
      <c r="J91" s="25">
        <f t="shared" si="13"/>
        <v>3.6098371272047536</v>
      </c>
      <c r="K91" s="26">
        <v>19.318083983626579</v>
      </c>
      <c r="L91" s="27">
        <f t="shared" si="14"/>
        <v>2.7623941059587653</v>
      </c>
      <c r="M91" s="26">
        <v>18.972498918210881</v>
      </c>
      <c r="N91" s="27">
        <f t="shared" si="15"/>
        <v>2.6002211050456667</v>
      </c>
      <c r="O91" s="26">
        <v>51.051981345721551</v>
      </c>
      <c r="P91" s="27">
        <f t="shared" si="16"/>
        <v>3.7839243372079174</v>
      </c>
      <c r="Q91" s="26">
        <v>34.111944753719214</v>
      </c>
      <c r="R91" s="27">
        <f t="shared" si="17"/>
        <v>3.333854332202832</v>
      </c>
      <c r="S91" s="26">
        <v>42.21268554383326</v>
      </c>
      <c r="T91" s="27">
        <f t="shared" si="18"/>
        <v>4.3355053147709448</v>
      </c>
      <c r="U91" s="26">
        <v>27.700859367523311</v>
      </c>
      <c r="V91" s="27">
        <f t="shared" si="19"/>
        <v>3.4638242958390681</v>
      </c>
      <c r="W91" s="26">
        <v>56.059471332940255</v>
      </c>
      <c r="X91" s="27">
        <f t="shared" si="20"/>
        <v>3.8631836275316518</v>
      </c>
      <c r="Y91" s="26">
        <v>24.894720845493925</v>
      </c>
      <c r="Z91" s="27">
        <f t="shared" si="21"/>
        <v>3.5108001940513258</v>
      </c>
      <c r="AA91" s="28">
        <v>29.149358016110963</v>
      </c>
      <c r="AB91" s="28">
        <f t="shared" si="22"/>
        <v>1.6871572018305199</v>
      </c>
      <c r="AC91" s="26">
        <v>50</v>
      </c>
      <c r="AD91" s="29">
        <f t="shared" si="23"/>
        <v>5.740025610316593</v>
      </c>
      <c r="AE91" s="29">
        <v>67.387704610934662</v>
      </c>
      <c r="AF91" s="29">
        <f t="shared" si="24"/>
        <v>3.0722970091335049</v>
      </c>
    </row>
    <row r="92" spans="9:32" x14ac:dyDescent="0.35">
      <c r="I92" s="28">
        <v>66.272058368563378</v>
      </c>
      <c r="J92" s="25">
        <f t="shared" si="13"/>
        <v>3.9605089319218436</v>
      </c>
      <c r="K92" s="26">
        <v>18.470130417605731</v>
      </c>
      <c r="L92" s="27">
        <f t="shared" si="14"/>
        <v>3.1911859924456309</v>
      </c>
      <c r="M92" s="26">
        <v>17.131517726392666</v>
      </c>
      <c r="N92" s="27">
        <f t="shared" si="15"/>
        <v>3.4618699139457685</v>
      </c>
      <c r="O92" s="26">
        <v>53.429830781935493</v>
      </c>
      <c r="P92" s="27">
        <f t="shared" si="16"/>
        <v>3.0061693241022907</v>
      </c>
      <c r="Q92" s="26">
        <v>33.809988298837588</v>
      </c>
      <c r="R92" s="27">
        <f t="shared" si="17"/>
        <v>3.4361074613875902</v>
      </c>
      <c r="S92" s="26">
        <v>44.248519510673482</v>
      </c>
      <c r="T92" s="27">
        <f t="shared" si="18"/>
        <v>4.0254444917262981</v>
      </c>
      <c r="U92" s="26">
        <v>29.20352574776296</v>
      </c>
      <c r="V92" s="27">
        <f t="shared" si="19"/>
        <v>2.8280366270944266</v>
      </c>
      <c r="W92" s="26">
        <v>59.357757429918443</v>
      </c>
      <c r="X92" s="27">
        <f t="shared" si="20"/>
        <v>2.6833368733653966</v>
      </c>
      <c r="Y92" s="26">
        <v>24.537829070298834</v>
      </c>
      <c r="Z92" s="27">
        <f t="shared" si="21"/>
        <v>3.6121053520157025</v>
      </c>
      <c r="AA92" s="28">
        <v>30.501816569337596</v>
      </c>
      <c r="AB92" s="28">
        <f t="shared" si="22"/>
        <v>4.3969755210813188</v>
      </c>
      <c r="AC92" s="26">
        <v>75.983331660478001</v>
      </c>
      <c r="AD92" s="29">
        <f t="shared" si="23"/>
        <v>3.936502150097744</v>
      </c>
      <c r="AE92" s="29">
        <v>68.241314126335268</v>
      </c>
      <c r="AF92" s="29">
        <f t="shared" si="24"/>
        <v>2.5691977312495506</v>
      </c>
    </row>
    <row r="93" spans="9:32" x14ac:dyDescent="0.35">
      <c r="I93" s="28">
        <v>69.617229487403264</v>
      </c>
      <c r="J93" s="25">
        <f t="shared" si="13"/>
        <v>2.9461385216568181</v>
      </c>
      <c r="K93" s="26">
        <v>18.351996265097039</v>
      </c>
      <c r="L93" s="27">
        <f t="shared" si="14"/>
        <v>3.2386232329215918</v>
      </c>
      <c r="M93" s="26">
        <v>20.001015526637982</v>
      </c>
      <c r="N93" s="27">
        <f t="shared" si="15"/>
        <v>1.1573682417739253</v>
      </c>
      <c r="O93" s="26">
        <v>54.808536811240451</v>
      </c>
      <c r="P93" s="27">
        <f t="shared" si="16"/>
        <v>1.8598500863573475</v>
      </c>
      <c r="Q93" s="26">
        <v>34.656154572169179</v>
      </c>
      <c r="R93" s="27">
        <f t="shared" si="17"/>
        <v>3.1181328523752008</v>
      </c>
      <c r="S93" s="26">
        <v>45.021613110995396</v>
      </c>
      <c r="T93" s="27">
        <f t="shared" si="18"/>
        <v>3.8768985220022905</v>
      </c>
      <c r="U93" s="26">
        <v>31.414124399346576</v>
      </c>
      <c r="V93" s="27">
        <f t="shared" si="19"/>
        <v>3.9500436353759034</v>
      </c>
      <c r="W93" s="26">
        <v>58.968222753822154</v>
      </c>
      <c r="X93" s="27">
        <f t="shared" si="20"/>
        <v>2.9193473241275729</v>
      </c>
      <c r="Y93" s="26">
        <v>28.713302342822633</v>
      </c>
      <c r="Z93" s="27">
        <f t="shared" si="21"/>
        <v>3.8524367610606376</v>
      </c>
      <c r="AA93" s="28">
        <v>26.87601284961972</v>
      </c>
      <c r="AB93" s="28">
        <f t="shared" si="22"/>
        <v>3.337104903548143</v>
      </c>
      <c r="AC93" s="26">
        <v>79.263533763528912</v>
      </c>
      <c r="AD93" s="29">
        <f t="shared" si="23"/>
        <v>2.9143616795466336</v>
      </c>
      <c r="AE93" s="29">
        <v>69.991989178147691</v>
      </c>
      <c r="AF93" s="29">
        <f t="shared" si="24"/>
        <v>3.7958046846004785</v>
      </c>
    </row>
    <row r="94" spans="9:32" x14ac:dyDescent="0.35">
      <c r="I94" s="28">
        <v>69.508011300074486</v>
      </c>
      <c r="J94" s="25">
        <f t="shared" si="13"/>
        <v>3.0019380098977098</v>
      </c>
      <c r="K94" s="26">
        <v>20.744510967477087</v>
      </c>
      <c r="L94" s="27">
        <f t="shared" si="14"/>
        <v>0.45326743492978927</v>
      </c>
      <c r="M94" s="26">
        <v>18.878657089034839</v>
      </c>
      <c r="N94" s="27">
        <f t="shared" si="15"/>
        <v>2.6675846400175169</v>
      </c>
      <c r="O94" s="26">
        <v>52.155925376641868</v>
      </c>
      <c r="P94" s="27">
        <f t="shared" si="16"/>
        <v>3.494957517854683</v>
      </c>
      <c r="Q94" s="26">
        <v>31.253567323546804</v>
      </c>
      <c r="R94" s="27">
        <f t="shared" si="17"/>
        <v>4.0365390116150381</v>
      </c>
      <c r="S94" s="26">
        <v>42.573277196599626</v>
      </c>
      <c r="T94" s="27">
        <f t="shared" si="18"/>
        <v>4.2871336460972644</v>
      </c>
      <c r="U94" s="26">
        <v>31.679930478848238</v>
      </c>
      <c r="V94" s="27">
        <f t="shared" si="19"/>
        <v>4.3633309679053935</v>
      </c>
      <c r="W94" s="26">
        <v>60.008055114417814</v>
      </c>
      <c r="X94" s="27">
        <f t="shared" si="20"/>
        <v>2.0956674801363691</v>
      </c>
      <c r="Y94" s="26">
        <v>25.718835187617834</v>
      </c>
      <c r="Z94" s="27">
        <f t="shared" si="21"/>
        <v>3.2281883356884777</v>
      </c>
      <c r="AA94" s="28">
        <v>14</v>
      </c>
      <c r="AB94" s="28">
        <f t="shared" si="22"/>
        <v>5.0555938492688712</v>
      </c>
      <c r="AC94" s="26">
        <v>77.412328791993716</v>
      </c>
      <c r="AD94" s="29">
        <f t="shared" si="23"/>
        <v>3.6095410089719948</v>
      </c>
      <c r="AE94" s="29">
        <v>68.437495455116135</v>
      </c>
      <c r="AF94" s="29">
        <f t="shared" si="24"/>
        <v>2.4063623308036415</v>
      </c>
    </row>
    <row r="95" spans="9:32" x14ac:dyDescent="0.35">
      <c r="I95" s="28">
        <v>70.151343745566066</v>
      </c>
      <c r="J95" s="25">
        <f t="shared" si="13"/>
        <v>2.6167515509835075</v>
      </c>
      <c r="K95" s="26">
        <v>21.434468200856401</v>
      </c>
      <c r="L95" s="27">
        <f t="shared" si="14"/>
        <v>3.9752095022567331</v>
      </c>
      <c r="M95" s="26">
        <v>20.587843212985923</v>
      </c>
      <c r="N95" s="27">
        <f t="shared" si="15"/>
        <v>3.2909090714578815</v>
      </c>
      <c r="O95" s="26">
        <v>55.681602807760143</v>
      </c>
      <c r="P95" s="27">
        <f t="shared" si="16"/>
        <v>3.1389171021932603</v>
      </c>
      <c r="Q95" s="26">
        <v>31.930380829942941</v>
      </c>
      <c r="R95" s="27">
        <f t="shared" si="17"/>
        <v>3.9092566301837359</v>
      </c>
      <c r="S95" s="26">
        <v>46.301776022084397</v>
      </c>
      <c r="T95" s="27">
        <f t="shared" si="18"/>
        <v>3.5687614690926504</v>
      </c>
      <c r="U95" s="26">
        <v>28.093401453875199</v>
      </c>
      <c r="V95" s="27">
        <f t="shared" si="19"/>
        <v>3.3326853282908147</v>
      </c>
      <c r="W95" s="26">
        <v>60.715264028811077</v>
      </c>
      <c r="X95" s="27">
        <f t="shared" si="20"/>
        <v>5.7114664120229731E-2</v>
      </c>
      <c r="Y95" s="26">
        <v>27.18675637093537</v>
      </c>
      <c r="Z95" s="27">
        <f t="shared" si="21"/>
        <v>2.3565701541882937</v>
      </c>
      <c r="AA95" s="28">
        <v>28.308873943432371</v>
      </c>
      <c r="AB95" s="28">
        <f t="shared" si="22"/>
        <v>2.6253159782246662</v>
      </c>
      <c r="AC95" s="26">
        <v>76.780597448005096</v>
      </c>
      <c r="AD95" s="29">
        <f t="shared" si="23"/>
        <v>3.7673764230116831</v>
      </c>
      <c r="AE95" s="29">
        <v>69.180843065198331</v>
      </c>
      <c r="AF95" s="29">
        <f t="shared" si="24"/>
        <v>1.2974787083150989</v>
      </c>
    </row>
    <row r="96" spans="9:32" x14ac:dyDescent="0.35">
      <c r="I96" s="28">
        <v>71.49329770633301</v>
      </c>
      <c r="J96" s="25">
        <f t="shared" si="13"/>
        <v>-1.303290231847934</v>
      </c>
      <c r="K96" s="26">
        <v>19.181711802863973</v>
      </c>
      <c r="L96" s="27">
        <f t="shared" si="14"/>
        <v>2.8449929018732876</v>
      </c>
      <c r="M96" s="26">
        <v>17.628176382788645</v>
      </c>
      <c r="N96" s="27">
        <f t="shared" si="15"/>
        <v>3.2924957580758534</v>
      </c>
      <c r="O96" s="26">
        <v>54.145938025307842</v>
      </c>
      <c r="P96" s="27">
        <f t="shared" si="16"/>
        <v>2.568693240159674</v>
      </c>
      <c r="Q96" s="26">
        <v>36.256287197677551</v>
      </c>
      <c r="R96" s="27">
        <f t="shared" si="17"/>
        <v>1.8874951198603822</v>
      </c>
      <c r="S96" s="26">
        <v>48.019141801465004</v>
      </c>
      <c r="T96" s="27">
        <f t="shared" si="18"/>
        <v>2.9068450030157411</v>
      </c>
      <c r="U96" s="26">
        <v>27.411251580102096</v>
      </c>
      <c r="V96" s="27">
        <f t="shared" si="19"/>
        <v>3.5506216203601952</v>
      </c>
      <c r="W96" s="26">
        <v>58.237140506075839</v>
      </c>
      <c r="X96" s="27">
        <f t="shared" si="20"/>
        <v>3.2519241601273197</v>
      </c>
      <c r="Y96" s="26">
        <v>15</v>
      </c>
      <c r="Z96" s="27">
        <f t="shared" si="21"/>
        <v>4.8859956962640902</v>
      </c>
      <c r="AA96" s="28">
        <v>25.837432913518512</v>
      </c>
      <c r="AB96" s="28">
        <f t="shared" si="22"/>
        <v>3.6512644761783521</v>
      </c>
      <c r="AC96" s="26">
        <v>76.870332787006816</v>
      </c>
      <c r="AD96" s="29">
        <f t="shared" si="23"/>
        <v>3.7464181351063823</v>
      </c>
      <c r="AE96" s="29">
        <v>66.752885203752271</v>
      </c>
      <c r="AF96" s="29">
        <f t="shared" si="24"/>
        <v>3.3300463103580809</v>
      </c>
    </row>
    <row r="97" spans="9:32" x14ac:dyDescent="0.35">
      <c r="I97" s="28">
        <v>69.003727400614508</v>
      </c>
      <c r="J97" s="25">
        <f t="shared" si="13"/>
        <v>3.2255471075332363</v>
      </c>
      <c r="K97" s="26">
        <v>16.696532169454485</v>
      </c>
      <c r="L97" s="27">
        <f t="shared" si="14"/>
        <v>3.7389362658562986</v>
      </c>
      <c r="M97" s="26">
        <v>20.319161773338731</v>
      </c>
      <c r="N97" s="27">
        <f t="shared" si="15"/>
        <v>-9.3529036942607409</v>
      </c>
      <c r="O97" s="26">
        <v>50.260949809623256</v>
      </c>
      <c r="P97" s="27">
        <f t="shared" si="16"/>
        <v>3.9492926598497649</v>
      </c>
      <c r="Q97" s="26">
        <v>33.833862667918758</v>
      </c>
      <c r="R97" s="27">
        <f t="shared" si="17"/>
        <v>3.4283926811377041</v>
      </c>
      <c r="S97" s="26">
        <v>47.321448045541445</v>
      </c>
      <c r="T97" s="27">
        <f t="shared" si="18"/>
        <v>3.2298518373704095</v>
      </c>
      <c r="U97" s="26">
        <v>23.006533036364452</v>
      </c>
      <c r="V97" s="27">
        <f t="shared" si="19"/>
        <v>4.3679549705651608</v>
      </c>
      <c r="W97" s="26">
        <v>56.201061271316277</v>
      </c>
      <c r="X97" s="27">
        <f t="shared" si="20"/>
        <v>3.832997217462824</v>
      </c>
      <c r="Y97" s="26">
        <v>25.28202435794153</v>
      </c>
      <c r="Z97" s="27">
        <f t="shared" si="21"/>
        <v>3.3878422129426529</v>
      </c>
      <c r="AA97" s="28">
        <v>24.089679979404817</v>
      </c>
      <c r="AB97" s="28">
        <f t="shared" si="22"/>
        <v>4.0253673416912186</v>
      </c>
      <c r="AC97" s="26">
        <v>77.612601475669663</v>
      </c>
      <c r="AD97" s="29">
        <f t="shared" si="23"/>
        <v>3.5538143941585267</v>
      </c>
      <c r="AE97" s="29">
        <v>66.730119115681291</v>
      </c>
      <c r="AF97" s="29">
        <f t="shared" si="24"/>
        <v>3.3381616045639046</v>
      </c>
    </row>
    <row r="98" spans="9:32" x14ac:dyDescent="0.35">
      <c r="I98" s="28">
        <v>70.729752002100071</v>
      </c>
      <c r="J98" s="25">
        <f t="shared" si="13"/>
        <v>2.0677602826703296</v>
      </c>
      <c r="K98" s="26">
        <v>19.335554926652055</v>
      </c>
      <c r="L98" s="27">
        <f t="shared" si="14"/>
        <v>2.7513015835570984</v>
      </c>
      <c r="M98" s="26">
        <v>17.22018387212924</v>
      </c>
      <c r="N98" s="27">
        <f t="shared" si="15"/>
        <v>3.4336602389525575</v>
      </c>
      <c r="O98" s="26">
        <v>56.460912506923016</v>
      </c>
      <c r="P98" s="27">
        <f t="shared" si="16"/>
        <v>4.6152178506185413</v>
      </c>
      <c r="Q98" s="26">
        <v>34.346505033153463</v>
      </c>
      <c r="R98" s="27">
        <f t="shared" si="17"/>
        <v>3.2465155188445238</v>
      </c>
      <c r="S98" s="26">
        <v>42.356991389526399</v>
      </c>
      <c r="T98" s="27">
        <f t="shared" si="18"/>
        <v>4.3164272618069672</v>
      </c>
      <c r="U98" s="26">
        <v>28.097767626833168</v>
      </c>
      <c r="V98" s="27">
        <f t="shared" si="19"/>
        <v>3.3311255145108727</v>
      </c>
      <c r="W98" s="26">
        <v>59.702933588515876</v>
      </c>
      <c r="X98" s="27">
        <f t="shared" si="20"/>
        <v>2.4143126409273501</v>
      </c>
      <c r="Y98" s="26">
        <v>23.324399464946101</v>
      </c>
      <c r="Z98" s="27">
        <f t="shared" si="21"/>
        <v>3.895451603175875</v>
      </c>
      <c r="AA98" s="28">
        <v>30.017444164596817</v>
      </c>
      <c r="AB98" s="28">
        <f t="shared" si="22"/>
        <v>3.4894418676917733</v>
      </c>
      <c r="AC98" s="26">
        <v>80.361481463801326</v>
      </c>
      <c r="AD98" s="29">
        <f t="shared" si="23"/>
        <v>2.0092286722941832</v>
      </c>
      <c r="AE98" s="29">
        <v>71.131356134548241</v>
      </c>
      <c r="AF98" s="29">
        <f t="shared" si="24"/>
        <v>5.0654437399699193</v>
      </c>
    </row>
    <row r="99" spans="9:32" x14ac:dyDescent="0.35">
      <c r="I99" s="28">
        <v>67.578570679371765</v>
      </c>
      <c r="J99" s="25">
        <f t="shared" si="13"/>
        <v>3.6742455703255641</v>
      </c>
      <c r="K99" s="26">
        <v>21.26792199975332</v>
      </c>
      <c r="L99" s="27">
        <f t="shared" si="14"/>
        <v>3.6002300267186471</v>
      </c>
      <c r="M99" s="26">
        <v>16.191318869291543</v>
      </c>
      <c r="N99" s="27">
        <f t="shared" si="15"/>
        <v>3.7203421649487955</v>
      </c>
      <c r="O99" s="26">
        <v>52.614432978128406</v>
      </c>
      <c r="P99" s="27">
        <f t="shared" si="16"/>
        <v>3.3451141132562001</v>
      </c>
      <c r="Q99" s="26">
        <v>36.888652585840525</v>
      </c>
      <c r="R99" s="27">
        <f t="shared" si="17"/>
        <v>-1.2759887288376466</v>
      </c>
      <c r="S99" s="26">
        <v>43.782972826434545</v>
      </c>
      <c r="T99" s="27">
        <f t="shared" si="18"/>
        <v>4.1052954474533854</v>
      </c>
      <c r="U99" s="26">
        <v>33.442973338440524</v>
      </c>
      <c r="V99" s="27">
        <f t="shared" si="19"/>
        <v>5.5405673303588037</v>
      </c>
      <c r="W99" s="26">
        <v>58.309060407818485</v>
      </c>
      <c r="X99" s="27">
        <f t="shared" si="20"/>
        <v>3.2236967223304474</v>
      </c>
      <c r="Y99" s="26">
        <v>26.433061538682768</v>
      </c>
      <c r="Z99" s="27">
        <f t="shared" si="21"/>
        <v>2.8954497689719845</v>
      </c>
      <c r="AA99" s="28">
        <v>27.892208048335124</v>
      </c>
      <c r="AB99" s="28">
        <f t="shared" si="22"/>
        <v>2.8890150474859699</v>
      </c>
      <c r="AC99" s="26">
        <v>79.04185835324715</v>
      </c>
      <c r="AD99" s="29">
        <f t="shared" si="23"/>
        <v>3.0278990317793144</v>
      </c>
      <c r="AE99" s="29">
        <v>63.136174522731643</v>
      </c>
      <c r="AF99" s="29">
        <f t="shared" si="24"/>
        <v>4.1605495436994167</v>
      </c>
    </row>
    <row r="100" spans="9:32" x14ac:dyDescent="0.35">
      <c r="I100" s="28">
        <v>66.907169054589247</v>
      </c>
      <c r="J100" s="25">
        <f t="shared" si="13"/>
        <v>3.8315268619448584</v>
      </c>
      <c r="K100" s="26">
        <v>17.20669640411159</v>
      </c>
      <c r="L100" s="27">
        <f t="shared" si="14"/>
        <v>3.6096086926934459</v>
      </c>
      <c r="M100" s="26">
        <v>19.474919832093512</v>
      </c>
      <c r="N100" s="27">
        <f t="shared" si="15"/>
        <v>2.1332791988582005</v>
      </c>
      <c r="O100" s="26">
        <v>54.053137140894343</v>
      </c>
      <c r="P100" s="27">
        <f t="shared" si="16"/>
        <v>2.6373967044896833</v>
      </c>
      <c r="Q100" s="26">
        <v>31.670750917374246</v>
      </c>
      <c r="R100" s="27">
        <f t="shared" si="17"/>
        <v>3.960016118855421</v>
      </c>
      <c r="S100" s="26">
        <v>45.59167555244219</v>
      </c>
      <c r="T100" s="27">
        <f t="shared" si="18"/>
        <v>3.7512352044027275</v>
      </c>
      <c r="U100" s="26">
        <v>27.994225959434353</v>
      </c>
      <c r="V100" s="27">
        <f t="shared" si="19"/>
        <v>3.3674758513254259</v>
      </c>
      <c r="W100" s="26">
        <v>58.742563499597367</v>
      </c>
      <c r="X100" s="27">
        <f t="shared" si="20"/>
        <v>3.0342692193055343</v>
      </c>
      <c r="Y100" s="26">
        <v>22.96539321099781</v>
      </c>
      <c r="Z100" s="27">
        <f t="shared" si="21"/>
        <v>3.9659110096037602</v>
      </c>
      <c r="AA100" s="28">
        <v>28.453792841330092</v>
      </c>
      <c r="AB100" s="28">
        <f t="shared" si="22"/>
        <v>2.5144450506196456</v>
      </c>
      <c r="AC100" s="26">
        <v>78.837413062420865</v>
      </c>
      <c r="AD100" s="29">
        <f t="shared" si="23"/>
        <v>3.1222876931898025</v>
      </c>
      <c r="AE100" s="29">
        <v>68.362044488200866</v>
      </c>
      <c r="AF100" s="29">
        <f t="shared" si="24"/>
        <v>2.4721626829109256</v>
      </c>
    </row>
    <row r="101" spans="9:32" x14ac:dyDescent="0.35">
      <c r="I101" s="28">
        <v>72.611307107081331</v>
      </c>
      <c r="J101" s="25">
        <f t="shared" si="13"/>
        <v>4.6921234927130007</v>
      </c>
      <c r="K101" s="26">
        <v>18.632933295286708</v>
      </c>
      <c r="L101" s="27">
        <f t="shared" si="14"/>
        <v>3.1218899943817799</v>
      </c>
      <c r="M101" s="26">
        <v>22.167110405942445</v>
      </c>
      <c r="N101" s="27">
        <f t="shared" si="15"/>
        <v>5.2192416701934992</v>
      </c>
      <c r="O101" s="26">
        <v>53.122356714286965</v>
      </c>
      <c r="P101" s="27">
        <f t="shared" si="16"/>
        <v>3.1477911159010898</v>
      </c>
      <c r="Q101" s="26">
        <v>36.916568068165923</v>
      </c>
      <c r="R101" s="27">
        <f t="shared" si="17"/>
        <v>-23.72425205827998</v>
      </c>
      <c r="S101" s="26">
        <v>47.067155844706669</v>
      </c>
      <c r="T101" s="27">
        <f t="shared" si="18"/>
        <v>3.3257132645639818</v>
      </c>
      <c r="U101" s="26">
        <v>30.849659658764963</v>
      </c>
      <c r="V101" s="27">
        <f t="shared" si="19"/>
        <v>-0.796544967046805</v>
      </c>
      <c r="W101" s="26">
        <v>56.165926578085887</v>
      </c>
      <c r="X101" s="27">
        <f t="shared" si="20"/>
        <v>3.8405732263807715</v>
      </c>
      <c r="Y101" s="26">
        <v>28.905303621334618</v>
      </c>
      <c r="Z101" s="27">
        <f t="shared" si="21"/>
        <v>4.1943081644149238</v>
      </c>
      <c r="AA101" s="28">
        <v>29.011098831073667</v>
      </c>
      <c r="AB101" s="28">
        <f t="shared" si="22"/>
        <v>1.9149630381335756</v>
      </c>
      <c r="AC101" s="26">
        <v>80.681423314938797</v>
      </c>
      <c r="AD101" s="29">
        <f t="shared" si="23"/>
        <v>1.4488334766674638</v>
      </c>
      <c r="AE101" s="29">
        <v>68.294339980185313</v>
      </c>
      <c r="AF101" s="29">
        <f t="shared" si="24"/>
        <v>2.5277336572037603</v>
      </c>
    </row>
    <row r="102" spans="9:32" x14ac:dyDescent="0.35">
      <c r="I102" s="28">
        <v>69.003172591594691</v>
      </c>
      <c r="J102" s="25">
        <f t="shared" si="13"/>
        <v>3.2257675312584544</v>
      </c>
      <c r="K102" s="26">
        <v>17.633673222974942</v>
      </c>
      <c r="L102" s="27">
        <f t="shared" si="14"/>
        <v>3.4868190324947559</v>
      </c>
      <c r="M102" s="26">
        <v>18.364428533931157</v>
      </c>
      <c r="N102" s="27">
        <f t="shared" si="15"/>
        <v>2.9728432627468164</v>
      </c>
      <c r="O102" s="26">
        <v>56.377622113363905</v>
      </c>
      <c r="P102" s="27">
        <f t="shared" si="16"/>
        <v>4.5291612432700186</v>
      </c>
      <c r="Q102" s="26">
        <v>32.643103693939096</v>
      </c>
      <c r="R102" s="27">
        <f t="shared" si="17"/>
        <v>3.7550099201451377</v>
      </c>
      <c r="S102" s="26">
        <v>49.848698552627205</v>
      </c>
      <c r="T102" s="27">
        <f t="shared" si="18"/>
        <v>-5.6820179169649707</v>
      </c>
      <c r="U102" s="26">
        <v>29.328444838579191</v>
      </c>
      <c r="V102" s="27">
        <f t="shared" si="19"/>
        <v>2.7513033051081139</v>
      </c>
      <c r="W102" s="26">
        <v>55.362879450841859</v>
      </c>
      <c r="X102" s="27">
        <f t="shared" si="20"/>
        <v>3.9997155717818287</v>
      </c>
      <c r="Y102" s="26">
        <v>23.266705008327854</v>
      </c>
      <c r="Z102" s="27">
        <f t="shared" si="21"/>
        <v>3.9071150203897931</v>
      </c>
      <c r="AA102" s="28">
        <v>24.224459540612447</v>
      </c>
      <c r="AB102" s="28">
        <f t="shared" si="22"/>
        <v>4.0010055872023358</v>
      </c>
      <c r="AC102" s="26">
        <v>78.392298553531035</v>
      </c>
      <c r="AD102" s="29">
        <f t="shared" si="23"/>
        <v>3.3013546522485759</v>
      </c>
      <c r="AE102" s="29">
        <v>66.031941795841476</v>
      </c>
      <c r="AF102" s="29">
        <f t="shared" si="24"/>
        <v>3.5595981498242359</v>
      </c>
    </row>
    <row r="103" spans="9:32" x14ac:dyDescent="0.35">
      <c r="I103" s="28">
        <v>60</v>
      </c>
      <c r="J103" s="25">
        <f t="shared" si="13"/>
        <v>4.7467097963932403</v>
      </c>
      <c r="K103" s="26">
        <v>10</v>
      </c>
      <c r="L103" s="27">
        <f t="shared" si="14"/>
        <v>4.6915180934227214</v>
      </c>
      <c r="M103" s="26">
        <v>8</v>
      </c>
      <c r="N103" s="27">
        <f t="shared" si="15"/>
        <v>4.8137417147954631</v>
      </c>
      <c r="O103" s="26">
        <v>45</v>
      </c>
      <c r="P103" s="27">
        <f t="shared" si="16"/>
        <v>4.6492649817691527</v>
      </c>
      <c r="Q103" s="26">
        <v>36.1710395441063</v>
      </c>
      <c r="R103" s="27">
        <f t="shared" si="17"/>
        <v>2.008923209140808</v>
      </c>
      <c r="S103" s="26">
        <v>47.526530602661758</v>
      </c>
      <c r="T103" s="27">
        <f t="shared" si="18"/>
        <v>3.1452329952103781</v>
      </c>
      <c r="U103" s="26">
        <v>26.431749537922112</v>
      </c>
      <c r="V103" s="27">
        <f t="shared" si="19"/>
        <v>3.7984059493534614</v>
      </c>
      <c r="W103" s="26">
        <v>57.729503893366534</v>
      </c>
      <c r="X103" s="27">
        <f t="shared" si="20"/>
        <v>3.4312860940149754</v>
      </c>
      <c r="Y103" s="26">
        <v>26.986803856224903</v>
      </c>
      <c r="Z103" s="27">
        <f t="shared" si="21"/>
        <v>2.5300563457280196</v>
      </c>
      <c r="AA103" s="28">
        <v>28.79305854408296</v>
      </c>
      <c r="AB103" s="28">
        <f t="shared" si="22"/>
        <v>2.1935612994548346</v>
      </c>
      <c r="AC103" s="26">
        <v>78.153234202050513</v>
      </c>
      <c r="AD103" s="29">
        <f t="shared" si="23"/>
        <v>3.3857464795719197</v>
      </c>
      <c r="AE103" s="29">
        <v>62.926634797651012</v>
      </c>
      <c r="AF103" s="29">
        <f t="shared" si="24"/>
        <v>4.1927127830976545</v>
      </c>
    </row>
    <row r="104" spans="9:32" x14ac:dyDescent="0.35">
      <c r="I104" s="28">
        <v>67.916797519147678</v>
      </c>
      <c r="J104" s="25">
        <f t="shared" si="13"/>
        <v>3.5845361555167377</v>
      </c>
      <c r="K104" s="26">
        <v>13.361394991894121</v>
      </c>
      <c r="L104" s="27">
        <f t="shared" si="14"/>
        <v>4.3228683431785786</v>
      </c>
      <c r="M104" s="26">
        <v>18.192613044450038</v>
      </c>
      <c r="N104" s="27">
        <f t="shared" si="15"/>
        <v>3.0570895211534914</v>
      </c>
      <c r="O104" s="26">
        <v>52.388790336703934</v>
      </c>
      <c r="P104" s="27">
        <f t="shared" si="16"/>
        <v>3.4216611819430001</v>
      </c>
      <c r="Q104" s="26">
        <v>16</v>
      </c>
      <c r="R104" s="27">
        <f t="shared" si="17"/>
        <v>5.3431266684544116</v>
      </c>
      <c r="S104" s="26">
        <v>40</v>
      </c>
      <c r="T104" s="27">
        <f t="shared" si="18"/>
        <v>4.5899590023381993</v>
      </c>
      <c r="U104" s="26">
        <v>31.15019867920789</v>
      </c>
      <c r="V104" s="27">
        <f t="shared" si="19"/>
        <v>3.240443994232697</v>
      </c>
      <c r="W104" s="26">
        <v>55</v>
      </c>
      <c r="X104" s="27">
        <f t="shared" si="20"/>
        <v>4.0640815123924652</v>
      </c>
      <c r="Y104" s="26">
        <v>25.058111482024366</v>
      </c>
      <c r="Z104" s="27">
        <f t="shared" si="21"/>
        <v>3.4607590775193735</v>
      </c>
      <c r="AA104" s="28">
        <v>26.808429192670921</v>
      </c>
      <c r="AB104" s="28">
        <f t="shared" si="22"/>
        <v>3.3608400127886839</v>
      </c>
      <c r="AC104" s="26">
        <v>83.96401242130068</v>
      </c>
      <c r="AD104" s="29">
        <f t="shared" si="23"/>
        <v>5.6548634356872061</v>
      </c>
      <c r="AE104" s="29">
        <v>68.696627615555826</v>
      </c>
      <c r="AF104" s="29">
        <f t="shared" si="24"/>
        <v>2.1403263002188209</v>
      </c>
    </row>
    <row r="105" spans="9:32" x14ac:dyDescent="0.35">
      <c r="I105" s="30">
        <v>70.204081553452909</v>
      </c>
      <c r="J105" s="25">
        <f t="shared" si="13"/>
        <v>2.5774704938772626</v>
      </c>
      <c r="K105" s="30">
        <v>18.809002200842819</v>
      </c>
      <c r="L105" s="27">
        <f t="shared" si="14"/>
        <v>3.0411134236669164</v>
      </c>
      <c r="M105" s="30">
        <v>19.051715865842375</v>
      </c>
      <c r="N105" s="27">
        <f t="shared" si="15"/>
        <v>2.5395957135868596</v>
      </c>
      <c r="O105" s="30">
        <v>51.203840618642388</v>
      </c>
      <c r="P105" s="27">
        <f t="shared" si="16"/>
        <v>3.7487917225919363</v>
      </c>
      <c r="Q105" s="30">
        <v>32.341006098540461</v>
      </c>
      <c r="R105" s="27">
        <f t="shared" si="17"/>
        <v>3.823314619069841</v>
      </c>
      <c r="S105" s="30">
        <v>48.120963178056137</v>
      </c>
      <c r="T105" s="27">
        <f t="shared" si="18"/>
        <v>2.8495937683580177</v>
      </c>
      <c r="U105" s="30">
        <v>29.151548936668444</v>
      </c>
      <c r="V105" s="27">
        <f t="shared" si="19"/>
        <v>2.8583070995024684</v>
      </c>
      <c r="W105" s="30">
        <v>60.128232995544622</v>
      </c>
      <c r="X105" s="27">
        <f t="shared" si="20"/>
        <v>1.9357281364024967</v>
      </c>
      <c r="Y105" s="30">
        <v>27.657826011397674</v>
      </c>
      <c r="Z105" s="27">
        <f t="shared" si="21"/>
        <v>1.7654141149195099</v>
      </c>
      <c r="AA105" s="32">
        <v>26.610704832236785</v>
      </c>
      <c r="AB105" s="28">
        <f t="shared" si="22"/>
        <v>3.4272103557550508</v>
      </c>
      <c r="AC105" s="30">
        <v>78.78651480054522</v>
      </c>
      <c r="AD105" s="29">
        <f t="shared" si="23"/>
        <v>3.1444638480604836</v>
      </c>
      <c r="AE105" s="33">
        <v>68.02506018091033</v>
      </c>
      <c r="AF105" s="29">
        <f t="shared" si="24"/>
        <v>2.7224714332067745</v>
      </c>
    </row>
  </sheetData>
  <mergeCells count="12">
    <mergeCell ref="U3:V3"/>
    <mergeCell ref="W3:X3"/>
    <mergeCell ref="Y3:Z3"/>
    <mergeCell ref="AA3:AB3"/>
    <mergeCell ref="AC3:AD3"/>
    <mergeCell ref="AE3:AF3"/>
    <mergeCell ref="I3:J3"/>
    <mergeCell ref="K3:L3"/>
    <mergeCell ref="M3:N3"/>
    <mergeCell ref="O3:P3"/>
    <mergeCell ref="Q3:R3"/>
    <mergeCell ref="S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Historico</vt:lpstr>
      <vt:lpstr>cenários</vt:lpstr>
      <vt:lpstr>Realização</vt:lpstr>
      <vt:lpstr>item (ii)</vt:lpstr>
      <vt:lpstr>item (iii)</vt:lpstr>
      <vt:lpstr>item (iv)</vt:lpstr>
      <vt:lpstr>item (v) - Neutro a Risco</vt:lpstr>
      <vt:lpstr>item (v) - Avesso a Risco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Ramos</dc:creator>
  <cp:lastModifiedBy>Leticia Cavalcanti</cp:lastModifiedBy>
  <dcterms:created xsi:type="dcterms:W3CDTF">2022-06-09T21:44:24Z</dcterms:created>
  <dcterms:modified xsi:type="dcterms:W3CDTF">2022-06-27T02:48:09Z</dcterms:modified>
</cp:coreProperties>
</file>