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OneDrive\Documentos\risco_financas\"/>
    </mc:Choice>
  </mc:AlternateContent>
  <xr:revisionPtr revIDLastSave="0" documentId="13_ncr:1_{11BA439F-38B1-47DC-812E-347D14197BEC}" xr6:coauthVersionLast="47" xr6:coauthVersionMax="47" xr10:uidLastSave="{00000000-0000-0000-0000-000000000000}"/>
  <bookViews>
    <workbookView xWindow="-110" yWindow="-110" windowWidth="19420" windowHeight="10420" activeTab="3" xr2:uid="{BE5E8310-0B7A-4E15-8C42-87405160F0DE}"/>
  </bookViews>
  <sheets>
    <sheet name="Q1" sheetId="1" r:id="rId1"/>
    <sheet name="Q2a" sheetId="2" r:id="rId2"/>
    <sheet name="Q2b" sheetId="4" r:id="rId3"/>
    <sheet name="Q3a2" sheetId="6" r:id="rId4"/>
    <sheet name="Q3b2" sheetId="7" r:id="rId5"/>
  </sheets>
  <definedNames>
    <definedName name="solver_adj" localSheetId="0" hidden="1">'Q1'!$E$5:$E$9</definedName>
    <definedName name="solver_adj" localSheetId="1" hidden="1">Q2a!$E$6:$E$17</definedName>
    <definedName name="solver_adj" localSheetId="2" hidden="1">Q2b!$E$6:$E$19</definedName>
    <definedName name="solver_adj" localSheetId="3" hidden="1">Q3a2!$C$15:$C$21</definedName>
    <definedName name="solver_adj" localSheetId="4" hidden="1">Q3b2!$C$15:$C$21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0" hidden="1">2</definedName>
    <definedName name="solver_drv" localSheetId="1" hidden="1">2</definedName>
    <definedName name="solver_drv" localSheetId="2" hidden="1">2</definedName>
    <definedName name="solver_drv" localSheetId="3" hidden="1">1</definedName>
    <definedName name="solver_drv" localSheetId="4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1</definedName>
    <definedName name="solver_eng" localSheetId="4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0" hidden="1">'Q1'!$E$5:$E$9</definedName>
    <definedName name="solver_lhs1" localSheetId="1" hidden="1">Q2a!$E$11:$E$13</definedName>
    <definedName name="solver_lhs1" localSheetId="2" hidden="1">Q2b!$E$13:$E$15</definedName>
    <definedName name="solver_lhs1" localSheetId="3" hidden="1">Q3a2!$C$15:$C$21</definedName>
    <definedName name="solver_lhs1" localSheetId="4" hidden="1">Q3b2!$C$15:$C$21</definedName>
    <definedName name="solver_lhs10" localSheetId="2" hidden="1">Q2b!$K$8</definedName>
    <definedName name="solver_lhs11" localSheetId="2" hidden="1">Q2b!$K$8</definedName>
    <definedName name="solver_lhs12" localSheetId="2" hidden="1">Q2b!$K$8</definedName>
    <definedName name="solver_lhs2" localSheetId="0" hidden="1">'Q1'!$K$6</definedName>
    <definedName name="solver_lhs2" localSheetId="1" hidden="1">Q2a!$E$15:$E$17</definedName>
    <definedName name="solver_lhs2" localSheetId="2" hidden="1">Q2b!$E$17:$E$19</definedName>
    <definedName name="solver_lhs2" localSheetId="3" hidden="1">Q3a2!$L$15</definedName>
    <definedName name="solver_lhs2" localSheetId="4" hidden="1">Q3b2!$L$15</definedName>
    <definedName name="solver_lhs3" localSheetId="1" hidden="1">Q2a!$E$6:$E$9</definedName>
    <definedName name="solver_lhs3" localSheetId="2" hidden="1">Q2b!$E$6:$E$11</definedName>
    <definedName name="solver_lhs3" localSheetId="3" hidden="1">Q3a2!$L$17</definedName>
    <definedName name="solver_lhs3" localSheetId="4" hidden="1">Q3b2!$L$17</definedName>
    <definedName name="solver_lhs4" localSheetId="1" hidden="1">Q2a!$K$10</definedName>
    <definedName name="solver_lhs4" localSheetId="2" hidden="1">Q2b!$E$6:$E$11</definedName>
    <definedName name="solver_lhs5" localSheetId="1" hidden="1">Q2a!$K$6</definedName>
    <definedName name="solver_lhs5" localSheetId="2" hidden="1">Q2b!$K$11</definedName>
    <definedName name="solver_lhs6" localSheetId="1" hidden="1">Q2a!$K$8</definedName>
    <definedName name="solver_lhs6" localSheetId="2" hidden="1">Q2b!$K$6</definedName>
    <definedName name="solver_lhs7" localSheetId="1" hidden="1">Q2a!$K$9</definedName>
    <definedName name="solver_lhs7" localSheetId="2" hidden="1">Q2b!$K$8</definedName>
    <definedName name="solver_lhs8" localSheetId="2" hidden="1">Q2b!$K$8</definedName>
    <definedName name="solver_lhs9" localSheetId="2" hidden="1">Q2b!$K$8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0" hidden="1">2</definedName>
    <definedName name="solver_num" localSheetId="1" hidden="1">7</definedName>
    <definedName name="solver_num" localSheetId="2" hidden="1">7</definedName>
    <definedName name="solver_num" localSheetId="3" hidden="1">3</definedName>
    <definedName name="solver_num" localSheetId="4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0" hidden="1">'Q1'!$D$14</definedName>
    <definedName name="solver_opt" localSheetId="1" hidden="1">Q2a!$K$17</definedName>
    <definedName name="solver_opt" localSheetId="2" hidden="1">Q2b!$K$19</definedName>
    <definedName name="solver_opt" localSheetId="3" hidden="1">Q3a2!$L$19</definedName>
    <definedName name="solver_opt" localSheetId="4" hidden="1">Q3b2!$L$19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0" hidden="1">2</definedName>
    <definedName name="solver_rbv" localSheetId="1" hidden="1">2</definedName>
    <definedName name="solver_rbv" localSheetId="2" hidden="1">2</definedName>
    <definedName name="solver_rbv" localSheetId="3" hidden="1">1</definedName>
    <definedName name="solver_rbv" localSheetId="4" hidden="1">2</definedName>
    <definedName name="solver_rel1" localSheetId="0" hidden="1">5</definedName>
    <definedName name="solver_rel1" localSheetId="1" hidden="1">5</definedName>
    <definedName name="solver_rel1" localSheetId="2" hidden="1">5</definedName>
    <definedName name="solver_rel1" localSheetId="3" hidden="1">5</definedName>
    <definedName name="solver_rel1" localSheetId="4" hidden="1">5</definedName>
    <definedName name="solver_rel10" localSheetId="2" hidden="1">2</definedName>
    <definedName name="solver_rel11" localSheetId="2" hidden="1">2</definedName>
    <definedName name="solver_rel12" localSheetId="2" hidden="1">2</definedName>
    <definedName name="solver_rel2" localSheetId="0" hidden="1">1</definedName>
    <definedName name="solver_rel2" localSheetId="1" hidden="1">5</definedName>
    <definedName name="solver_rel2" localSheetId="2" hidden="1">5</definedName>
    <definedName name="solver_rel2" localSheetId="3" hidden="1">1</definedName>
    <definedName name="solver_rel2" localSheetId="4" hidden="1">1</definedName>
    <definedName name="solver_rel3" localSheetId="1" hidden="1">5</definedName>
    <definedName name="solver_rel3" localSheetId="2" hidden="1">5</definedName>
    <definedName name="solver_rel3" localSheetId="3" hidden="1">1</definedName>
    <definedName name="solver_rel3" localSheetId="4" hidden="1">1</definedName>
    <definedName name="solver_rel4" localSheetId="1" hidden="1">2</definedName>
    <definedName name="solver_rel4" localSheetId="2" hidden="1">3</definedName>
    <definedName name="solver_rel5" localSheetId="1" hidden="1">1</definedName>
    <definedName name="solver_rel5" localSheetId="2" hidden="1">2</definedName>
    <definedName name="solver_rel6" localSheetId="1" hidden="1">2</definedName>
    <definedName name="solver_rel6" localSheetId="2" hidden="1">1</definedName>
    <definedName name="solver_rel7" localSheetId="1" hidden="1">2</definedName>
    <definedName name="solver_rel7" localSheetId="2" hidden="1">2</definedName>
    <definedName name="solver_rel8" localSheetId="2" hidden="1">2</definedName>
    <definedName name="solver_rel9" localSheetId="2" hidden="1">2</definedName>
    <definedName name="solver_rhs1" localSheetId="0" hidden="1">"binário"</definedName>
    <definedName name="solver_rhs1" localSheetId="1" hidden="1">"binário"</definedName>
    <definedName name="solver_rhs1" localSheetId="2" hidden="1">"binário"</definedName>
    <definedName name="solver_rhs1" localSheetId="3" hidden="1">"binário"</definedName>
    <definedName name="solver_rhs1" localSheetId="4" hidden="1">"binário"</definedName>
    <definedName name="solver_rhs10" localSheetId="2" hidden="1">Q2b!$K$9</definedName>
    <definedName name="solver_rhs11" localSheetId="2" hidden="1">Q2b!$K$9</definedName>
    <definedName name="solver_rhs12" localSheetId="2" hidden="1">Q2b!$K$9</definedName>
    <definedName name="solver_rhs2" localSheetId="0" hidden="1">'Q1'!$K$4</definedName>
    <definedName name="solver_rhs2" localSheetId="1" hidden="1">"binário"</definedName>
    <definedName name="solver_rhs2" localSheetId="2" hidden="1">"binário"</definedName>
    <definedName name="solver_rhs2" localSheetId="3" hidden="1">Q3a2!$L$14</definedName>
    <definedName name="solver_rhs2" localSheetId="4" hidden="1">Q3b2!$L$14</definedName>
    <definedName name="solver_rhs3" localSheetId="1" hidden="1">"binário"</definedName>
    <definedName name="solver_rhs3" localSheetId="2" hidden="1">"binário"</definedName>
    <definedName name="solver_rhs3" localSheetId="3" hidden="1">Q3a2!$L$16</definedName>
    <definedName name="solver_rhs3" localSheetId="4" hidden="1">Q3b2!$L$16</definedName>
    <definedName name="solver_rhs4" localSheetId="1" hidden="1">1</definedName>
    <definedName name="solver_rhs4" localSheetId="2" hidden="1">0</definedName>
    <definedName name="solver_rhs5" localSheetId="1" hidden="1">Q2a!$K$4</definedName>
    <definedName name="solver_rhs5" localSheetId="2" hidden="1">1</definedName>
    <definedName name="solver_rhs6" localSheetId="1" hidden="1">1</definedName>
    <definedName name="solver_rhs6" localSheetId="2" hidden="1">Q2b!$K$4</definedName>
    <definedName name="solver_rhs7" localSheetId="1" hidden="1">1</definedName>
    <definedName name="solver_rhs7" localSheetId="2" hidden="1">Q2b!$K$9</definedName>
    <definedName name="solver_rhs8" localSheetId="2" hidden="1">Q2b!$K$9</definedName>
    <definedName name="solver_rhs9" localSheetId="2" hidden="1">Q2b!$K$9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1</definedName>
    <definedName name="solver_scl" localSheetId="4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7" l="1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L14" i="7"/>
  <c r="L16" i="6"/>
  <c r="L14" i="6"/>
  <c r="F16" i="6"/>
  <c r="F17" i="6"/>
  <c r="F18" i="6"/>
  <c r="F19" i="6"/>
  <c r="F20" i="6"/>
  <c r="F21" i="6"/>
  <c r="F15" i="6"/>
  <c r="E21" i="6"/>
  <c r="E16" i="6"/>
  <c r="E17" i="6"/>
  <c r="E18" i="6"/>
  <c r="E19" i="6"/>
  <c r="E20" i="6"/>
  <c r="E15" i="6"/>
  <c r="D16" i="6"/>
  <c r="D17" i="6"/>
  <c r="D18" i="6"/>
  <c r="D19" i="6"/>
  <c r="D20" i="6"/>
  <c r="D21" i="6"/>
  <c r="D15" i="6"/>
  <c r="F7" i="4"/>
  <c r="F8" i="4"/>
  <c r="F9" i="4"/>
  <c r="F10" i="4"/>
  <c r="F11" i="4"/>
  <c r="F6" i="4"/>
  <c r="L15" i="7" l="1"/>
  <c r="L16" i="7" s="1"/>
  <c r="L17" i="7"/>
  <c r="L19" i="7"/>
  <c r="L17" i="6"/>
  <c r="L19" i="6"/>
  <c r="L15" i="6"/>
  <c r="K9" i="4" l="1"/>
  <c r="K8" i="4"/>
  <c r="K10" i="4"/>
  <c r="K11" i="4"/>
  <c r="G8" i="4"/>
  <c r="G9" i="4"/>
  <c r="G10" i="4"/>
  <c r="G11" i="4"/>
  <c r="G19" i="4"/>
  <c r="F19" i="4"/>
  <c r="G18" i="4"/>
  <c r="F18" i="4"/>
  <c r="G17" i="4"/>
  <c r="F17" i="4"/>
  <c r="G15" i="4"/>
  <c r="F15" i="4"/>
  <c r="G14" i="4"/>
  <c r="F14" i="4"/>
  <c r="G13" i="4"/>
  <c r="F13" i="4"/>
  <c r="G7" i="4"/>
  <c r="G6" i="4"/>
  <c r="K10" i="2"/>
  <c r="K9" i="2"/>
  <c r="K8" i="2"/>
  <c r="F6" i="2"/>
  <c r="G16" i="2"/>
  <c r="G17" i="2"/>
  <c r="G15" i="2"/>
  <c r="F16" i="2"/>
  <c r="F17" i="2"/>
  <c r="F15" i="2"/>
  <c r="G12" i="2"/>
  <c r="G13" i="2"/>
  <c r="G11" i="2"/>
  <c r="F12" i="2"/>
  <c r="F13" i="2"/>
  <c r="F11" i="2"/>
  <c r="F7" i="2"/>
  <c r="F8" i="2"/>
  <c r="F9" i="2"/>
  <c r="G7" i="2"/>
  <c r="G8" i="2"/>
  <c r="G9" i="2"/>
  <c r="G6" i="2"/>
  <c r="G5" i="1"/>
  <c r="F6" i="1"/>
  <c r="F7" i="1"/>
  <c r="F8" i="1"/>
  <c r="F9" i="1"/>
  <c r="F5" i="1"/>
  <c r="G6" i="1"/>
  <c r="G7" i="1"/>
  <c r="G8" i="1"/>
  <c r="G9" i="1"/>
  <c r="K6" i="4" l="1"/>
  <c r="K13" i="4"/>
  <c r="K19" i="4"/>
  <c r="K17" i="2"/>
  <c r="K6" i="2"/>
  <c r="K6" i="1"/>
  <c r="D14" i="1"/>
</calcChain>
</file>

<file path=xl/sharedStrings.xml><?xml version="1.0" encoding="utf-8"?>
<sst xmlns="http://schemas.openxmlformats.org/spreadsheetml/2006/main" count="159" uniqueCount="65">
  <si>
    <t>Projeto</t>
  </si>
  <si>
    <t>Orçamento</t>
  </si>
  <si>
    <t>=</t>
  </si>
  <si>
    <t>VPL</t>
  </si>
  <si>
    <t>VPL total</t>
  </si>
  <si>
    <t>Vetor Binário de Decisão (D)</t>
  </si>
  <si>
    <t>Investimento (I)</t>
  </si>
  <si>
    <t>Valor Presente (VP)</t>
  </si>
  <si>
    <t>I * D</t>
  </si>
  <si>
    <t>Avenida entre Augen e Burger</t>
  </si>
  <si>
    <t>1) Concreto, 2 faixas</t>
  </si>
  <si>
    <t>2) Concreto, 4 faixas</t>
  </si>
  <si>
    <t>3) Asfalto, 2 faixas</t>
  </si>
  <si>
    <t>4) Asfalto, 4 faixas</t>
  </si>
  <si>
    <t>Ponte na Cay Road</t>
  </si>
  <si>
    <t>5) Reparar existente</t>
  </si>
  <si>
    <t>6) Adicionar faixa</t>
  </si>
  <si>
    <t>7) Nova estrutura</t>
  </si>
  <si>
    <t>Controle de tráfego em Downsberg</t>
  </si>
  <si>
    <t>8) Sinais de trânsito</t>
  </si>
  <si>
    <t>9) Faixas para trânsito</t>
  </si>
  <si>
    <t>10) Mergulhão</t>
  </si>
  <si>
    <t>Orçamento ($ mil)</t>
  </si>
  <si>
    <t>VPL ($ mil)</t>
  </si>
  <si>
    <t>Custo ($ mil)</t>
  </si>
  <si>
    <t>Valores ($ mil)</t>
  </si>
  <si>
    <t>Custo total ($ mil)</t>
  </si>
  <si>
    <t>CX</t>
  </si>
  <si>
    <t>VPLX</t>
  </si>
  <si>
    <t>DX</t>
  </si>
  <si>
    <t>DX * CX</t>
  </si>
  <si>
    <t>DY</t>
  </si>
  <si>
    <t>DZ</t>
  </si>
  <si>
    <t>DX * VPLX</t>
  </si>
  <si>
    <t>VPLY</t>
  </si>
  <si>
    <t>CY</t>
  </si>
  <si>
    <t>VPLZ</t>
  </si>
  <si>
    <t>CZ</t>
  </si>
  <si>
    <t>Decisão {0,1}</t>
  </si>
  <si>
    <t>Custo Realizado</t>
  </si>
  <si>
    <t>DZ * CZ</t>
  </si>
  <si>
    <t>DY * CY</t>
  </si>
  <si>
    <t>DY * VPLY</t>
  </si>
  <si>
    <t>VPL Realizado</t>
  </si>
  <si>
    <t>DZ  * VPLZ</t>
  </si>
  <si>
    <t>2) Concreto, 4 faixas &amp; 7) Nova estrutura</t>
  </si>
  <si>
    <t>2) Concreto, 4 faixas &amp; 6) Adicionar faixa</t>
  </si>
  <si>
    <t>4) Asfalto, 4 faixas &amp; 6) Adicionar faixa</t>
  </si>
  <si>
    <t>4) Asfalto, 4 faixas &amp; 7) Adicionar faixa</t>
  </si>
  <si>
    <t>DX/Y (com virtual)</t>
  </si>
  <si>
    <t>Variável Artificial</t>
  </si>
  <si>
    <t>DX (sem virtual)</t>
  </si>
  <si>
    <t>DY (sem virtual)</t>
  </si>
  <si>
    <t>Fluxo de Caixa do ano 1</t>
  </si>
  <si>
    <t>Fluxo de Caixa do ano 2</t>
  </si>
  <si>
    <t>Valor Presente Líquido</t>
  </si>
  <si>
    <t>Instante 1</t>
  </si>
  <si>
    <t>Decisão</t>
  </si>
  <si>
    <t>Instante 2</t>
  </si>
  <si>
    <t>Orçamento ano 2</t>
  </si>
  <si>
    <t>Orçamento ano 1</t>
  </si>
  <si>
    <t>VPL real</t>
  </si>
  <si>
    <t>Orçamento anual</t>
  </si>
  <si>
    <t>taxa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</si>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</sst>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" xfId="0" applyBorder="1"/>
    <xf numFmtId="0" fontId="0" fillId="0" borderId="24" xfId="0" applyBorder="1"/>
    <xf numFmtId="0" fontId="0" fillId="0" borderId="31" xfId="0" applyBorder="1"/>
    <xf numFmtId="0" fontId="0" fillId="0" borderId="23" xfId="0" applyBorder="1"/>
    <xf numFmtId="0" fontId="0" fillId="0" borderId="33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/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5" xfId="0" applyBorder="1" applyAlignment="1">
      <alignment horizontal="center"/>
    </xf>
    <xf numFmtId="0" fontId="0" fillId="0" borderId="47" xfId="0" applyBorder="1" applyAlignment="1">
      <alignment horizontal="center"/>
    </xf>
    <xf numFmtId="9" fontId="0" fillId="0" borderId="3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5CDB-171A-4ACE-A874-DD210591BC97}">
  <dimension ref="B3:K14"/>
  <sheetViews>
    <sheetView showGridLines="0" workbookViewId="0">
      <selection activeCell="B15" sqref="B15"/>
    </sheetView>
  </sheetViews>
  <sheetFormatPr defaultRowHeight="14.5" x14ac:dyDescent="0.35"/>
  <cols>
    <col min="2" max="2" width="10.6328125" customWidth="1"/>
    <col min="3" max="3" width="14.08984375" bestFit="1" customWidth="1"/>
    <col min="4" max="4" width="17" customWidth="1"/>
    <col min="5" max="5" width="24.36328125" customWidth="1"/>
    <col min="6" max="6" width="21.453125" customWidth="1"/>
    <col min="7" max="7" width="12.36328125" customWidth="1"/>
    <col min="8" max="8" width="10.81640625" customWidth="1"/>
    <col min="9" max="9" width="10.1796875" bestFit="1" customWidth="1"/>
  </cols>
  <sheetData>
    <row r="3" spans="2:11" ht="15" thickBot="1" x14ac:dyDescent="0.4"/>
    <row r="4" spans="2:11" ht="15" thickBot="1" x14ac:dyDescent="0.4">
      <c r="B4" s="18" t="s">
        <v>0</v>
      </c>
      <c r="C4" s="19" t="s">
        <v>6</v>
      </c>
      <c r="D4" s="19" t="s">
        <v>7</v>
      </c>
      <c r="E4" s="20" t="s">
        <v>5</v>
      </c>
      <c r="F4" s="20" t="s">
        <v>8</v>
      </c>
      <c r="G4" s="21" t="s">
        <v>3</v>
      </c>
      <c r="I4" s="22" t="s">
        <v>1</v>
      </c>
      <c r="J4" s="23" t="s">
        <v>2</v>
      </c>
      <c r="K4" s="24">
        <v>600</v>
      </c>
    </row>
    <row r="5" spans="2:11" ht="15" thickBot="1" x14ac:dyDescent="0.4">
      <c r="B5" s="8">
        <v>1</v>
      </c>
      <c r="C5" s="9">
        <v>100</v>
      </c>
      <c r="D5" s="9">
        <v>200</v>
      </c>
      <c r="E5" s="3">
        <v>1</v>
      </c>
      <c r="F5" s="3">
        <f>C5*E5</f>
        <v>100</v>
      </c>
      <c r="G5" s="4">
        <f>E5*(D5-C5)</f>
        <v>100</v>
      </c>
      <c r="I5" s="25"/>
      <c r="J5" s="25"/>
      <c r="K5" s="25"/>
    </row>
    <row r="6" spans="2:11" ht="15" thickBot="1" x14ac:dyDescent="0.4">
      <c r="B6" s="10">
        <v>2</v>
      </c>
      <c r="C6" s="11">
        <v>300</v>
      </c>
      <c r="D6" s="11">
        <v>500</v>
      </c>
      <c r="E6" s="2">
        <v>1</v>
      </c>
      <c r="F6" s="2">
        <f t="shared" ref="F6:F9" si="0">C6*E6</f>
        <v>300</v>
      </c>
      <c r="G6" s="5">
        <f t="shared" ref="G6:G9" si="1">E6*(D6-C6)</f>
        <v>200</v>
      </c>
      <c r="I6" s="22" t="s">
        <v>8</v>
      </c>
      <c r="J6" s="23" t="s">
        <v>2</v>
      </c>
      <c r="K6" s="24">
        <f>SUM(F5:F9)</f>
        <v>550</v>
      </c>
    </row>
    <row r="7" spans="2:11" x14ac:dyDescent="0.35">
      <c r="B7" s="10">
        <v>3</v>
      </c>
      <c r="C7" s="11">
        <v>200</v>
      </c>
      <c r="D7" s="11">
        <v>300</v>
      </c>
      <c r="E7" s="2">
        <v>0</v>
      </c>
      <c r="F7" s="2">
        <f t="shared" si="0"/>
        <v>0</v>
      </c>
      <c r="G7" s="5">
        <f t="shared" si="1"/>
        <v>0</v>
      </c>
      <c r="I7" s="25"/>
      <c r="J7" s="25"/>
      <c r="K7" s="25"/>
    </row>
    <row r="8" spans="2:11" x14ac:dyDescent="0.35">
      <c r="B8" s="10">
        <v>4</v>
      </c>
      <c r="C8" s="11">
        <v>150</v>
      </c>
      <c r="D8" s="11">
        <v>200</v>
      </c>
      <c r="E8" s="2">
        <v>0</v>
      </c>
      <c r="F8" s="2">
        <f t="shared" si="0"/>
        <v>0</v>
      </c>
      <c r="G8" s="5">
        <f t="shared" si="1"/>
        <v>0</v>
      </c>
    </row>
    <row r="9" spans="2:11" ht="15" thickBot="1" x14ac:dyDescent="0.4">
      <c r="B9" s="12">
        <v>5</v>
      </c>
      <c r="C9" s="13">
        <v>150</v>
      </c>
      <c r="D9" s="13">
        <v>250</v>
      </c>
      <c r="E9" s="6">
        <v>1</v>
      </c>
      <c r="F9" s="6">
        <f t="shared" si="0"/>
        <v>150</v>
      </c>
      <c r="G9" s="7">
        <f t="shared" si="1"/>
        <v>100</v>
      </c>
    </row>
    <row r="13" spans="2:11" ht="15" thickBot="1" x14ac:dyDescent="0.4"/>
    <row r="14" spans="2:11" ht="15" thickBot="1" x14ac:dyDescent="0.4">
      <c r="B14" s="22" t="s">
        <v>3</v>
      </c>
      <c r="C14" s="23" t="s">
        <v>2</v>
      </c>
      <c r="D14" s="24">
        <f>SUM(G5:G9)</f>
        <v>400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02DB-4011-41E3-86B9-0B0FEC9EB5ED}">
  <dimension ref="B3:R17"/>
  <sheetViews>
    <sheetView showGridLines="0" topLeftCell="B1" zoomScale="85" zoomScaleNormal="85" workbookViewId="0">
      <selection activeCell="K8" sqref="K8"/>
    </sheetView>
  </sheetViews>
  <sheetFormatPr defaultRowHeight="14.5" x14ac:dyDescent="0.35"/>
  <cols>
    <col min="2" max="2" width="30.453125" bestFit="1" customWidth="1"/>
    <col min="3" max="3" width="12.36328125" customWidth="1"/>
    <col min="4" max="4" width="12.453125" customWidth="1"/>
    <col min="5" max="5" width="12.08984375" customWidth="1"/>
    <col min="6" max="6" width="23.1796875" bestFit="1" customWidth="1"/>
    <col min="7" max="7" width="29.1796875" bestFit="1" customWidth="1"/>
    <col min="8" max="8" width="11.90625" customWidth="1"/>
    <col min="9" max="9" width="26" bestFit="1" customWidth="1"/>
    <col min="11" max="11" width="9.7265625" bestFit="1" customWidth="1"/>
    <col min="12" max="13" width="9.7265625" customWidth="1"/>
    <col min="14" max="14" width="10.26953125" bestFit="1" customWidth="1"/>
    <col min="16" max="16" width="17.7265625" bestFit="1" customWidth="1"/>
    <col min="17" max="17" width="11.36328125" bestFit="1" customWidth="1"/>
    <col min="18" max="18" width="9.7265625" bestFit="1" customWidth="1"/>
    <col min="23" max="23" width="30.453125" bestFit="1" customWidth="1"/>
    <col min="24" max="24" width="12.08984375" customWidth="1"/>
    <col min="25" max="25" width="11.453125" customWidth="1"/>
  </cols>
  <sheetData>
    <row r="3" spans="2:18" ht="15" thickBot="1" x14ac:dyDescent="0.4"/>
    <row r="4" spans="2:18" ht="15" thickBot="1" x14ac:dyDescent="0.4">
      <c r="B4" s="27" t="s">
        <v>25</v>
      </c>
      <c r="C4" s="27" t="s">
        <v>24</v>
      </c>
      <c r="D4" s="17" t="s">
        <v>23</v>
      </c>
      <c r="E4" s="28" t="s">
        <v>38</v>
      </c>
      <c r="F4" s="28" t="s">
        <v>39</v>
      </c>
      <c r="G4" s="28" t="s">
        <v>43</v>
      </c>
      <c r="I4" s="15" t="s">
        <v>22</v>
      </c>
      <c r="J4" s="16" t="s">
        <v>2</v>
      </c>
      <c r="K4" s="17">
        <v>5000</v>
      </c>
      <c r="R4" s="26"/>
    </row>
    <row r="5" spans="2:18" ht="15" thickBot="1" x14ac:dyDescent="0.4">
      <c r="B5" s="27" t="s">
        <v>9</v>
      </c>
      <c r="C5" s="15" t="s">
        <v>27</v>
      </c>
      <c r="D5" s="27" t="s">
        <v>28</v>
      </c>
      <c r="E5" s="28" t="s">
        <v>29</v>
      </c>
      <c r="F5" s="28" t="s">
        <v>30</v>
      </c>
      <c r="G5" s="28" t="s">
        <v>33</v>
      </c>
      <c r="I5" s="14"/>
      <c r="J5" s="14"/>
      <c r="K5" s="14"/>
    </row>
    <row r="6" spans="2:18" ht="15" thickBot="1" x14ac:dyDescent="0.4">
      <c r="B6" s="30" t="s">
        <v>10</v>
      </c>
      <c r="C6" s="36">
        <v>2000</v>
      </c>
      <c r="D6" s="37">
        <v>4000</v>
      </c>
      <c r="E6" s="42">
        <v>0</v>
      </c>
      <c r="F6" s="42">
        <f>E6*D6</f>
        <v>0</v>
      </c>
      <c r="G6" s="42">
        <f>E6*D6</f>
        <v>0</v>
      </c>
      <c r="I6" s="15" t="s">
        <v>26</v>
      </c>
      <c r="J6" s="16" t="s">
        <v>2</v>
      </c>
      <c r="K6" s="17">
        <f>SUM(F6:F17)</f>
        <v>4500</v>
      </c>
    </row>
    <row r="7" spans="2:18" ht="15" thickBot="1" x14ac:dyDescent="0.4">
      <c r="B7" s="33" t="s">
        <v>11</v>
      </c>
      <c r="C7" s="38">
        <v>3000</v>
      </c>
      <c r="D7" s="39">
        <v>5000</v>
      </c>
      <c r="E7" s="39">
        <v>0</v>
      </c>
      <c r="F7" s="39">
        <f t="shared" ref="F7:F9" si="0">E7*D7</f>
        <v>0</v>
      </c>
      <c r="G7" s="39">
        <f t="shared" ref="G7:G9" si="1">E7*D7</f>
        <v>0</v>
      </c>
      <c r="I7" s="14"/>
      <c r="J7" s="14"/>
      <c r="K7" s="14"/>
    </row>
    <row r="8" spans="2:18" x14ac:dyDescent="0.35">
      <c r="B8" s="31" t="s">
        <v>12</v>
      </c>
      <c r="C8" s="38">
        <v>1500</v>
      </c>
      <c r="D8" s="39">
        <v>3000</v>
      </c>
      <c r="E8" s="39">
        <v>1</v>
      </c>
      <c r="F8" s="39">
        <f t="shared" si="0"/>
        <v>3000</v>
      </c>
      <c r="G8" s="39">
        <f t="shared" si="1"/>
        <v>3000</v>
      </c>
      <c r="I8" s="54" t="s">
        <v>29</v>
      </c>
      <c r="J8" s="55" t="s">
        <v>2</v>
      </c>
      <c r="K8" s="56">
        <f>SUM(E6:E9)</f>
        <v>1</v>
      </c>
    </row>
    <row r="9" spans="2:18" ht="15" thickBot="1" x14ac:dyDescent="0.4">
      <c r="B9" s="35" t="s">
        <v>13</v>
      </c>
      <c r="C9" s="40">
        <v>2200</v>
      </c>
      <c r="D9" s="41">
        <v>4300</v>
      </c>
      <c r="E9" s="43">
        <v>0</v>
      </c>
      <c r="F9" s="43">
        <f t="shared" si="0"/>
        <v>0</v>
      </c>
      <c r="G9" s="43">
        <f t="shared" si="1"/>
        <v>0</v>
      </c>
      <c r="I9" s="34" t="s">
        <v>31</v>
      </c>
      <c r="J9" s="57" t="s">
        <v>2</v>
      </c>
      <c r="K9" s="58">
        <f>SUM(E11:E13)</f>
        <v>1</v>
      </c>
    </row>
    <row r="10" spans="2:18" ht="15" thickBot="1" x14ac:dyDescent="0.4">
      <c r="B10" s="27" t="s">
        <v>14</v>
      </c>
      <c r="C10" s="15" t="s">
        <v>35</v>
      </c>
      <c r="D10" s="27" t="s">
        <v>34</v>
      </c>
      <c r="E10" s="28" t="s">
        <v>31</v>
      </c>
      <c r="F10" s="28" t="s">
        <v>41</v>
      </c>
      <c r="G10" s="28" t="s">
        <v>42</v>
      </c>
      <c r="I10" s="51" t="s">
        <v>32</v>
      </c>
      <c r="J10" s="52" t="s">
        <v>2</v>
      </c>
      <c r="K10" s="53">
        <f>SUM(E15:E17)</f>
        <v>1</v>
      </c>
    </row>
    <row r="11" spans="2:18" x14ac:dyDescent="0.35">
      <c r="B11" s="32" t="s">
        <v>15</v>
      </c>
      <c r="C11" s="36">
        <v>500</v>
      </c>
      <c r="D11" s="37">
        <v>1000</v>
      </c>
      <c r="E11" s="42">
        <v>1</v>
      </c>
      <c r="F11" s="44">
        <f>E11*C11</f>
        <v>500</v>
      </c>
      <c r="G11" s="44">
        <f>E11*D11</f>
        <v>1000</v>
      </c>
    </row>
    <row r="12" spans="2:18" x14ac:dyDescent="0.35">
      <c r="B12" s="33" t="s">
        <v>16</v>
      </c>
      <c r="C12" s="38">
        <v>1500</v>
      </c>
      <c r="D12" s="39">
        <v>1500</v>
      </c>
      <c r="E12" s="39">
        <v>0</v>
      </c>
      <c r="F12" s="45">
        <f t="shared" ref="F12:F13" si="2">E12*C12</f>
        <v>0</v>
      </c>
      <c r="G12" s="45">
        <f t="shared" ref="G12:G13" si="3">E12*D12</f>
        <v>0</v>
      </c>
    </row>
    <row r="13" spans="2:18" ht="15" thickBot="1" x14ac:dyDescent="0.4">
      <c r="B13" s="35" t="s">
        <v>17</v>
      </c>
      <c r="C13" s="40">
        <v>2500</v>
      </c>
      <c r="D13" s="41">
        <v>2500</v>
      </c>
      <c r="E13" s="43">
        <v>0</v>
      </c>
      <c r="F13" s="46">
        <f t="shared" si="2"/>
        <v>0</v>
      </c>
      <c r="G13" s="46">
        <f t="shared" si="3"/>
        <v>0</v>
      </c>
    </row>
    <row r="14" spans="2:18" ht="15" thickBot="1" x14ac:dyDescent="0.4">
      <c r="B14" s="27" t="s">
        <v>18</v>
      </c>
      <c r="C14" s="15" t="s">
        <v>37</v>
      </c>
      <c r="D14" s="27" t="s">
        <v>36</v>
      </c>
      <c r="E14" s="29" t="s">
        <v>32</v>
      </c>
      <c r="F14" s="29" t="s">
        <v>40</v>
      </c>
      <c r="G14" s="29" t="s">
        <v>44</v>
      </c>
    </row>
    <row r="15" spans="2:18" x14ac:dyDescent="0.35">
      <c r="B15" s="32" t="s">
        <v>19</v>
      </c>
      <c r="C15" s="36">
        <v>100</v>
      </c>
      <c r="D15" s="37">
        <v>300</v>
      </c>
      <c r="E15" s="42">
        <v>0</v>
      </c>
      <c r="F15" s="42">
        <f>E15*C15</f>
        <v>0</v>
      </c>
      <c r="G15" s="42">
        <f>E15*D15</f>
        <v>0</v>
      </c>
    </row>
    <row r="16" spans="2:18" ht="15" thickBot="1" x14ac:dyDescent="0.4">
      <c r="B16" s="33" t="s">
        <v>20</v>
      </c>
      <c r="C16" s="38">
        <v>600</v>
      </c>
      <c r="D16" s="39">
        <v>1000</v>
      </c>
      <c r="E16" s="39">
        <v>0</v>
      </c>
      <c r="F16" s="39">
        <f t="shared" ref="F16:F17" si="4">E16*C16</f>
        <v>0</v>
      </c>
      <c r="G16" s="39">
        <f t="shared" ref="G16:G17" si="5">E16*D16</f>
        <v>0</v>
      </c>
    </row>
    <row r="17" spans="2:11" ht="15" thickBot="1" x14ac:dyDescent="0.4">
      <c r="B17" s="35" t="s">
        <v>21</v>
      </c>
      <c r="C17" s="47">
        <v>1000</v>
      </c>
      <c r="D17" s="48">
        <v>2000</v>
      </c>
      <c r="E17" s="49">
        <v>1</v>
      </c>
      <c r="F17" s="49">
        <f t="shared" si="4"/>
        <v>1000</v>
      </c>
      <c r="G17" s="49">
        <f t="shared" si="5"/>
        <v>2000</v>
      </c>
      <c r="I17" s="15" t="s">
        <v>4</v>
      </c>
      <c r="J17" s="16" t="s">
        <v>2</v>
      </c>
      <c r="K17" s="17">
        <f>SUM(G6:G17)</f>
        <v>6000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F6C7-F03B-40EC-B40C-435D19A3739B}">
  <dimension ref="B3:K19"/>
  <sheetViews>
    <sheetView showGridLines="0" workbookViewId="0">
      <selection activeCell="D2" sqref="D2"/>
    </sheetView>
  </sheetViews>
  <sheetFormatPr defaultRowHeight="14.5" x14ac:dyDescent="0.35"/>
  <cols>
    <col min="2" max="2" width="34.6328125" bestFit="1" customWidth="1"/>
    <col min="3" max="3" width="13.26953125" customWidth="1"/>
    <col min="4" max="4" width="9.90625" customWidth="1"/>
    <col min="5" max="5" width="16" bestFit="1" customWidth="1"/>
    <col min="6" max="6" width="15.1796875" customWidth="1"/>
    <col min="7" max="7" width="12.1796875" bestFit="1" customWidth="1"/>
    <col min="8" max="8" width="15.1796875" customWidth="1"/>
    <col min="9" max="9" width="18.36328125" bestFit="1" customWidth="1"/>
  </cols>
  <sheetData>
    <row r="3" spans="2:11" ht="15" thickBot="1" x14ac:dyDescent="0.4"/>
    <row r="4" spans="2:11" ht="15" thickBot="1" x14ac:dyDescent="0.4">
      <c r="B4" s="27" t="s">
        <v>25</v>
      </c>
      <c r="C4" s="27" t="s">
        <v>24</v>
      </c>
      <c r="D4" s="17" t="s">
        <v>23</v>
      </c>
      <c r="E4" s="28" t="s">
        <v>38</v>
      </c>
      <c r="F4" s="28" t="s">
        <v>39</v>
      </c>
      <c r="G4" s="28" t="s">
        <v>43</v>
      </c>
      <c r="I4" s="15" t="s">
        <v>22</v>
      </c>
      <c r="J4" s="16" t="s">
        <v>2</v>
      </c>
      <c r="K4" s="17">
        <v>5000</v>
      </c>
    </row>
    <row r="5" spans="2:11" ht="15" thickBot="1" x14ac:dyDescent="0.4">
      <c r="B5" s="27" t="s">
        <v>9</v>
      </c>
      <c r="C5" s="15" t="s">
        <v>27</v>
      </c>
      <c r="D5" s="27" t="s">
        <v>28</v>
      </c>
      <c r="E5" s="28" t="s">
        <v>29</v>
      </c>
      <c r="F5" s="28" t="s">
        <v>30</v>
      </c>
      <c r="G5" s="28" t="s">
        <v>33</v>
      </c>
      <c r="I5" s="14"/>
      <c r="J5" s="14"/>
      <c r="K5" s="14"/>
    </row>
    <row r="6" spans="2:11" ht="15" thickBot="1" x14ac:dyDescent="0.4">
      <c r="B6" s="30" t="s">
        <v>10</v>
      </c>
      <c r="C6" s="36">
        <v>2000</v>
      </c>
      <c r="D6" s="37">
        <v>4000</v>
      </c>
      <c r="E6" s="42">
        <v>0</v>
      </c>
      <c r="F6" s="42">
        <f>E6*C6</f>
        <v>0</v>
      </c>
      <c r="G6" s="42">
        <f>E6*D6</f>
        <v>0</v>
      </c>
      <c r="I6" s="15" t="s">
        <v>26</v>
      </c>
      <c r="J6" s="16" t="s">
        <v>2</v>
      </c>
      <c r="K6" s="17">
        <f>SUM(F6:F11)+SUM(F13:F15)+SUM(F17:F19)</f>
        <v>4700</v>
      </c>
    </row>
    <row r="7" spans="2:11" ht="15" thickBot="1" x14ac:dyDescent="0.4">
      <c r="B7" s="33" t="s">
        <v>46</v>
      </c>
      <c r="C7" s="38">
        <v>4500</v>
      </c>
      <c r="D7" s="39">
        <v>6500</v>
      </c>
      <c r="E7" s="39">
        <v>0</v>
      </c>
      <c r="F7" s="39">
        <f t="shared" ref="F7:F11" si="0">E7*C7</f>
        <v>0</v>
      </c>
      <c r="G7" s="39">
        <f t="shared" ref="G7:G11" si="1">E7*D7</f>
        <v>0</v>
      </c>
      <c r="I7" s="14"/>
      <c r="J7" s="14"/>
      <c r="K7" s="14"/>
    </row>
    <row r="8" spans="2:11" x14ac:dyDescent="0.35">
      <c r="B8" s="33" t="s">
        <v>45</v>
      </c>
      <c r="C8" s="38">
        <v>5500</v>
      </c>
      <c r="D8" s="39">
        <v>7500</v>
      </c>
      <c r="E8" s="39">
        <v>0</v>
      </c>
      <c r="F8" s="39">
        <f t="shared" si="0"/>
        <v>0</v>
      </c>
      <c r="G8" s="39">
        <f t="shared" si="1"/>
        <v>0</v>
      </c>
      <c r="I8" s="54" t="s">
        <v>51</v>
      </c>
      <c r="J8" s="55" t="s">
        <v>2</v>
      </c>
      <c r="K8" s="56">
        <f>SUM(E6)+SUM(E9)</f>
        <v>0</v>
      </c>
    </row>
    <row r="9" spans="2:11" x14ac:dyDescent="0.35">
      <c r="B9" s="31" t="s">
        <v>12</v>
      </c>
      <c r="C9" s="38">
        <v>1500</v>
      </c>
      <c r="D9" s="39">
        <v>3000</v>
      </c>
      <c r="E9" s="39">
        <v>0</v>
      </c>
      <c r="F9" s="39">
        <f t="shared" si="0"/>
        <v>0</v>
      </c>
      <c r="G9" s="39">
        <f t="shared" si="1"/>
        <v>0</v>
      </c>
      <c r="I9" s="63" t="s">
        <v>52</v>
      </c>
      <c r="J9" s="60" t="s">
        <v>2</v>
      </c>
      <c r="K9" s="50">
        <f>SUM(E13:E15)</f>
        <v>0</v>
      </c>
    </row>
    <row r="10" spans="2:11" x14ac:dyDescent="0.35">
      <c r="B10" s="33" t="s">
        <v>47</v>
      </c>
      <c r="C10" s="38">
        <v>3700</v>
      </c>
      <c r="D10" s="39">
        <v>5800</v>
      </c>
      <c r="E10" s="39">
        <v>1</v>
      </c>
      <c r="F10" s="37">
        <f t="shared" si="0"/>
        <v>3700</v>
      </c>
      <c r="G10" s="39">
        <f t="shared" si="1"/>
        <v>5800</v>
      </c>
      <c r="I10" s="34" t="s">
        <v>49</v>
      </c>
      <c r="J10" s="57" t="s">
        <v>2</v>
      </c>
      <c r="K10" s="58">
        <f>SUM(E7:E8)+SUM(E10:E11)</f>
        <v>1</v>
      </c>
    </row>
    <row r="11" spans="2:11" ht="15" thickBot="1" x14ac:dyDescent="0.4">
      <c r="B11" s="35" t="s">
        <v>48</v>
      </c>
      <c r="C11" s="59">
        <v>4700</v>
      </c>
      <c r="D11" s="43">
        <v>6800</v>
      </c>
      <c r="E11" s="43">
        <v>0</v>
      </c>
      <c r="F11" s="43">
        <f t="shared" si="0"/>
        <v>0</v>
      </c>
      <c r="G11" s="39">
        <f t="shared" si="1"/>
        <v>0</v>
      </c>
      <c r="I11" s="51" t="s">
        <v>32</v>
      </c>
      <c r="J11" s="52" t="s">
        <v>2</v>
      </c>
      <c r="K11" s="53">
        <f>SUM(E17:E19)</f>
        <v>1</v>
      </c>
    </row>
    <row r="12" spans="2:11" ht="15" thickBot="1" x14ac:dyDescent="0.4">
      <c r="B12" s="27" t="s">
        <v>14</v>
      </c>
      <c r="C12" s="15" t="s">
        <v>35</v>
      </c>
      <c r="D12" s="27" t="s">
        <v>34</v>
      </c>
      <c r="E12" s="28" t="s">
        <v>31</v>
      </c>
      <c r="F12" s="28" t="s">
        <v>41</v>
      </c>
      <c r="G12" s="28" t="s">
        <v>42</v>
      </c>
    </row>
    <row r="13" spans="2:11" ht="15" thickBot="1" x14ac:dyDescent="0.4">
      <c r="B13" s="32" t="s">
        <v>15</v>
      </c>
      <c r="C13" s="36">
        <v>500</v>
      </c>
      <c r="D13" s="37">
        <v>1000</v>
      </c>
      <c r="E13" s="42">
        <v>0</v>
      </c>
      <c r="F13" s="44">
        <f>E13*C13</f>
        <v>0</v>
      </c>
      <c r="G13" s="44">
        <f>E13*D13</f>
        <v>0</v>
      </c>
      <c r="I13" s="61" t="s">
        <v>50</v>
      </c>
      <c r="J13" s="62" t="s">
        <v>2</v>
      </c>
      <c r="K13" s="1">
        <f>IF(OR(K8=2,K10=1),1,0)</f>
        <v>1</v>
      </c>
    </row>
    <row r="14" spans="2:11" x14ac:dyDescent="0.35">
      <c r="B14" s="33" t="s">
        <v>16</v>
      </c>
      <c r="C14" s="38">
        <v>1500</v>
      </c>
      <c r="D14" s="39">
        <v>1500</v>
      </c>
      <c r="E14" s="39">
        <v>0</v>
      </c>
      <c r="F14" s="45">
        <f t="shared" ref="F14:F15" si="2">E14*C14</f>
        <v>0</v>
      </c>
      <c r="G14" s="45">
        <f t="shared" ref="G14:G15" si="3">E14*D14</f>
        <v>0</v>
      </c>
    </row>
    <row r="15" spans="2:11" ht="15" thickBot="1" x14ac:dyDescent="0.4">
      <c r="B15" s="35" t="s">
        <v>17</v>
      </c>
      <c r="C15" s="40">
        <v>2500</v>
      </c>
      <c r="D15" s="41">
        <v>2500</v>
      </c>
      <c r="E15" s="43">
        <v>0</v>
      </c>
      <c r="F15" s="46">
        <f t="shared" si="2"/>
        <v>0</v>
      </c>
      <c r="G15" s="46">
        <f t="shared" si="3"/>
        <v>0</v>
      </c>
    </row>
    <row r="16" spans="2:11" ht="15" thickBot="1" x14ac:dyDescent="0.4">
      <c r="B16" s="27" t="s">
        <v>18</v>
      </c>
      <c r="C16" s="15" t="s">
        <v>37</v>
      </c>
      <c r="D16" s="27" t="s">
        <v>36</v>
      </c>
      <c r="E16" s="29" t="s">
        <v>32</v>
      </c>
      <c r="F16" s="29" t="s">
        <v>40</v>
      </c>
      <c r="G16" s="29" t="s">
        <v>44</v>
      </c>
    </row>
    <row r="17" spans="2:11" x14ac:dyDescent="0.35">
      <c r="B17" s="32" t="s">
        <v>19</v>
      </c>
      <c r="C17" s="36">
        <v>100</v>
      </c>
      <c r="D17" s="37">
        <v>300</v>
      </c>
      <c r="E17" s="42">
        <v>0</v>
      </c>
      <c r="F17" s="42">
        <f>E17*C17</f>
        <v>0</v>
      </c>
      <c r="G17" s="42">
        <f>E17*D17</f>
        <v>0</v>
      </c>
    </row>
    <row r="18" spans="2:11" ht="15" thickBot="1" x14ac:dyDescent="0.4">
      <c r="B18" s="33" t="s">
        <v>20</v>
      </c>
      <c r="C18" s="38">
        <v>600</v>
      </c>
      <c r="D18" s="39">
        <v>1000</v>
      </c>
      <c r="E18" s="39">
        <v>0</v>
      </c>
      <c r="F18" s="39">
        <f t="shared" ref="F18:F19" si="4">E18*C18</f>
        <v>0</v>
      </c>
      <c r="G18" s="39">
        <f t="shared" ref="G18:G19" si="5">E18*D18</f>
        <v>0</v>
      </c>
    </row>
    <row r="19" spans="2:11" ht="15" thickBot="1" x14ac:dyDescent="0.4">
      <c r="B19" s="35" t="s">
        <v>21</v>
      </c>
      <c r="C19" s="47">
        <v>1000</v>
      </c>
      <c r="D19" s="48">
        <v>2000</v>
      </c>
      <c r="E19" s="49">
        <v>1</v>
      </c>
      <c r="F19" s="49">
        <f t="shared" si="4"/>
        <v>1000</v>
      </c>
      <c r="G19" s="49">
        <f t="shared" si="5"/>
        <v>2000</v>
      </c>
      <c r="I19" s="15" t="s">
        <v>4</v>
      </c>
      <c r="J19" s="16" t="s">
        <v>2</v>
      </c>
      <c r="K19" s="17">
        <f>SUM(G6:G19)</f>
        <v>7800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8616-44E7-49B0-9486-D16A7C972D42}">
  <dimension ref="B3:L23"/>
  <sheetViews>
    <sheetView showGridLines="0" tabSelected="1" topLeftCell="A13" workbookViewId="0">
      <selection activeCell="F23" sqref="F23"/>
    </sheetView>
  </sheetViews>
  <sheetFormatPr defaultRowHeight="14.5" x14ac:dyDescent="0.35"/>
  <cols>
    <col min="2" max="2" width="11.26953125" customWidth="1"/>
    <col min="3" max="4" width="20.6328125" bestFit="1" customWidth="1"/>
    <col min="5" max="5" width="20.6328125" customWidth="1"/>
    <col min="6" max="6" width="19.6328125" bestFit="1" customWidth="1"/>
    <col min="10" max="10" width="15.08984375" bestFit="1" customWidth="1"/>
    <col min="11" max="11" width="7.1796875" customWidth="1"/>
  </cols>
  <sheetData>
    <row r="3" spans="2:12" ht="15" thickBot="1" x14ac:dyDescent="0.4"/>
    <row r="4" spans="2:12" ht="15" thickBot="1" x14ac:dyDescent="0.4">
      <c r="B4" s="64" t="s">
        <v>0</v>
      </c>
      <c r="C4" s="69" t="s">
        <v>53</v>
      </c>
      <c r="D4" s="69" t="s">
        <v>54</v>
      </c>
      <c r="E4" s="69" t="s">
        <v>55</v>
      </c>
      <c r="F4" s="77" t="s">
        <v>57</v>
      </c>
      <c r="G4" s="76"/>
      <c r="H4" s="76"/>
      <c r="I4" s="76"/>
      <c r="J4" s="85" t="s">
        <v>62</v>
      </c>
      <c r="K4" s="83" t="s">
        <v>2</v>
      </c>
      <c r="L4" s="86">
        <v>250</v>
      </c>
    </row>
    <row r="5" spans="2:12" ht="15" thickBot="1" x14ac:dyDescent="0.4">
      <c r="B5" s="54">
        <v>1</v>
      </c>
      <c r="C5" s="72">
        <v>90</v>
      </c>
      <c r="D5" s="72">
        <v>58</v>
      </c>
      <c r="E5" s="72">
        <v>150</v>
      </c>
      <c r="F5" s="73">
        <v>0</v>
      </c>
      <c r="J5" s="51" t="s">
        <v>63</v>
      </c>
      <c r="K5" s="52" t="s">
        <v>2</v>
      </c>
      <c r="L5" s="87">
        <v>0.1</v>
      </c>
    </row>
    <row r="6" spans="2:12" x14ac:dyDescent="0.35">
      <c r="B6" s="34">
        <v>2</v>
      </c>
      <c r="C6" s="74">
        <v>80</v>
      </c>
      <c r="D6" s="74">
        <v>80</v>
      </c>
      <c r="E6" s="74">
        <v>200</v>
      </c>
      <c r="F6" s="75">
        <v>0</v>
      </c>
    </row>
    <row r="7" spans="2:12" x14ac:dyDescent="0.35">
      <c r="B7" s="34">
        <v>3</v>
      </c>
      <c r="C7" s="74">
        <v>50</v>
      </c>
      <c r="D7" s="74">
        <v>100</v>
      </c>
      <c r="E7" s="74">
        <v>100</v>
      </c>
      <c r="F7" s="75">
        <v>0</v>
      </c>
    </row>
    <row r="8" spans="2:12" x14ac:dyDescent="0.35">
      <c r="B8" s="34">
        <v>4</v>
      </c>
      <c r="C8" s="74">
        <v>20</v>
      </c>
      <c r="D8" s="74">
        <v>64</v>
      </c>
      <c r="E8" s="74">
        <v>100</v>
      </c>
      <c r="F8" s="75">
        <v>0</v>
      </c>
    </row>
    <row r="9" spans="2:12" x14ac:dyDescent="0.35">
      <c r="B9" s="34">
        <v>5</v>
      </c>
      <c r="C9" s="74">
        <v>40</v>
      </c>
      <c r="D9" s="74">
        <v>50</v>
      </c>
      <c r="E9" s="74">
        <v>120</v>
      </c>
      <c r="F9" s="75">
        <v>0</v>
      </c>
    </row>
    <row r="10" spans="2:12" x14ac:dyDescent="0.35">
      <c r="B10" s="34">
        <v>6</v>
      </c>
      <c r="C10" s="74">
        <v>80</v>
      </c>
      <c r="D10" s="74">
        <v>20</v>
      </c>
      <c r="E10" s="74">
        <v>150</v>
      </c>
      <c r="F10" s="75">
        <v>0</v>
      </c>
    </row>
    <row r="11" spans="2:12" ht="15" thickBot="1" x14ac:dyDescent="0.4">
      <c r="B11" s="51">
        <v>7</v>
      </c>
      <c r="C11" s="70">
        <v>80</v>
      </c>
      <c r="D11" s="70">
        <v>100</v>
      </c>
      <c r="E11" s="70">
        <v>240</v>
      </c>
      <c r="F11" s="71">
        <v>0</v>
      </c>
    </row>
    <row r="12" spans="2:12" x14ac:dyDescent="0.35">
      <c r="B12" s="78"/>
      <c r="C12" s="78"/>
      <c r="D12" s="78"/>
      <c r="E12" s="78"/>
      <c r="F12" s="78"/>
    </row>
    <row r="13" spans="2:12" ht="15" thickBot="1" x14ac:dyDescent="0.4"/>
    <row r="14" spans="2:12" ht="15" thickBot="1" x14ac:dyDescent="0.4">
      <c r="B14" s="15" t="s">
        <v>0</v>
      </c>
      <c r="C14" s="79" t="s">
        <v>57</v>
      </c>
      <c r="D14" s="19" t="s">
        <v>56</v>
      </c>
      <c r="E14" s="19" t="s">
        <v>58</v>
      </c>
      <c r="F14" s="21" t="s">
        <v>61</v>
      </c>
      <c r="J14" s="82" t="s">
        <v>60</v>
      </c>
      <c r="K14" s="83" t="s">
        <v>2</v>
      </c>
      <c r="L14" s="84">
        <f>L4</f>
        <v>250</v>
      </c>
    </row>
    <row r="15" spans="2:12" x14ac:dyDescent="0.35">
      <c r="B15" s="80">
        <v>1</v>
      </c>
      <c r="C15" s="81">
        <v>1</v>
      </c>
      <c r="D15" s="3">
        <f>C15*C5</f>
        <v>90</v>
      </c>
      <c r="E15" s="3">
        <f>C15*D5</f>
        <v>58</v>
      </c>
      <c r="F15" s="4">
        <f>C15*E5</f>
        <v>150</v>
      </c>
      <c r="J15" s="65" t="s">
        <v>56</v>
      </c>
      <c r="K15" s="78" t="s">
        <v>2</v>
      </c>
      <c r="L15" s="66">
        <f>SUM(D15:D21)</f>
        <v>230</v>
      </c>
    </row>
    <row r="16" spans="2:12" x14ac:dyDescent="0.35">
      <c r="B16" s="34">
        <v>2</v>
      </c>
      <c r="C16" s="74">
        <v>0</v>
      </c>
      <c r="D16" s="2">
        <f t="shared" ref="D16:D21" si="0">C16*C6</f>
        <v>0</v>
      </c>
      <c r="E16" s="2">
        <f t="shared" ref="E16:E20" si="1">C16*D6</f>
        <v>0</v>
      </c>
      <c r="F16" s="5">
        <f t="shared" ref="F16:F21" si="2">C16*E6</f>
        <v>0</v>
      </c>
      <c r="J16" s="65" t="s">
        <v>59</v>
      </c>
      <c r="K16" s="78" t="s">
        <v>2</v>
      </c>
      <c r="L16" s="66">
        <f>L4+ (L14-L15)*(1+L5)</f>
        <v>272</v>
      </c>
    </row>
    <row r="17" spans="2:12" ht="15" thickBot="1" x14ac:dyDescent="0.4">
      <c r="B17" s="34">
        <v>3</v>
      </c>
      <c r="C17" s="74">
        <v>0</v>
      </c>
      <c r="D17" s="2">
        <f t="shared" si="0"/>
        <v>0</v>
      </c>
      <c r="E17" s="2">
        <f t="shared" si="1"/>
        <v>0</v>
      </c>
      <c r="F17" s="5">
        <f t="shared" si="2"/>
        <v>0</v>
      </c>
      <c r="J17" s="67" t="s">
        <v>58</v>
      </c>
      <c r="K17" s="52" t="s">
        <v>2</v>
      </c>
      <c r="L17" s="68">
        <f>SUM(E15:E21)</f>
        <v>272</v>
      </c>
    </row>
    <row r="18" spans="2:12" ht="15" thickBot="1" x14ac:dyDescent="0.4">
      <c r="B18" s="34">
        <v>4</v>
      </c>
      <c r="C18" s="74">
        <v>1</v>
      </c>
      <c r="D18" s="2">
        <f t="shared" si="0"/>
        <v>20</v>
      </c>
      <c r="E18" s="2">
        <f t="shared" si="1"/>
        <v>64</v>
      </c>
      <c r="F18" s="5">
        <f t="shared" si="2"/>
        <v>100</v>
      </c>
    </row>
    <row r="19" spans="2:12" ht="15" thickBot="1" x14ac:dyDescent="0.4">
      <c r="B19" s="34">
        <v>5</v>
      </c>
      <c r="C19" s="74">
        <v>1</v>
      </c>
      <c r="D19" s="2">
        <f t="shared" si="0"/>
        <v>40</v>
      </c>
      <c r="E19" s="2">
        <f t="shared" si="1"/>
        <v>50</v>
      </c>
      <c r="F19" s="5">
        <f t="shared" si="2"/>
        <v>120</v>
      </c>
      <c r="J19" s="64" t="s">
        <v>3</v>
      </c>
      <c r="K19" s="16" t="s">
        <v>2</v>
      </c>
      <c r="L19" s="1">
        <f>SUM(F15:F21)</f>
        <v>610</v>
      </c>
    </row>
    <row r="20" spans="2:12" x14ac:dyDescent="0.35">
      <c r="B20" s="34">
        <v>6</v>
      </c>
      <c r="C20" s="74">
        <v>0</v>
      </c>
      <c r="D20" s="2">
        <f t="shared" si="0"/>
        <v>0</v>
      </c>
      <c r="E20" s="2">
        <f t="shared" si="1"/>
        <v>0</v>
      </c>
      <c r="F20" s="5">
        <f t="shared" si="2"/>
        <v>0</v>
      </c>
    </row>
    <row r="21" spans="2:12" ht="15" thickBot="1" x14ac:dyDescent="0.4">
      <c r="B21" s="51">
        <v>7</v>
      </c>
      <c r="C21" s="70">
        <v>1</v>
      </c>
      <c r="D21" s="6">
        <f t="shared" si="0"/>
        <v>80</v>
      </c>
      <c r="E21" s="6">
        <f>C21*D11</f>
        <v>100</v>
      </c>
      <c r="F21" s="7">
        <f t="shared" si="2"/>
        <v>240</v>
      </c>
    </row>
    <row r="23" spans="2:12" x14ac:dyDescent="0.35">
      <c r="F23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DB04-6880-4751-BC2C-5C5543179DA1}">
  <dimension ref="B3:L21"/>
  <sheetViews>
    <sheetView showGridLines="0" topLeftCell="A19" workbookViewId="0">
      <selection activeCell="L5" sqref="L5"/>
    </sheetView>
  </sheetViews>
  <sheetFormatPr defaultRowHeight="14.5" x14ac:dyDescent="0.35"/>
  <cols>
    <col min="2" max="2" width="11.26953125" customWidth="1"/>
    <col min="3" max="4" width="20.6328125" bestFit="1" customWidth="1"/>
    <col min="5" max="5" width="20.6328125" customWidth="1"/>
    <col min="6" max="6" width="19.6328125" bestFit="1" customWidth="1"/>
    <col min="10" max="10" width="15.08984375" bestFit="1" customWidth="1"/>
    <col min="11" max="11" width="7.1796875" customWidth="1"/>
  </cols>
  <sheetData>
    <row r="3" spans="2:12" ht="15" thickBot="1" x14ac:dyDescent="0.4"/>
    <row r="4" spans="2:12" ht="15" thickBot="1" x14ac:dyDescent="0.4">
      <c r="B4" s="64" t="s">
        <v>0</v>
      </c>
      <c r="C4" s="69" t="s">
        <v>53</v>
      </c>
      <c r="D4" s="69" t="s">
        <v>54</v>
      </c>
      <c r="E4" s="69" t="s">
        <v>55</v>
      </c>
      <c r="F4" s="77" t="s">
        <v>57</v>
      </c>
      <c r="G4" s="76"/>
      <c r="H4" s="76"/>
      <c r="I4" s="76"/>
      <c r="J4" s="85" t="s">
        <v>62</v>
      </c>
      <c r="K4" s="83" t="s">
        <v>2</v>
      </c>
      <c r="L4" s="86">
        <v>250</v>
      </c>
    </row>
    <row r="5" spans="2:12" ht="15" thickBot="1" x14ac:dyDescent="0.4">
      <c r="B5" s="54">
        <v>1</v>
      </c>
      <c r="C5" s="72">
        <v>90</v>
      </c>
      <c r="D5" s="72">
        <v>58</v>
      </c>
      <c r="E5" s="72">
        <v>150</v>
      </c>
      <c r="F5" s="73">
        <v>0</v>
      </c>
      <c r="J5" s="51" t="s">
        <v>63</v>
      </c>
      <c r="K5" s="52" t="s">
        <v>2</v>
      </c>
      <c r="L5" s="87">
        <v>0.1</v>
      </c>
    </row>
    <row r="6" spans="2:12" x14ac:dyDescent="0.35">
      <c r="B6" s="34">
        <v>2</v>
      </c>
      <c r="C6" s="74">
        <v>80</v>
      </c>
      <c r="D6" s="74">
        <v>80</v>
      </c>
      <c r="E6" s="74">
        <v>200</v>
      </c>
      <c r="F6" s="75">
        <v>0</v>
      </c>
    </row>
    <row r="7" spans="2:12" x14ac:dyDescent="0.35">
      <c r="B7" s="34">
        <v>3</v>
      </c>
      <c r="C7" s="74">
        <v>50</v>
      </c>
      <c r="D7" s="74">
        <v>100</v>
      </c>
      <c r="E7" s="74">
        <v>100</v>
      </c>
      <c r="F7" s="75">
        <v>0</v>
      </c>
    </row>
    <row r="8" spans="2:12" x14ac:dyDescent="0.35">
      <c r="B8" s="34">
        <v>4</v>
      </c>
      <c r="C8" s="74">
        <v>20</v>
      </c>
      <c r="D8" s="74">
        <v>64</v>
      </c>
      <c r="E8" s="74">
        <v>100</v>
      </c>
      <c r="F8" s="75">
        <v>0</v>
      </c>
    </row>
    <row r="9" spans="2:12" x14ac:dyDescent="0.35">
      <c r="B9" s="34">
        <v>5</v>
      </c>
      <c r="C9" s="74">
        <v>40</v>
      </c>
      <c r="D9" s="74">
        <v>50</v>
      </c>
      <c r="E9" s="74">
        <v>120</v>
      </c>
      <c r="F9" s="75">
        <v>0</v>
      </c>
    </row>
    <row r="10" spans="2:12" x14ac:dyDescent="0.35">
      <c r="B10" s="34">
        <v>6</v>
      </c>
      <c r="C10" s="74">
        <v>80</v>
      </c>
      <c r="D10" s="74">
        <v>20</v>
      </c>
      <c r="E10" s="74">
        <v>150</v>
      </c>
      <c r="F10" s="75">
        <v>0</v>
      </c>
    </row>
    <row r="11" spans="2:12" ht="15" thickBot="1" x14ac:dyDescent="0.4">
      <c r="B11" s="51">
        <v>7</v>
      </c>
      <c r="C11" s="70">
        <v>80</v>
      </c>
      <c r="D11" s="70">
        <v>100</v>
      </c>
      <c r="E11" s="70">
        <v>240</v>
      </c>
      <c r="F11" s="71">
        <v>0</v>
      </c>
    </row>
    <row r="12" spans="2:12" x14ac:dyDescent="0.35">
      <c r="B12" s="78"/>
      <c r="C12" s="78"/>
      <c r="D12" s="78"/>
      <c r="E12" s="78"/>
      <c r="F12" s="78"/>
    </row>
    <row r="13" spans="2:12" ht="15" thickBot="1" x14ac:dyDescent="0.4"/>
    <row r="14" spans="2:12" ht="15" thickBot="1" x14ac:dyDescent="0.4">
      <c r="B14" s="15" t="s">
        <v>0</v>
      </c>
      <c r="C14" s="79" t="s">
        <v>57</v>
      </c>
      <c r="D14" s="19" t="s">
        <v>56</v>
      </c>
      <c r="E14" s="19" t="s">
        <v>58</v>
      </c>
      <c r="F14" s="21" t="s">
        <v>61</v>
      </c>
      <c r="J14" s="82" t="s">
        <v>60</v>
      </c>
      <c r="K14" s="83" t="s">
        <v>2</v>
      </c>
      <c r="L14" s="84">
        <f>L4</f>
        <v>250</v>
      </c>
    </row>
    <row r="15" spans="2:12" x14ac:dyDescent="0.35">
      <c r="B15" s="80">
        <v>1</v>
      </c>
      <c r="C15" s="81">
        <v>0</v>
      </c>
      <c r="D15" s="3">
        <f>C15*C5</f>
        <v>0</v>
      </c>
      <c r="E15" s="3">
        <f>C15*D5</f>
        <v>0</v>
      </c>
      <c r="F15" s="4">
        <f>C15*E5</f>
        <v>0</v>
      </c>
      <c r="J15" s="65" t="s">
        <v>56</v>
      </c>
      <c r="K15" s="78" t="s">
        <v>2</v>
      </c>
      <c r="L15" s="66">
        <f>SUM(D15:D21)</f>
        <v>220</v>
      </c>
    </row>
    <row r="16" spans="2:12" x14ac:dyDescent="0.35">
      <c r="B16" s="34">
        <v>2</v>
      </c>
      <c r="C16" s="74">
        <v>0</v>
      </c>
      <c r="D16" s="2">
        <f t="shared" ref="D16:D21" si="0">C16*C6</f>
        <v>0</v>
      </c>
      <c r="E16" s="2">
        <f t="shared" ref="E16:E20" si="1">C16*D6</f>
        <v>0</v>
      </c>
      <c r="F16" s="5">
        <f t="shared" ref="F16:F21" si="2">C16*E6</f>
        <v>0</v>
      </c>
      <c r="J16" s="65" t="s">
        <v>59</v>
      </c>
      <c r="K16" s="78" t="s">
        <v>2</v>
      </c>
      <c r="L16" s="66">
        <f>L4+ (L14-L15)*(1+L5)</f>
        <v>283</v>
      </c>
    </row>
    <row r="17" spans="2:12" ht="15" thickBot="1" x14ac:dyDescent="0.4">
      <c r="B17" s="34">
        <v>3</v>
      </c>
      <c r="C17" s="74">
        <v>0</v>
      </c>
      <c r="D17" s="2">
        <f t="shared" si="0"/>
        <v>0</v>
      </c>
      <c r="E17" s="2">
        <f t="shared" si="1"/>
        <v>0</v>
      </c>
      <c r="F17" s="5">
        <f t="shared" si="2"/>
        <v>0</v>
      </c>
      <c r="J17" s="67" t="s">
        <v>58</v>
      </c>
      <c r="K17" s="52" t="s">
        <v>2</v>
      </c>
      <c r="L17" s="68">
        <f>SUM(E15:E21)</f>
        <v>234</v>
      </c>
    </row>
    <row r="18" spans="2:12" ht="15" thickBot="1" x14ac:dyDescent="0.4">
      <c r="B18" s="34">
        <v>4</v>
      </c>
      <c r="C18" s="74">
        <v>1</v>
      </c>
      <c r="D18" s="2">
        <f t="shared" si="0"/>
        <v>20</v>
      </c>
      <c r="E18" s="2">
        <f t="shared" si="1"/>
        <v>64</v>
      </c>
      <c r="F18" s="5">
        <f t="shared" si="2"/>
        <v>100</v>
      </c>
    </row>
    <row r="19" spans="2:12" ht="15" thickBot="1" x14ac:dyDescent="0.4">
      <c r="B19" s="34">
        <v>5</v>
      </c>
      <c r="C19" s="74">
        <v>1</v>
      </c>
      <c r="D19" s="2">
        <f t="shared" si="0"/>
        <v>40</v>
      </c>
      <c r="E19" s="2">
        <f t="shared" si="1"/>
        <v>50</v>
      </c>
      <c r="F19" s="5">
        <f t="shared" si="2"/>
        <v>120</v>
      </c>
      <c r="J19" s="64" t="s">
        <v>3</v>
      </c>
      <c r="K19" s="16" t="s">
        <v>2</v>
      </c>
      <c r="L19" s="1">
        <f>SUM(F15:F21)</f>
        <v>610</v>
      </c>
    </row>
    <row r="20" spans="2:12" x14ac:dyDescent="0.35">
      <c r="B20" s="34">
        <v>6</v>
      </c>
      <c r="C20" s="74">
        <v>1</v>
      </c>
      <c r="D20" s="2">
        <f t="shared" si="0"/>
        <v>80</v>
      </c>
      <c r="E20" s="2">
        <f t="shared" si="1"/>
        <v>20</v>
      </c>
      <c r="F20" s="5">
        <f t="shared" si="2"/>
        <v>150</v>
      </c>
    </row>
    <row r="21" spans="2:12" ht="15" thickBot="1" x14ac:dyDescent="0.4">
      <c r="B21" s="51">
        <v>7</v>
      </c>
      <c r="C21" s="70">
        <v>1</v>
      </c>
      <c r="D21" s="6">
        <f t="shared" si="0"/>
        <v>80</v>
      </c>
      <c r="E21" s="6">
        <f>C21*D11</f>
        <v>100</v>
      </c>
      <c r="F21" s="7">
        <f t="shared" si="2"/>
        <v>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Q1</vt:lpstr>
      <vt:lpstr>Q2a</vt:lpstr>
      <vt:lpstr>Q2b</vt:lpstr>
      <vt:lpstr>Q3a2</vt:lpstr>
      <vt:lpstr>Q3b2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Cavalcanti</dc:creator>
  <cp:lastModifiedBy>Leticia Cavalcanti</cp:lastModifiedBy>
  <dcterms:created xsi:type="dcterms:W3CDTF">2022-04-05T19:19:01Z</dcterms:created>
  <dcterms:modified xsi:type="dcterms:W3CDTF">2022-04-07T08:03:01Z</dcterms:modified>
</cp:coreProperties>
</file>