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ALTEO BELINDA\"/>
    </mc:Choice>
  </mc:AlternateContent>
  <xr:revisionPtr revIDLastSave="0" documentId="13_ncr:1_{0624396F-D447-419E-94AC-514BBFE8B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 Fornitori" sheetId="1" r:id="rId1"/>
    <sheet name="Fornitori TOT" sheetId="2" r:id="rId2"/>
    <sheet name="Incidenza % su Commessa" sheetId="3" r:id="rId3"/>
    <sheet name="Fornitore Dettagli" sheetId="4" r:id="rId4"/>
    <sheet name="Imputazione % Generico" sheetId="5" r:id="rId5"/>
  </sheets>
  <definedNames>
    <definedName name="FiltroDati_Anno">#N/A</definedName>
    <definedName name="FiltroDati_Anno1">#N/A</definedName>
    <definedName name="FiltroDati_Anno2">#N/A</definedName>
    <definedName name="FiltroDati_Categoria">#N/A</definedName>
    <definedName name="FiltroDati_Categoria1">#N/A</definedName>
    <definedName name="FiltroDati_Categoria2">#N/A</definedName>
    <definedName name="FiltroDati_Fornitore">#N/A</definedName>
    <definedName name="FiltroDati_Fornitore1">#N/A</definedName>
    <definedName name="FiltroDati_Sottocategoria">#N/A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G171" i="1"/>
  <c r="F171" i="1"/>
  <c r="K171" i="1" s="1"/>
  <c r="G170" i="1"/>
  <c r="F170" i="1"/>
  <c r="K170" i="1" s="1"/>
  <c r="K169" i="1"/>
  <c r="G169" i="1"/>
  <c r="F169" i="1"/>
  <c r="K168" i="1"/>
  <c r="G168" i="1"/>
  <c r="F168" i="1"/>
  <c r="G167" i="1"/>
  <c r="F167" i="1"/>
  <c r="K167" i="1" s="1"/>
  <c r="G166" i="1"/>
  <c r="F166" i="1"/>
  <c r="K166" i="1" s="1"/>
  <c r="K165" i="1"/>
  <c r="G165" i="1"/>
  <c r="F165" i="1"/>
  <c r="K164" i="1"/>
  <c r="G164" i="1"/>
  <c r="F164" i="1"/>
  <c r="G163" i="1"/>
  <c r="F163" i="1"/>
  <c r="K163" i="1" s="1"/>
  <c r="G162" i="1"/>
  <c r="F162" i="1"/>
  <c r="K162" i="1" s="1"/>
  <c r="K161" i="1"/>
  <c r="G161" i="1"/>
  <c r="F161" i="1"/>
  <c r="K160" i="1"/>
  <c r="G160" i="1"/>
  <c r="F160" i="1"/>
  <c r="G159" i="1"/>
  <c r="F159" i="1"/>
  <c r="K159" i="1" s="1"/>
  <c r="G158" i="1"/>
  <c r="F158" i="1"/>
  <c r="K158" i="1" s="1"/>
  <c r="K157" i="1"/>
  <c r="G157" i="1"/>
  <c r="F157" i="1"/>
  <c r="K156" i="1"/>
  <c r="G156" i="1"/>
  <c r="F156" i="1"/>
  <c r="G155" i="1"/>
  <c r="F155" i="1"/>
  <c r="K155" i="1" s="1"/>
  <c r="G154" i="1"/>
  <c r="F154" i="1"/>
  <c r="K154" i="1" s="1"/>
  <c r="K153" i="1"/>
  <c r="G153" i="1"/>
  <c r="F153" i="1"/>
  <c r="K152" i="1"/>
  <c r="G152" i="1"/>
  <c r="F152" i="1"/>
  <c r="G151" i="1"/>
  <c r="F151" i="1"/>
  <c r="K151" i="1" s="1"/>
  <c r="G150" i="1"/>
  <c r="F150" i="1"/>
  <c r="K150" i="1" s="1"/>
  <c r="K149" i="1"/>
  <c r="G149" i="1"/>
  <c r="F149" i="1"/>
  <c r="K148" i="1"/>
  <c r="G148" i="1"/>
  <c r="F148" i="1"/>
  <c r="G147" i="1"/>
  <c r="F147" i="1"/>
  <c r="K147" i="1" s="1"/>
  <c r="G146" i="1"/>
  <c r="F146" i="1"/>
  <c r="K146" i="1" s="1"/>
  <c r="K145" i="1"/>
  <c r="G145" i="1"/>
  <c r="F145" i="1"/>
  <c r="K144" i="1"/>
  <c r="G144" i="1"/>
  <c r="F144" i="1"/>
  <c r="G143" i="1"/>
  <c r="F143" i="1"/>
  <c r="K143" i="1" s="1"/>
  <c r="G142" i="1"/>
  <c r="F142" i="1"/>
  <c r="K142" i="1" s="1"/>
  <c r="K141" i="1"/>
  <c r="G141" i="1"/>
  <c r="F141" i="1"/>
  <c r="K140" i="1"/>
  <c r="G140" i="1"/>
  <c r="F140" i="1"/>
  <c r="G139" i="1"/>
  <c r="F139" i="1"/>
  <c r="K139" i="1" s="1"/>
  <c r="G138" i="1"/>
  <c r="F138" i="1"/>
  <c r="K138" i="1" s="1"/>
  <c r="K137" i="1"/>
  <c r="G137" i="1"/>
  <c r="F137" i="1"/>
  <c r="K136" i="1"/>
  <c r="G136" i="1"/>
  <c r="F136" i="1"/>
  <c r="G135" i="1"/>
  <c r="F135" i="1"/>
  <c r="K135" i="1" s="1"/>
  <c r="G134" i="1"/>
  <c r="F134" i="1"/>
  <c r="K134" i="1" s="1"/>
  <c r="K133" i="1"/>
  <c r="G133" i="1"/>
  <c r="F133" i="1"/>
  <c r="K132" i="1"/>
  <c r="G132" i="1"/>
  <c r="F132" i="1"/>
  <c r="G131" i="1"/>
  <c r="F131" i="1"/>
  <c r="K131" i="1" s="1"/>
  <c r="G130" i="1"/>
  <c r="F130" i="1"/>
  <c r="K130" i="1" s="1"/>
  <c r="K129" i="1"/>
  <c r="G129" i="1"/>
  <c r="F129" i="1"/>
  <c r="K128" i="1"/>
  <c r="G128" i="1"/>
  <c r="F128" i="1"/>
  <c r="G127" i="1"/>
  <c r="F127" i="1"/>
  <c r="K127" i="1" s="1"/>
  <c r="G126" i="1"/>
  <c r="F126" i="1"/>
  <c r="K126" i="1" s="1"/>
  <c r="K125" i="1"/>
  <c r="G125" i="1"/>
  <c r="F125" i="1"/>
  <c r="K124" i="1"/>
  <c r="G124" i="1"/>
  <c r="F124" i="1"/>
  <c r="G123" i="1"/>
  <c r="F123" i="1"/>
  <c r="K123" i="1" s="1"/>
  <c r="G122" i="1"/>
  <c r="F122" i="1"/>
  <c r="K122" i="1" s="1"/>
  <c r="K121" i="1"/>
  <c r="G121" i="1"/>
  <c r="F121" i="1"/>
  <c r="K120" i="1"/>
  <c r="G120" i="1"/>
  <c r="F120" i="1"/>
  <c r="G119" i="1"/>
  <c r="F119" i="1"/>
  <c r="K119" i="1" s="1"/>
  <c r="G118" i="1"/>
  <c r="F118" i="1"/>
  <c r="K118" i="1" s="1"/>
  <c r="K117" i="1"/>
  <c r="G117" i="1"/>
  <c r="F117" i="1"/>
  <c r="K116" i="1"/>
  <c r="G116" i="1"/>
  <c r="F116" i="1"/>
  <c r="G115" i="1"/>
  <c r="F115" i="1"/>
  <c r="K115" i="1" s="1"/>
  <c r="G114" i="1"/>
  <c r="F114" i="1"/>
  <c r="K114" i="1" s="1"/>
  <c r="K113" i="1"/>
  <c r="G113" i="1"/>
  <c r="F113" i="1"/>
  <c r="K112" i="1"/>
  <c r="G112" i="1"/>
  <c r="F112" i="1"/>
  <c r="G111" i="1"/>
  <c r="F111" i="1"/>
  <c r="K111" i="1" s="1"/>
  <c r="G110" i="1"/>
  <c r="F110" i="1"/>
  <c r="K110" i="1" s="1"/>
  <c r="K109" i="1"/>
  <c r="G109" i="1"/>
  <c r="F109" i="1"/>
  <c r="K108" i="1"/>
  <c r="G108" i="1"/>
  <c r="F108" i="1"/>
  <c r="G107" i="1"/>
  <c r="F107" i="1"/>
  <c r="K107" i="1" s="1"/>
  <c r="G106" i="1"/>
  <c r="F106" i="1"/>
  <c r="K106" i="1" s="1"/>
  <c r="K105" i="1"/>
  <c r="G105" i="1"/>
  <c r="F105" i="1"/>
  <c r="K104" i="1"/>
  <c r="G104" i="1"/>
  <c r="F104" i="1"/>
  <c r="G103" i="1"/>
  <c r="F103" i="1"/>
  <c r="K103" i="1" s="1"/>
  <c r="G102" i="1"/>
  <c r="F102" i="1"/>
  <c r="K102" i="1" s="1"/>
  <c r="K101" i="1"/>
  <c r="G101" i="1"/>
  <c r="F101" i="1"/>
  <c r="K100" i="1"/>
  <c r="G100" i="1"/>
  <c r="F100" i="1"/>
  <c r="G99" i="1"/>
  <c r="F99" i="1"/>
  <c r="K99" i="1" s="1"/>
  <c r="G98" i="1"/>
  <c r="F98" i="1"/>
  <c r="K98" i="1" s="1"/>
  <c r="K97" i="1"/>
  <c r="G97" i="1"/>
  <c r="F97" i="1"/>
  <c r="K96" i="1"/>
  <c r="G96" i="1"/>
  <c r="F96" i="1"/>
  <c r="G95" i="1"/>
  <c r="F95" i="1"/>
  <c r="K95" i="1" s="1"/>
  <c r="G94" i="1"/>
  <c r="F94" i="1"/>
  <c r="K94" i="1" s="1"/>
  <c r="K93" i="1"/>
  <c r="G93" i="1"/>
  <c r="F93" i="1"/>
  <c r="K92" i="1"/>
  <c r="G92" i="1"/>
  <c r="F92" i="1"/>
  <c r="G91" i="1"/>
  <c r="F91" i="1"/>
  <c r="K91" i="1" s="1"/>
  <c r="G90" i="1"/>
  <c r="F90" i="1"/>
  <c r="K90" i="1" s="1"/>
  <c r="K89" i="1"/>
  <c r="G89" i="1"/>
  <c r="F89" i="1"/>
  <c r="K88" i="1"/>
  <c r="G88" i="1"/>
  <c r="F88" i="1"/>
  <c r="G87" i="1"/>
  <c r="F87" i="1"/>
  <c r="K87" i="1" s="1"/>
  <c r="G86" i="1"/>
  <c r="F86" i="1"/>
  <c r="K86" i="1" s="1"/>
  <c r="K85" i="1"/>
  <c r="G85" i="1"/>
  <c r="F85" i="1"/>
  <c r="K84" i="1"/>
  <c r="G84" i="1"/>
  <c r="F84" i="1"/>
  <c r="G83" i="1"/>
  <c r="F83" i="1"/>
  <c r="K83" i="1" s="1"/>
  <c r="G82" i="1"/>
  <c r="F82" i="1"/>
  <c r="K82" i="1" s="1"/>
  <c r="K81" i="1"/>
  <c r="G81" i="1"/>
  <c r="F81" i="1"/>
  <c r="K80" i="1"/>
  <c r="G80" i="1"/>
  <c r="F80" i="1"/>
  <c r="G79" i="1"/>
  <c r="F79" i="1"/>
  <c r="K79" i="1" s="1"/>
  <c r="G78" i="1"/>
  <c r="F78" i="1"/>
  <c r="K78" i="1" s="1"/>
  <c r="K77" i="1"/>
  <c r="G77" i="1"/>
  <c r="F77" i="1"/>
  <c r="K76" i="1"/>
  <c r="G76" i="1"/>
  <c r="F76" i="1"/>
  <c r="G75" i="1"/>
  <c r="F75" i="1"/>
  <c r="K75" i="1" s="1"/>
  <c r="G74" i="1"/>
  <c r="F74" i="1"/>
  <c r="K74" i="1" s="1"/>
  <c r="K73" i="1"/>
  <c r="G73" i="1"/>
  <c r="F73" i="1"/>
  <c r="K72" i="1"/>
  <c r="G72" i="1"/>
  <c r="F72" i="1"/>
  <c r="G71" i="1"/>
  <c r="F71" i="1"/>
  <c r="K71" i="1" s="1"/>
  <c r="G70" i="1"/>
  <c r="F70" i="1"/>
  <c r="K70" i="1" s="1"/>
  <c r="K69" i="1"/>
  <c r="G69" i="1"/>
  <c r="F69" i="1"/>
  <c r="K68" i="1"/>
  <c r="G68" i="1"/>
  <c r="F68" i="1"/>
  <c r="G67" i="1"/>
  <c r="F67" i="1"/>
  <c r="K67" i="1" s="1"/>
  <c r="G66" i="1"/>
  <c r="F66" i="1"/>
  <c r="K66" i="1" s="1"/>
  <c r="K65" i="1"/>
  <c r="G65" i="1"/>
  <c r="F65" i="1"/>
  <c r="K64" i="1"/>
  <c r="G64" i="1"/>
  <c r="F64" i="1"/>
  <c r="G63" i="1"/>
  <c r="F63" i="1"/>
  <c r="K63" i="1" s="1"/>
  <c r="G62" i="1"/>
  <c r="F62" i="1"/>
  <c r="K62" i="1" s="1"/>
  <c r="K61" i="1"/>
  <c r="G61" i="1"/>
  <c r="F61" i="1"/>
  <c r="K60" i="1"/>
  <c r="G60" i="1"/>
  <c r="F60" i="1"/>
  <c r="G59" i="1"/>
  <c r="F59" i="1"/>
  <c r="K59" i="1" s="1"/>
  <c r="G58" i="1"/>
  <c r="F58" i="1"/>
  <c r="K58" i="1" s="1"/>
  <c r="K57" i="1"/>
  <c r="G57" i="1"/>
  <c r="F57" i="1"/>
  <c r="K56" i="1"/>
  <c r="G56" i="1"/>
  <c r="F56" i="1"/>
  <c r="G55" i="1"/>
  <c r="F55" i="1"/>
  <c r="K55" i="1" s="1"/>
  <c r="G54" i="1"/>
  <c r="F54" i="1"/>
  <c r="K54" i="1" s="1"/>
  <c r="K53" i="1"/>
  <c r="G53" i="1"/>
  <c r="F53" i="1"/>
  <c r="K52" i="1"/>
  <c r="G52" i="1"/>
  <c r="F52" i="1"/>
  <c r="G51" i="1"/>
  <c r="F51" i="1"/>
  <c r="K51" i="1" s="1"/>
  <c r="G50" i="1"/>
  <c r="F50" i="1"/>
  <c r="K50" i="1" s="1"/>
  <c r="K49" i="1"/>
  <c r="G49" i="1"/>
  <c r="F49" i="1"/>
  <c r="K48" i="1"/>
  <c r="G48" i="1"/>
  <c r="F48" i="1"/>
  <c r="G47" i="1"/>
  <c r="F47" i="1"/>
  <c r="K47" i="1" s="1"/>
  <c r="G46" i="1"/>
  <c r="F46" i="1"/>
  <c r="K46" i="1" s="1"/>
  <c r="K45" i="1"/>
  <c r="G45" i="1"/>
  <c r="F45" i="1"/>
  <c r="K44" i="1"/>
  <c r="G44" i="1"/>
  <c r="F44" i="1"/>
  <c r="G43" i="1"/>
  <c r="F43" i="1"/>
  <c r="K43" i="1" s="1"/>
  <c r="G42" i="1"/>
  <c r="F42" i="1"/>
  <c r="K42" i="1" s="1"/>
  <c r="K41" i="1"/>
  <c r="G41" i="1"/>
  <c r="F41" i="1"/>
  <c r="K40" i="1"/>
  <c r="G40" i="1"/>
  <c r="F40" i="1"/>
  <c r="G39" i="1"/>
  <c r="F39" i="1"/>
  <c r="K39" i="1" s="1"/>
  <c r="G38" i="1"/>
  <c r="F38" i="1"/>
  <c r="K38" i="1" s="1"/>
  <c r="K37" i="1"/>
  <c r="G37" i="1"/>
  <c r="F37" i="1"/>
  <c r="K36" i="1"/>
  <c r="G36" i="1"/>
  <c r="F36" i="1"/>
  <c r="G35" i="1"/>
  <c r="F35" i="1"/>
  <c r="K35" i="1" s="1"/>
  <c r="G34" i="1"/>
  <c r="F34" i="1"/>
  <c r="K34" i="1" s="1"/>
  <c r="K33" i="1"/>
  <c r="G33" i="1"/>
  <c r="F33" i="1"/>
  <c r="K32" i="1"/>
  <c r="G32" i="1"/>
  <c r="F32" i="1"/>
  <c r="G31" i="1"/>
  <c r="F31" i="1"/>
  <c r="K31" i="1" s="1"/>
  <c r="G30" i="1"/>
  <c r="F30" i="1"/>
  <c r="K30" i="1" s="1"/>
  <c r="K29" i="1"/>
  <c r="G29" i="1"/>
  <c r="F29" i="1"/>
  <c r="K28" i="1"/>
  <c r="G28" i="1"/>
  <c r="F28" i="1"/>
  <c r="G27" i="1"/>
  <c r="F27" i="1"/>
  <c r="K27" i="1" s="1"/>
  <c r="G26" i="1"/>
  <c r="F26" i="1"/>
  <c r="K26" i="1" s="1"/>
  <c r="K25" i="1"/>
  <c r="G25" i="1"/>
  <c r="F25" i="1"/>
  <c r="K24" i="1"/>
  <c r="G24" i="1"/>
  <c r="F24" i="1"/>
  <c r="G23" i="1"/>
  <c r="F23" i="1"/>
  <c r="K23" i="1" s="1"/>
  <c r="G22" i="1"/>
  <c r="F22" i="1"/>
  <c r="K22" i="1" s="1"/>
  <c r="K21" i="1"/>
  <c r="G21" i="1"/>
  <c r="F21" i="1"/>
  <c r="K20" i="1"/>
  <c r="G20" i="1"/>
  <c r="F20" i="1"/>
  <c r="G19" i="1"/>
  <c r="F19" i="1"/>
  <c r="K19" i="1" s="1"/>
  <c r="G18" i="1"/>
  <c r="F18" i="1"/>
  <c r="K18" i="1" s="1"/>
  <c r="K17" i="1"/>
  <c r="G17" i="1"/>
  <c r="F17" i="1"/>
  <c r="K16" i="1"/>
  <c r="G16" i="1"/>
  <c r="F16" i="1"/>
  <c r="G15" i="1"/>
  <c r="F15" i="1"/>
  <c r="K15" i="1" s="1"/>
  <c r="G14" i="1"/>
  <c r="F14" i="1"/>
  <c r="K14" i="1" s="1"/>
  <c r="K13" i="1"/>
  <c r="G13" i="1"/>
  <c r="F13" i="1"/>
  <c r="K12" i="1"/>
  <c r="G12" i="1"/>
  <c r="F12" i="1"/>
  <c r="G11" i="1"/>
  <c r="F11" i="1"/>
  <c r="K11" i="1" s="1"/>
  <c r="G10" i="1"/>
  <c r="F10" i="1"/>
  <c r="K10" i="1" s="1"/>
  <c r="K9" i="1"/>
  <c r="G9" i="1"/>
  <c r="F9" i="1"/>
  <c r="K8" i="1"/>
  <c r="G8" i="1"/>
  <c r="F8" i="1"/>
  <c r="G7" i="1"/>
  <c r="F7" i="1"/>
  <c r="K7" i="1" s="1"/>
  <c r="G6" i="1"/>
  <c r="F6" i="1"/>
  <c r="K6" i="1" s="1"/>
  <c r="K5" i="1"/>
  <c r="G5" i="1"/>
  <c r="F5" i="1"/>
  <c r="K4" i="1"/>
  <c r="G4" i="1"/>
  <c r="F4" i="1"/>
  <c r="G3" i="1"/>
  <c r="F3" i="1"/>
  <c r="K3" i="1" s="1"/>
  <c r="G2" i="1"/>
  <c r="F2" i="1"/>
  <c r="K2" i="1" s="1"/>
</calcChain>
</file>

<file path=xl/sharedStrings.xml><?xml version="1.0" encoding="utf-8"?>
<sst xmlns="http://schemas.openxmlformats.org/spreadsheetml/2006/main" count="913" uniqueCount="249">
  <si>
    <t>Fornitore</t>
  </si>
  <si>
    <t>Numero</t>
  </si>
  <si>
    <t>Data doc.</t>
  </si>
  <si>
    <t xml:space="preserve">Imponiblie </t>
  </si>
  <si>
    <t>imposta</t>
  </si>
  <si>
    <t>Totale doc</t>
  </si>
  <si>
    <t>Anno</t>
  </si>
  <si>
    <t>Categoria</t>
  </si>
  <si>
    <t>Sottocategoria</t>
  </si>
  <si>
    <t>Incidenza Commessa</t>
  </si>
  <si>
    <t>Importo Commessa</t>
  </si>
  <si>
    <t>NOTE</t>
  </si>
  <si>
    <t>Supplier_001</t>
  </si>
  <si>
    <t>23/12/2024</t>
  </si>
  <si>
    <t>Commessa</t>
  </si>
  <si>
    <t>Supplier_002</t>
  </si>
  <si>
    <t>20/12/2024</t>
  </si>
  <si>
    <t>Incarichi Professionali</t>
  </si>
  <si>
    <t>Supplier_003</t>
  </si>
  <si>
    <t>03/12/2024</t>
  </si>
  <si>
    <t>Affitto</t>
  </si>
  <si>
    <t>Supplier_004</t>
  </si>
  <si>
    <t>SEZI_H20240000961753</t>
  </si>
  <si>
    <t>19/11/2024</t>
  </si>
  <si>
    <t>Utenze</t>
  </si>
  <si>
    <t>SEZI_H20240000961754</t>
  </si>
  <si>
    <t>SEZI_H20240000962016</t>
  </si>
  <si>
    <t>22/11/2024</t>
  </si>
  <si>
    <t>Supplier_005</t>
  </si>
  <si>
    <t>AQ09495851</t>
  </si>
  <si>
    <t>14/11/2024</t>
  </si>
  <si>
    <t>Supplier_006</t>
  </si>
  <si>
    <t>005090933278</t>
  </si>
  <si>
    <t>11/11/2024</t>
  </si>
  <si>
    <t>TAB FORNITORI</t>
  </si>
  <si>
    <t>Supplier_007</t>
  </si>
  <si>
    <t>05/11/2024</t>
  </si>
  <si>
    <t>Spese Generali</t>
  </si>
  <si>
    <t xml:space="preserve">Tabella Madre Inserisci le Fatture Qui , Rispetta nomi campi </t>
  </si>
  <si>
    <t>04/11/2024</t>
  </si>
  <si>
    <t>11/10/2024</t>
  </si>
  <si>
    <t>02/10/2024</t>
  </si>
  <si>
    <t>20/09/2024</t>
  </si>
  <si>
    <t>Fornitori Tot</t>
  </si>
  <si>
    <t>AQ08229075</t>
  </si>
  <si>
    <t>13/09/2024</t>
  </si>
  <si>
    <t>Visual e Print Totali</t>
  </si>
  <si>
    <t>Supplier_008</t>
  </si>
  <si>
    <t>0560-04527</t>
  </si>
  <si>
    <t>10/09/2024</t>
  </si>
  <si>
    <t>SEZI_H20240000652762</t>
  </si>
  <si>
    <t>04/09/2024</t>
  </si>
  <si>
    <t>Supplier_009</t>
  </si>
  <si>
    <t>DIFF000485</t>
  </si>
  <si>
    <t>31/08/2024</t>
  </si>
  <si>
    <t>Fornitore DETTAGLI</t>
  </si>
  <si>
    <t>Supplier_010</t>
  </si>
  <si>
    <t>0104-001795</t>
  </si>
  <si>
    <t>30/08/2024</t>
  </si>
  <si>
    <t>Visual e Print Dettagli</t>
  </si>
  <si>
    <t>29/08/2024</t>
  </si>
  <si>
    <t>28/08/2024</t>
  </si>
  <si>
    <t>0560-04156</t>
  </si>
  <si>
    <t>26/08/2024</t>
  </si>
  <si>
    <t>21/08/2024</t>
  </si>
  <si>
    <t>Supplier_011</t>
  </si>
  <si>
    <t>12Pr</t>
  </si>
  <si>
    <t>26/07/2024</t>
  </si>
  <si>
    <t>Supplier_012</t>
  </si>
  <si>
    <t>183/EL</t>
  </si>
  <si>
    <t>25/07/2024</t>
  </si>
  <si>
    <t>SEZI_H20240000534397</t>
  </si>
  <si>
    <t>08/07/2024</t>
  </si>
  <si>
    <t>Supplier_013</t>
  </si>
  <si>
    <t>10/07/2024</t>
  </si>
  <si>
    <t>Supplier_014</t>
  </si>
  <si>
    <t>FPR 9/24</t>
  </si>
  <si>
    <t>Supplier_015</t>
  </si>
  <si>
    <t>Supplier_016</t>
  </si>
  <si>
    <t>03/06/2024</t>
  </si>
  <si>
    <t>Supplier_017</t>
  </si>
  <si>
    <t>28/03/2024</t>
  </si>
  <si>
    <t>Supplier_018</t>
  </si>
  <si>
    <t>46PR/24</t>
  </si>
  <si>
    <t>Acquisto Terreno</t>
  </si>
  <si>
    <t>11/01/2024</t>
  </si>
  <si>
    <t>AR02930514</t>
  </si>
  <si>
    <t>SEZI_H20250000665680</t>
  </si>
  <si>
    <t>10/09/2025</t>
  </si>
  <si>
    <t>SEZI_H20250000701854</t>
  </si>
  <si>
    <t>005273618757</t>
  </si>
  <si>
    <t>Supplier_019</t>
  </si>
  <si>
    <t>31/A</t>
  </si>
  <si>
    <t>32/A</t>
  </si>
  <si>
    <t>33/A</t>
  </si>
  <si>
    <t>Supplier_020</t>
  </si>
  <si>
    <t>Ft 336</t>
  </si>
  <si>
    <t>FT 46</t>
  </si>
  <si>
    <t>Supplier_021</t>
  </si>
  <si>
    <t>BE0004386</t>
  </si>
  <si>
    <t>31/08/2025</t>
  </si>
  <si>
    <t>Supplier_022</t>
  </si>
  <si>
    <t>SIEB/2025/36727</t>
  </si>
  <si>
    <t>0560-04594</t>
  </si>
  <si>
    <t>Supplier_023</t>
  </si>
  <si>
    <t>FT BE0002154</t>
  </si>
  <si>
    <t>TD BE0003999</t>
  </si>
  <si>
    <t>Supplier_024</t>
  </si>
  <si>
    <t>Ft 85</t>
  </si>
  <si>
    <t>42</t>
  </si>
  <si>
    <t>Supplier_025</t>
  </si>
  <si>
    <t>3062\FD</t>
  </si>
  <si>
    <t>31/07/2025</t>
  </si>
  <si>
    <t>Supplier_026</t>
  </si>
  <si>
    <t>04/08/2025</t>
  </si>
  <si>
    <t>Marketing</t>
  </si>
  <si>
    <t>28/07/2025</t>
  </si>
  <si>
    <t>Supplier_027</t>
  </si>
  <si>
    <t>EL  001705</t>
  </si>
  <si>
    <t>29/07/2025</t>
  </si>
  <si>
    <t>FPR 16/25</t>
  </si>
  <si>
    <t>0560-03921</t>
  </si>
  <si>
    <t>24/07/2025</t>
  </si>
  <si>
    <t>005257780137</t>
  </si>
  <si>
    <t>19/07/2025</t>
  </si>
  <si>
    <t>Supplier_028</t>
  </si>
  <si>
    <t>22/07/2025</t>
  </si>
  <si>
    <t>AR02272041</t>
  </si>
  <si>
    <t>16/07/2025</t>
  </si>
  <si>
    <t>Supplier_029</t>
  </si>
  <si>
    <t>11/07/2025</t>
  </si>
  <si>
    <t>SEZI_H20250000521828</t>
  </si>
  <si>
    <t>08/07/2025</t>
  </si>
  <si>
    <t>SEZI_H20250000525422</t>
  </si>
  <si>
    <t>0189250452</t>
  </si>
  <si>
    <t>30/06/2025</t>
  </si>
  <si>
    <t>Supplier_030</t>
  </si>
  <si>
    <t>3408/1</t>
  </si>
  <si>
    <t>3409/1</t>
  </si>
  <si>
    <t>Supplier_031</t>
  </si>
  <si>
    <t>SIEB/2025/27729</t>
  </si>
  <si>
    <t>01/07/2025</t>
  </si>
  <si>
    <t>SIEB/2025/27730</t>
  </si>
  <si>
    <t>02/07/2025</t>
  </si>
  <si>
    <t>0189250393</t>
  </si>
  <si>
    <t>16/06/2025</t>
  </si>
  <si>
    <t>0560-03471</t>
  </si>
  <si>
    <t>18/06/2025</t>
  </si>
  <si>
    <t>BE0003117</t>
  </si>
  <si>
    <t>Supplier_032</t>
  </si>
  <si>
    <t>1000253005137200</t>
  </si>
  <si>
    <t>23/06/2025</t>
  </si>
  <si>
    <t>EL  001319</t>
  </si>
  <si>
    <t>13/06/2025</t>
  </si>
  <si>
    <t>2776/1</t>
  </si>
  <si>
    <t>31/05/2025</t>
  </si>
  <si>
    <t>05/06/2025</t>
  </si>
  <si>
    <t>Supplier_033</t>
  </si>
  <si>
    <t>Supplier_034</t>
  </si>
  <si>
    <t>Supplier_035</t>
  </si>
  <si>
    <t>444/00</t>
  </si>
  <si>
    <t>26/05/2025</t>
  </si>
  <si>
    <t>Supplier_036</t>
  </si>
  <si>
    <t>193/25</t>
  </si>
  <si>
    <t>30/05/2025</t>
  </si>
  <si>
    <t>22/05/2025</t>
  </si>
  <si>
    <t>Supplier_037</t>
  </si>
  <si>
    <t>21/05/2025</t>
  </si>
  <si>
    <t>AR01590499</t>
  </si>
  <si>
    <t>15/05/2025</t>
  </si>
  <si>
    <t>08/05/2025</t>
  </si>
  <si>
    <t>SEZI_H20250000340842</t>
  </si>
  <si>
    <t>SEZI_H20250000369363</t>
  </si>
  <si>
    <t>005238873830</t>
  </si>
  <si>
    <t>11/05/2025</t>
  </si>
  <si>
    <t>05/05/2025</t>
  </si>
  <si>
    <t>Supplier_038</t>
  </si>
  <si>
    <t>1/238</t>
  </si>
  <si>
    <t>30/04/2025</t>
  </si>
  <si>
    <t>Supplier_039</t>
  </si>
  <si>
    <t>10/04/2025</t>
  </si>
  <si>
    <t>Supplier_040</t>
  </si>
  <si>
    <t>08/04/2025</t>
  </si>
  <si>
    <t>03/04/2025</t>
  </si>
  <si>
    <t>31/03/2025</t>
  </si>
  <si>
    <t>Supplier_041</t>
  </si>
  <si>
    <t>161/06</t>
  </si>
  <si>
    <t>01/04/2025</t>
  </si>
  <si>
    <t>19/03/2025</t>
  </si>
  <si>
    <t>14/03/2025</t>
  </si>
  <si>
    <t>AR00889489</t>
  </si>
  <si>
    <t>SEZI_H20250000173593</t>
  </si>
  <si>
    <t>08/03/2025</t>
  </si>
  <si>
    <t>SEZI_H20250000176676</t>
  </si>
  <si>
    <t>005222018652</t>
  </si>
  <si>
    <t>10/03/2025</t>
  </si>
  <si>
    <t>Supplier_042</t>
  </si>
  <si>
    <t>2/FE</t>
  </si>
  <si>
    <t>06/03/2025</t>
  </si>
  <si>
    <t>05/03/2025</t>
  </si>
  <si>
    <t>11/02/2025</t>
  </si>
  <si>
    <t>07/02/2025</t>
  </si>
  <si>
    <t>Supplier_043</t>
  </si>
  <si>
    <t>84/25</t>
  </si>
  <si>
    <t>31/01/2025</t>
  </si>
  <si>
    <t>24/01/2025</t>
  </si>
  <si>
    <t>03/02/2025</t>
  </si>
  <si>
    <t>SEZI_H20250000018418</t>
  </si>
  <si>
    <t>10/01/2025</t>
  </si>
  <si>
    <t>SEZI_H20250000024350</t>
  </si>
  <si>
    <t>AR00150568</t>
  </si>
  <si>
    <t>15/01/2025</t>
  </si>
  <si>
    <t>005205791963</t>
  </si>
  <si>
    <t>12/01/2025</t>
  </si>
  <si>
    <t>09/01/2025</t>
  </si>
  <si>
    <t>07/01/2025</t>
  </si>
  <si>
    <t>Supplier_044</t>
  </si>
  <si>
    <t>NO</t>
  </si>
  <si>
    <t>Costi Extra Imponibili</t>
  </si>
  <si>
    <t>Ente</t>
  </si>
  <si>
    <t>Supplier_045</t>
  </si>
  <si>
    <t>Dipendenti</t>
  </si>
  <si>
    <t>Supplier_046</t>
  </si>
  <si>
    <t>Assicurazione - Broker</t>
  </si>
  <si>
    <t>Utenza</t>
  </si>
  <si>
    <t>Supplier_047</t>
  </si>
  <si>
    <t>N.01231192104140</t>
  </si>
  <si>
    <t>Bolli - Altre Tasse</t>
  </si>
  <si>
    <t>Supplier_048</t>
  </si>
  <si>
    <t>Imponibile</t>
  </si>
  <si>
    <t>Imposta (Iva)</t>
  </si>
  <si>
    <t>Imponibile + Iva</t>
  </si>
  <si>
    <t>Totale complessivo</t>
  </si>
  <si>
    <t>(Tutto)</t>
  </si>
  <si>
    <t>Etichette di riga</t>
  </si>
  <si>
    <t>Costo Totale</t>
  </si>
  <si>
    <t>Incidenza Tot Commessa</t>
  </si>
  <si>
    <t xml:space="preserve">Somma di Imponiblie </t>
  </si>
  <si>
    <t>Somma di imposta</t>
  </si>
  <si>
    <t>Somma di Totale doc</t>
  </si>
  <si>
    <t>RIEPILOGO IMPUTAZIONE SU COMMESSA COSTI GENERALI</t>
  </si>
  <si>
    <t>COSTI GENERALI</t>
  </si>
  <si>
    <t>COSTI EXTRA IMPONIBILI</t>
  </si>
  <si>
    <t>TOTALE</t>
  </si>
  <si>
    <t>% COMMESSA</t>
  </si>
  <si>
    <t>INCIDENZA</t>
  </si>
  <si>
    <t>modifica percentuale</t>
  </si>
  <si>
    <t>Valori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</si>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</sst>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_ ;[Red]\-#,##0\ "/>
  </numFmts>
  <fonts count="6" x14ac:knownFonts="1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49" fontId="0" fillId="2" borderId="0" xfId="0" applyNumberFormat="1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" fontId="0" fillId="2" borderId="0" xfId="0" applyNumberFormat="1" applyFill="1"/>
    <xf numFmtId="1" fontId="0" fillId="0" borderId="0" xfId="0" applyNumberFormat="1"/>
    <xf numFmtId="0" fontId="0" fillId="0" borderId="1" xfId="0" pivotButton="1" applyBorder="1"/>
    <xf numFmtId="0" fontId="3" fillId="0" borderId="0" xfId="0" pivotButton="1" applyFont="1"/>
    <xf numFmtId="0" fontId="2" fillId="3" borderId="0" xfId="0" applyFont="1" applyFill="1"/>
    <xf numFmtId="0" fontId="4" fillId="4" borderId="0" xfId="0" applyFont="1" applyFill="1"/>
    <xf numFmtId="0" fontId="3" fillId="5" borderId="0" xfId="0" applyFont="1" applyFill="1"/>
    <xf numFmtId="0" fontId="3" fillId="0" borderId="0" xfId="0" applyFont="1"/>
    <xf numFmtId="0" fontId="2" fillId="6" borderId="0" xfId="0" applyFont="1" applyFill="1"/>
    <xf numFmtId="0" fontId="4" fillId="6" borderId="0" xfId="0" applyFont="1" applyFill="1"/>
    <xf numFmtId="0" fontId="0" fillId="6" borderId="0" xfId="0" applyFill="1"/>
    <xf numFmtId="0" fontId="3" fillId="6" borderId="0" xfId="0" applyFont="1" applyFill="1"/>
    <xf numFmtId="8" fontId="0" fillId="0" borderId="0" xfId="0" applyNumberFormat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64" fontId="0" fillId="6" borderId="2" xfId="0" applyNumberFormat="1" applyFill="1" applyBorder="1"/>
    <xf numFmtId="164" fontId="0" fillId="6" borderId="3" xfId="0" applyNumberFormat="1" applyFill="1" applyBorder="1"/>
    <xf numFmtId="0" fontId="0" fillId="6" borderId="3" xfId="0" applyFill="1" applyBorder="1"/>
    <xf numFmtId="8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165" fontId="0" fillId="6" borderId="3" xfId="0" applyNumberFormat="1" applyFill="1" applyBorder="1"/>
    <xf numFmtId="164" fontId="5" fillId="6" borderId="4" xfId="0" applyNumberFormat="1" applyFont="1" applyFill="1" applyBorder="1"/>
    <xf numFmtId="9" fontId="0" fillId="0" borderId="0" xfId="0" applyNumberFormat="1"/>
    <xf numFmtId="9" fontId="0" fillId="2" borderId="0" xfId="0" applyNumberFormat="1" applyFill="1"/>
    <xf numFmtId="49" fontId="0" fillId="8" borderId="0" xfId="0" applyNumberFormat="1" applyFill="1"/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  <xf numFmtId="0" fontId="5" fillId="7" borderId="10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29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</font>
    </dxf>
    <dxf>
      <border>
        <bottom style="medium">
          <color indexed="64"/>
        </bottom>
      </border>
    </dxf>
    <dxf>
      <numFmt numFmtId="30" formatCode="@"/>
    </dxf>
    <dxf>
      <numFmt numFmtId="30" formatCode="@"/>
    </dxf>
    <dxf>
      <numFmt numFmtId="164" formatCode="#,##0.00\ &quot;€&quot;"/>
    </dxf>
    <dxf>
      <numFmt numFmtId="164" formatCode="#,##0.00\ &quot;€&quot;"/>
    </dxf>
    <dxf>
      <numFmt numFmtId="13" formatCode="0%"/>
    </dxf>
    <dxf>
      <numFmt numFmtId="13" formatCode="0%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19" formatCode="dd/mm/yyyy"/>
    </dxf>
    <dxf>
      <numFmt numFmtId="0" formatCode="General"/>
    </dxf>
    <dxf>
      <numFmt numFmtId="30" formatCode="@"/>
    </dxf>
    <dxf>
      <numFmt numFmtId="30" formatCode="@"/>
    </dxf>
    <dxf>
      <numFmt numFmtId="164" formatCode="#,##0.00\ &quot;€&quot;"/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berto Saccomandi" refreshedDate="45944.918750925928" createdVersion="8" refreshedVersion="8" minRefreshableVersion="3" recordCount="170" xr:uid="{00000000-000A-0000-FFFF-FFFF01000000}">
  <cacheSource type="worksheet">
    <worksheetSource name="TabFornitori"/>
  </cacheSource>
  <cacheFields count="12">
    <cacheField name="Fornitore" numFmtId="0">
      <sharedItems count="48">
        <s v="Supplier_001"/>
        <s v="Supplier_002"/>
        <s v="Supplier_003"/>
        <s v="Supplier_004"/>
        <s v="Supplier_005"/>
        <s v="Supplier_006"/>
        <s v="Supplier_007"/>
        <s v="Supplier_008"/>
        <s v="Supplier_009"/>
        <s v="Supplier_010"/>
        <s v="Supplier_011"/>
        <s v="Supplier_012"/>
        <s v="Supplier_013"/>
        <s v="Supplier_014"/>
        <s v="Supplier_015"/>
        <s v="Supplier_016"/>
        <s v="Supplier_017"/>
        <s v="Supplier_018"/>
        <s v="Supplier_019"/>
        <s v="Supplier_020"/>
        <s v="Supplier_021"/>
        <s v="Supplier_022"/>
        <s v="Supplier_023"/>
        <s v="Supplier_024"/>
        <s v="Supplier_025"/>
        <s v="Supplier_026"/>
        <s v="Supplier_027"/>
        <s v="Supplier_028"/>
        <s v="Supplier_029"/>
        <s v="Supplier_030"/>
        <s v="Supplier_031"/>
        <s v="Supplier_032"/>
        <s v="Supplier_033"/>
        <s v="Supplier_034"/>
        <s v="Supplier_035"/>
        <s v="Supplier_036"/>
        <s v="Supplier_037"/>
        <s v="Supplier_038"/>
        <s v="Supplier_039"/>
        <s v="Supplier_040"/>
        <s v="Supplier_041"/>
        <s v="Supplier_042"/>
        <s v="Supplier_043"/>
        <s v="Supplier_044"/>
        <s v="Supplier_045"/>
        <s v="Supplier_046"/>
        <s v="Supplier_047"/>
        <s v="Supplier_048"/>
      </sharedItems>
    </cacheField>
    <cacheField name="Numero" numFmtId="0">
      <sharedItems containsMixedTypes="1" containsNumber="1" containsInteger="1" minValue="1" maxValue="925000799768" count="132">
        <n v="26"/>
        <n v="27"/>
        <n v="5142"/>
        <n v="89"/>
        <s v="SEZI_H20240000961753"/>
        <s v="SEZI_H20240000961754"/>
        <s v="SEZI_H20240000962016"/>
        <n v="18"/>
        <s v="AQ09495851"/>
        <s v="005090933278"/>
        <n v="518"/>
        <n v="82"/>
        <n v="15"/>
        <n v="74"/>
        <n v="69"/>
        <s v="AQ08229075"/>
        <s v="0560-04527"/>
        <s v="SEZI_H20240000652762"/>
        <s v="DIFF000485"/>
        <s v="0104-001795"/>
        <n v="6438311197"/>
        <n v="6438311198"/>
        <n v="11"/>
        <s v="0560-04156"/>
        <n v="410"/>
        <s v="12Pr"/>
        <s v="183/EL"/>
        <s v="SEZI_H20240000534397"/>
        <n v="24"/>
        <s v="FPR 9/24"/>
        <n v="32"/>
        <n v="41"/>
        <n v="494"/>
        <s v="46PR/24"/>
        <n v="51"/>
        <n v="60"/>
        <n v="59"/>
        <n v="58"/>
        <n v="57"/>
        <n v="56"/>
        <s v="AR02930514"/>
        <s v="SEZI_H20250000665680"/>
        <s v="SEZI_H20250000701854"/>
        <s v="005273618757"/>
        <s v="31/A"/>
        <s v="32/A"/>
        <s v="33/A"/>
        <s v="Ft 336"/>
        <s v="FT 46"/>
        <s v="BE0004386"/>
        <s v="SIEB/2025/36727"/>
        <s v="0560-04594"/>
        <s v="FT BE0002154"/>
        <s v="TD BE0003999"/>
        <s v="Ft 85"/>
        <s v="42"/>
        <s v="3062\FD"/>
        <n v="5"/>
        <n v="48"/>
        <n v="230"/>
        <n v="49"/>
        <n v="50"/>
        <s v="EL  001705"/>
        <n v="25"/>
        <s v="FPR 16/25"/>
        <s v="0560-03921"/>
        <n v="47"/>
        <s v="005257780137"/>
        <n v="346"/>
        <s v="AR02272041"/>
        <n v="925000799768"/>
        <s v="SEZI_H20250000521828"/>
        <s v="SEZI_H20250000525422"/>
        <s v="0189250452"/>
        <n v="42"/>
        <n v="43"/>
        <s v="3408/1"/>
        <s v="3409/1"/>
        <n v="1059"/>
        <s v="SIEB/2025/27729"/>
        <s v="SIEB/2025/27730"/>
        <n v="38"/>
        <s v="0189250393"/>
        <s v="0560-03471"/>
        <n v="291"/>
        <s v="BE0003117"/>
        <s v="1000253005137200"/>
        <s v="EL  001319"/>
        <s v="2776/1"/>
        <n v="29"/>
        <n v="692"/>
        <n v="838"/>
        <s v="444/00"/>
        <s v="193/25"/>
        <n v="241"/>
        <n v="33"/>
        <n v="206"/>
        <s v="AR01590499"/>
        <n v="36"/>
        <n v="37"/>
        <n v="39"/>
        <s v="SEZI_H20250000340842"/>
        <s v="SEZI_H20250000369363"/>
        <s v="005238873830"/>
        <s v="1/238"/>
        <n v="98"/>
        <n v="30"/>
        <n v="28"/>
        <n v="31"/>
        <n v="109"/>
        <n v="22"/>
        <n v="102"/>
        <s v="161/06"/>
        <n v="1"/>
        <s v="AR00889489"/>
        <s v="SEZI_H20250000173593"/>
        <s v="SEZI_H20250000176676"/>
        <s v="005222018652"/>
        <s v="2/FE"/>
        <n v="13"/>
        <n v="81"/>
        <n v="12"/>
        <s v="84/25"/>
        <n v="8"/>
        <s v="SEZI_H20250000018418"/>
        <s v="SEZI_H20250000024350"/>
        <s v="AR00150568"/>
        <s v="005205791963"/>
        <n v="9"/>
        <n v="2"/>
        <s v="NO"/>
        <s v="N.01231192104140"/>
      </sharedItems>
    </cacheField>
    <cacheField name="Data doc." numFmtId="14">
      <sharedItems containsDate="1" containsMixedTypes="1" minDate="2024-01-01T00:00:00" maxDate="2025-09-24T00:00:00" count="106">
        <s v="23/12/2024"/>
        <s v="20/12/2024"/>
        <s v="03/12/2024"/>
        <s v="19/11/2024"/>
        <s v="22/11/2024"/>
        <s v="14/11/2024"/>
        <s v="11/11/2024"/>
        <s v="05/11/2024"/>
        <s v="04/11/2024"/>
        <s v="11/10/2024"/>
        <s v="02/10/2024"/>
        <s v="20/09/2024"/>
        <s v="13/09/2024"/>
        <s v="10/09/2024"/>
        <s v="04/09/2024"/>
        <s v="31/08/2024"/>
        <s v="30/08/2024"/>
        <s v="29/08/2024"/>
        <s v="28/08/2024"/>
        <s v="26/08/2024"/>
        <s v="21/08/2024"/>
        <s v="26/07/2024"/>
        <s v="25/07/2024"/>
        <s v="08/07/2024"/>
        <s v="10/07/2024"/>
        <s v="03/06/2024"/>
        <s v="28/03/2024"/>
        <s v="11/01/2024"/>
        <d v="2025-08-31T00:00:00"/>
        <d v="2025-07-31T00:00:00"/>
        <d v="2025-09-16T00:00:00"/>
        <s v="10/09/2025"/>
        <d v="2025-09-10T00:00:00"/>
        <d v="2025-09-06T00:00:00"/>
        <d v="2025-09-05T00:00:00"/>
        <d v="2025-09-01T00:00:00"/>
        <s v="31/08/2025"/>
        <d v="2025-08-28T00:00:00"/>
        <d v="2025-08-27T00:00:00"/>
        <d v="2025-08-07T00:00:00"/>
        <d v="2025-08-04T00:00:00"/>
        <s v="31/07/2025"/>
        <s v="04/08/2025"/>
        <s v="28/07/2025"/>
        <s v="29/07/2025"/>
        <s v="24/07/2025"/>
        <s v="19/07/2025"/>
        <s v="22/07/2025"/>
        <s v="16/07/2025"/>
        <s v="11/07/2025"/>
        <s v="08/07/2025"/>
        <s v="30/06/2025"/>
        <s v="01/07/2025"/>
        <s v="02/07/2025"/>
        <s v="16/06/2025"/>
        <s v="18/06/2025"/>
        <s v="23/06/2025"/>
        <s v="13/06/2025"/>
        <s v="31/05/2025"/>
        <s v="05/06/2025"/>
        <s v="26/05/2025"/>
        <s v="30/05/2025"/>
        <s v="22/05/2025"/>
        <s v="21/05/2025"/>
        <s v="15/05/2025"/>
        <s v="08/05/2025"/>
        <s v="11/05/2025"/>
        <s v="05/05/2025"/>
        <s v="30/04/2025"/>
        <s v="10/04/2025"/>
        <s v="08/04/2025"/>
        <s v="03/04/2025"/>
        <s v="31/03/2025"/>
        <s v="01/04/2025"/>
        <s v="19/03/2025"/>
        <s v="14/03/2025"/>
        <s v="08/03/2025"/>
        <s v="10/03/2025"/>
        <s v="06/03/2025"/>
        <s v="05/03/2025"/>
        <s v="11/02/2025"/>
        <s v="07/02/2025"/>
        <s v="31/01/2025"/>
        <s v="24/01/2025"/>
        <s v="03/02/2025"/>
        <s v="10/01/2025"/>
        <s v="15/01/2025"/>
        <s v="12/01/2025"/>
        <s v="09/01/2025"/>
        <s v="07/01/2025"/>
        <d v="2024-01-01T00:00:00"/>
        <d v="2024-08-31T00:00:00"/>
        <d v="2024-09-30T00:00:00"/>
        <d v="2024-10-31T00:00:00"/>
        <d v="2024-11-30T00:00:00"/>
        <d v="2024-12-31T00:00:00"/>
        <d v="2025-01-01T00:00:00"/>
        <d v="2025-01-30T00:00:00"/>
        <d v="2025-02-28T00:00:00"/>
        <d v="2025-03-30T00:00:00"/>
        <d v="2025-04-30T00:00:00"/>
        <d v="2025-05-30T00:00:00"/>
        <d v="2025-06-30T00:00:00"/>
        <d v="2025-07-30T00:00:00"/>
        <d v="2025-08-30T00:00:00"/>
        <d v="2025-09-23T00:00:00"/>
      </sharedItems>
    </cacheField>
    <cacheField name="Imponiblie " numFmtId="0">
      <sharedItems containsSemiMixedTypes="0" containsString="0" containsNumber="1" minValue="-8737" maxValue="852000"/>
    </cacheField>
    <cacheField name="imposta" numFmtId="164">
      <sharedItems containsSemiMixedTypes="0" containsString="0" containsNumber="1" minValue="-11" maxValue="187440"/>
    </cacheField>
    <cacheField name="Totale doc" numFmtId="164">
      <sharedItems containsSemiMixedTypes="0" containsString="0" containsNumber="1" minValue="-8737" maxValue="1039440"/>
    </cacheField>
    <cacheField name="Anno" numFmtId="1">
      <sharedItems containsSemiMixedTypes="0" containsString="0" containsNumber="1" containsInteger="1" minValue="2024" maxValue="2025" count="2">
        <n v="2024"/>
        <n v="2025"/>
      </sharedItems>
    </cacheField>
    <cacheField name="Categoria" numFmtId="49">
      <sharedItems count="8">
        <s v="Commessa"/>
        <s v="Incarichi Professionali"/>
        <s v="Affitto"/>
        <s v="Utenze"/>
        <s v="Spese Generali"/>
        <s v="Acquisto Terreno"/>
        <s v="Marketing"/>
        <s v="Costi Extra Imponibili"/>
      </sharedItems>
    </cacheField>
    <cacheField name="Sottocategoria" numFmtId="49">
      <sharedItems containsBlank="1"/>
    </cacheField>
    <cacheField name="Incidenza Commessa" numFmtId="9">
      <sharedItems containsSemiMixedTypes="0" containsString="0" containsNumber="1" minValue="0.05" maxValue="1"/>
    </cacheField>
    <cacheField name="Importo Commessa" numFmtId="164">
      <sharedItems containsSemiMixedTypes="0" containsString="0" containsNumber="1" minValue="-436.85" maxValue="519901.02999999997"/>
    </cacheField>
    <cacheField name="NO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x v="0"/>
    <n v="135830.04999999999"/>
    <n v="13583.01"/>
    <n v="149413.06"/>
    <x v="0"/>
    <x v="0"/>
    <m/>
    <n v="1"/>
    <n v="149413.06"/>
    <m/>
  </r>
  <r>
    <x v="0"/>
    <x v="1"/>
    <x v="0"/>
    <n v="177450.56"/>
    <n v="17745.060000000001"/>
    <n v="195195.62"/>
    <x v="0"/>
    <x v="0"/>
    <m/>
    <n v="1"/>
    <n v="195195.62"/>
    <m/>
  </r>
  <r>
    <x v="1"/>
    <x v="2"/>
    <x v="1"/>
    <n v="1160"/>
    <n v="255.2"/>
    <n v="1415.2"/>
    <x v="0"/>
    <x v="1"/>
    <m/>
    <n v="0.05"/>
    <n v="70.760000000000005"/>
    <m/>
  </r>
  <r>
    <x v="2"/>
    <x v="3"/>
    <x v="2"/>
    <n v="1000"/>
    <n v="220"/>
    <n v="1220"/>
    <x v="0"/>
    <x v="2"/>
    <m/>
    <n v="0.05"/>
    <n v="61"/>
    <m/>
  </r>
  <r>
    <x v="3"/>
    <x v="4"/>
    <x v="3"/>
    <n v="-149.82"/>
    <n v="-6.01"/>
    <n v="-155.82999999999998"/>
    <x v="0"/>
    <x v="3"/>
    <m/>
    <n v="0.05"/>
    <n v="-7.7914999999999992"/>
    <m/>
  </r>
  <r>
    <x v="3"/>
    <x v="5"/>
    <x v="3"/>
    <n v="-146.88999999999999"/>
    <n v="-11"/>
    <n v="-157.88999999999999"/>
    <x v="0"/>
    <x v="3"/>
    <m/>
    <n v="0.05"/>
    <n v="-7.8944999999999999"/>
    <m/>
  </r>
  <r>
    <x v="3"/>
    <x v="6"/>
    <x v="3"/>
    <n v="187.43"/>
    <n v="9.77"/>
    <n v="197.20000000000002"/>
    <x v="0"/>
    <x v="3"/>
    <m/>
    <n v="0.05"/>
    <n v="9.8600000000000012"/>
    <m/>
  </r>
  <r>
    <x v="0"/>
    <x v="7"/>
    <x v="4"/>
    <n v="113083.12"/>
    <n v="11308.31"/>
    <n v="124391.43"/>
    <x v="0"/>
    <x v="0"/>
    <m/>
    <n v="1"/>
    <n v="124391.43"/>
    <m/>
  </r>
  <r>
    <x v="4"/>
    <x v="8"/>
    <x v="5"/>
    <n v="80"/>
    <n v="17.600000000000001"/>
    <n v="97.6"/>
    <x v="0"/>
    <x v="3"/>
    <m/>
    <n v="0.05"/>
    <n v="4.88"/>
    <m/>
  </r>
  <r>
    <x v="5"/>
    <x v="9"/>
    <x v="6"/>
    <n v="129.03"/>
    <n v="28.39"/>
    <n v="157.42000000000002"/>
    <x v="0"/>
    <x v="3"/>
    <m/>
    <n v="0.05"/>
    <n v="7.8710000000000013"/>
    <m/>
  </r>
  <r>
    <x v="6"/>
    <x v="10"/>
    <x v="7"/>
    <n v="1550"/>
    <n v="341"/>
    <n v="1891"/>
    <x v="0"/>
    <x v="4"/>
    <m/>
    <n v="0.05"/>
    <n v="94.550000000000011"/>
    <m/>
  </r>
  <r>
    <x v="2"/>
    <x v="11"/>
    <x v="8"/>
    <n v="1000"/>
    <n v="220"/>
    <n v="1220"/>
    <x v="0"/>
    <x v="2"/>
    <m/>
    <n v="0.05"/>
    <n v="61"/>
    <m/>
  </r>
  <r>
    <x v="0"/>
    <x v="12"/>
    <x v="9"/>
    <n v="109042.65"/>
    <n v="10904.27"/>
    <n v="119946.92"/>
    <x v="0"/>
    <x v="0"/>
    <m/>
    <n v="1"/>
    <n v="119946.92"/>
    <m/>
  </r>
  <r>
    <x v="2"/>
    <x v="13"/>
    <x v="10"/>
    <n v="1000"/>
    <n v="220"/>
    <n v="1220"/>
    <x v="0"/>
    <x v="2"/>
    <m/>
    <n v="0.05"/>
    <n v="61"/>
    <m/>
  </r>
  <r>
    <x v="2"/>
    <x v="14"/>
    <x v="11"/>
    <n v="2000"/>
    <n v="440"/>
    <n v="2440"/>
    <x v="0"/>
    <x v="2"/>
    <m/>
    <n v="0.05"/>
    <n v="122"/>
    <m/>
  </r>
  <r>
    <x v="4"/>
    <x v="15"/>
    <x v="12"/>
    <n v="19.68"/>
    <n v="4.33"/>
    <n v="24.009999999999998"/>
    <x v="0"/>
    <x v="3"/>
    <m/>
    <n v="0.05"/>
    <n v="1.2004999999999999"/>
    <m/>
  </r>
  <r>
    <x v="7"/>
    <x v="16"/>
    <x v="13"/>
    <n v="10.86"/>
    <n v="2.39"/>
    <n v="13.25"/>
    <x v="0"/>
    <x v="4"/>
    <m/>
    <n v="0.05"/>
    <n v="0.66250000000000009"/>
    <m/>
  </r>
  <r>
    <x v="3"/>
    <x v="17"/>
    <x v="14"/>
    <n v="146.88999999999999"/>
    <n v="11"/>
    <n v="157.88999999999999"/>
    <x v="0"/>
    <x v="3"/>
    <m/>
    <n v="0.05"/>
    <n v="7.8944999999999999"/>
    <m/>
  </r>
  <r>
    <x v="8"/>
    <x v="18"/>
    <x v="15"/>
    <n v="156.84"/>
    <n v="34.51"/>
    <n v="191.35"/>
    <x v="0"/>
    <x v="4"/>
    <m/>
    <n v="0.05"/>
    <n v="9.5675000000000008"/>
    <m/>
  </r>
  <r>
    <x v="9"/>
    <x v="19"/>
    <x v="16"/>
    <n v="20.41"/>
    <n v="4.49"/>
    <n v="24.9"/>
    <x v="0"/>
    <x v="4"/>
    <m/>
    <n v="0.05"/>
    <n v="1.2450000000000001"/>
    <m/>
  </r>
  <r>
    <x v="4"/>
    <x v="20"/>
    <x v="17"/>
    <n v="0"/>
    <n v="0"/>
    <n v="0"/>
    <x v="0"/>
    <x v="3"/>
    <m/>
    <n v="0.05"/>
    <n v="0"/>
    <m/>
  </r>
  <r>
    <x v="4"/>
    <x v="21"/>
    <x v="17"/>
    <n v="0"/>
    <n v="0"/>
    <n v="0"/>
    <x v="0"/>
    <x v="3"/>
    <m/>
    <n v="0.05"/>
    <n v="0"/>
    <m/>
  </r>
  <r>
    <x v="0"/>
    <x v="22"/>
    <x v="18"/>
    <n v="472637.3"/>
    <n v="47263.73"/>
    <n v="519901.02999999997"/>
    <x v="0"/>
    <x v="0"/>
    <m/>
    <n v="1"/>
    <n v="519901.02999999997"/>
    <m/>
  </r>
  <r>
    <x v="7"/>
    <x v="23"/>
    <x v="19"/>
    <n v="8.52"/>
    <n v="1.87"/>
    <n v="10.39"/>
    <x v="0"/>
    <x v="4"/>
    <m/>
    <n v="0.05"/>
    <n v="0.51950000000000007"/>
    <m/>
  </r>
  <r>
    <x v="6"/>
    <x v="24"/>
    <x v="20"/>
    <n v="300"/>
    <n v="66"/>
    <n v="366"/>
    <x v="0"/>
    <x v="4"/>
    <m/>
    <n v="0.05"/>
    <n v="18.3"/>
    <m/>
  </r>
  <r>
    <x v="10"/>
    <x v="25"/>
    <x v="21"/>
    <n v="10400"/>
    <n v="2288"/>
    <n v="12688"/>
    <x v="0"/>
    <x v="1"/>
    <m/>
    <n v="0.05"/>
    <n v="634.40000000000009"/>
    <m/>
  </r>
  <r>
    <x v="11"/>
    <x v="26"/>
    <x v="22"/>
    <n v="1080"/>
    <n v="237.6"/>
    <n v="1317.6"/>
    <x v="0"/>
    <x v="0"/>
    <m/>
    <n v="1"/>
    <n v="1317.6"/>
    <m/>
  </r>
  <r>
    <x v="3"/>
    <x v="27"/>
    <x v="23"/>
    <n v="149.82"/>
    <n v="6.01"/>
    <n v="155.82999999999998"/>
    <x v="0"/>
    <x v="3"/>
    <m/>
    <n v="0.05"/>
    <n v="7.7914999999999992"/>
    <m/>
  </r>
  <r>
    <x v="12"/>
    <x v="28"/>
    <x v="24"/>
    <n v="45045"/>
    <n v="9909.9"/>
    <n v="54954.9"/>
    <x v="0"/>
    <x v="1"/>
    <m/>
    <n v="0.05"/>
    <n v="2747.7450000000003"/>
    <m/>
  </r>
  <r>
    <x v="13"/>
    <x v="29"/>
    <x v="24"/>
    <n v="12584"/>
    <n v="2768.48"/>
    <n v="15352.48"/>
    <x v="0"/>
    <x v="1"/>
    <m/>
    <n v="0.05"/>
    <n v="767.62400000000002"/>
    <m/>
  </r>
  <r>
    <x v="14"/>
    <x v="30"/>
    <x v="23"/>
    <n v="2814.27"/>
    <n v="457.6"/>
    <n v="3271.87"/>
    <x v="0"/>
    <x v="1"/>
    <m/>
    <n v="0.05"/>
    <n v="163.59350000000001"/>
    <m/>
  </r>
  <r>
    <x v="15"/>
    <x v="31"/>
    <x v="25"/>
    <n v="3000"/>
    <n v="660"/>
    <n v="3660"/>
    <x v="0"/>
    <x v="1"/>
    <m/>
    <n v="0.05"/>
    <n v="183"/>
    <m/>
  </r>
  <r>
    <x v="16"/>
    <x v="32"/>
    <x v="26"/>
    <n v="5319.76"/>
    <n v="882.61"/>
    <n v="6202.37"/>
    <x v="0"/>
    <x v="1"/>
    <m/>
    <n v="0.05"/>
    <n v="310.11850000000004"/>
    <m/>
  </r>
  <r>
    <x v="17"/>
    <x v="33"/>
    <x v="26"/>
    <n v="852000"/>
    <n v="187440"/>
    <n v="1039440"/>
    <x v="0"/>
    <x v="5"/>
    <m/>
    <n v="0.05"/>
    <n v="51972"/>
    <m/>
  </r>
  <r>
    <x v="16"/>
    <x v="34"/>
    <x v="27"/>
    <n v="108283.08"/>
    <n v="1265.47"/>
    <n v="109548.55"/>
    <x v="0"/>
    <x v="1"/>
    <m/>
    <n v="0.05"/>
    <n v="5477.4275000000007"/>
    <m/>
  </r>
  <r>
    <x v="0"/>
    <x v="35"/>
    <x v="28"/>
    <n v="4293.9399999999996"/>
    <n v="429.39"/>
    <n v="4723.33"/>
    <x v="1"/>
    <x v="0"/>
    <m/>
    <n v="1"/>
    <n v="4723.33"/>
    <m/>
  </r>
  <r>
    <x v="0"/>
    <x v="36"/>
    <x v="28"/>
    <n v="80846.87"/>
    <n v="8084.69"/>
    <n v="88931.56"/>
    <x v="1"/>
    <x v="0"/>
    <m/>
    <n v="1"/>
    <n v="88931.56"/>
    <m/>
  </r>
  <r>
    <x v="0"/>
    <x v="37"/>
    <x v="29"/>
    <n v="2855.11"/>
    <n v="628.12"/>
    <n v="3483.23"/>
    <x v="1"/>
    <x v="0"/>
    <m/>
    <n v="1"/>
    <n v="3483.23"/>
    <m/>
  </r>
  <r>
    <x v="0"/>
    <x v="38"/>
    <x v="29"/>
    <n v="4626.5"/>
    <n v="462.65"/>
    <n v="5089.1499999999996"/>
    <x v="1"/>
    <x v="0"/>
    <m/>
    <n v="1"/>
    <n v="5089.1499999999996"/>
    <m/>
  </r>
  <r>
    <x v="0"/>
    <x v="39"/>
    <x v="29"/>
    <n v="65211.95"/>
    <n v="6521.2"/>
    <n v="71733.149999999994"/>
    <x v="1"/>
    <x v="0"/>
    <m/>
    <n v="1"/>
    <n v="71733.149999999994"/>
    <m/>
  </r>
  <r>
    <x v="4"/>
    <x v="40"/>
    <x v="30"/>
    <n v="80"/>
    <n v="17.600000000000001"/>
    <n v="97.6"/>
    <x v="1"/>
    <x v="3"/>
    <m/>
    <n v="0.05"/>
    <n v="4.88"/>
    <m/>
  </r>
  <r>
    <x v="3"/>
    <x v="41"/>
    <x v="31"/>
    <n v="80.260000000000005"/>
    <n v="8.0299999999999994"/>
    <n v="88.29"/>
    <x v="1"/>
    <x v="3"/>
    <m/>
    <n v="0.05"/>
    <n v="4.4145000000000003"/>
    <m/>
  </r>
  <r>
    <x v="3"/>
    <x v="42"/>
    <x v="31"/>
    <n v="136.11000000000001"/>
    <n v="13.61"/>
    <n v="149.72000000000003"/>
    <x v="1"/>
    <x v="3"/>
    <m/>
    <n v="0.05"/>
    <n v="7.4860000000000015"/>
    <m/>
  </r>
  <r>
    <x v="5"/>
    <x v="43"/>
    <x v="32"/>
    <n v="119.19"/>
    <n v="26.22"/>
    <n v="145.41"/>
    <x v="1"/>
    <x v="3"/>
    <m/>
    <n v="0.05"/>
    <n v="7.2705000000000002"/>
    <m/>
  </r>
  <r>
    <x v="18"/>
    <x v="44"/>
    <x v="33"/>
    <n v="4000"/>
    <n v="880"/>
    <n v="4880"/>
    <x v="1"/>
    <x v="1"/>
    <m/>
    <n v="0.05"/>
    <n v="244"/>
    <m/>
  </r>
  <r>
    <x v="18"/>
    <x v="45"/>
    <x v="33"/>
    <n v="4000"/>
    <n v="880"/>
    <n v="4880"/>
    <x v="1"/>
    <x v="1"/>
    <m/>
    <n v="0.05"/>
    <n v="244"/>
    <m/>
  </r>
  <r>
    <x v="18"/>
    <x v="46"/>
    <x v="33"/>
    <n v="4000"/>
    <n v="880"/>
    <n v="4880"/>
    <x v="1"/>
    <x v="1"/>
    <m/>
    <n v="0.05"/>
    <n v="244"/>
    <m/>
  </r>
  <r>
    <x v="19"/>
    <x v="47"/>
    <x v="34"/>
    <n v="98.72"/>
    <n v="21.72"/>
    <n v="120.44"/>
    <x v="1"/>
    <x v="0"/>
    <m/>
    <n v="1"/>
    <n v="120.44"/>
    <m/>
  </r>
  <r>
    <x v="2"/>
    <x v="48"/>
    <x v="35"/>
    <n v="1000"/>
    <n v="220"/>
    <n v="1220"/>
    <x v="1"/>
    <x v="2"/>
    <m/>
    <n v="0.05"/>
    <n v="61"/>
    <m/>
  </r>
  <r>
    <x v="20"/>
    <x v="49"/>
    <x v="36"/>
    <n v="270.52999999999997"/>
    <n v="59.52"/>
    <n v="330.04999999999995"/>
    <x v="1"/>
    <x v="0"/>
    <m/>
    <n v="1"/>
    <n v="330.04999999999995"/>
    <m/>
  </r>
  <r>
    <x v="21"/>
    <x v="50"/>
    <x v="37"/>
    <n v="50"/>
    <n v="0"/>
    <n v="50"/>
    <x v="1"/>
    <x v="1"/>
    <m/>
    <n v="0.05"/>
    <n v="2.5"/>
    <m/>
  </r>
  <r>
    <x v="7"/>
    <x v="51"/>
    <x v="38"/>
    <n v="3.23"/>
    <n v="0.71"/>
    <n v="3.94"/>
    <x v="1"/>
    <x v="4"/>
    <m/>
    <n v="0.05"/>
    <n v="0.19700000000000001"/>
    <m/>
  </r>
  <r>
    <x v="22"/>
    <x v="52"/>
    <x v="29"/>
    <n v="326.10000000000002"/>
    <n v="71.739999999999995"/>
    <n v="397.84000000000003"/>
    <x v="1"/>
    <x v="0"/>
    <m/>
    <n v="1"/>
    <n v="397.84000000000003"/>
    <m/>
  </r>
  <r>
    <x v="20"/>
    <x v="53"/>
    <x v="29"/>
    <n v="1395.08"/>
    <n v="306.92"/>
    <n v="1702"/>
    <x v="1"/>
    <x v="0"/>
    <m/>
    <n v="1"/>
    <n v="1702"/>
    <m/>
  </r>
  <r>
    <x v="23"/>
    <x v="54"/>
    <x v="39"/>
    <n v="45000"/>
    <n v="9900"/>
    <n v="54900"/>
    <x v="1"/>
    <x v="0"/>
    <m/>
    <n v="1"/>
    <n v="54900"/>
    <m/>
  </r>
  <r>
    <x v="2"/>
    <x v="55"/>
    <x v="40"/>
    <n v="1000"/>
    <n v="220"/>
    <n v="1220"/>
    <x v="1"/>
    <x v="2"/>
    <m/>
    <n v="0.05"/>
    <n v="61"/>
    <m/>
  </r>
  <r>
    <x v="24"/>
    <x v="56"/>
    <x v="41"/>
    <n v="15855.62"/>
    <n v="3488.24"/>
    <n v="19343.86"/>
    <x v="1"/>
    <x v="0"/>
    <m/>
    <n v="1"/>
    <n v="19343.86"/>
    <m/>
  </r>
  <r>
    <x v="25"/>
    <x v="57"/>
    <x v="42"/>
    <n v="2800"/>
    <n v="0"/>
    <n v="2800"/>
    <x v="1"/>
    <x v="6"/>
    <m/>
    <n v="0.05"/>
    <n v="140"/>
    <m/>
  </r>
  <r>
    <x v="0"/>
    <x v="58"/>
    <x v="43"/>
    <n v="32739.43"/>
    <n v="3273.94"/>
    <n v="36013.370000000003"/>
    <x v="1"/>
    <x v="0"/>
    <m/>
    <n v="1"/>
    <n v="36013.370000000003"/>
    <m/>
  </r>
  <r>
    <x v="26"/>
    <x v="59"/>
    <x v="41"/>
    <n v="312"/>
    <n v="68.64"/>
    <n v="380.64"/>
    <x v="1"/>
    <x v="1"/>
    <m/>
    <n v="0.05"/>
    <n v="19.032"/>
    <m/>
  </r>
  <r>
    <x v="0"/>
    <x v="60"/>
    <x v="43"/>
    <n v="8824.9699999999993"/>
    <n v="882.5"/>
    <n v="9707.4699999999993"/>
    <x v="1"/>
    <x v="0"/>
    <m/>
    <n v="1"/>
    <n v="9707.4699999999993"/>
    <m/>
  </r>
  <r>
    <x v="0"/>
    <x v="61"/>
    <x v="43"/>
    <n v="3182.29"/>
    <n v="318.23"/>
    <n v="3500.52"/>
    <x v="1"/>
    <x v="0"/>
    <m/>
    <n v="1"/>
    <n v="3500.52"/>
    <m/>
  </r>
  <r>
    <x v="8"/>
    <x v="62"/>
    <x v="44"/>
    <n v="13.52"/>
    <n v="2.98"/>
    <n v="16.5"/>
    <x v="1"/>
    <x v="4"/>
    <m/>
    <n v="0.05"/>
    <n v="0.82500000000000007"/>
    <m/>
  </r>
  <r>
    <x v="12"/>
    <x v="63"/>
    <x v="44"/>
    <n v="23100"/>
    <n v="5082"/>
    <n v="28182"/>
    <x v="1"/>
    <x v="1"/>
    <m/>
    <n v="0.05"/>
    <n v="1409.1000000000001"/>
    <m/>
  </r>
  <r>
    <x v="13"/>
    <x v="64"/>
    <x v="44"/>
    <n v="22014"/>
    <n v="3963.96"/>
    <n v="25977.96"/>
    <x v="1"/>
    <x v="1"/>
    <m/>
    <n v="0.05"/>
    <n v="1298.8980000000001"/>
    <m/>
  </r>
  <r>
    <x v="7"/>
    <x v="65"/>
    <x v="45"/>
    <n v="4.72"/>
    <n v="1.04"/>
    <n v="5.76"/>
    <x v="1"/>
    <x v="4"/>
    <m/>
    <n v="0.05"/>
    <n v="0.28799999999999998"/>
    <m/>
  </r>
  <r>
    <x v="0"/>
    <x v="66"/>
    <x v="43"/>
    <n v="84447.71"/>
    <n v="8444.77"/>
    <n v="92892.48000000001"/>
    <x v="1"/>
    <x v="0"/>
    <m/>
    <n v="1"/>
    <n v="92892.48000000001"/>
    <m/>
  </r>
  <r>
    <x v="5"/>
    <x v="67"/>
    <x v="46"/>
    <n v="116.53"/>
    <n v="25.64"/>
    <n v="142.17000000000002"/>
    <x v="1"/>
    <x v="3"/>
    <m/>
    <n v="0.05"/>
    <n v="7.1085000000000012"/>
    <m/>
  </r>
  <r>
    <x v="27"/>
    <x v="68"/>
    <x v="47"/>
    <n v="7.5"/>
    <n v="1.65"/>
    <n v="9.15"/>
    <x v="1"/>
    <x v="4"/>
    <m/>
    <n v="0.05"/>
    <n v="0.45750000000000002"/>
    <m/>
  </r>
  <r>
    <x v="4"/>
    <x v="69"/>
    <x v="48"/>
    <n v="80"/>
    <n v="17.600000000000001"/>
    <n v="97.6"/>
    <x v="1"/>
    <x v="3"/>
    <m/>
    <n v="0.05"/>
    <n v="4.88"/>
    <m/>
  </r>
  <r>
    <x v="28"/>
    <x v="70"/>
    <x v="49"/>
    <n v="13086.45"/>
    <n v="2879.02"/>
    <n v="15965.470000000001"/>
    <x v="1"/>
    <x v="0"/>
    <m/>
    <n v="1"/>
    <n v="15965.470000000001"/>
    <m/>
  </r>
  <r>
    <x v="3"/>
    <x v="71"/>
    <x v="50"/>
    <n v="35.549999999999997"/>
    <n v="3.55"/>
    <n v="39.099999999999994"/>
    <x v="1"/>
    <x v="3"/>
    <m/>
    <n v="0.05"/>
    <n v="1.9549999999999998"/>
    <m/>
  </r>
  <r>
    <x v="3"/>
    <x v="72"/>
    <x v="50"/>
    <n v="69.069999999999993"/>
    <n v="6.91"/>
    <n v="75.97999999999999"/>
    <x v="1"/>
    <x v="3"/>
    <m/>
    <n v="0.05"/>
    <n v="3.7989999999999995"/>
    <m/>
  </r>
  <r>
    <x v="3"/>
    <x v="73"/>
    <x v="51"/>
    <n v="16"/>
    <n v="0"/>
    <n v="16"/>
    <x v="1"/>
    <x v="0"/>
    <m/>
    <n v="1"/>
    <n v="16"/>
    <m/>
  </r>
  <r>
    <x v="0"/>
    <x v="31"/>
    <x v="51"/>
    <n v="11403.35"/>
    <n v="1140.3399999999999"/>
    <n v="12543.69"/>
    <x v="1"/>
    <x v="0"/>
    <m/>
    <n v="1"/>
    <n v="12543.69"/>
    <m/>
  </r>
  <r>
    <x v="0"/>
    <x v="74"/>
    <x v="51"/>
    <n v="4958.9799999999996"/>
    <n v="495.9"/>
    <n v="5454.8799999999992"/>
    <x v="1"/>
    <x v="0"/>
    <m/>
    <n v="1"/>
    <n v="5454.8799999999992"/>
    <m/>
  </r>
  <r>
    <x v="0"/>
    <x v="75"/>
    <x v="51"/>
    <n v="4958.9799999999996"/>
    <n v="495.9"/>
    <n v="5454.8799999999992"/>
    <x v="1"/>
    <x v="0"/>
    <m/>
    <n v="1"/>
    <n v="5454.8799999999992"/>
    <m/>
  </r>
  <r>
    <x v="29"/>
    <x v="76"/>
    <x v="51"/>
    <n v="465.94"/>
    <n v="102.51"/>
    <n v="568.45000000000005"/>
    <x v="1"/>
    <x v="0"/>
    <m/>
    <n v="1"/>
    <n v="568.45000000000005"/>
    <m/>
  </r>
  <r>
    <x v="29"/>
    <x v="77"/>
    <x v="51"/>
    <n v="121.44"/>
    <n v="26.72"/>
    <n v="148.16"/>
    <x v="1"/>
    <x v="0"/>
    <m/>
    <n v="1"/>
    <n v="148.16"/>
    <m/>
  </r>
  <r>
    <x v="30"/>
    <x v="78"/>
    <x v="51"/>
    <n v="550"/>
    <n v="121"/>
    <n v="671"/>
    <x v="1"/>
    <x v="0"/>
    <m/>
    <n v="1"/>
    <n v="671"/>
    <m/>
  </r>
  <r>
    <x v="21"/>
    <x v="79"/>
    <x v="52"/>
    <n v="50"/>
    <n v="0"/>
    <n v="50"/>
    <x v="1"/>
    <x v="1"/>
    <m/>
    <n v="0.05"/>
    <n v="2.5"/>
    <m/>
  </r>
  <r>
    <x v="21"/>
    <x v="80"/>
    <x v="52"/>
    <n v="50"/>
    <n v="0"/>
    <n v="50"/>
    <x v="1"/>
    <x v="1"/>
    <m/>
    <n v="0.05"/>
    <n v="2.5"/>
    <m/>
  </r>
  <r>
    <x v="2"/>
    <x v="81"/>
    <x v="53"/>
    <n v="1000"/>
    <n v="220"/>
    <n v="1220"/>
    <x v="1"/>
    <x v="2"/>
    <m/>
    <n v="0.05"/>
    <n v="61"/>
    <m/>
  </r>
  <r>
    <x v="3"/>
    <x v="82"/>
    <x v="54"/>
    <n v="1020"/>
    <n v="102"/>
    <n v="1122"/>
    <x v="1"/>
    <x v="0"/>
    <m/>
    <n v="1"/>
    <n v="1122"/>
    <m/>
  </r>
  <r>
    <x v="7"/>
    <x v="83"/>
    <x v="51"/>
    <n v="4.5199999999999996"/>
    <n v="0.99"/>
    <n v="5.51"/>
    <x v="1"/>
    <x v="4"/>
    <m/>
    <n v="0.05"/>
    <n v="0.27550000000000002"/>
    <m/>
  </r>
  <r>
    <x v="6"/>
    <x v="84"/>
    <x v="55"/>
    <n v="240"/>
    <n v="52.8"/>
    <n v="292.8"/>
    <x v="1"/>
    <x v="4"/>
    <m/>
    <n v="0.05"/>
    <n v="14.64"/>
    <m/>
  </r>
  <r>
    <x v="20"/>
    <x v="85"/>
    <x v="54"/>
    <n v="210"/>
    <n v="46.2"/>
    <n v="256.2"/>
    <x v="1"/>
    <x v="0"/>
    <m/>
    <n v="1"/>
    <n v="256.2"/>
    <m/>
  </r>
  <r>
    <x v="31"/>
    <x v="86"/>
    <x v="56"/>
    <n v="9.9"/>
    <n v="2.1800000000000002"/>
    <n v="12.08"/>
    <x v="1"/>
    <x v="3"/>
    <m/>
    <n v="0.05"/>
    <n v="0.60400000000000009"/>
    <m/>
  </r>
  <r>
    <x v="8"/>
    <x v="87"/>
    <x v="57"/>
    <n v="87.21"/>
    <n v="19.190000000000001"/>
    <n v="106.39999999999999"/>
    <x v="1"/>
    <x v="4"/>
    <m/>
    <n v="0.05"/>
    <n v="5.32"/>
    <m/>
  </r>
  <r>
    <x v="29"/>
    <x v="88"/>
    <x v="58"/>
    <n v="33185.5"/>
    <n v="7300.81"/>
    <n v="40486.31"/>
    <x v="1"/>
    <x v="0"/>
    <m/>
    <n v="1"/>
    <n v="40486.31"/>
    <m/>
  </r>
  <r>
    <x v="2"/>
    <x v="89"/>
    <x v="59"/>
    <n v="1000"/>
    <n v="220"/>
    <n v="1220"/>
    <x v="1"/>
    <x v="2"/>
    <m/>
    <n v="0.05"/>
    <n v="61"/>
    <m/>
  </r>
  <r>
    <x v="32"/>
    <x v="90"/>
    <x v="58"/>
    <n v="2050"/>
    <n v="451"/>
    <n v="2501"/>
    <x v="1"/>
    <x v="0"/>
    <m/>
    <n v="1"/>
    <n v="2501"/>
    <m/>
  </r>
  <r>
    <x v="33"/>
    <x v="91"/>
    <x v="58"/>
    <n v="70"/>
    <n v="0"/>
    <n v="70"/>
    <x v="1"/>
    <x v="4"/>
    <m/>
    <n v="0.05"/>
    <n v="3.5"/>
    <m/>
  </r>
  <r>
    <x v="34"/>
    <x v="92"/>
    <x v="60"/>
    <n v="5220"/>
    <n v="0"/>
    <n v="5220"/>
    <x v="1"/>
    <x v="0"/>
    <m/>
    <n v="1"/>
    <n v="5220"/>
    <m/>
  </r>
  <r>
    <x v="35"/>
    <x v="93"/>
    <x v="61"/>
    <n v="2000"/>
    <n v="0"/>
    <n v="2000"/>
    <x v="1"/>
    <x v="0"/>
    <m/>
    <n v="1"/>
    <n v="2000"/>
    <m/>
  </r>
  <r>
    <x v="6"/>
    <x v="94"/>
    <x v="62"/>
    <n v="883"/>
    <n v="194.26"/>
    <n v="1077.26"/>
    <x v="1"/>
    <x v="4"/>
    <m/>
    <n v="0.05"/>
    <n v="53.863"/>
    <m/>
  </r>
  <r>
    <x v="36"/>
    <x v="95"/>
    <x v="63"/>
    <n v="286.89"/>
    <n v="63.12"/>
    <n v="350.01"/>
    <x v="1"/>
    <x v="4"/>
    <m/>
    <n v="0.05"/>
    <n v="17.500499999999999"/>
    <m/>
  </r>
  <r>
    <x v="19"/>
    <x v="96"/>
    <x v="63"/>
    <n v="2250"/>
    <n v="495"/>
    <n v="2745"/>
    <x v="1"/>
    <x v="0"/>
    <m/>
    <n v="1"/>
    <n v="2745"/>
    <m/>
  </r>
  <r>
    <x v="4"/>
    <x v="97"/>
    <x v="64"/>
    <n v="80"/>
    <n v="17.600000000000001"/>
    <n v="97.6"/>
    <x v="1"/>
    <x v="3"/>
    <m/>
    <n v="0.05"/>
    <n v="4.88"/>
    <m/>
  </r>
  <r>
    <x v="0"/>
    <x v="98"/>
    <x v="65"/>
    <n v="10520.39"/>
    <n v="1052.04"/>
    <n v="11572.43"/>
    <x v="1"/>
    <x v="0"/>
    <m/>
    <n v="1"/>
    <n v="11572.43"/>
    <m/>
  </r>
  <r>
    <x v="0"/>
    <x v="99"/>
    <x v="65"/>
    <n v="4958.9799999999996"/>
    <n v="495.9"/>
    <n v="5454.8799999999992"/>
    <x v="1"/>
    <x v="0"/>
    <m/>
    <n v="1"/>
    <n v="5454.8799999999992"/>
    <m/>
  </r>
  <r>
    <x v="0"/>
    <x v="100"/>
    <x v="65"/>
    <n v="1799.86"/>
    <n v="179.99"/>
    <n v="1979.85"/>
    <x v="1"/>
    <x v="0"/>
    <m/>
    <n v="1"/>
    <n v="1979.85"/>
    <m/>
  </r>
  <r>
    <x v="3"/>
    <x v="101"/>
    <x v="65"/>
    <n v="61.25"/>
    <n v="2.44"/>
    <n v="63.69"/>
    <x v="1"/>
    <x v="3"/>
    <m/>
    <n v="0.05"/>
    <n v="3.1844999999999999"/>
    <m/>
  </r>
  <r>
    <x v="3"/>
    <x v="102"/>
    <x v="65"/>
    <n v="132.38"/>
    <n v="13.24"/>
    <n v="145.62"/>
    <x v="1"/>
    <x v="3"/>
    <m/>
    <n v="0.05"/>
    <n v="7.2810000000000006"/>
    <m/>
  </r>
  <r>
    <x v="5"/>
    <x v="103"/>
    <x v="66"/>
    <n v="120.78"/>
    <n v="26.57"/>
    <n v="147.35"/>
    <x v="1"/>
    <x v="3"/>
    <m/>
    <n v="0.05"/>
    <n v="7.3674999999999997"/>
    <m/>
  </r>
  <r>
    <x v="0"/>
    <x v="81"/>
    <x v="65"/>
    <n v="54783.8"/>
    <n v="5478.38"/>
    <n v="60262.18"/>
    <x v="1"/>
    <x v="0"/>
    <m/>
    <n v="1"/>
    <n v="60262.18"/>
    <m/>
  </r>
  <r>
    <x v="2"/>
    <x v="63"/>
    <x v="67"/>
    <n v="1000"/>
    <n v="220"/>
    <n v="1220"/>
    <x v="1"/>
    <x v="2"/>
    <m/>
    <n v="0.05"/>
    <n v="61"/>
    <m/>
  </r>
  <r>
    <x v="37"/>
    <x v="104"/>
    <x v="68"/>
    <n v="791.45"/>
    <n v="174.12"/>
    <n v="965.57"/>
    <x v="1"/>
    <x v="0"/>
    <m/>
    <n v="1"/>
    <n v="965.57"/>
    <m/>
  </r>
  <r>
    <x v="38"/>
    <x v="105"/>
    <x v="68"/>
    <n v="8.11"/>
    <n v="1.79"/>
    <n v="9.8999999999999986"/>
    <x v="1"/>
    <x v="4"/>
    <m/>
    <n v="0.05"/>
    <n v="0.49499999999999994"/>
    <m/>
  </r>
  <r>
    <x v="0"/>
    <x v="89"/>
    <x v="69"/>
    <n v="96607.83"/>
    <n v="9660.7800000000007"/>
    <n v="106268.61"/>
    <x v="1"/>
    <x v="0"/>
    <m/>
    <n v="1"/>
    <n v="106268.61"/>
    <m/>
  </r>
  <r>
    <x v="0"/>
    <x v="106"/>
    <x v="69"/>
    <n v="4958.9799999999996"/>
    <n v="495.9"/>
    <n v="5454.8799999999992"/>
    <x v="1"/>
    <x v="0"/>
    <m/>
    <n v="1"/>
    <n v="5454.8799999999992"/>
    <m/>
  </r>
  <r>
    <x v="0"/>
    <x v="107"/>
    <x v="69"/>
    <n v="62160.35"/>
    <n v="6216.04"/>
    <n v="68376.39"/>
    <x v="1"/>
    <x v="0"/>
    <m/>
    <n v="1"/>
    <n v="68376.39"/>
    <m/>
  </r>
  <r>
    <x v="0"/>
    <x v="108"/>
    <x v="69"/>
    <n v="25783.599999999999"/>
    <n v="2578.36"/>
    <n v="28361.96"/>
    <x v="1"/>
    <x v="0"/>
    <m/>
    <n v="1"/>
    <n v="28361.96"/>
    <m/>
  </r>
  <r>
    <x v="39"/>
    <x v="109"/>
    <x v="70"/>
    <n v="900"/>
    <n v="198"/>
    <n v="1098"/>
    <x v="1"/>
    <x v="6"/>
    <m/>
    <n v="0.05"/>
    <n v="54.900000000000006"/>
    <m/>
  </r>
  <r>
    <x v="2"/>
    <x v="110"/>
    <x v="71"/>
    <n v="1000"/>
    <n v="220"/>
    <n v="1220"/>
    <x v="1"/>
    <x v="2"/>
    <m/>
    <n v="0.05"/>
    <n v="61"/>
    <m/>
  </r>
  <r>
    <x v="26"/>
    <x v="111"/>
    <x v="72"/>
    <n v="156"/>
    <n v="34.32"/>
    <n v="190.32"/>
    <x v="1"/>
    <x v="1"/>
    <m/>
    <n v="0.05"/>
    <n v="9.516"/>
    <m/>
  </r>
  <r>
    <x v="40"/>
    <x v="112"/>
    <x v="73"/>
    <n v="3.85"/>
    <n v="0.85"/>
    <n v="4.7"/>
    <x v="1"/>
    <x v="4"/>
    <m/>
    <n v="0.05"/>
    <n v="0.23500000000000001"/>
    <m/>
  </r>
  <r>
    <x v="25"/>
    <x v="113"/>
    <x v="74"/>
    <n v="900"/>
    <n v="0"/>
    <n v="900"/>
    <x v="1"/>
    <x v="6"/>
    <m/>
    <n v="0.05"/>
    <n v="45"/>
    <m/>
  </r>
  <r>
    <x v="0"/>
    <x v="28"/>
    <x v="75"/>
    <n v="48378.400000000001"/>
    <n v="4837.84"/>
    <n v="53216.240000000005"/>
    <x v="1"/>
    <x v="0"/>
    <m/>
    <n v="1"/>
    <n v="53216.240000000005"/>
    <m/>
  </r>
  <r>
    <x v="0"/>
    <x v="63"/>
    <x v="75"/>
    <n v="116228.43"/>
    <n v="11622.84"/>
    <n v="127851.26999999999"/>
    <x v="1"/>
    <x v="0"/>
    <m/>
    <n v="1"/>
    <n v="127851.26999999999"/>
    <m/>
  </r>
  <r>
    <x v="0"/>
    <x v="0"/>
    <x v="75"/>
    <n v="4958.9799999999996"/>
    <n v="495.9"/>
    <n v="5454.8799999999992"/>
    <x v="1"/>
    <x v="0"/>
    <m/>
    <n v="1"/>
    <n v="5454.8799999999992"/>
    <m/>
  </r>
  <r>
    <x v="4"/>
    <x v="114"/>
    <x v="75"/>
    <n v="80"/>
    <n v="17.600000000000001"/>
    <n v="97.6"/>
    <x v="1"/>
    <x v="3"/>
    <m/>
    <n v="0.05"/>
    <n v="4.88"/>
    <m/>
  </r>
  <r>
    <x v="3"/>
    <x v="115"/>
    <x v="76"/>
    <n v="32.979999999999997"/>
    <n v="-0.39"/>
    <n v="32.589999999999996"/>
    <x v="1"/>
    <x v="3"/>
    <m/>
    <n v="0.05"/>
    <n v="1.6294999999999999"/>
    <m/>
  </r>
  <r>
    <x v="3"/>
    <x v="116"/>
    <x v="76"/>
    <n v="16.309999999999999"/>
    <n v="-2.06"/>
    <n v="14.249999999999998"/>
    <x v="1"/>
    <x v="3"/>
    <m/>
    <n v="0.05"/>
    <n v="0.71249999999999991"/>
    <m/>
  </r>
  <r>
    <x v="5"/>
    <x v="117"/>
    <x v="77"/>
    <n v="148.86000000000001"/>
    <n v="32.75"/>
    <n v="181.61"/>
    <x v="1"/>
    <x v="3"/>
    <m/>
    <n v="0.05"/>
    <n v="9.0805000000000007"/>
    <m/>
  </r>
  <r>
    <x v="41"/>
    <x v="118"/>
    <x v="78"/>
    <n v="7000"/>
    <n v="1540"/>
    <n v="8540"/>
    <x v="1"/>
    <x v="0"/>
    <m/>
    <n v="1"/>
    <n v="8540"/>
    <m/>
  </r>
  <r>
    <x v="2"/>
    <x v="119"/>
    <x v="79"/>
    <n v="1000"/>
    <n v="220"/>
    <n v="1220"/>
    <x v="1"/>
    <x v="2"/>
    <m/>
    <n v="0.05"/>
    <n v="61"/>
    <m/>
  </r>
  <r>
    <x v="39"/>
    <x v="120"/>
    <x v="79"/>
    <n v="1000"/>
    <n v="220"/>
    <n v="1220"/>
    <x v="1"/>
    <x v="6"/>
    <m/>
    <n v="0.05"/>
    <n v="61"/>
    <m/>
  </r>
  <r>
    <x v="0"/>
    <x v="119"/>
    <x v="80"/>
    <n v="137789.96"/>
    <n v="13779"/>
    <n v="151568.95999999999"/>
    <x v="1"/>
    <x v="0"/>
    <m/>
    <n v="1"/>
    <n v="151568.95999999999"/>
    <m/>
  </r>
  <r>
    <x v="0"/>
    <x v="121"/>
    <x v="81"/>
    <n v="153277.07"/>
    <n v="15327.71"/>
    <n v="168604.78"/>
    <x v="1"/>
    <x v="0"/>
    <m/>
    <n v="1"/>
    <n v="168604.78"/>
    <m/>
  </r>
  <r>
    <x v="42"/>
    <x v="122"/>
    <x v="82"/>
    <n v="1142"/>
    <n v="251.24"/>
    <n v="1393.24"/>
    <x v="1"/>
    <x v="4"/>
    <m/>
    <n v="0.05"/>
    <n v="69.662000000000006"/>
    <m/>
  </r>
  <r>
    <x v="6"/>
    <x v="39"/>
    <x v="83"/>
    <n v="240"/>
    <n v="52.8"/>
    <n v="292.8"/>
    <x v="1"/>
    <x v="4"/>
    <m/>
    <n v="0.05"/>
    <n v="14.64"/>
    <m/>
  </r>
  <r>
    <x v="2"/>
    <x v="123"/>
    <x v="84"/>
    <n v="1000"/>
    <n v="220"/>
    <n v="1220"/>
    <x v="1"/>
    <x v="2"/>
    <m/>
    <n v="0.05"/>
    <n v="61"/>
    <m/>
  </r>
  <r>
    <x v="3"/>
    <x v="124"/>
    <x v="85"/>
    <n v="163.71"/>
    <n v="12.68"/>
    <n v="176.39000000000001"/>
    <x v="1"/>
    <x v="3"/>
    <m/>
    <n v="0.05"/>
    <n v="8.8195000000000014"/>
    <m/>
  </r>
  <r>
    <x v="3"/>
    <x v="125"/>
    <x v="85"/>
    <n v="284.3"/>
    <n v="29.65"/>
    <n v="313.95"/>
    <x v="1"/>
    <x v="3"/>
    <m/>
    <n v="0.05"/>
    <n v="15.6975"/>
    <m/>
  </r>
  <r>
    <x v="4"/>
    <x v="126"/>
    <x v="86"/>
    <n v="80"/>
    <n v="17.600000000000001"/>
    <n v="97.6"/>
    <x v="1"/>
    <x v="3"/>
    <m/>
    <n v="0.05"/>
    <n v="4.88"/>
    <m/>
  </r>
  <r>
    <x v="5"/>
    <x v="127"/>
    <x v="87"/>
    <n v="141.91999999999999"/>
    <n v="31.22"/>
    <n v="173.14"/>
    <x v="1"/>
    <x v="3"/>
    <m/>
    <n v="0.05"/>
    <n v="8.657"/>
    <m/>
  </r>
  <r>
    <x v="26"/>
    <x v="128"/>
    <x v="88"/>
    <n v="416"/>
    <n v="91.52"/>
    <n v="507.52"/>
    <x v="1"/>
    <x v="1"/>
    <m/>
    <n v="0.05"/>
    <n v="25.376000000000001"/>
    <m/>
  </r>
  <r>
    <x v="2"/>
    <x v="129"/>
    <x v="89"/>
    <n v="1000"/>
    <n v="220"/>
    <n v="1220"/>
    <x v="1"/>
    <x v="0"/>
    <m/>
    <n v="0.05"/>
    <n v="61"/>
    <m/>
  </r>
  <r>
    <x v="43"/>
    <x v="130"/>
    <x v="90"/>
    <n v="130317.37"/>
    <n v="0"/>
    <n v="130317.37"/>
    <x v="0"/>
    <x v="7"/>
    <s v="Ente"/>
    <n v="0.05"/>
    <n v="6515.8685000000005"/>
    <m/>
  </r>
  <r>
    <x v="44"/>
    <x v="130"/>
    <x v="91"/>
    <n v="570.20000000000005"/>
    <n v="0"/>
    <n v="570.20000000000005"/>
    <x v="0"/>
    <x v="7"/>
    <s v="Dipendenti"/>
    <n v="0.05"/>
    <n v="28.510000000000005"/>
    <m/>
  </r>
  <r>
    <x v="44"/>
    <x v="130"/>
    <x v="92"/>
    <n v="2520.17"/>
    <n v="0"/>
    <n v="2520.17"/>
    <x v="0"/>
    <x v="7"/>
    <s v="Dipendenti"/>
    <n v="0.05"/>
    <n v="126.00850000000001"/>
    <m/>
  </r>
  <r>
    <x v="43"/>
    <x v="130"/>
    <x v="92"/>
    <n v="1000"/>
    <n v="0"/>
    <n v="1000"/>
    <x v="0"/>
    <x v="7"/>
    <s v="Ente"/>
    <n v="0.05"/>
    <n v="50"/>
    <m/>
  </r>
  <r>
    <x v="45"/>
    <x v="130"/>
    <x v="92"/>
    <n v="15365"/>
    <n v="0"/>
    <n v="15365"/>
    <x v="0"/>
    <x v="7"/>
    <s v="Assicurazione - Broker"/>
    <n v="0.05"/>
    <n v="768.25"/>
    <m/>
  </r>
  <r>
    <x v="44"/>
    <x v="130"/>
    <x v="93"/>
    <n v="2611.27"/>
    <n v="0"/>
    <n v="2611.27"/>
    <x v="0"/>
    <x v="7"/>
    <s v="Dipendenti"/>
    <n v="0.05"/>
    <n v="130.5635"/>
    <m/>
  </r>
  <r>
    <x v="44"/>
    <x v="130"/>
    <x v="94"/>
    <n v="2520.27"/>
    <n v="0"/>
    <n v="2520.27"/>
    <x v="0"/>
    <x v="7"/>
    <s v="Dipendenti"/>
    <n v="0.05"/>
    <n v="126.01350000000001"/>
    <m/>
  </r>
  <r>
    <x v="44"/>
    <x v="130"/>
    <x v="95"/>
    <n v="3504.68"/>
    <n v="0"/>
    <n v="3504.68"/>
    <x v="0"/>
    <x v="7"/>
    <s v="Dipendenti"/>
    <n v="0.05"/>
    <n v="175.23400000000001"/>
    <m/>
  </r>
  <r>
    <x v="45"/>
    <x v="130"/>
    <x v="96"/>
    <n v="100"/>
    <n v="0"/>
    <n v="100"/>
    <x v="1"/>
    <x v="7"/>
    <s v="Assicurazione - Broker"/>
    <n v="0.05"/>
    <n v="5"/>
    <m/>
  </r>
  <r>
    <x v="44"/>
    <x v="130"/>
    <x v="97"/>
    <n v="2732.06"/>
    <n v="0"/>
    <n v="2732.06"/>
    <x v="1"/>
    <x v="7"/>
    <s v="Dipendenti"/>
    <n v="0.05"/>
    <n v="136.60300000000001"/>
    <m/>
  </r>
  <r>
    <x v="45"/>
    <x v="130"/>
    <x v="97"/>
    <n v="-8737"/>
    <n v="0"/>
    <n v="-8737"/>
    <x v="1"/>
    <x v="7"/>
    <s v="Assicurazione - Broker"/>
    <n v="0.05"/>
    <n v="-436.85"/>
    <m/>
  </r>
  <r>
    <x v="44"/>
    <x v="130"/>
    <x v="98"/>
    <n v="2602.8200000000002"/>
    <n v="0"/>
    <n v="2602.8200000000002"/>
    <x v="1"/>
    <x v="7"/>
    <s v="Dipendenti"/>
    <n v="0.05"/>
    <n v="130.14100000000002"/>
    <m/>
  </r>
  <r>
    <x v="44"/>
    <x v="130"/>
    <x v="99"/>
    <n v="2213.34"/>
    <n v="0"/>
    <n v="2213.34"/>
    <x v="1"/>
    <x v="7"/>
    <s v="Dipendenti"/>
    <n v="0.05"/>
    <n v="110.66700000000002"/>
    <m/>
  </r>
  <r>
    <x v="3"/>
    <x v="130"/>
    <x v="99"/>
    <n v="2.5"/>
    <n v="0"/>
    <n v="2.5"/>
    <x v="1"/>
    <x v="7"/>
    <s v="Utenza"/>
    <n v="0.05"/>
    <n v="0.125"/>
    <m/>
  </r>
  <r>
    <x v="44"/>
    <x v="130"/>
    <x v="100"/>
    <n v="2601.4"/>
    <n v="0"/>
    <n v="2601.4"/>
    <x v="1"/>
    <x v="7"/>
    <s v="Dipendenti"/>
    <n v="0.05"/>
    <n v="130.07000000000002"/>
    <m/>
  </r>
  <r>
    <x v="3"/>
    <x v="130"/>
    <x v="101"/>
    <n v="5"/>
    <n v="0"/>
    <n v="5"/>
    <x v="1"/>
    <x v="7"/>
    <s v="Utenza"/>
    <n v="0.05"/>
    <n v="0.25"/>
    <m/>
  </r>
  <r>
    <x v="46"/>
    <x v="131"/>
    <x v="102"/>
    <n v="16"/>
    <n v="0"/>
    <n v="16"/>
    <x v="1"/>
    <x v="7"/>
    <s v="Bolli - Altre Tasse"/>
    <n v="0.05"/>
    <n v="0.8"/>
    <m/>
  </r>
  <r>
    <x v="44"/>
    <x v="130"/>
    <x v="101"/>
    <n v="7270.35"/>
    <n v="0"/>
    <n v="7270.35"/>
    <x v="1"/>
    <x v="7"/>
    <s v="Dipendenti"/>
    <n v="0.05"/>
    <n v="363.51750000000004"/>
    <m/>
  </r>
  <r>
    <x v="21"/>
    <x v="130"/>
    <x v="102"/>
    <n v="680"/>
    <n v="0"/>
    <n v="680"/>
    <x v="1"/>
    <x v="7"/>
    <s v="Bolli - Altre Tasse"/>
    <n v="0.05"/>
    <n v="34"/>
    <m/>
  </r>
  <r>
    <x v="21"/>
    <x v="130"/>
    <x v="102"/>
    <n v="325"/>
    <n v="0"/>
    <n v="325"/>
    <x v="1"/>
    <x v="7"/>
    <s v="Bolli - Altre Tasse"/>
    <n v="0.05"/>
    <n v="16.25"/>
    <m/>
  </r>
  <r>
    <x v="44"/>
    <x v="130"/>
    <x v="102"/>
    <n v="7186.96"/>
    <n v="0"/>
    <n v="7186.96"/>
    <x v="1"/>
    <x v="7"/>
    <s v="Dipendenti"/>
    <n v="0.05"/>
    <n v="359.34800000000001"/>
    <m/>
  </r>
  <r>
    <x v="3"/>
    <x v="130"/>
    <x v="102"/>
    <n v="570.52"/>
    <n v="0"/>
    <n v="570.52"/>
    <x v="1"/>
    <x v="7"/>
    <s v="Utenza"/>
    <n v="0.05"/>
    <n v="28.526"/>
    <m/>
  </r>
  <r>
    <x v="3"/>
    <x v="130"/>
    <x v="102"/>
    <n v="3"/>
    <n v="0"/>
    <n v="3"/>
    <x v="1"/>
    <x v="7"/>
    <s v="Utenza"/>
    <n v="0.05"/>
    <n v="0.15000000000000002"/>
    <m/>
  </r>
  <r>
    <x v="47"/>
    <x v="130"/>
    <x v="102"/>
    <n v="41.67"/>
    <n v="0"/>
    <n v="41.67"/>
    <x v="1"/>
    <x v="7"/>
    <s v="Bolli - Altre Tasse"/>
    <n v="0.05"/>
    <n v="2.0835000000000004"/>
    <m/>
  </r>
  <r>
    <x v="47"/>
    <x v="130"/>
    <x v="102"/>
    <n v="42.01"/>
    <n v="0"/>
    <n v="42.01"/>
    <x v="1"/>
    <x v="7"/>
    <s v="Bolli - Altre Tasse"/>
    <n v="0.05"/>
    <n v="2.1004999999999998"/>
    <m/>
  </r>
  <r>
    <x v="43"/>
    <x v="130"/>
    <x v="102"/>
    <n v="75"/>
    <n v="0"/>
    <n v="75"/>
    <x v="1"/>
    <x v="7"/>
    <s v="Ente"/>
    <n v="0.05"/>
    <n v="3.75"/>
    <m/>
  </r>
  <r>
    <x v="44"/>
    <x v="130"/>
    <x v="103"/>
    <n v="10422.84"/>
    <n v="0"/>
    <n v="10422.84"/>
    <x v="1"/>
    <x v="7"/>
    <s v="Dipendenti"/>
    <n v="0.05"/>
    <n v="521.14200000000005"/>
    <m/>
  </r>
  <r>
    <x v="21"/>
    <x v="130"/>
    <x v="103"/>
    <n v="470"/>
    <n v="0"/>
    <n v="470"/>
    <x v="1"/>
    <x v="7"/>
    <s v="Bolli - Altre Tasse"/>
    <n v="0.05"/>
    <n v="23.5"/>
    <m/>
  </r>
  <r>
    <x v="3"/>
    <x v="130"/>
    <x v="103"/>
    <n v="3"/>
    <n v="0"/>
    <n v="3"/>
    <x v="1"/>
    <x v="7"/>
    <s v="Utenza"/>
    <n v="0.05"/>
    <n v="0.15000000000000002"/>
    <m/>
  </r>
  <r>
    <x v="44"/>
    <x v="130"/>
    <x v="104"/>
    <n v="7111.08"/>
    <n v="0"/>
    <n v="7111.08"/>
    <x v="1"/>
    <x v="7"/>
    <s v="Dipendenti"/>
    <n v="0.05"/>
    <n v="355.55400000000003"/>
    <m/>
  </r>
  <r>
    <x v="43"/>
    <x v="130"/>
    <x v="105"/>
    <n v="4620"/>
    <n v="0"/>
    <n v="4620"/>
    <x v="1"/>
    <x v="7"/>
    <s v="Ente"/>
    <n v="0.05"/>
    <n v="2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2" cacheId="0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 rowHeaderCaption="Fornitore" colHeaderCaption="Anno ">
  <location ref="A3:D28" firstHeaderRow="1" firstDataRow="2" firstDataCol="1" rowPageCount="1" colPageCount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numFmtId="164" showAll="0"/>
    <pivotField dataField="1" numFmtId="164" showAll="0"/>
    <pivotField dataField="1" numFmtId="164" showAll="0"/>
    <pivotField numFmtId="1" showAll="0">
      <items count="3">
        <item x="0"/>
        <item x="1"/>
        <item t="default"/>
      </items>
    </pivotField>
    <pivotField axis="axisPage" multipleItemSelectionAllowed="1" showAll="0">
      <items count="9">
        <item h="1" x="5"/>
        <item h="1" x="2"/>
        <item x="0"/>
        <item h="1" x="1"/>
        <item h="1" x="6"/>
        <item h="1" x="4"/>
        <item h="1" x="3"/>
        <item x="7"/>
        <item t="default"/>
      </items>
    </pivotField>
    <pivotField showAll="0"/>
    <pivotField numFmtId="9" showAll="0"/>
    <pivotField numFmtId="164" showAll="0"/>
    <pivotField showAll="0"/>
  </pivotFields>
  <rowFields count="1">
    <field x="0"/>
  </rowFields>
  <rowItems count="24">
    <i>
      <x/>
    </i>
    <i>
      <x v="2"/>
    </i>
    <i>
      <x v="3"/>
    </i>
    <i>
      <x v="11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2"/>
    </i>
    <i>
      <x v="34"/>
    </i>
    <i>
      <x v="35"/>
    </i>
    <i>
      <x v="37"/>
    </i>
    <i>
      <x v="41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Imponibile" fld="3" baseField="0" baseItem="0" numFmtId="164"/>
    <dataField name="Imposta (Iva)" fld="4" baseField="0" baseItem="0" numFmtId="164"/>
    <dataField name="Imponibile + Iva" fld="5" baseField="0" baseItem="0" numFmtId="164"/>
  </dataFields>
  <formats count="5">
    <format dxfId="4">
      <pivotArea field="0" type="button" dataOnly="0" labelOnly="1" outline="0" axis="axisRow" fieldPosition="0"/>
    </format>
    <format dxfId="3">
      <pivotArea field="7" type="button" dataOnly="0" labelOnly="1" outline="0" axis="axisPage" fieldPosition="0"/>
    </format>
    <format dxfId="2">
      <pivotArea field="6" type="button" dataOnly="0" labelOnly="1" outline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C13" firstHeaderRow="1" firstDataRow="2" firstDataCol="1" rowPageCount="1" colPageCount="1"/>
  <pivotFields count="12">
    <pivotField showAll="0"/>
    <pivotField showAll="0"/>
    <pivotField showAll="0"/>
    <pivotField numFmtId="164" showAll="0"/>
    <pivotField numFmtId="164" showAll="0"/>
    <pivotField dataField="1" numFmtId="164" showAll="0"/>
    <pivotField axis="axisPage" numFmtId="1" multipleItemSelectionAllowed="1" showAll="0">
      <items count="3">
        <item x="0"/>
        <item x="1"/>
        <item t="default"/>
      </items>
    </pivotField>
    <pivotField axis="axisRow" multipleItemSelectionAllowed="1" showAll="0">
      <items count="9">
        <item sd="0" x="5"/>
        <item sd="0" x="2"/>
        <item h="1" sd="0" x="0"/>
        <item sd="0" x="1"/>
        <item sd="0" x="6"/>
        <item sd="0" x="4"/>
        <item sd="0" x="3"/>
        <item x="7"/>
        <item t="default"/>
      </items>
    </pivotField>
    <pivotField showAll="0"/>
    <pivotField numFmtId="9" showAll="0"/>
    <pivotField dataField="1" numFmtId="164" showAll="0"/>
    <pivotField showAll="0"/>
  </pivotFields>
  <rowFields count="1">
    <field x="7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sto Totale" fld="5" baseField="7" baseItem="0" numFmtId="164"/>
    <dataField name="Incidenza Tot Commessa" fld="10" baseField="7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Fornitore">
  <location ref="A3:D365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33">
        <item x="113"/>
        <item x="129"/>
        <item x="57"/>
        <item x="123"/>
        <item x="128"/>
        <item x="22"/>
        <item x="121"/>
        <item x="119"/>
        <item x="12"/>
        <item x="7"/>
        <item x="110"/>
        <item x="28"/>
        <item x="63"/>
        <item x="0"/>
        <item x="1"/>
        <item x="107"/>
        <item x="89"/>
        <item x="106"/>
        <item x="108"/>
        <item x="30"/>
        <item x="95"/>
        <item x="98"/>
        <item x="99"/>
        <item x="81"/>
        <item x="100"/>
        <item x="31"/>
        <item x="74"/>
        <item x="75"/>
        <item x="66"/>
        <item x="58"/>
        <item x="60"/>
        <item x="61"/>
        <item x="34"/>
        <item x="39"/>
        <item x="38"/>
        <item x="37"/>
        <item x="36"/>
        <item x="35"/>
        <item x="14"/>
        <item x="13"/>
        <item x="120"/>
        <item x="11"/>
        <item x="3"/>
        <item x="105"/>
        <item x="111"/>
        <item x="109"/>
        <item x="96"/>
        <item x="59"/>
        <item x="94"/>
        <item x="84"/>
        <item x="68"/>
        <item x="24"/>
        <item x="32"/>
        <item x="10"/>
        <item x="90"/>
        <item x="91"/>
        <item x="78"/>
        <item x="2"/>
        <item x="20"/>
        <item x="21"/>
        <item x="70"/>
        <item x="9"/>
        <item x="127"/>
        <item x="117"/>
        <item x="103"/>
        <item x="67"/>
        <item x="43"/>
        <item x="19"/>
        <item x="82"/>
        <item x="73"/>
        <item x="83"/>
        <item x="65"/>
        <item x="23"/>
        <item x="16"/>
        <item x="51"/>
        <item x="104"/>
        <item x="86"/>
        <item x="25"/>
        <item x="112"/>
        <item x="26"/>
        <item x="93"/>
        <item x="118"/>
        <item x="88"/>
        <item x="56"/>
        <item x="44"/>
        <item x="45"/>
        <item x="46"/>
        <item x="76"/>
        <item x="77"/>
        <item x="55"/>
        <item x="92"/>
        <item x="33"/>
        <item x="122"/>
        <item x="15"/>
        <item x="8"/>
        <item x="126"/>
        <item x="114"/>
        <item x="97"/>
        <item x="69"/>
        <item x="40"/>
        <item x="85"/>
        <item x="49"/>
        <item x="18"/>
        <item x="87"/>
        <item x="62"/>
        <item x="64"/>
        <item x="29"/>
        <item x="47"/>
        <item x="48"/>
        <item x="54"/>
        <item x="52"/>
        <item x="27"/>
        <item x="17"/>
        <item x="4"/>
        <item x="5"/>
        <item x="6"/>
        <item x="124"/>
        <item x="125"/>
        <item x="115"/>
        <item x="116"/>
        <item x="101"/>
        <item x="102"/>
        <item x="71"/>
        <item x="72"/>
        <item x="41"/>
        <item x="42"/>
        <item x="79"/>
        <item x="80"/>
        <item x="50"/>
        <item x="53"/>
        <item x="130"/>
        <item x="131"/>
        <item t="default"/>
      </items>
    </pivotField>
    <pivotField axis="axisRow" showAll="0">
      <items count="107">
        <item x="73"/>
        <item x="52"/>
        <item x="53"/>
        <item x="10"/>
        <item x="84"/>
        <item x="71"/>
        <item x="25"/>
        <item x="2"/>
        <item x="42"/>
        <item x="14"/>
        <item x="8"/>
        <item x="79"/>
        <item x="67"/>
        <item x="59"/>
        <item x="7"/>
        <item x="78"/>
        <item x="89"/>
        <item x="81"/>
        <item x="76"/>
        <item x="70"/>
        <item x="65"/>
        <item x="23"/>
        <item x="50"/>
        <item x="88"/>
        <item x="85"/>
        <item x="77"/>
        <item x="69"/>
        <item x="24"/>
        <item x="13"/>
        <item x="31"/>
        <item x="27"/>
        <item x="80"/>
        <item x="66"/>
        <item x="49"/>
        <item x="9"/>
        <item x="6"/>
        <item x="87"/>
        <item x="57"/>
        <item x="12"/>
        <item x="75"/>
        <item x="5"/>
        <item x="86"/>
        <item x="64"/>
        <item x="54"/>
        <item x="48"/>
        <item x="55"/>
        <item x="74"/>
        <item x="46"/>
        <item x="3"/>
        <item x="11"/>
        <item x="1"/>
        <item x="63"/>
        <item x="20"/>
        <item x="62"/>
        <item x="47"/>
        <item x="4"/>
        <item x="56"/>
        <item x="0"/>
        <item x="83"/>
        <item x="45"/>
        <item x="22"/>
        <item x="60"/>
        <item x="21"/>
        <item x="19"/>
        <item x="26"/>
        <item x="43"/>
        <item x="18"/>
        <item x="44"/>
        <item x="17"/>
        <item x="68"/>
        <item x="61"/>
        <item x="51"/>
        <item x="16"/>
        <item x="82"/>
        <item x="72"/>
        <item x="58"/>
        <item x="41"/>
        <item x="15"/>
        <item x="36"/>
        <item x="29"/>
        <item x="40"/>
        <item x="39"/>
        <item x="38"/>
        <item x="37"/>
        <item x="28"/>
        <item x="35"/>
        <item x="34"/>
        <item x="33"/>
        <item x="32"/>
        <item x="30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numFmtId="164" showAll="0"/>
    <pivotField dataField="1" numFmtId="164" showAll="0"/>
    <pivotField dataField="1" numFmtId="164" showAll="0"/>
    <pivotField numFmtId="1" multipleItemSelectionAllowed="1" showAll="0"/>
    <pivotField showAll="0"/>
    <pivotField showAll="0"/>
    <pivotField numFmtId="9" showAll="0"/>
    <pivotField numFmtId="164" showAll="0"/>
    <pivotField showAll="0"/>
  </pivotFields>
  <rowFields count="3">
    <field x="0"/>
    <field x="1"/>
    <field x="2"/>
  </rowFields>
  <rowItems count="361">
    <i>
      <x/>
    </i>
    <i r="1">
      <x v="5"/>
    </i>
    <i r="2">
      <x v="66"/>
    </i>
    <i r="1">
      <x v="6"/>
    </i>
    <i r="2">
      <x v="17"/>
    </i>
    <i r="1">
      <x v="7"/>
    </i>
    <i r="2">
      <x v="31"/>
    </i>
    <i r="1">
      <x v="8"/>
    </i>
    <i r="2">
      <x v="34"/>
    </i>
    <i r="1">
      <x v="9"/>
    </i>
    <i r="2">
      <x v="55"/>
    </i>
    <i r="1">
      <x v="11"/>
    </i>
    <i r="2">
      <x v="39"/>
    </i>
    <i r="1">
      <x v="12"/>
    </i>
    <i r="2">
      <x v="39"/>
    </i>
    <i r="1">
      <x v="13"/>
    </i>
    <i r="2">
      <x v="39"/>
    </i>
    <i r="2">
      <x v="57"/>
    </i>
    <i r="1">
      <x v="14"/>
    </i>
    <i r="2">
      <x v="57"/>
    </i>
    <i r="1">
      <x v="15"/>
    </i>
    <i r="2">
      <x v="26"/>
    </i>
    <i r="1">
      <x v="16"/>
    </i>
    <i r="2">
      <x v="26"/>
    </i>
    <i r="1">
      <x v="17"/>
    </i>
    <i r="2">
      <x v="26"/>
    </i>
    <i r="1">
      <x v="18"/>
    </i>
    <i r="2">
      <x v="26"/>
    </i>
    <i r="1">
      <x v="21"/>
    </i>
    <i r="2">
      <x v="20"/>
    </i>
    <i r="1">
      <x v="22"/>
    </i>
    <i r="2">
      <x v="20"/>
    </i>
    <i r="1">
      <x v="23"/>
    </i>
    <i r="2">
      <x v="20"/>
    </i>
    <i r="1">
      <x v="24"/>
    </i>
    <i r="2">
      <x v="20"/>
    </i>
    <i r="1">
      <x v="25"/>
    </i>
    <i r="2">
      <x v="71"/>
    </i>
    <i r="1">
      <x v="26"/>
    </i>
    <i r="2">
      <x v="71"/>
    </i>
    <i r="1">
      <x v="27"/>
    </i>
    <i r="2">
      <x v="71"/>
    </i>
    <i r="1">
      <x v="28"/>
    </i>
    <i r="2">
      <x v="65"/>
    </i>
    <i r="1">
      <x v="29"/>
    </i>
    <i r="2">
      <x v="65"/>
    </i>
    <i r="1">
      <x v="30"/>
    </i>
    <i r="2">
      <x v="65"/>
    </i>
    <i r="1">
      <x v="31"/>
    </i>
    <i r="2">
      <x v="65"/>
    </i>
    <i r="1">
      <x v="33"/>
    </i>
    <i r="2">
      <x v="79"/>
    </i>
    <i r="1">
      <x v="34"/>
    </i>
    <i r="2">
      <x v="79"/>
    </i>
    <i r="1">
      <x v="35"/>
    </i>
    <i r="2">
      <x v="79"/>
    </i>
    <i r="1">
      <x v="36"/>
    </i>
    <i r="2">
      <x v="84"/>
    </i>
    <i r="1">
      <x v="37"/>
    </i>
    <i r="2">
      <x v="84"/>
    </i>
    <i>
      <x v="1"/>
    </i>
    <i r="1">
      <x v="57"/>
    </i>
    <i r="2">
      <x v="50"/>
    </i>
    <i>
      <x v="2"/>
    </i>
    <i r="1">
      <x v="1"/>
    </i>
    <i r="2">
      <x v="16"/>
    </i>
    <i r="1">
      <x v="3"/>
    </i>
    <i r="2">
      <x v="4"/>
    </i>
    <i r="1">
      <x v="7"/>
    </i>
    <i r="2">
      <x v="11"/>
    </i>
    <i r="1">
      <x v="10"/>
    </i>
    <i r="2">
      <x v="5"/>
    </i>
    <i r="1">
      <x v="12"/>
    </i>
    <i r="2">
      <x v="12"/>
    </i>
    <i r="1">
      <x v="16"/>
    </i>
    <i r="2">
      <x v="13"/>
    </i>
    <i r="1">
      <x v="23"/>
    </i>
    <i r="2">
      <x v="2"/>
    </i>
    <i r="1">
      <x v="38"/>
    </i>
    <i r="2">
      <x v="49"/>
    </i>
    <i r="1">
      <x v="39"/>
    </i>
    <i r="2">
      <x v="3"/>
    </i>
    <i r="1">
      <x v="41"/>
    </i>
    <i r="2">
      <x v="10"/>
    </i>
    <i r="1">
      <x v="42"/>
    </i>
    <i r="2">
      <x v="7"/>
    </i>
    <i r="1">
      <x v="89"/>
    </i>
    <i r="2">
      <x v="80"/>
    </i>
    <i r="1">
      <x v="108"/>
    </i>
    <i r="2">
      <x v="85"/>
    </i>
    <i>
      <x v="3"/>
    </i>
    <i r="1">
      <x v="68"/>
    </i>
    <i r="2">
      <x v="43"/>
    </i>
    <i r="1">
      <x v="69"/>
    </i>
    <i r="2">
      <x v="71"/>
    </i>
    <i r="1">
      <x v="111"/>
    </i>
    <i r="2">
      <x v="21"/>
    </i>
    <i r="1">
      <x v="112"/>
    </i>
    <i r="2">
      <x v="9"/>
    </i>
    <i r="1">
      <x v="113"/>
    </i>
    <i r="2">
      <x v="48"/>
    </i>
    <i r="1">
      <x v="114"/>
    </i>
    <i r="2">
      <x v="48"/>
    </i>
    <i r="1">
      <x v="115"/>
    </i>
    <i r="2">
      <x v="48"/>
    </i>
    <i r="1">
      <x v="116"/>
    </i>
    <i r="2">
      <x v="24"/>
    </i>
    <i r="1">
      <x v="117"/>
    </i>
    <i r="2">
      <x v="24"/>
    </i>
    <i r="1">
      <x v="118"/>
    </i>
    <i r="2">
      <x v="18"/>
    </i>
    <i r="1">
      <x v="119"/>
    </i>
    <i r="2">
      <x v="18"/>
    </i>
    <i r="1">
      <x v="120"/>
    </i>
    <i r="2">
      <x v="20"/>
    </i>
    <i r="1">
      <x v="121"/>
    </i>
    <i r="2">
      <x v="20"/>
    </i>
    <i r="1">
      <x v="122"/>
    </i>
    <i r="2">
      <x v="22"/>
    </i>
    <i r="1">
      <x v="123"/>
    </i>
    <i r="2">
      <x v="22"/>
    </i>
    <i r="1">
      <x v="124"/>
    </i>
    <i r="2">
      <x v="29"/>
    </i>
    <i r="1">
      <x v="125"/>
    </i>
    <i r="2">
      <x v="29"/>
    </i>
    <i r="1">
      <x v="130"/>
    </i>
    <i r="2">
      <x v="99"/>
    </i>
    <i r="2">
      <x v="101"/>
    </i>
    <i r="2">
      <x v="102"/>
    </i>
    <i r="2">
      <x v="103"/>
    </i>
    <i>
      <x v="4"/>
    </i>
    <i r="1">
      <x v="58"/>
    </i>
    <i r="2">
      <x v="68"/>
    </i>
    <i r="1">
      <x v="59"/>
    </i>
    <i r="2">
      <x v="68"/>
    </i>
    <i r="1">
      <x v="93"/>
    </i>
    <i r="2">
      <x v="38"/>
    </i>
    <i r="1">
      <x v="94"/>
    </i>
    <i r="2">
      <x v="40"/>
    </i>
    <i r="1">
      <x v="95"/>
    </i>
    <i r="2">
      <x v="41"/>
    </i>
    <i r="1">
      <x v="96"/>
    </i>
    <i r="2">
      <x v="39"/>
    </i>
    <i r="1">
      <x v="97"/>
    </i>
    <i r="2">
      <x v="42"/>
    </i>
    <i r="1">
      <x v="98"/>
    </i>
    <i r="2">
      <x v="44"/>
    </i>
    <i r="1">
      <x v="99"/>
    </i>
    <i r="2">
      <x v="89"/>
    </i>
    <i>
      <x v="5"/>
    </i>
    <i r="1">
      <x v="61"/>
    </i>
    <i r="2">
      <x v="35"/>
    </i>
    <i r="1">
      <x v="62"/>
    </i>
    <i r="2">
      <x v="36"/>
    </i>
    <i r="1">
      <x v="63"/>
    </i>
    <i r="2">
      <x v="25"/>
    </i>
    <i r="1">
      <x v="64"/>
    </i>
    <i r="2">
      <x v="32"/>
    </i>
    <i r="1">
      <x v="65"/>
    </i>
    <i r="2">
      <x v="47"/>
    </i>
    <i r="1">
      <x v="66"/>
    </i>
    <i r="2">
      <x v="88"/>
    </i>
    <i>
      <x v="6"/>
    </i>
    <i r="1">
      <x v="33"/>
    </i>
    <i r="2">
      <x v="58"/>
    </i>
    <i r="1">
      <x v="48"/>
    </i>
    <i r="2">
      <x v="53"/>
    </i>
    <i r="1">
      <x v="49"/>
    </i>
    <i r="2">
      <x v="45"/>
    </i>
    <i r="1">
      <x v="51"/>
    </i>
    <i r="2">
      <x v="52"/>
    </i>
    <i r="1">
      <x v="53"/>
    </i>
    <i r="2">
      <x v="14"/>
    </i>
    <i>
      <x v="7"/>
    </i>
    <i r="1">
      <x v="70"/>
    </i>
    <i r="2">
      <x v="71"/>
    </i>
    <i r="1">
      <x v="71"/>
    </i>
    <i r="2">
      <x v="59"/>
    </i>
    <i r="1">
      <x v="72"/>
    </i>
    <i r="2">
      <x v="63"/>
    </i>
    <i r="1">
      <x v="73"/>
    </i>
    <i r="2">
      <x v="28"/>
    </i>
    <i r="1">
      <x v="74"/>
    </i>
    <i r="2">
      <x v="82"/>
    </i>
    <i>
      <x v="8"/>
    </i>
    <i r="1">
      <x v="102"/>
    </i>
    <i r="2">
      <x v="77"/>
    </i>
    <i r="1">
      <x v="103"/>
    </i>
    <i r="2">
      <x v="37"/>
    </i>
    <i r="1">
      <x v="104"/>
    </i>
    <i r="2">
      <x v="67"/>
    </i>
    <i>
      <x v="9"/>
    </i>
    <i r="1">
      <x v="67"/>
    </i>
    <i r="2">
      <x v="72"/>
    </i>
    <i>
      <x v="10"/>
    </i>
    <i r="1">
      <x v="77"/>
    </i>
    <i r="2">
      <x v="62"/>
    </i>
    <i>
      <x v="11"/>
    </i>
    <i r="1">
      <x v="79"/>
    </i>
    <i r="2">
      <x v="60"/>
    </i>
    <i>
      <x v="12"/>
    </i>
    <i r="1">
      <x v="11"/>
    </i>
    <i r="2">
      <x v="27"/>
    </i>
    <i r="1">
      <x v="12"/>
    </i>
    <i r="2">
      <x v="67"/>
    </i>
    <i>
      <x v="13"/>
    </i>
    <i r="1">
      <x v="105"/>
    </i>
    <i r="2">
      <x v="67"/>
    </i>
    <i r="1">
      <x v="106"/>
    </i>
    <i r="2">
      <x v="27"/>
    </i>
    <i>
      <x v="14"/>
    </i>
    <i r="1">
      <x v="19"/>
    </i>
    <i r="2">
      <x v="21"/>
    </i>
    <i>
      <x v="15"/>
    </i>
    <i r="1">
      <x v="25"/>
    </i>
    <i r="2">
      <x v="6"/>
    </i>
    <i>
      <x v="16"/>
    </i>
    <i r="1">
      <x v="32"/>
    </i>
    <i r="2">
      <x v="30"/>
    </i>
    <i r="1">
      <x v="52"/>
    </i>
    <i r="2">
      <x v="64"/>
    </i>
    <i>
      <x v="17"/>
    </i>
    <i r="1">
      <x v="91"/>
    </i>
    <i r="2">
      <x v="64"/>
    </i>
    <i>
      <x v="18"/>
    </i>
    <i r="1">
      <x v="84"/>
    </i>
    <i r="2">
      <x v="87"/>
    </i>
    <i r="1">
      <x v="85"/>
    </i>
    <i r="2">
      <x v="87"/>
    </i>
    <i r="1">
      <x v="86"/>
    </i>
    <i r="2">
      <x v="87"/>
    </i>
    <i>
      <x v="19"/>
    </i>
    <i r="1">
      <x v="46"/>
    </i>
    <i r="2">
      <x v="51"/>
    </i>
    <i r="1">
      <x v="107"/>
    </i>
    <i r="2">
      <x v="86"/>
    </i>
    <i>
      <x v="20"/>
    </i>
    <i r="1">
      <x v="100"/>
    </i>
    <i r="2">
      <x v="43"/>
    </i>
    <i r="1">
      <x v="101"/>
    </i>
    <i r="2">
      <x v="78"/>
    </i>
    <i r="1">
      <x v="129"/>
    </i>
    <i r="2">
      <x v="79"/>
    </i>
    <i>
      <x v="21"/>
    </i>
    <i r="1">
      <x v="126"/>
    </i>
    <i r="2">
      <x v="1"/>
    </i>
    <i r="1">
      <x v="127"/>
    </i>
    <i r="2">
      <x v="1"/>
    </i>
    <i r="1">
      <x v="128"/>
    </i>
    <i r="2">
      <x v="83"/>
    </i>
    <i r="1">
      <x v="130"/>
    </i>
    <i r="2">
      <x v="102"/>
    </i>
    <i r="2">
      <x v="103"/>
    </i>
    <i>
      <x v="22"/>
    </i>
    <i r="1">
      <x v="110"/>
    </i>
    <i r="2">
      <x v="79"/>
    </i>
    <i>
      <x v="23"/>
    </i>
    <i r="1">
      <x v="109"/>
    </i>
    <i r="2">
      <x v="81"/>
    </i>
    <i>
      <x v="24"/>
    </i>
    <i r="1">
      <x v="83"/>
    </i>
    <i r="2">
      <x v="76"/>
    </i>
    <i>
      <x v="25"/>
    </i>
    <i r="1">
      <x/>
    </i>
    <i r="2">
      <x v="46"/>
    </i>
    <i r="1">
      <x v="2"/>
    </i>
    <i r="2">
      <x v="8"/>
    </i>
    <i>
      <x v="26"/>
    </i>
    <i r="1">
      <x v="4"/>
    </i>
    <i r="2">
      <x v="23"/>
    </i>
    <i r="1">
      <x v="44"/>
    </i>
    <i r="2">
      <x v="74"/>
    </i>
    <i r="1">
      <x v="47"/>
    </i>
    <i r="2">
      <x v="76"/>
    </i>
    <i>
      <x v="27"/>
    </i>
    <i r="1">
      <x v="50"/>
    </i>
    <i r="2">
      <x v="54"/>
    </i>
    <i>
      <x v="28"/>
    </i>
    <i r="1">
      <x v="60"/>
    </i>
    <i r="2">
      <x v="33"/>
    </i>
    <i>
      <x v="29"/>
    </i>
    <i r="1">
      <x v="82"/>
    </i>
    <i r="2">
      <x v="75"/>
    </i>
    <i r="1">
      <x v="87"/>
    </i>
    <i r="2">
      <x v="71"/>
    </i>
    <i r="1">
      <x v="88"/>
    </i>
    <i r="2">
      <x v="71"/>
    </i>
    <i>
      <x v="30"/>
    </i>
    <i r="1">
      <x v="56"/>
    </i>
    <i r="2">
      <x v="71"/>
    </i>
    <i>
      <x v="31"/>
    </i>
    <i r="1">
      <x v="76"/>
    </i>
    <i r="2">
      <x v="56"/>
    </i>
    <i>
      <x v="32"/>
    </i>
    <i r="1">
      <x v="54"/>
    </i>
    <i r="2">
      <x v="75"/>
    </i>
    <i>
      <x v="33"/>
    </i>
    <i r="1">
      <x v="55"/>
    </i>
    <i r="2">
      <x v="75"/>
    </i>
    <i>
      <x v="34"/>
    </i>
    <i r="1">
      <x v="90"/>
    </i>
    <i r="2">
      <x v="61"/>
    </i>
    <i>
      <x v="35"/>
    </i>
    <i r="1">
      <x v="80"/>
    </i>
    <i r="2">
      <x v="70"/>
    </i>
    <i>
      <x v="36"/>
    </i>
    <i r="1">
      <x v="20"/>
    </i>
    <i r="2">
      <x v="51"/>
    </i>
    <i>
      <x v="37"/>
    </i>
    <i r="1">
      <x v="75"/>
    </i>
    <i r="2">
      <x v="69"/>
    </i>
    <i>
      <x v="38"/>
    </i>
    <i r="1">
      <x v="43"/>
    </i>
    <i r="2">
      <x v="69"/>
    </i>
    <i>
      <x v="39"/>
    </i>
    <i r="1">
      <x v="40"/>
    </i>
    <i r="2">
      <x v="11"/>
    </i>
    <i r="1">
      <x v="45"/>
    </i>
    <i r="2">
      <x v="19"/>
    </i>
    <i>
      <x v="40"/>
    </i>
    <i r="1">
      <x v="78"/>
    </i>
    <i r="2">
      <x/>
    </i>
    <i>
      <x v="41"/>
    </i>
    <i r="1">
      <x v="81"/>
    </i>
    <i r="2">
      <x v="15"/>
    </i>
    <i>
      <x v="42"/>
    </i>
    <i r="1">
      <x v="92"/>
    </i>
    <i r="2">
      <x v="73"/>
    </i>
    <i>
      <x v="43"/>
    </i>
    <i r="1">
      <x v="130"/>
    </i>
    <i r="2">
      <x v="90"/>
    </i>
    <i r="2">
      <x v="92"/>
    </i>
    <i r="2">
      <x v="102"/>
    </i>
    <i r="2">
      <x v="105"/>
    </i>
    <i>
      <x v="44"/>
    </i>
    <i r="1">
      <x v="13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>
      <x v="45"/>
    </i>
    <i r="1">
      <x v="130"/>
    </i>
    <i r="2">
      <x v="92"/>
    </i>
    <i r="2">
      <x v="96"/>
    </i>
    <i r="2">
      <x v="97"/>
    </i>
    <i>
      <x v="46"/>
    </i>
    <i r="1">
      <x v="131"/>
    </i>
    <i r="2">
      <x v="102"/>
    </i>
    <i>
      <x v="47"/>
    </i>
    <i r="1">
      <x v="130"/>
    </i>
    <i r="2">
      <x v="1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niblie " fld="3" baseField="0" baseItem="0" numFmtId="164"/>
    <dataField name="Somma di imposta" fld="4" baseField="0" baseItem="0" numFmtId="164"/>
    <dataField name="Somma di Totale doc" fld="5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Fornitori" displayName="TabFornitori" ref="A1:L172" totalsRowCount="1" headerRowDxfId="28">
  <autoFilter ref="A1:L171" xr:uid="{00000000-0009-0000-0100-000001000000}"/>
  <tableColumns count="12">
    <tableColumn id="1" xr3:uid="{00000000-0010-0000-0000-000001000000}" name="Fornitore" dataDxfId="27" totalsRowDxfId="26"/>
    <tableColumn id="2" xr3:uid="{00000000-0010-0000-0000-000002000000}" name="Numero" dataDxfId="25"/>
    <tableColumn id="3" xr3:uid="{00000000-0010-0000-0000-000003000000}" name="Data doc." dataDxfId="24" totalsRowDxfId="23"/>
    <tableColumn id="4" xr3:uid="{00000000-0010-0000-0000-000004000000}" name="Imponiblie " dataDxfId="22" totalsRowDxfId="21"/>
    <tableColumn id="5" xr3:uid="{00000000-0010-0000-0000-000005000000}" name="imposta" dataDxfId="20" totalsRowDxfId="19"/>
    <tableColumn id="6" xr3:uid="{00000000-0010-0000-0000-000006000000}" name="Totale doc" dataDxfId="18" totalsRowDxfId="17">
      <calculatedColumnFormula>SUM(E2,D2)</calculatedColumnFormula>
    </tableColumn>
    <tableColumn id="7" xr3:uid="{00000000-0010-0000-0000-000007000000}" name="Anno" dataDxfId="16" totalsRowDxfId="15">
      <calculatedColumnFormula>YEAR(TabFornitori[[#This Row],[Data doc.]])</calculatedColumnFormula>
    </tableColumn>
    <tableColumn id="8" xr3:uid="{00000000-0010-0000-0000-000008000000}" name="Categoria" dataDxfId="14" totalsRowDxfId="13"/>
    <tableColumn id="13" xr3:uid="{00000000-0010-0000-0000-00000D000000}" name="Sottocategoria" dataDxfId="12" totalsRowDxfId="11"/>
    <tableColumn id="9" xr3:uid="{00000000-0010-0000-0000-000009000000}" name="Incidenza Commessa" dataDxfId="10" totalsRowDxfId="9"/>
    <tableColumn id="10" xr3:uid="{00000000-0010-0000-0000-00000A000000}" name="Importo Commessa" dataDxfId="8" totalsRowDxfId="7">
      <calculatedColumnFormula>TabFornitori[[#This Row],[Totale doc]]*TabFornitori[[#This Row],[Incidenza Commessa]]</calculatedColumnFormula>
    </tableColumn>
    <tableColumn id="11" xr3:uid="{00000000-0010-0000-0000-00000B000000}" name="NOTE" dataDxfId="6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3">
    <tabColor rgb="FFFF0000"/>
  </sheetPr>
  <dimension ref="A1:P172"/>
  <sheetViews>
    <sheetView tabSelected="1" workbookViewId="0">
      <selection activeCell="H176" sqref="H176"/>
    </sheetView>
  </sheetViews>
  <sheetFormatPr defaultRowHeight="12.75" x14ac:dyDescent="0.2"/>
  <cols>
    <col min="1" max="1" width="57" style="1" bestFit="1" customWidth="1"/>
    <col min="2" max="2" width="16.85546875" customWidth="1"/>
    <col min="3" max="3" width="11.7109375" style="2" customWidth="1"/>
    <col min="4" max="4" width="13.42578125" style="3" customWidth="1"/>
    <col min="5" max="5" width="11.7109375" style="3" customWidth="1"/>
    <col min="6" max="6" width="13.42578125" style="3" customWidth="1"/>
    <col min="7" max="7" width="10.140625" style="11" bestFit="1" customWidth="1"/>
    <col min="8" max="8" width="19.28515625" style="33" bestFit="1" customWidth="1"/>
    <col min="9" max="9" width="20.7109375" style="33" customWidth="1"/>
    <col min="10" max="10" width="8.5703125" style="3" customWidth="1"/>
    <col min="11" max="11" width="15.140625" style="1" customWidth="1"/>
    <col min="12" max="12" width="33" customWidth="1"/>
    <col min="13" max="13" width="19.28515625" bestFit="1" customWidth="1"/>
  </cols>
  <sheetData>
    <row r="1" spans="1:16" x14ac:dyDescent="0.2">
      <c r="A1" s="5" t="s">
        <v>0</v>
      </c>
      <c r="B1" s="3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10" t="s">
        <v>6</v>
      </c>
      <c r="H1" s="5" t="s">
        <v>7</v>
      </c>
      <c r="I1" s="5" t="s">
        <v>8</v>
      </c>
      <c r="J1" s="34" t="s">
        <v>9</v>
      </c>
      <c r="K1" s="7" t="s">
        <v>10</v>
      </c>
      <c r="L1" s="5" t="s">
        <v>11</v>
      </c>
    </row>
    <row r="2" spans="1:16" x14ac:dyDescent="0.2">
      <c r="A2" s="1" t="s">
        <v>12</v>
      </c>
      <c r="B2">
        <v>26</v>
      </c>
      <c r="C2" s="2" t="s">
        <v>13</v>
      </c>
      <c r="D2" s="3">
        <v>135830.04999999999</v>
      </c>
      <c r="E2" s="3">
        <v>13583.01</v>
      </c>
      <c r="F2" s="3">
        <f t="shared" ref="F2:F33" si="0">SUM(E2,D2)</f>
        <v>149413.06</v>
      </c>
      <c r="G2" s="11">
        <f>YEAR(TabFornitori[[#This Row],[Data doc.]])</f>
        <v>2024</v>
      </c>
      <c r="H2" s="1" t="s">
        <v>14</v>
      </c>
      <c r="I2" s="1"/>
      <c r="J2" s="33">
        <v>1</v>
      </c>
      <c r="K2" s="3">
        <f>TabFornitori[[#This Row],[Totale doc]]*TabFornitori[[#This Row],[Incidenza Commessa]]</f>
        <v>149413.06</v>
      </c>
      <c r="L2" s="1"/>
    </row>
    <row r="3" spans="1:16" x14ac:dyDescent="0.2">
      <c r="A3" s="1" t="s">
        <v>12</v>
      </c>
      <c r="B3">
        <v>27</v>
      </c>
      <c r="C3" s="2" t="s">
        <v>13</v>
      </c>
      <c r="D3" s="3">
        <v>177450.56</v>
      </c>
      <c r="E3" s="3">
        <v>17745.060000000001</v>
      </c>
      <c r="F3" s="3">
        <f t="shared" si="0"/>
        <v>195195.62</v>
      </c>
      <c r="G3" s="11">
        <f>YEAR(TabFornitori[[#This Row],[Data doc.]])</f>
        <v>2024</v>
      </c>
      <c r="H3" s="1" t="s">
        <v>14</v>
      </c>
      <c r="I3" s="1"/>
      <c r="J3" s="33">
        <v>1</v>
      </c>
      <c r="K3" s="3">
        <f>TabFornitori[[#This Row],[Totale doc]]*TabFornitori[[#This Row],[Incidenza Commessa]]</f>
        <v>195195.62</v>
      </c>
      <c r="L3" s="1"/>
    </row>
    <row r="4" spans="1:16" x14ac:dyDescent="0.2">
      <c r="A4" s="1" t="s">
        <v>15</v>
      </c>
      <c r="B4">
        <v>5142</v>
      </c>
      <c r="C4" s="2" t="s">
        <v>16</v>
      </c>
      <c r="D4" s="3">
        <v>1160</v>
      </c>
      <c r="E4" s="3">
        <v>255.2</v>
      </c>
      <c r="F4" s="3">
        <f t="shared" si="0"/>
        <v>1415.2</v>
      </c>
      <c r="G4" s="11">
        <f>YEAR(TabFornitori[[#This Row],[Data doc.]])</f>
        <v>2024</v>
      </c>
      <c r="H4" s="1" t="s">
        <v>17</v>
      </c>
      <c r="I4" s="1"/>
      <c r="J4" s="33">
        <v>0.05</v>
      </c>
      <c r="K4" s="3">
        <f>TabFornitori[[#This Row],[Totale doc]]*TabFornitori[[#This Row],[Incidenza Commessa]]</f>
        <v>70.760000000000005</v>
      </c>
      <c r="L4" s="1"/>
      <c r="N4" s="18"/>
    </row>
    <row r="5" spans="1:16" x14ac:dyDescent="0.2">
      <c r="A5" s="1" t="s">
        <v>18</v>
      </c>
      <c r="B5">
        <v>89</v>
      </c>
      <c r="C5" s="2" t="s">
        <v>19</v>
      </c>
      <c r="D5" s="3">
        <v>1000</v>
      </c>
      <c r="E5" s="3">
        <v>220</v>
      </c>
      <c r="F5" s="3">
        <f t="shared" si="0"/>
        <v>1220</v>
      </c>
      <c r="G5" s="11">
        <f>YEAR(TabFornitori[[#This Row],[Data doc.]])</f>
        <v>2024</v>
      </c>
      <c r="H5" s="1" t="s">
        <v>20</v>
      </c>
      <c r="I5" s="1"/>
      <c r="J5" s="33">
        <v>0.05</v>
      </c>
      <c r="K5" s="3">
        <f>TabFornitori[[#This Row],[Totale doc]]*TabFornitori[[#This Row],[Incidenza Commessa]]</f>
        <v>61</v>
      </c>
      <c r="L5" s="1"/>
    </row>
    <row r="6" spans="1:16" x14ac:dyDescent="0.2">
      <c r="A6" s="1" t="s">
        <v>21</v>
      </c>
      <c r="B6" t="s">
        <v>22</v>
      </c>
      <c r="C6" s="2" t="s">
        <v>23</v>
      </c>
      <c r="D6" s="3">
        <v>-149.82</v>
      </c>
      <c r="E6" s="3">
        <v>-6.01</v>
      </c>
      <c r="F6" s="3">
        <f t="shared" si="0"/>
        <v>-155.82999999999998</v>
      </c>
      <c r="G6" s="11">
        <f>YEAR(TabFornitori[[#This Row],[Data doc.]])</f>
        <v>2024</v>
      </c>
      <c r="H6" s="1" t="s">
        <v>24</v>
      </c>
      <c r="I6" s="1"/>
      <c r="J6" s="33">
        <v>0.05</v>
      </c>
      <c r="K6" s="3">
        <f>TabFornitori[[#This Row],[Totale doc]]*TabFornitori[[#This Row],[Incidenza Commessa]]</f>
        <v>-7.7914999999999992</v>
      </c>
      <c r="L6" s="1"/>
      <c r="N6" s="19"/>
      <c r="O6" s="20"/>
      <c r="P6" s="20"/>
    </row>
    <row r="7" spans="1:16" x14ac:dyDescent="0.2">
      <c r="A7" s="1" t="s">
        <v>21</v>
      </c>
      <c r="B7" t="s">
        <v>25</v>
      </c>
      <c r="C7" s="2" t="s">
        <v>23</v>
      </c>
      <c r="D7" s="3">
        <v>-146.88999999999999</v>
      </c>
      <c r="E7" s="3">
        <v>-11</v>
      </c>
      <c r="F7" s="3">
        <f t="shared" si="0"/>
        <v>-157.88999999999999</v>
      </c>
      <c r="G7" s="11">
        <f>YEAR(TabFornitori[[#This Row],[Data doc.]])</f>
        <v>2024</v>
      </c>
      <c r="H7" s="1" t="s">
        <v>24</v>
      </c>
      <c r="I7" s="1"/>
      <c r="J7" s="33">
        <v>0.05</v>
      </c>
      <c r="K7" s="3">
        <f>TabFornitori[[#This Row],[Totale doc]]*TabFornitori[[#This Row],[Incidenza Commessa]]</f>
        <v>-7.8944999999999999</v>
      </c>
      <c r="L7" s="1"/>
    </row>
    <row r="8" spans="1:16" x14ac:dyDescent="0.2">
      <c r="A8" s="1" t="s">
        <v>21</v>
      </c>
      <c r="B8" t="s">
        <v>26</v>
      </c>
      <c r="C8" s="2" t="s">
        <v>23</v>
      </c>
      <c r="D8" s="3">
        <v>187.43</v>
      </c>
      <c r="E8" s="3">
        <v>9.77</v>
      </c>
      <c r="F8" s="3">
        <f t="shared" si="0"/>
        <v>197.20000000000002</v>
      </c>
      <c r="G8" s="11">
        <f>YEAR(TabFornitori[[#This Row],[Data doc.]])</f>
        <v>2024</v>
      </c>
      <c r="H8" s="1" t="s">
        <v>24</v>
      </c>
      <c r="I8" s="1"/>
      <c r="J8" s="33">
        <v>0.05</v>
      </c>
      <c r="K8" s="3">
        <f>TabFornitori[[#This Row],[Totale doc]]*TabFornitori[[#This Row],[Incidenza Commessa]]</f>
        <v>9.8600000000000012</v>
      </c>
      <c r="L8" s="1"/>
      <c r="N8" s="21"/>
    </row>
    <row r="9" spans="1:16" x14ac:dyDescent="0.2">
      <c r="A9" s="1" t="s">
        <v>12</v>
      </c>
      <c r="B9">
        <v>18</v>
      </c>
      <c r="C9" s="2" t="s">
        <v>27</v>
      </c>
      <c r="D9" s="3">
        <v>113083.12</v>
      </c>
      <c r="E9" s="3">
        <v>11308.31</v>
      </c>
      <c r="F9" s="3">
        <f t="shared" si="0"/>
        <v>124391.43</v>
      </c>
      <c r="G9" s="11">
        <f>YEAR(TabFornitori[[#This Row],[Data doc.]])</f>
        <v>2024</v>
      </c>
      <c r="H9" s="1" t="s">
        <v>14</v>
      </c>
      <c r="I9" s="1"/>
      <c r="J9" s="33">
        <v>1</v>
      </c>
      <c r="K9" s="3">
        <f>TabFornitori[[#This Row],[Totale doc]]*TabFornitori[[#This Row],[Incidenza Commessa]]</f>
        <v>124391.43</v>
      </c>
      <c r="L9" s="1"/>
    </row>
    <row r="10" spans="1:16" x14ac:dyDescent="0.2">
      <c r="A10" s="1" t="s">
        <v>28</v>
      </c>
      <c r="B10" t="s">
        <v>29</v>
      </c>
      <c r="C10" s="2" t="s">
        <v>30</v>
      </c>
      <c r="D10" s="3">
        <v>80</v>
      </c>
      <c r="E10" s="3">
        <v>17.600000000000001</v>
      </c>
      <c r="F10" s="3">
        <f t="shared" si="0"/>
        <v>97.6</v>
      </c>
      <c r="G10" s="11">
        <f>YEAR(TabFornitori[[#This Row],[Data doc.]])</f>
        <v>2024</v>
      </c>
      <c r="H10" s="1" t="s">
        <v>24</v>
      </c>
      <c r="I10" s="1"/>
      <c r="J10" s="33">
        <v>0.05</v>
      </c>
      <c r="K10" s="3">
        <f>TabFornitori[[#This Row],[Totale doc]]*TabFornitori[[#This Row],[Incidenza Commessa]]</f>
        <v>4.88</v>
      </c>
      <c r="L10" s="1"/>
    </row>
    <row r="11" spans="1:16" x14ac:dyDescent="0.2">
      <c r="A11" s="1" t="s">
        <v>31</v>
      </c>
      <c r="B11" t="s">
        <v>32</v>
      </c>
      <c r="C11" s="2" t="s">
        <v>33</v>
      </c>
      <c r="D11" s="3">
        <v>129.03</v>
      </c>
      <c r="E11" s="3">
        <v>28.39</v>
      </c>
      <c r="F11" s="3">
        <f t="shared" si="0"/>
        <v>157.42000000000002</v>
      </c>
      <c r="G11" s="11">
        <f>YEAR(TabFornitori[[#This Row],[Data doc.]])</f>
        <v>2024</v>
      </c>
      <c r="H11" s="1" t="s">
        <v>24</v>
      </c>
      <c r="I11" s="1"/>
      <c r="J11" s="33">
        <v>0.05</v>
      </c>
      <c r="K11" s="3">
        <f>TabFornitori[[#This Row],[Totale doc]]*TabFornitori[[#This Row],[Incidenza Commessa]]</f>
        <v>7.8710000000000013</v>
      </c>
      <c r="L11" s="1"/>
      <c r="N11" s="14" t="s">
        <v>34</v>
      </c>
    </row>
    <row r="12" spans="1:16" x14ac:dyDescent="0.2">
      <c r="A12" s="1" t="s">
        <v>35</v>
      </c>
      <c r="B12">
        <v>518</v>
      </c>
      <c r="C12" s="2" t="s">
        <v>36</v>
      </c>
      <c r="D12" s="3">
        <v>1550</v>
      </c>
      <c r="E12" s="3">
        <v>341</v>
      </c>
      <c r="F12" s="3">
        <f t="shared" si="0"/>
        <v>1891</v>
      </c>
      <c r="G12" s="11">
        <f>YEAR(TabFornitori[[#This Row],[Data doc.]])</f>
        <v>2024</v>
      </c>
      <c r="H12" s="1" t="s">
        <v>37</v>
      </c>
      <c r="I12" s="1"/>
      <c r="J12" s="33">
        <v>0.05</v>
      </c>
      <c r="K12" s="3">
        <f>TabFornitori[[#This Row],[Totale doc]]*TabFornitori[[#This Row],[Incidenza Commessa]]</f>
        <v>94.550000000000011</v>
      </c>
      <c r="L12" s="1"/>
      <c r="N12" s="17" t="s">
        <v>38</v>
      </c>
    </row>
    <row r="13" spans="1:16" x14ac:dyDescent="0.2">
      <c r="A13" s="1" t="s">
        <v>18</v>
      </c>
      <c r="B13">
        <v>82</v>
      </c>
      <c r="C13" s="2" t="s">
        <v>39</v>
      </c>
      <c r="D13" s="3">
        <v>1000</v>
      </c>
      <c r="E13" s="3">
        <v>220</v>
      </c>
      <c r="F13" s="3">
        <f t="shared" si="0"/>
        <v>1220</v>
      </c>
      <c r="G13" s="11">
        <f>YEAR(TabFornitori[[#This Row],[Data doc.]])</f>
        <v>2024</v>
      </c>
      <c r="H13" s="1" t="s">
        <v>20</v>
      </c>
      <c r="I13" s="1"/>
      <c r="J13" s="33">
        <v>0.05</v>
      </c>
      <c r="K13" s="3">
        <f>TabFornitori[[#This Row],[Totale doc]]*TabFornitori[[#This Row],[Incidenza Commessa]]</f>
        <v>61</v>
      </c>
      <c r="L13" s="1"/>
    </row>
    <row r="14" spans="1:16" x14ac:dyDescent="0.2">
      <c r="A14" s="1" t="s">
        <v>12</v>
      </c>
      <c r="B14">
        <v>15</v>
      </c>
      <c r="C14" s="2" t="s">
        <v>40</v>
      </c>
      <c r="D14" s="3">
        <v>109042.65</v>
      </c>
      <c r="E14" s="3">
        <v>10904.27</v>
      </c>
      <c r="F14" s="3">
        <f t="shared" si="0"/>
        <v>119946.92</v>
      </c>
      <c r="G14" s="11">
        <f>YEAR(TabFornitori[[#This Row],[Data doc.]])</f>
        <v>2024</v>
      </c>
      <c r="H14" s="1" t="s">
        <v>14</v>
      </c>
      <c r="I14" s="1"/>
      <c r="J14" s="33">
        <v>1</v>
      </c>
      <c r="K14" s="3">
        <f>TabFornitori[[#This Row],[Totale doc]]*TabFornitori[[#This Row],[Incidenza Commessa]]</f>
        <v>119946.92</v>
      </c>
      <c r="L14" s="1"/>
    </row>
    <row r="15" spans="1:16" x14ac:dyDescent="0.2">
      <c r="A15" s="1" t="s">
        <v>18</v>
      </c>
      <c r="B15">
        <v>74</v>
      </c>
      <c r="C15" s="2" t="s">
        <v>41</v>
      </c>
      <c r="D15" s="3">
        <v>1000</v>
      </c>
      <c r="E15" s="3">
        <v>220</v>
      </c>
      <c r="F15" s="3">
        <f t="shared" si="0"/>
        <v>1220</v>
      </c>
      <c r="G15" s="11">
        <f>YEAR(TabFornitori[[#This Row],[Data doc.]])</f>
        <v>2024</v>
      </c>
      <c r="H15" s="1" t="s">
        <v>20</v>
      </c>
      <c r="I15" s="1"/>
      <c r="J15" s="33">
        <v>0.05</v>
      </c>
      <c r="K15" s="3">
        <f>TabFornitori[[#This Row],[Totale doc]]*TabFornitori[[#This Row],[Incidenza Commessa]]</f>
        <v>61</v>
      </c>
      <c r="L15" s="1"/>
    </row>
    <row r="16" spans="1:16" x14ac:dyDescent="0.2">
      <c r="A16" s="1" t="s">
        <v>18</v>
      </c>
      <c r="B16">
        <v>69</v>
      </c>
      <c r="C16" s="2" t="s">
        <v>42</v>
      </c>
      <c r="D16" s="3">
        <v>2000</v>
      </c>
      <c r="E16" s="3">
        <v>440</v>
      </c>
      <c r="F16" s="3">
        <f t="shared" si="0"/>
        <v>2440</v>
      </c>
      <c r="G16" s="11">
        <f>YEAR(TabFornitori[[#This Row],[Data doc.]])</f>
        <v>2024</v>
      </c>
      <c r="H16" s="1" t="s">
        <v>20</v>
      </c>
      <c r="I16" s="1"/>
      <c r="J16" s="33">
        <v>0.05</v>
      </c>
      <c r="K16" s="3">
        <f>TabFornitori[[#This Row],[Totale doc]]*TabFornitori[[#This Row],[Incidenza Commessa]]</f>
        <v>122</v>
      </c>
      <c r="L16" s="1"/>
      <c r="N16" s="16" t="s">
        <v>43</v>
      </c>
    </row>
    <row r="17" spans="1:14" x14ac:dyDescent="0.2">
      <c r="A17" s="1" t="s">
        <v>28</v>
      </c>
      <c r="B17" t="s">
        <v>44</v>
      </c>
      <c r="C17" s="2" t="s">
        <v>45</v>
      </c>
      <c r="D17" s="3">
        <v>19.68</v>
      </c>
      <c r="E17" s="3">
        <v>4.33</v>
      </c>
      <c r="F17" s="3">
        <f t="shared" si="0"/>
        <v>24.009999999999998</v>
      </c>
      <c r="G17" s="11">
        <f>YEAR(TabFornitori[[#This Row],[Data doc.]])</f>
        <v>2024</v>
      </c>
      <c r="H17" s="1" t="s">
        <v>24</v>
      </c>
      <c r="I17" s="1"/>
      <c r="J17" s="33">
        <v>0.05</v>
      </c>
      <c r="K17" s="3">
        <f>TabFornitori[[#This Row],[Totale doc]]*TabFornitori[[#This Row],[Incidenza Commessa]]</f>
        <v>1.2004999999999999</v>
      </c>
      <c r="L17" s="1"/>
      <c r="N17" t="s">
        <v>46</v>
      </c>
    </row>
    <row r="18" spans="1:14" x14ac:dyDescent="0.2">
      <c r="A18" s="1" t="s">
        <v>47</v>
      </c>
      <c r="B18" t="s">
        <v>48</v>
      </c>
      <c r="C18" s="2" t="s">
        <v>49</v>
      </c>
      <c r="D18" s="3">
        <v>10.86</v>
      </c>
      <c r="E18" s="3">
        <v>2.39</v>
      </c>
      <c r="F18" s="3">
        <f t="shared" si="0"/>
        <v>13.25</v>
      </c>
      <c r="G18" s="11">
        <f>YEAR(TabFornitori[[#This Row],[Data doc.]])</f>
        <v>2024</v>
      </c>
      <c r="H18" s="1" t="s">
        <v>37</v>
      </c>
      <c r="I18" s="1"/>
      <c r="J18" s="33">
        <v>0.05</v>
      </c>
      <c r="K18" s="3">
        <f>TabFornitori[[#This Row],[Totale doc]]*TabFornitori[[#This Row],[Incidenza Commessa]]</f>
        <v>0.66250000000000009</v>
      </c>
      <c r="L18" s="1"/>
    </row>
    <row r="19" spans="1:14" x14ac:dyDescent="0.2">
      <c r="A19" s="1" t="s">
        <v>21</v>
      </c>
      <c r="B19" t="s">
        <v>50</v>
      </c>
      <c r="C19" s="2" t="s">
        <v>51</v>
      </c>
      <c r="D19" s="3">
        <v>146.88999999999999</v>
      </c>
      <c r="E19" s="3">
        <v>11</v>
      </c>
      <c r="F19" s="3">
        <f t="shared" si="0"/>
        <v>157.88999999999999</v>
      </c>
      <c r="G19" s="11">
        <f>YEAR(TabFornitori[[#This Row],[Data doc.]])</f>
        <v>2024</v>
      </c>
      <c r="H19" s="1" t="s">
        <v>24</v>
      </c>
      <c r="I19" s="1"/>
      <c r="J19" s="33">
        <v>0.05</v>
      </c>
      <c r="K19" s="3">
        <f>TabFornitori[[#This Row],[Totale doc]]*TabFornitori[[#This Row],[Incidenza Commessa]]</f>
        <v>7.8944999999999999</v>
      </c>
      <c r="L19" s="1"/>
    </row>
    <row r="20" spans="1:14" x14ac:dyDescent="0.2">
      <c r="A20" s="1" t="s">
        <v>52</v>
      </c>
      <c r="B20" t="s">
        <v>53</v>
      </c>
      <c r="C20" s="2" t="s">
        <v>54</v>
      </c>
      <c r="D20" s="3">
        <v>156.84</v>
      </c>
      <c r="E20" s="3">
        <v>34.51</v>
      </c>
      <c r="F20" s="3">
        <f t="shared" si="0"/>
        <v>191.35</v>
      </c>
      <c r="G20" s="11">
        <f>YEAR(TabFornitori[[#This Row],[Data doc.]])</f>
        <v>2024</v>
      </c>
      <c r="H20" s="1" t="s">
        <v>37</v>
      </c>
      <c r="I20" s="1"/>
      <c r="J20" s="33">
        <v>0.05</v>
      </c>
      <c r="K20" s="3">
        <f>TabFornitori[[#This Row],[Totale doc]]*TabFornitori[[#This Row],[Incidenza Commessa]]</f>
        <v>9.5675000000000008</v>
      </c>
      <c r="L20" s="1"/>
      <c r="N20" s="15" t="s">
        <v>55</v>
      </c>
    </row>
    <row r="21" spans="1:14" x14ac:dyDescent="0.2">
      <c r="A21" s="1" t="s">
        <v>56</v>
      </c>
      <c r="B21" t="s">
        <v>57</v>
      </c>
      <c r="C21" s="2" t="s">
        <v>58</v>
      </c>
      <c r="D21" s="3">
        <v>20.41</v>
      </c>
      <c r="E21" s="3">
        <v>4.49</v>
      </c>
      <c r="F21" s="3">
        <f t="shared" si="0"/>
        <v>24.9</v>
      </c>
      <c r="G21" s="11">
        <f>YEAR(TabFornitori[[#This Row],[Data doc.]])</f>
        <v>2024</v>
      </c>
      <c r="H21" s="1" t="s">
        <v>37</v>
      </c>
      <c r="I21" s="1"/>
      <c r="J21" s="33">
        <v>0.05</v>
      </c>
      <c r="K21" s="3">
        <f>TabFornitori[[#This Row],[Totale doc]]*TabFornitori[[#This Row],[Incidenza Commessa]]</f>
        <v>1.2450000000000001</v>
      </c>
      <c r="L21" s="1"/>
      <c r="N21" t="s">
        <v>59</v>
      </c>
    </row>
    <row r="22" spans="1:14" x14ac:dyDescent="0.2">
      <c r="A22" s="1" t="s">
        <v>28</v>
      </c>
      <c r="B22">
        <v>6438311197</v>
      </c>
      <c r="C22" s="2" t="s">
        <v>60</v>
      </c>
      <c r="D22" s="3">
        <v>0</v>
      </c>
      <c r="E22" s="3">
        <v>0</v>
      </c>
      <c r="F22" s="3">
        <f t="shared" si="0"/>
        <v>0</v>
      </c>
      <c r="G22" s="11">
        <f>YEAR(TabFornitori[[#This Row],[Data doc.]])</f>
        <v>2024</v>
      </c>
      <c r="H22" s="1" t="s">
        <v>24</v>
      </c>
      <c r="I22" s="1"/>
      <c r="J22" s="33">
        <v>0.05</v>
      </c>
      <c r="K22" s="3">
        <f>TabFornitori[[#This Row],[Totale doc]]*TabFornitori[[#This Row],[Incidenza Commessa]]</f>
        <v>0</v>
      </c>
      <c r="L22" s="1"/>
    </row>
    <row r="23" spans="1:14" x14ac:dyDescent="0.2">
      <c r="A23" s="1" t="s">
        <v>28</v>
      </c>
      <c r="B23">
        <v>6438311198</v>
      </c>
      <c r="C23" s="2" t="s">
        <v>60</v>
      </c>
      <c r="D23" s="3">
        <v>0</v>
      </c>
      <c r="E23" s="3">
        <v>0</v>
      </c>
      <c r="F23" s="3">
        <f t="shared" si="0"/>
        <v>0</v>
      </c>
      <c r="G23" s="11">
        <f>YEAR(TabFornitori[[#This Row],[Data doc.]])</f>
        <v>2024</v>
      </c>
      <c r="H23" s="1" t="s">
        <v>24</v>
      </c>
      <c r="I23" s="1"/>
      <c r="J23" s="33">
        <v>0.05</v>
      </c>
      <c r="K23" s="3">
        <f>TabFornitori[[#This Row],[Totale doc]]*TabFornitori[[#This Row],[Incidenza Commessa]]</f>
        <v>0</v>
      </c>
      <c r="L23" s="1"/>
    </row>
    <row r="24" spans="1:14" x14ac:dyDescent="0.2">
      <c r="A24" s="1" t="s">
        <v>12</v>
      </c>
      <c r="B24">
        <v>11</v>
      </c>
      <c r="C24" s="2" t="s">
        <v>61</v>
      </c>
      <c r="D24" s="3">
        <v>472637.3</v>
      </c>
      <c r="E24" s="3">
        <v>47263.73</v>
      </c>
      <c r="F24" s="3">
        <f t="shared" si="0"/>
        <v>519901.02999999997</v>
      </c>
      <c r="G24" s="11">
        <f>YEAR(TabFornitori[[#This Row],[Data doc.]])</f>
        <v>2024</v>
      </c>
      <c r="H24" s="1" t="s">
        <v>14</v>
      </c>
      <c r="I24" s="1"/>
      <c r="J24" s="33">
        <v>1</v>
      </c>
      <c r="K24" s="3">
        <f>TabFornitori[[#This Row],[Totale doc]]*TabFornitori[[#This Row],[Incidenza Commessa]]</f>
        <v>519901.02999999997</v>
      </c>
      <c r="L24" s="1"/>
    </row>
    <row r="25" spans="1:14" x14ac:dyDescent="0.2">
      <c r="A25" s="1" t="s">
        <v>47</v>
      </c>
      <c r="B25" t="s">
        <v>62</v>
      </c>
      <c r="C25" s="2" t="s">
        <v>63</v>
      </c>
      <c r="D25" s="3">
        <v>8.52</v>
      </c>
      <c r="E25" s="3">
        <v>1.87</v>
      </c>
      <c r="F25" s="3">
        <f t="shared" si="0"/>
        <v>10.39</v>
      </c>
      <c r="G25" s="11">
        <f>YEAR(TabFornitori[[#This Row],[Data doc.]])</f>
        <v>2024</v>
      </c>
      <c r="H25" s="1" t="s">
        <v>37</v>
      </c>
      <c r="I25" s="1"/>
      <c r="J25" s="33">
        <v>0.05</v>
      </c>
      <c r="K25" s="3">
        <f>TabFornitori[[#This Row],[Totale doc]]*TabFornitori[[#This Row],[Incidenza Commessa]]</f>
        <v>0.51950000000000007</v>
      </c>
      <c r="L25" s="1"/>
    </row>
    <row r="26" spans="1:14" x14ac:dyDescent="0.2">
      <c r="A26" s="1" t="s">
        <v>35</v>
      </c>
      <c r="B26">
        <v>410</v>
      </c>
      <c r="C26" s="2" t="s">
        <v>64</v>
      </c>
      <c r="D26" s="3">
        <v>300</v>
      </c>
      <c r="E26" s="3">
        <v>66</v>
      </c>
      <c r="F26" s="3">
        <f t="shared" si="0"/>
        <v>366</v>
      </c>
      <c r="G26" s="11">
        <f>YEAR(TabFornitori[[#This Row],[Data doc.]])</f>
        <v>2024</v>
      </c>
      <c r="H26" s="1" t="s">
        <v>37</v>
      </c>
      <c r="I26" s="1"/>
      <c r="J26" s="33">
        <v>0.05</v>
      </c>
      <c r="K26" s="3">
        <f>TabFornitori[[#This Row],[Totale doc]]*TabFornitori[[#This Row],[Incidenza Commessa]]</f>
        <v>18.3</v>
      </c>
      <c r="L26" s="1"/>
    </row>
    <row r="27" spans="1:14" x14ac:dyDescent="0.2">
      <c r="A27" s="1" t="s">
        <v>65</v>
      </c>
      <c r="B27" t="s">
        <v>66</v>
      </c>
      <c r="C27" s="2" t="s">
        <v>67</v>
      </c>
      <c r="D27" s="3">
        <v>10400</v>
      </c>
      <c r="E27" s="3">
        <v>2288</v>
      </c>
      <c r="F27" s="3">
        <f t="shared" si="0"/>
        <v>12688</v>
      </c>
      <c r="G27" s="11">
        <f>YEAR(TabFornitori[[#This Row],[Data doc.]])</f>
        <v>2024</v>
      </c>
      <c r="H27" s="1" t="s">
        <v>17</v>
      </c>
      <c r="I27" s="1"/>
      <c r="J27" s="33">
        <v>0.05</v>
      </c>
      <c r="K27" s="3">
        <f>TabFornitori[[#This Row],[Totale doc]]*TabFornitori[[#This Row],[Incidenza Commessa]]</f>
        <v>634.40000000000009</v>
      </c>
      <c r="L27" s="1"/>
    </row>
    <row r="28" spans="1:14" x14ac:dyDescent="0.2">
      <c r="A28" s="1" t="s">
        <v>68</v>
      </c>
      <c r="B28" t="s">
        <v>69</v>
      </c>
      <c r="C28" s="2" t="s">
        <v>70</v>
      </c>
      <c r="D28" s="3">
        <v>1080</v>
      </c>
      <c r="E28" s="3">
        <v>237.6</v>
      </c>
      <c r="F28" s="3">
        <f t="shared" si="0"/>
        <v>1317.6</v>
      </c>
      <c r="G28" s="11">
        <f>YEAR(TabFornitori[[#This Row],[Data doc.]])</f>
        <v>2024</v>
      </c>
      <c r="H28" s="1" t="s">
        <v>14</v>
      </c>
      <c r="I28" s="1"/>
      <c r="J28" s="33">
        <v>1</v>
      </c>
      <c r="K28" s="3">
        <f>TabFornitori[[#This Row],[Totale doc]]*TabFornitori[[#This Row],[Incidenza Commessa]]</f>
        <v>1317.6</v>
      </c>
      <c r="L28" s="1"/>
    </row>
    <row r="29" spans="1:14" x14ac:dyDescent="0.2">
      <c r="A29" s="1" t="s">
        <v>21</v>
      </c>
      <c r="B29" t="s">
        <v>71</v>
      </c>
      <c r="C29" s="2" t="s">
        <v>72</v>
      </c>
      <c r="D29" s="3">
        <v>149.82</v>
      </c>
      <c r="E29" s="3">
        <v>6.01</v>
      </c>
      <c r="F29" s="3">
        <f t="shared" si="0"/>
        <v>155.82999999999998</v>
      </c>
      <c r="G29" s="11">
        <f>YEAR(TabFornitori[[#This Row],[Data doc.]])</f>
        <v>2024</v>
      </c>
      <c r="H29" s="1" t="s">
        <v>24</v>
      </c>
      <c r="I29" s="1"/>
      <c r="J29" s="33">
        <v>0.05</v>
      </c>
      <c r="K29" s="3">
        <f>TabFornitori[[#This Row],[Totale doc]]*TabFornitori[[#This Row],[Incidenza Commessa]]</f>
        <v>7.7914999999999992</v>
      </c>
      <c r="L29" s="1"/>
    </row>
    <row r="30" spans="1:14" x14ac:dyDescent="0.2">
      <c r="A30" s="1" t="s">
        <v>73</v>
      </c>
      <c r="B30">
        <v>24</v>
      </c>
      <c r="C30" s="2" t="s">
        <v>74</v>
      </c>
      <c r="D30" s="3">
        <v>45045</v>
      </c>
      <c r="E30" s="3">
        <v>9909.9</v>
      </c>
      <c r="F30" s="3">
        <f t="shared" si="0"/>
        <v>54954.9</v>
      </c>
      <c r="G30" s="11">
        <f>YEAR(TabFornitori[[#This Row],[Data doc.]])</f>
        <v>2024</v>
      </c>
      <c r="H30" s="1" t="s">
        <v>17</v>
      </c>
      <c r="I30" s="1"/>
      <c r="J30" s="33">
        <v>0.05</v>
      </c>
      <c r="K30" s="3">
        <f>TabFornitori[[#This Row],[Totale doc]]*TabFornitori[[#This Row],[Incidenza Commessa]]</f>
        <v>2747.7450000000003</v>
      </c>
      <c r="L30" s="1"/>
    </row>
    <row r="31" spans="1:14" x14ac:dyDescent="0.2">
      <c r="A31" s="1" t="s">
        <v>75</v>
      </c>
      <c r="B31" t="s">
        <v>76</v>
      </c>
      <c r="C31" s="2" t="s">
        <v>74</v>
      </c>
      <c r="D31" s="3">
        <v>12584</v>
      </c>
      <c r="E31" s="3">
        <v>2768.48</v>
      </c>
      <c r="F31" s="3">
        <f t="shared" si="0"/>
        <v>15352.48</v>
      </c>
      <c r="G31" s="11">
        <f>YEAR(TabFornitori[[#This Row],[Data doc.]])</f>
        <v>2024</v>
      </c>
      <c r="H31" s="1" t="s">
        <v>17</v>
      </c>
      <c r="I31" s="1"/>
      <c r="J31" s="33">
        <v>0.05</v>
      </c>
      <c r="K31" s="3">
        <f>TabFornitori[[#This Row],[Totale doc]]*TabFornitori[[#This Row],[Incidenza Commessa]]</f>
        <v>767.62400000000002</v>
      </c>
      <c r="L31" s="1"/>
    </row>
    <row r="32" spans="1:14" x14ac:dyDescent="0.2">
      <c r="A32" s="1" t="s">
        <v>77</v>
      </c>
      <c r="B32">
        <v>32</v>
      </c>
      <c r="C32" s="2" t="s">
        <v>72</v>
      </c>
      <c r="D32" s="3">
        <v>2814.27</v>
      </c>
      <c r="E32" s="3">
        <v>457.6</v>
      </c>
      <c r="F32" s="3">
        <f t="shared" si="0"/>
        <v>3271.87</v>
      </c>
      <c r="G32" s="11">
        <f>YEAR(TabFornitori[[#This Row],[Data doc.]])</f>
        <v>2024</v>
      </c>
      <c r="H32" s="1" t="s">
        <v>17</v>
      </c>
      <c r="I32" s="1"/>
      <c r="J32" s="33">
        <v>0.05</v>
      </c>
      <c r="K32" s="3">
        <f>TabFornitori[[#This Row],[Totale doc]]*TabFornitori[[#This Row],[Incidenza Commessa]]</f>
        <v>163.59350000000001</v>
      </c>
      <c r="L32" s="1"/>
    </row>
    <row r="33" spans="1:12" x14ac:dyDescent="0.2">
      <c r="A33" s="1" t="s">
        <v>78</v>
      </c>
      <c r="B33">
        <v>41</v>
      </c>
      <c r="C33" s="2" t="s">
        <v>79</v>
      </c>
      <c r="D33" s="3">
        <v>3000</v>
      </c>
      <c r="E33" s="3">
        <v>660</v>
      </c>
      <c r="F33" s="3">
        <f t="shared" si="0"/>
        <v>3660</v>
      </c>
      <c r="G33" s="11">
        <f>YEAR(TabFornitori[[#This Row],[Data doc.]])</f>
        <v>2024</v>
      </c>
      <c r="H33" s="1" t="s">
        <v>17</v>
      </c>
      <c r="I33" s="1"/>
      <c r="J33" s="33">
        <v>0.05</v>
      </c>
      <c r="K33" s="3">
        <f>TabFornitori[[#This Row],[Totale doc]]*TabFornitori[[#This Row],[Incidenza Commessa]]</f>
        <v>183</v>
      </c>
      <c r="L33" s="1"/>
    </row>
    <row r="34" spans="1:12" x14ac:dyDescent="0.2">
      <c r="A34" s="1" t="s">
        <v>80</v>
      </c>
      <c r="B34">
        <v>494</v>
      </c>
      <c r="C34" s="2" t="s">
        <v>81</v>
      </c>
      <c r="D34" s="3">
        <v>5319.76</v>
      </c>
      <c r="E34" s="3">
        <v>882.61</v>
      </c>
      <c r="F34" s="3">
        <f t="shared" ref="F34:F65" si="1">SUM(E34,D34)</f>
        <v>6202.37</v>
      </c>
      <c r="G34" s="11">
        <f>YEAR(TabFornitori[[#This Row],[Data doc.]])</f>
        <v>2024</v>
      </c>
      <c r="H34" s="1" t="s">
        <v>17</v>
      </c>
      <c r="I34" s="1"/>
      <c r="J34" s="33">
        <v>0.05</v>
      </c>
      <c r="K34" s="3">
        <f>TabFornitori[[#This Row],[Totale doc]]*TabFornitori[[#This Row],[Incidenza Commessa]]</f>
        <v>310.11850000000004</v>
      </c>
      <c r="L34" s="1"/>
    </row>
    <row r="35" spans="1:12" x14ac:dyDescent="0.2">
      <c r="A35" s="1" t="s">
        <v>82</v>
      </c>
      <c r="B35" t="s">
        <v>83</v>
      </c>
      <c r="C35" s="2" t="s">
        <v>81</v>
      </c>
      <c r="D35" s="3">
        <v>852000</v>
      </c>
      <c r="E35" s="3">
        <v>187440</v>
      </c>
      <c r="F35" s="3">
        <f t="shared" si="1"/>
        <v>1039440</v>
      </c>
      <c r="G35" s="11">
        <f>YEAR(TabFornitori[[#This Row],[Data doc.]])</f>
        <v>2024</v>
      </c>
      <c r="H35" s="1" t="s">
        <v>84</v>
      </c>
      <c r="I35" s="1"/>
      <c r="J35" s="33">
        <v>0.05</v>
      </c>
      <c r="K35" s="3">
        <f>TabFornitori[[#This Row],[Totale doc]]*TabFornitori[[#This Row],[Incidenza Commessa]]</f>
        <v>51972</v>
      </c>
      <c r="L35" s="1"/>
    </row>
    <row r="36" spans="1:12" x14ac:dyDescent="0.2">
      <c r="A36" s="1" t="s">
        <v>80</v>
      </c>
      <c r="B36">
        <v>51</v>
      </c>
      <c r="C36" s="2" t="s">
        <v>85</v>
      </c>
      <c r="D36" s="3">
        <v>108283.08</v>
      </c>
      <c r="E36" s="3">
        <v>1265.47</v>
      </c>
      <c r="F36" s="3">
        <f t="shared" si="1"/>
        <v>109548.55</v>
      </c>
      <c r="G36" s="11">
        <f>YEAR(TabFornitori[[#This Row],[Data doc.]])</f>
        <v>2024</v>
      </c>
      <c r="H36" s="1" t="s">
        <v>17</v>
      </c>
      <c r="I36" s="1"/>
      <c r="J36" s="33">
        <v>0.05</v>
      </c>
      <c r="K36" s="3">
        <f>TabFornitori[[#This Row],[Totale doc]]*TabFornitori[[#This Row],[Incidenza Commessa]]</f>
        <v>5477.4275000000007</v>
      </c>
      <c r="L36" s="1"/>
    </row>
    <row r="37" spans="1:12" x14ac:dyDescent="0.2">
      <c r="A37" s="1" t="s">
        <v>12</v>
      </c>
      <c r="B37">
        <v>60</v>
      </c>
      <c r="C37" s="2">
        <v>45900</v>
      </c>
      <c r="D37" s="3">
        <v>4293.9399999999996</v>
      </c>
      <c r="E37" s="3">
        <v>429.39</v>
      </c>
      <c r="F37" s="3">
        <f t="shared" si="1"/>
        <v>4723.33</v>
      </c>
      <c r="G37" s="11">
        <f>YEAR(TabFornitori[[#This Row],[Data doc.]])</f>
        <v>2025</v>
      </c>
      <c r="H37" s="1" t="s">
        <v>14</v>
      </c>
      <c r="I37" s="1"/>
      <c r="J37" s="33">
        <v>1</v>
      </c>
      <c r="K37" s="3">
        <f>TabFornitori[[#This Row],[Totale doc]]*TabFornitori[[#This Row],[Incidenza Commessa]]</f>
        <v>4723.33</v>
      </c>
      <c r="L37" s="1"/>
    </row>
    <row r="38" spans="1:12" ht="15" customHeight="1" x14ac:dyDescent="0.25">
      <c r="A38" s="1" t="s">
        <v>12</v>
      </c>
      <c r="B38">
        <v>59</v>
      </c>
      <c r="C38" s="2">
        <v>45900</v>
      </c>
      <c r="D38" s="3">
        <v>80846.87</v>
      </c>
      <c r="E38" s="4">
        <v>8084.69</v>
      </c>
      <c r="F38" s="3">
        <f t="shared" si="1"/>
        <v>88931.56</v>
      </c>
      <c r="G38" s="11">
        <f>YEAR(TabFornitori[[#This Row],[Data doc.]])</f>
        <v>2025</v>
      </c>
      <c r="H38" s="1" t="s">
        <v>14</v>
      </c>
      <c r="I38" s="1"/>
      <c r="J38" s="33">
        <v>1</v>
      </c>
      <c r="K38" s="3">
        <f>TabFornitori[[#This Row],[Totale doc]]*TabFornitori[[#This Row],[Incidenza Commessa]]</f>
        <v>88931.56</v>
      </c>
      <c r="L38" s="1"/>
    </row>
    <row r="39" spans="1:12" x14ac:dyDescent="0.2">
      <c r="A39" s="1" t="s">
        <v>12</v>
      </c>
      <c r="B39">
        <v>58</v>
      </c>
      <c r="C39" s="2">
        <v>45869</v>
      </c>
      <c r="D39" s="3">
        <v>2855.11</v>
      </c>
      <c r="E39" s="3">
        <v>628.12</v>
      </c>
      <c r="F39" s="3">
        <f t="shared" si="1"/>
        <v>3483.23</v>
      </c>
      <c r="G39" s="11">
        <f>YEAR(TabFornitori[[#This Row],[Data doc.]])</f>
        <v>2025</v>
      </c>
      <c r="H39" s="1" t="s">
        <v>14</v>
      </c>
      <c r="I39" s="1"/>
      <c r="J39" s="33">
        <v>1</v>
      </c>
      <c r="K39" s="3">
        <f>TabFornitori[[#This Row],[Totale doc]]*TabFornitori[[#This Row],[Incidenza Commessa]]</f>
        <v>3483.23</v>
      </c>
      <c r="L39" s="1"/>
    </row>
    <row r="40" spans="1:12" x14ac:dyDescent="0.2">
      <c r="A40" s="1" t="s">
        <v>12</v>
      </c>
      <c r="B40">
        <v>57</v>
      </c>
      <c r="C40" s="2">
        <v>45869</v>
      </c>
      <c r="D40" s="3">
        <v>4626.5</v>
      </c>
      <c r="E40" s="3">
        <v>462.65</v>
      </c>
      <c r="F40" s="3">
        <f t="shared" si="1"/>
        <v>5089.1499999999996</v>
      </c>
      <c r="G40" s="11">
        <f>YEAR(TabFornitori[[#This Row],[Data doc.]])</f>
        <v>2025</v>
      </c>
      <c r="H40" s="1" t="s">
        <v>14</v>
      </c>
      <c r="I40" s="1"/>
      <c r="J40" s="33">
        <v>1</v>
      </c>
      <c r="K40" s="3">
        <f>TabFornitori[[#This Row],[Totale doc]]*TabFornitori[[#This Row],[Incidenza Commessa]]</f>
        <v>5089.1499999999996</v>
      </c>
      <c r="L40" s="1"/>
    </row>
    <row r="41" spans="1:12" x14ac:dyDescent="0.2">
      <c r="A41" s="1" t="s">
        <v>12</v>
      </c>
      <c r="B41">
        <v>56</v>
      </c>
      <c r="C41" s="2">
        <v>45869</v>
      </c>
      <c r="D41" s="3">
        <v>65211.95</v>
      </c>
      <c r="E41" s="3">
        <v>6521.2</v>
      </c>
      <c r="F41" s="3">
        <f t="shared" si="1"/>
        <v>71733.149999999994</v>
      </c>
      <c r="G41" s="11">
        <f>YEAR(TabFornitori[[#This Row],[Data doc.]])</f>
        <v>2025</v>
      </c>
      <c r="H41" s="1" t="s">
        <v>14</v>
      </c>
      <c r="I41" s="1"/>
      <c r="J41" s="33">
        <v>1</v>
      </c>
      <c r="K41" s="3">
        <f>TabFornitori[[#This Row],[Totale doc]]*TabFornitori[[#This Row],[Incidenza Commessa]]</f>
        <v>71733.149999999994</v>
      </c>
      <c r="L41" s="1"/>
    </row>
    <row r="42" spans="1:12" x14ac:dyDescent="0.2">
      <c r="A42" s="1" t="s">
        <v>28</v>
      </c>
      <c r="B42" t="s">
        <v>86</v>
      </c>
      <c r="C42" s="2">
        <v>45916</v>
      </c>
      <c r="D42" s="3">
        <v>80</v>
      </c>
      <c r="E42" s="3">
        <v>17.600000000000001</v>
      </c>
      <c r="F42" s="3">
        <f t="shared" si="1"/>
        <v>97.6</v>
      </c>
      <c r="G42" s="11">
        <f>YEAR(TabFornitori[[#This Row],[Data doc.]])</f>
        <v>2025</v>
      </c>
      <c r="H42" s="1" t="s">
        <v>24</v>
      </c>
      <c r="I42" s="1"/>
      <c r="J42" s="33">
        <v>0.05</v>
      </c>
      <c r="K42" s="3">
        <f>TabFornitori[[#This Row],[Totale doc]]*TabFornitori[[#This Row],[Incidenza Commessa]]</f>
        <v>4.88</v>
      </c>
      <c r="L42" s="1"/>
    </row>
    <row r="43" spans="1:12" x14ac:dyDescent="0.2">
      <c r="A43" s="1" t="s">
        <v>21</v>
      </c>
      <c r="B43" t="s">
        <v>87</v>
      </c>
      <c r="C43" s="2" t="s">
        <v>88</v>
      </c>
      <c r="D43" s="3">
        <v>80.260000000000005</v>
      </c>
      <c r="E43" s="3">
        <v>8.0299999999999994</v>
      </c>
      <c r="F43" s="3">
        <f t="shared" si="1"/>
        <v>88.29</v>
      </c>
      <c r="G43" s="11">
        <f>YEAR(TabFornitori[[#This Row],[Data doc.]])</f>
        <v>2025</v>
      </c>
      <c r="H43" s="1" t="s">
        <v>24</v>
      </c>
      <c r="I43" s="1"/>
      <c r="J43" s="33">
        <v>0.05</v>
      </c>
      <c r="K43" s="3">
        <f>TabFornitori[[#This Row],[Totale doc]]*TabFornitori[[#This Row],[Incidenza Commessa]]</f>
        <v>4.4145000000000003</v>
      </c>
      <c r="L43" s="1"/>
    </row>
    <row r="44" spans="1:12" x14ac:dyDescent="0.2">
      <c r="A44" s="1" t="s">
        <v>21</v>
      </c>
      <c r="B44" t="s">
        <v>89</v>
      </c>
      <c r="C44" s="2" t="s">
        <v>88</v>
      </c>
      <c r="D44" s="3">
        <v>136.11000000000001</v>
      </c>
      <c r="E44" s="3">
        <v>13.61</v>
      </c>
      <c r="F44" s="3">
        <f t="shared" si="1"/>
        <v>149.72000000000003</v>
      </c>
      <c r="G44" s="11">
        <f>YEAR(TabFornitori[[#This Row],[Data doc.]])</f>
        <v>2025</v>
      </c>
      <c r="H44" s="1" t="s">
        <v>24</v>
      </c>
      <c r="I44" s="1"/>
      <c r="J44" s="33">
        <v>0.05</v>
      </c>
      <c r="K44" s="3">
        <f>TabFornitori[[#This Row],[Totale doc]]*TabFornitori[[#This Row],[Incidenza Commessa]]</f>
        <v>7.4860000000000015</v>
      </c>
      <c r="L44" s="1"/>
    </row>
    <row r="45" spans="1:12" x14ac:dyDescent="0.2">
      <c r="A45" s="1" t="s">
        <v>31</v>
      </c>
      <c r="B45" t="s">
        <v>90</v>
      </c>
      <c r="C45" s="2">
        <v>45910</v>
      </c>
      <c r="D45" s="3">
        <v>119.19</v>
      </c>
      <c r="E45" s="3">
        <v>26.22</v>
      </c>
      <c r="F45" s="3">
        <f t="shared" si="1"/>
        <v>145.41</v>
      </c>
      <c r="G45" s="11">
        <f>YEAR(TabFornitori[[#This Row],[Data doc.]])</f>
        <v>2025</v>
      </c>
      <c r="H45" s="1" t="s">
        <v>24</v>
      </c>
      <c r="I45" s="1"/>
      <c r="J45" s="33">
        <v>0.05</v>
      </c>
      <c r="K45" s="3">
        <f>TabFornitori[[#This Row],[Totale doc]]*TabFornitori[[#This Row],[Incidenza Commessa]]</f>
        <v>7.2705000000000002</v>
      </c>
      <c r="L45" s="1"/>
    </row>
    <row r="46" spans="1:12" x14ac:dyDescent="0.2">
      <c r="A46" s="1" t="s">
        <v>91</v>
      </c>
      <c r="B46" t="s">
        <v>92</v>
      </c>
      <c r="C46" s="2">
        <v>45906</v>
      </c>
      <c r="D46" s="3">
        <v>4000</v>
      </c>
      <c r="E46" s="3">
        <v>880</v>
      </c>
      <c r="F46" s="3">
        <f t="shared" si="1"/>
        <v>4880</v>
      </c>
      <c r="G46" s="11">
        <f>YEAR(TabFornitori[[#This Row],[Data doc.]])</f>
        <v>2025</v>
      </c>
      <c r="H46" s="1" t="s">
        <v>17</v>
      </c>
      <c r="I46" s="1"/>
      <c r="J46" s="33">
        <v>0.05</v>
      </c>
      <c r="K46" s="3">
        <f>TabFornitori[[#This Row],[Totale doc]]*TabFornitori[[#This Row],[Incidenza Commessa]]</f>
        <v>244</v>
      </c>
      <c r="L46" s="1"/>
    </row>
    <row r="47" spans="1:12" x14ac:dyDescent="0.2">
      <c r="A47" s="1" t="s">
        <v>91</v>
      </c>
      <c r="B47" t="s">
        <v>93</v>
      </c>
      <c r="C47" s="2">
        <v>45906</v>
      </c>
      <c r="D47" s="3">
        <v>4000</v>
      </c>
      <c r="E47" s="3">
        <v>880</v>
      </c>
      <c r="F47" s="3">
        <f t="shared" si="1"/>
        <v>4880</v>
      </c>
      <c r="G47" s="11">
        <f>YEAR(TabFornitori[[#This Row],[Data doc.]])</f>
        <v>2025</v>
      </c>
      <c r="H47" s="1" t="s">
        <v>17</v>
      </c>
      <c r="I47" s="1"/>
      <c r="J47" s="33">
        <v>0.05</v>
      </c>
      <c r="K47" s="3">
        <f>TabFornitori[[#This Row],[Totale doc]]*TabFornitori[[#This Row],[Incidenza Commessa]]</f>
        <v>244</v>
      </c>
      <c r="L47" s="1"/>
    </row>
    <row r="48" spans="1:12" x14ac:dyDescent="0.2">
      <c r="A48" s="1" t="s">
        <v>91</v>
      </c>
      <c r="B48" t="s">
        <v>94</v>
      </c>
      <c r="C48" s="2">
        <v>45906</v>
      </c>
      <c r="D48" s="3">
        <v>4000</v>
      </c>
      <c r="E48" s="3">
        <v>880</v>
      </c>
      <c r="F48" s="3">
        <f t="shared" si="1"/>
        <v>4880</v>
      </c>
      <c r="G48" s="11">
        <f>YEAR(TabFornitori[[#This Row],[Data doc.]])</f>
        <v>2025</v>
      </c>
      <c r="H48" s="1" t="s">
        <v>17</v>
      </c>
      <c r="I48" s="1"/>
      <c r="J48" s="33">
        <v>0.05</v>
      </c>
      <c r="K48" s="3">
        <f>TabFornitori[[#This Row],[Totale doc]]*TabFornitori[[#This Row],[Incidenza Commessa]]</f>
        <v>244</v>
      </c>
      <c r="L48" s="1"/>
    </row>
    <row r="49" spans="1:12" x14ac:dyDescent="0.2">
      <c r="A49" s="1" t="s">
        <v>95</v>
      </c>
      <c r="B49" t="s">
        <v>96</v>
      </c>
      <c r="C49" s="2">
        <v>45905</v>
      </c>
      <c r="D49" s="3">
        <v>98.72</v>
      </c>
      <c r="E49" s="3">
        <v>21.72</v>
      </c>
      <c r="F49" s="3">
        <f t="shared" si="1"/>
        <v>120.44</v>
      </c>
      <c r="G49" s="11">
        <f>YEAR(TabFornitori[[#This Row],[Data doc.]])</f>
        <v>2025</v>
      </c>
      <c r="H49" s="1" t="s">
        <v>14</v>
      </c>
      <c r="I49" s="1"/>
      <c r="J49" s="33">
        <v>1</v>
      </c>
      <c r="K49" s="3">
        <f>TabFornitori[[#This Row],[Totale doc]]*TabFornitori[[#This Row],[Incidenza Commessa]]</f>
        <v>120.44</v>
      </c>
      <c r="L49" s="1"/>
    </row>
    <row r="50" spans="1:12" x14ac:dyDescent="0.2">
      <c r="A50" s="1" t="s">
        <v>18</v>
      </c>
      <c r="B50" t="s">
        <v>97</v>
      </c>
      <c r="C50" s="2">
        <v>45901</v>
      </c>
      <c r="D50" s="3">
        <v>1000</v>
      </c>
      <c r="E50" s="3">
        <v>220</v>
      </c>
      <c r="F50" s="3">
        <f t="shared" si="1"/>
        <v>1220</v>
      </c>
      <c r="G50" s="11">
        <f>YEAR(TabFornitori[[#This Row],[Data doc.]])</f>
        <v>2025</v>
      </c>
      <c r="H50" s="1" t="s">
        <v>20</v>
      </c>
      <c r="I50" s="1"/>
      <c r="J50" s="33">
        <v>0.05</v>
      </c>
      <c r="K50" s="3">
        <f>TabFornitori[[#This Row],[Totale doc]]*TabFornitori[[#This Row],[Incidenza Commessa]]</f>
        <v>61</v>
      </c>
      <c r="L50" s="1"/>
    </row>
    <row r="51" spans="1:12" x14ac:dyDescent="0.2">
      <c r="A51" s="1" t="s">
        <v>98</v>
      </c>
      <c r="B51" t="s">
        <v>99</v>
      </c>
      <c r="C51" s="2" t="s">
        <v>100</v>
      </c>
      <c r="D51" s="3">
        <v>270.52999999999997</v>
      </c>
      <c r="E51" s="3">
        <v>59.52</v>
      </c>
      <c r="F51" s="3">
        <f t="shared" si="1"/>
        <v>330.04999999999995</v>
      </c>
      <c r="G51" s="11">
        <f>YEAR(TabFornitori[[#This Row],[Data doc.]])</f>
        <v>2025</v>
      </c>
      <c r="H51" s="1" t="s">
        <v>14</v>
      </c>
      <c r="I51" s="1"/>
      <c r="J51" s="33">
        <v>1</v>
      </c>
      <c r="K51" s="3">
        <f>TabFornitori[[#This Row],[Totale doc]]*TabFornitori[[#This Row],[Incidenza Commessa]]</f>
        <v>330.04999999999995</v>
      </c>
      <c r="L51" s="1"/>
    </row>
    <row r="52" spans="1:12" x14ac:dyDescent="0.2">
      <c r="A52" s="1" t="s">
        <v>101</v>
      </c>
      <c r="B52" t="s">
        <v>102</v>
      </c>
      <c r="C52" s="2">
        <v>45897</v>
      </c>
      <c r="D52" s="3">
        <v>50</v>
      </c>
      <c r="E52" s="3">
        <v>0</v>
      </c>
      <c r="F52" s="3">
        <f t="shared" si="1"/>
        <v>50</v>
      </c>
      <c r="G52" s="11">
        <f>YEAR(TabFornitori[[#This Row],[Data doc.]])</f>
        <v>2025</v>
      </c>
      <c r="H52" s="1" t="s">
        <v>17</v>
      </c>
      <c r="I52" s="1"/>
      <c r="J52" s="33">
        <v>0.05</v>
      </c>
      <c r="K52" s="3">
        <f>TabFornitori[[#This Row],[Totale doc]]*TabFornitori[[#This Row],[Incidenza Commessa]]</f>
        <v>2.5</v>
      </c>
      <c r="L52" s="1"/>
    </row>
    <row r="53" spans="1:12" x14ac:dyDescent="0.2">
      <c r="A53" s="1" t="s">
        <v>47</v>
      </c>
      <c r="B53" t="s">
        <v>103</v>
      </c>
      <c r="C53" s="2">
        <v>45896</v>
      </c>
      <c r="D53" s="3">
        <v>3.23</v>
      </c>
      <c r="E53" s="3">
        <v>0.71</v>
      </c>
      <c r="F53" s="3">
        <f t="shared" si="1"/>
        <v>3.94</v>
      </c>
      <c r="G53" s="11">
        <f>YEAR(TabFornitori[[#This Row],[Data doc.]])</f>
        <v>2025</v>
      </c>
      <c r="H53" s="1" t="s">
        <v>37</v>
      </c>
      <c r="I53" s="1"/>
      <c r="J53" s="33">
        <v>0.05</v>
      </c>
      <c r="K53" s="3">
        <f>TabFornitori[[#This Row],[Totale doc]]*TabFornitori[[#This Row],[Incidenza Commessa]]</f>
        <v>0.19700000000000001</v>
      </c>
      <c r="L53" s="1"/>
    </row>
    <row r="54" spans="1:12" x14ac:dyDescent="0.2">
      <c r="A54" s="1" t="s">
        <v>104</v>
      </c>
      <c r="B54" t="s">
        <v>105</v>
      </c>
      <c r="C54" s="2">
        <v>45869</v>
      </c>
      <c r="D54" s="3">
        <v>326.10000000000002</v>
      </c>
      <c r="E54" s="3">
        <v>71.739999999999995</v>
      </c>
      <c r="F54" s="3">
        <f t="shared" si="1"/>
        <v>397.84000000000003</v>
      </c>
      <c r="G54" s="11">
        <f>YEAR(TabFornitori[[#This Row],[Data doc.]])</f>
        <v>2025</v>
      </c>
      <c r="H54" s="1" t="s">
        <v>14</v>
      </c>
      <c r="I54" s="1"/>
      <c r="J54" s="33">
        <v>1</v>
      </c>
      <c r="K54" s="3">
        <f>TabFornitori[[#This Row],[Totale doc]]*TabFornitori[[#This Row],[Incidenza Commessa]]</f>
        <v>397.84000000000003</v>
      </c>
      <c r="L54" s="1"/>
    </row>
    <row r="55" spans="1:12" x14ac:dyDescent="0.2">
      <c r="A55" s="1" t="s">
        <v>98</v>
      </c>
      <c r="B55" t="s">
        <v>106</v>
      </c>
      <c r="C55" s="2">
        <v>45869</v>
      </c>
      <c r="D55" s="3">
        <v>1395.08</v>
      </c>
      <c r="E55" s="3">
        <v>306.92</v>
      </c>
      <c r="F55" s="3">
        <f t="shared" si="1"/>
        <v>1702</v>
      </c>
      <c r="G55" s="11">
        <f>YEAR(TabFornitori[[#This Row],[Data doc.]])</f>
        <v>2025</v>
      </c>
      <c r="H55" s="1" t="s">
        <v>14</v>
      </c>
      <c r="I55" s="1"/>
      <c r="J55" s="33">
        <v>1</v>
      </c>
      <c r="K55" s="3">
        <f>TabFornitori[[#This Row],[Totale doc]]*TabFornitori[[#This Row],[Incidenza Commessa]]</f>
        <v>1702</v>
      </c>
      <c r="L55" s="1"/>
    </row>
    <row r="56" spans="1:12" x14ac:dyDescent="0.2">
      <c r="A56" s="1" t="s">
        <v>107</v>
      </c>
      <c r="B56" t="s">
        <v>108</v>
      </c>
      <c r="C56" s="2">
        <v>45876</v>
      </c>
      <c r="D56" s="3">
        <v>45000</v>
      </c>
      <c r="E56" s="3">
        <v>9900</v>
      </c>
      <c r="F56" s="3">
        <f t="shared" si="1"/>
        <v>54900</v>
      </c>
      <c r="G56" s="11">
        <f>YEAR(TabFornitori[[#This Row],[Data doc.]])</f>
        <v>2025</v>
      </c>
      <c r="H56" s="1" t="s">
        <v>14</v>
      </c>
      <c r="I56" s="1"/>
      <c r="J56" s="33">
        <v>1</v>
      </c>
      <c r="K56" s="3">
        <f>TabFornitori[[#This Row],[Totale doc]]*TabFornitori[[#This Row],[Incidenza Commessa]]</f>
        <v>54900</v>
      </c>
      <c r="L56" s="1"/>
    </row>
    <row r="57" spans="1:12" x14ac:dyDescent="0.2">
      <c r="A57" s="1" t="s">
        <v>18</v>
      </c>
      <c r="B57" t="s">
        <v>109</v>
      </c>
      <c r="C57" s="2">
        <v>45873</v>
      </c>
      <c r="D57" s="3">
        <v>1000</v>
      </c>
      <c r="E57" s="3">
        <v>220</v>
      </c>
      <c r="F57" s="3">
        <f t="shared" si="1"/>
        <v>1220</v>
      </c>
      <c r="G57" s="11">
        <f>YEAR(TabFornitori[[#This Row],[Data doc.]])</f>
        <v>2025</v>
      </c>
      <c r="H57" s="1" t="s">
        <v>20</v>
      </c>
      <c r="I57" s="1"/>
      <c r="J57" s="33">
        <v>0.05</v>
      </c>
      <c r="K57" s="3">
        <f>TabFornitori[[#This Row],[Totale doc]]*TabFornitori[[#This Row],[Incidenza Commessa]]</f>
        <v>61</v>
      </c>
      <c r="L57" s="1"/>
    </row>
    <row r="58" spans="1:12" x14ac:dyDescent="0.2">
      <c r="A58" s="1" t="s">
        <v>110</v>
      </c>
      <c r="B58" t="s">
        <v>111</v>
      </c>
      <c r="C58" s="2" t="s">
        <v>112</v>
      </c>
      <c r="D58" s="3">
        <v>15855.62</v>
      </c>
      <c r="E58" s="3">
        <v>3488.24</v>
      </c>
      <c r="F58" s="3">
        <f t="shared" si="1"/>
        <v>19343.86</v>
      </c>
      <c r="G58" s="11">
        <f>YEAR(TabFornitori[[#This Row],[Data doc.]])</f>
        <v>2025</v>
      </c>
      <c r="H58" s="1" t="s">
        <v>14</v>
      </c>
      <c r="I58" s="1"/>
      <c r="J58" s="33">
        <v>1</v>
      </c>
      <c r="K58" s="3">
        <f>TabFornitori[[#This Row],[Totale doc]]*TabFornitori[[#This Row],[Incidenza Commessa]]</f>
        <v>19343.86</v>
      </c>
      <c r="L58" s="1"/>
    </row>
    <row r="59" spans="1:12" x14ac:dyDescent="0.2">
      <c r="A59" s="1" t="s">
        <v>113</v>
      </c>
      <c r="B59">
        <v>5</v>
      </c>
      <c r="C59" s="2" t="s">
        <v>114</v>
      </c>
      <c r="D59" s="3">
        <v>2800</v>
      </c>
      <c r="E59" s="3">
        <v>0</v>
      </c>
      <c r="F59" s="3">
        <f t="shared" si="1"/>
        <v>2800</v>
      </c>
      <c r="G59" s="11">
        <f>YEAR(TabFornitori[[#This Row],[Data doc.]])</f>
        <v>2025</v>
      </c>
      <c r="H59" s="1" t="s">
        <v>115</v>
      </c>
      <c r="I59" s="1"/>
      <c r="J59" s="33">
        <v>0.05</v>
      </c>
      <c r="K59" s="3">
        <f>TabFornitori[[#This Row],[Totale doc]]*TabFornitori[[#This Row],[Incidenza Commessa]]</f>
        <v>140</v>
      </c>
      <c r="L59" s="1"/>
    </row>
    <row r="60" spans="1:12" x14ac:dyDescent="0.2">
      <c r="A60" s="1" t="s">
        <v>12</v>
      </c>
      <c r="B60">
        <v>48</v>
      </c>
      <c r="C60" s="2" t="s">
        <v>116</v>
      </c>
      <c r="D60" s="3">
        <v>32739.43</v>
      </c>
      <c r="E60" s="3">
        <v>3273.94</v>
      </c>
      <c r="F60" s="3">
        <f t="shared" si="1"/>
        <v>36013.370000000003</v>
      </c>
      <c r="G60" s="11">
        <f>YEAR(TabFornitori[[#This Row],[Data doc.]])</f>
        <v>2025</v>
      </c>
      <c r="H60" s="1" t="s">
        <v>14</v>
      </c>
      <c r="I60" s="1"/>
      <c r="J60" s="33">
        <v>1</v>
      </c>
      <c r="K60" s="3">
        <f>TabFornitori[[#This Row],[Totale doc]]*TabFornitori[[#This Row],[Incidenza Commessa]]</f>
        <v>36013.370000000003</v>
      </c>
      <c r="L60" s="1"/>
    </row>
    <row r="61" spans="1:12" x14ac:dyDescent="0.2">
      <c r="A61" s="1" t="s">
        <v>117</v>
      </c>
      <c r="B61">
        <v>230</v>
      </c>
      <c r="C61" s="2" t="s">
        <v>112</v>
      </c>
      <c r="D61" s="3">
        <v>312</v>
      </c>
      <c r="E61" s="3">
        <v>68.64</v>
      </c>
      <c r="F61" s="3">
        <f t="shared" si="1"/>
        <v>380.64</v>
      </c>
      <c r="G61" s="11">
        <f>YEAR(TabFornitori[[#This Row],[Data doc.]])</f>
        <v>2025</v>
      </c>
      <c r="H61" s="1" t="s">
        <v>17</v>
      </c>
      <c r="I61" s="1"/>
      <c r="J61" s="33">
        <v>0.05</v>
      </c>
      <c r="K61" s="3">
        <f>TabFornitori[[#This Row],[Totale doc]]*TabFornitori[[#This Row],[Incidenza Commessa]]</f>
        <v>19.032</v>
      </c>
      <c r="L61" s="1"/>
    </row>
    <row r="62" spans="1:12" x14ac:dyDescent="0.2">
      <c r="A62" s="1" t="s">
        <v>12</v>
      </c>
      <c r="B62">
        <v>49</v>
      </c>
      <c r="C62" s="2" t="s">
        <v>116</v>
      </c>
      <c r="D62" s="3">
        <v>8824.9699999999993</v>
      </c>
      <c r="E62" s="3">
        <v>882.5</v>
      </c>
      <c r="F62" s="3">
        <f t="shared" si="1"/>
        <v>9707.4699999999993</v>
      </c>
      <c r="G62" s="11">
        <f>YEAR(TabFornitori[[#This Row],[Data doc.]])</f>
        <v>2025</v>
      </c>
      <c r="H62" s="1" t="s">
        <v>14</v>
      </c>
      <c r="I62" s="1"/>
      <c r="J62" s="33">
        <v>1</v>
      </c>
      <c r="K62" s="3">
        <f>TabFornitori[[#This Row],[Totale doc]]*TabFornitori[[#This Row],[Incidenza Commessa]]</f>
        <v>9707.4699999999993</v>
      </c>
      <c r="L62" s="1"/>
    </row>
    <row r="63" spans="1:12" x14ac:dyDescent="0.2">
      <c r="A63" s="1" t="s">
        <v>12</v>
      </c>
      <c r="B63">
        <v>50</v>
      </c>
      <c r="C63" s="2" t="s">
        <v>116</v>
      </c>
      <c r="D63" s="3">
        <v>3182.29</v>
      </c>
      <c r="E63" s="3">
        <v>318.23</v>
      </c>
      <c r="F63" s="3">
        <f t="shared" si="1"/>
        <v>3500.52</v>
      </c>
      <c r="G63" s="11">
        <f>YEAR(TabFornitori[[#This Row],[Data doc.]])</f>
        <v>2025</v>
      </c>
      <c r="H63" s="1" t="s">
        <v>14</v>
      </c>
      <c r="I63" s="1"/>
      <c r="J63" s="33">
        <v>1</v>
      </c>
      <c r="K63" s="3">
        <f>TabFornitori[[#This Row],[Totale doc]]*TabFornitori[[#This Row],[Incidenza Commessa]]</f>
        <v>3500.52</v>
      </c>
      <c r="L63" s="1"/>
    </row>
    <row r="64" spans="1:12" x14ac:dyDescent="0.2">
      <c r="A64" s="1" t="s">
        <v>52</v>
      </c>
      <c r="B64" t="s">
        <v>118</v>
      </c>
      <c r="C64" s="2" t="s">
        <v>119</v>
      </c>
      <c r="D64" s="3">
        <v>13.52</v>
      </c>
      <c r="E64" s="3">
        <v>2.98</v>
      </c>
      <c r="F64" s="3">
        <f t="shared" si="1"/>
        <v>16.5</v>
      </c>
      <c r="G64" s="11">
        <f>YEAR(TabFornitori[[#This Row],[Data doc.]])</f>
        <v>2025</v>
      </c>
      <c r="H64" s="1" t="s">
        <v>37</v>
      </c>
      <c r="I64" s="1"/>
      <c r="J64" s="33">
        <v>0.05</v>
      </c>
      <c r="K64" s="3">
        <f>TabFornitori[[#This Row],[Totale doc]]*TabFornitori[[#This Row],[Incidenza Commessa]]</f>
        <v>0.82500000000000007</v>
      </c>
      <c r="L64" s="1"/>
    </row>
    <row r="65" spans="1:12" x14ac:dyDescent="0.2">
      <c r="A65" s="1" t="s">
        <v>73</v>
      </c>
      <c r="B65">
        <v>25</v>
      </c>
      <c r="C65" s="2" t="s">
        <v>119</v>
      </c>
      <c r="D65" s="3">
        <v>23100</v>
      </c>
      <c r="E65" s="3">
        <v>5082</v>
      </c>
      <c r="F65" s="3">
        <f t="shared" si="1"/>
        <v>28182</v>
      </c>
      <c r="G65" s="11">
        <f>YEAR(TabFornitori[[#This Row],[Data doc.]])</f>
        <v>2025</v>
      </c>
      <c r="H65" s="1" t="s">
        <v>17</v>
      </c>
      <c r="I65" s="1"/>
      <c r="J65" s="33">
        <v>0.05</v>
      </c>
      <c r="K65" s="3">
        <f>TabFornitori[[#This Row],[Totale doc]]*TabFornitori[[#This Row],[Incidenza Commessa]]</f>
        <v>1409.1000000000001</v>
      </c>
      <c r="L65" s="1"/>
    </row>
    <row r="66" spans="1:12" x14ac:dyDescent="0.2">
      <c r="A66" s="1" t="s">
        <v>75</v>
      </c>
      <c r="B66" t="s">
        <v>120</v>
      </c>
      <c r="C66" s="2" t="s">
        <v>119</v>
      </c>
      <c r="D66" s="3">
        <v>22014</v>
      </c>
      <c r="E66" s="3">
        <v>3963.96</v>
      </c>
      <c r="F66" s="3">
        <f t="shared" ref="F66:F97" si="2">SUM(E66,D66)</f>
        <v>25977.96</v>
      </c>
      <c r="G66" s="11">
        <f>YEAR(TabFornitori[[#This Row],[Data doc.]])</f>
        <v>2025</v>
      </c>
      <c r="H66" s="1" t="s">
        <v>17</v>
      </c>
      <c r="I66" s="1"/>
      <c r="J66" s="33">
        <v>0.05</v>
      </c>
      <c r="K66" s="3">
        <f>TabFornitori[[#This Row],[Totale doc]]*TabFornitori[[#This Row],[Incidenza Commessa]]</f>
        <v>1298.8980000000001</v>
      </c>
      <c r="L66" s="1"/>
    </row>
    <row r="67" spans="1:12" x14ac:dyDescent="0.2">
      <c r="A67" s="1" t="s">
        <v>47</v>
      </c>
      <c r="B67" t="s">
        <v>121</v>
      </c>
      <c r="C67" s="2" t="s">
        <v>122</v>
      </c>
      <c r="D67" s="3">
        <v>4.72</v>
      </c>
      <c r="E67" s="3">
        <v>1.04</v>
      </c>
      <c r="F67" s="3">
        <f t="shared" si="2"/>
        <v>5.76</v>
      </c>
      <c r="G67" s="11">
        <f>YEAR(TabFornitori[[#This Row],[Data doc.]])</f>
        <v>2025</v>
      </c>
      <c r="H67" s="1" t="s">
        <v>37</v>
      </c>
      <c r="I67" s="1"/>
      <c r="J67" s="33">
        <v>0.05</v>
      </c>
      <c r="K67" s="3">
        <f>TabFornitori[[#This Row],[Totale doc]]*TabFornitori[[#This Row],[Incidenza Commessa]]</f>
        <v>0.28799999999999998</v>
      </c>
      <c r="L67" s="1"/>
    </row>
    <row r="68" spans="1:12" x14ac:dyDescent="0.2">
      <c r="A68" s="1" t="s">
        <v>12</v>
      </c>
      <c r="B68">
        <v>47</v>
      </c>
      <c r="C68" s="2" t="s">
        <v>116</v>
      </c>
      <c r="D68" s="3">
        <v>84447.71</v>
      </c>
      <c r="E68" s="3">
        <v>8444.77</v>
      </c>
      <c r="F68" s="3">
        <f t="shared" si="2"/>
        <v>92892.48000000001</v>
      </c>
      <c r="G68" s="11">
        <f>YEAR(TabFornitori[[#This Row],[Data doc.]])</f>
        <v>2025</v>
      </c>
      <c r="H68" s="1" t="s">
        <v>14</v>
      </c>
      <c r="I68" s="1"/>
      <c r="J68" s="33">
        <v>1</v>
      </c>
      <c r="K68" s="3">
        <f>TabFornitori[[#This Row],[Totale doc]]*TabFornitori[[#This Row],[Incidenza Commessa]]</f>
        <v>92892.48000000001</v>
      </c>
      <c r="L68" s="1"/>
    </row>
    <row r="69" spans="1:12" x14ac:dyDescent="0.2">
      <c r="A69" s="1" t="s">
        <v>31</v>
      </c>
      <c r="B69" t="s">
        <v>123</v>
      </c>
      <c r="C69" s="2" t="s">
        <v>124</v>
      </c>
      <c r="D69" s="3">
        <v>116.53</v>
      </c>
      <c r="E69" s="3">
        <v>25.64</v>
      </c>
      <c r="F69" s="3">
        <f t="shared" si="2"/>
        <v>142.17000000000002</v>
      </c>
      <c r="G69" s="11">
        <f>YEAR(TabFornitori[[#This Row],[Data doc.]])</f>
        <v>2025</v>
      </c>
      <c r="H69" s="1" t="s">
        <v>24</v>
      </c>
      <c r="I69" s="1"/>
      <c r="J69" s="33">
        <v>0.05</v>
      </c>
      <c r="K69" s="3">
        <f>TabFornitori[[#This Row],[Totale doc]]*TabFornitori[[#This Row],[Incidenza Commessa]]</f>
        <v>7.1085000000000012</v>
      </c>
      <c r="L69" s="1"/>
    </row>
    <row r="70" spans="1:12" x14ac:dyDescent="0.2">
      <c r="A70" s="1" t="s">
        <v>125</v>
      </c>
      <c r="B70">
        <v>346</v>
      </c>
      <c r="C70" s="2" t="s">
        <v>126</v>
      </c>
      <c r="D70" s="3">
        <v>7.5</v>
      </c>
      <c r="E70" s="3">
        <v>1.65</v>
      </c>
      <c r="F70" s="3">
        <f t="shared" si="2"/>
        <v>9.15</v>
      </c>
      <c r="G70" s="11">
        <f>YEAR(TabFornitori[[#This Row],[Data doc.]])</f>
        <v>2025</v>
      </c>
      <c r="H70" s="1" t="s">
        <v>37</v>
      </c>
      <c r="I70" s="1"/>
      <c r="J70" s="33">
        <v>0.05</v>
      </c>
      <c r="K70" s="3">
        <f>TabFornitori[[#This Row],[Totale doc]]*TabFornitori[[#This Row],[Incidenza Commessa]]</f>
        <v>0.45750000000000002</v>
      </c>
      <c r="L70" s="1"/>
    </row>
    <row r="71" spans="1:12" x14ac:dyDescent="0.2">
      <c r="A71" s="1" t="s">
        <v>28</v>
      </c>
      <c r="B71" t="s">
        <v>127</v>
      </c>
      <c r="C71" s="2" t="s">
        <v>128</v>
      </c>
      <c r="D71" s="3">
        <v>80</v>
      </c>
      <c r="E71" s="3">
        <v>17.600000000000001</v>
      </c>
      <c r="F71" s="3">
        <f t="shared" si="2"/>
        <v>97.6</v>
      </c>
      <c r="G71" s="11">
        <f>YEAR(TabFornitori[[#This Row],[Data doc.]])</f>
        <v>2025</v>
      </c>
      <c r="H71" s="1" t="s">
        <v>24</v>
      </c>
      <c r="I71" s="1"/>
      <c r="J71" s="33">
        <v>0.05</v>
      </c>
      <c r="K71" s="3">
        <f>TabFornitori[[#This Row],[Totale doc]]*TabFornitori[[#This Row],[Incidenza Commessa]]</f>
        <v>4.88</v>
      </c>
      <c r="L71" s="1"/>
    </row>
    <row r="72" spans="1:12" x14ac:dyDescent="0.2">
      <c r="A72" s="1" t="s">
        <v>129</v>
      </c>
      <c r="B72">
        <v>925000799768</v>
      </c>
      <c r="C72" s="2" t="s">
        <v>130</v>
      </c>
      <c r="D72" s="3">
        <v>13086.45</v>
      </c>
      <c r="E72" s="3">
        <v>2879.02</v>
      </c>
      <c r="F72" s="3">
        <f t="shared" si="2"/>
        <v>15965.470000000001</v>
      </c>
      <c r="G72" s="11">
        <f>YEAR(TabFornitori[[#This Row],[Data doc.]])</f>
        <v>2025</v>
      </c>
      <c r="H72" s="1" t="s">
        <v>14</v>
      </c>
      <c r="I72" s="1"/>
      <c r="J72" s="33">
        <v>1</v>
      </c>
      <c r="K72" s="3">
        <f>TabFornitori[[#This Row],[Totale doc]]*TabFornitori[[#This Row],[Incidenza Commessa]]</f>
        <v>15965.470000000001</v>
      </c>
      <c r="L72" s="1"/>
    </row>
    <row r="73" spans="1:12" x14ac:dyDescent="0.2">
      <c r="A73" s="1" t="s">
        <v>21</v>
      </c>
      <c r="B73" t="s">
        <v>131</v>
      </c>
      <c r="C73" s="2" t="s">
        <v>132</v>
      </c>
      <c r="D73" s="3">
        <v>35.549999999999997</v>
      </c>
      <c r="E73" s="3">
        <v>3.55</v>
      </c>
      <c r="F73" s="3">
        <f t="shared" si="2"/>
        <v>39.099999999999994</v>
      </c>
      <c r="G73" s="11">
        <f>YEAR(TabFornitori[[#This Row],[Data doc.]])</f>
        <v>2025</v>
      </c>
      <c r="H73" s="1" t="s">
        <v>24</v>
      </c>
      <c r="I73" s="1"/>
      <c r="J73" s="33">
        <v>0.05</v>
      </c>
      <c r="K73" s="3">
        <f>TabFornitori[[#This Row],[Totale doc]]*TabFornitori[[#This Row],[Incidenza Commessa]]</f>
        <v>1.9549999999999998</v>
      </c>
      <c r="L73" s="1"/>
    </row>
    <row r="74" spans="1:12" x14ac:dyDescent="0.2">
      <c r="A74" s="1" t="s">
        <v>21</v>
      </c>
      <c r="B74" t="s">
        <v>133</v>
      </c>
      <c r="C74" s="2" t="s">
        <v>132</v>
      </c>
      <c r="D74" s="3">
        <v>69.069999999999993</v>
      </c>
      <c r="E74" s="3">
        <v>6.91</v>
      </c>
      <c r="F74" s="3">
        <f t="shared" si="2"/>
        <v>75.97999999999999</v>
      </c>
      <c r="G74" s="11">
        <f>YEAR(TabFornitori[[#This Row],[Data doc.]])</f>
        <v>2025</v>
      </c>
      <c r="H74" s="1" t="s">
        <v>24</v>
      </c>
      <c r="I74" s="1"/>
      <c r="J74" s="33">
        <v>0.05</v>
      </c>
      <c r="K74" s="3">
        <f>TabFornitori[[#This Row],[Totale doc]]*TabFornitori[[#This Row],[Incidenza Commessa]]</f>
        <v>3.7989999999999995</v>
      </c>
      <c r="L74" s="1"/>
    </row>
    <row r="75" spans="1:12" x14ac:dyDescent="0.2">
      <c r="A75" s="1" t="s">
        <v>21</v>
      </c>
      <c r="B75" t="s">
        <v>134</v>
      </c>
      <c r="C75" s="2" t="s">
        <v>135</v>
      </c>
      <c r="D75" s="3">
        <v>16</v>
      </c>
      <c r="E75" s="3">
        <v>0</v>
      </c>
      <c r="F75" s="3">
        <f t="shared" si="2"/>
        <v>16</v>
      </c>
      <c r="G75" s="11">
        <f>YEAR(TabFornitori[[#This Row],[Data doc.]])</f>
        <v>2025</v>
      </c>
      <c r="H75" s="1" t="s">
        <v>14</v>
      </c>
      <c r="I75" s="1"/>
      <c r="J75" s="33">
        <v>1</v>
      </c>
      <c r="K75" s="3">
        <f>TabFornitori[[#This Row],[Totale doc]]*TabFornitori[[#This Row],[Incidenza Commessa]]</f>
        <v>16</v>
      </c>
      <c r="L75" s="1"/>
    </row>
    <row r="76" spans="1:12" x14ac:dyDescent="0.2">
      <c r="A76" s="1" t="s">
        <v>12</v>
      </c>
      <c r="B76">
        <v>41</v>
      </c>
      <c r="C76" s="2" t="s">
        <v>135</v>
      </c>
      <c r="D76" s="3">
        <v>11403.35</v>
      </c>
      <c r="E76" s="3">
        <v>1140.3399999999999</v>
      </c>
      <c r="F76" s="3">
        <f t="shared" si="2"/>
        <v>12543.69</v>
      </c>
      <c r="G76" s="11">
        <f>YEAR(TabFornitori[[#This Row],[Data doc.]])</f>
        <v>2025</v>
      </c>
      <c r="H76" s="1" t="s">
        <v>14</v>
      </c>
      <c r="I76" s="1"/>
      <c r="J76" s="33">
        <v>1</v>
      </c>
      <c r="K76" s="3">
        <f>TabFornitori[[#This Row],[Totale doc]]*TabFornitori[[#This Row],[Incidenza Commessa]]</f>
        <v>12543.69</v>
      </c>
      <c r="L76" s="1"/>
    </row>
    <row r="77" spans="1:12" x14ac:dyDescent="0.2">
      <c r="A77" s="1" t="s">
        <v>12</v>
      </c>
      <c r="B77">
        <v>42</v>
      </c>
      <c r="C77" s="2" t="s">
        <v>135</v>
      </c>
      <c r="D77" s="3">
        <v>4958.9799999999996</v>
      </c>
      <c r="E77" s="3">
        <v>495.9</v>
      </c>
      <c r="F77" s="3">
        <f t="shared" si="2"/>
        <v>5454.8799999999992</v>
      </c>
      <c r="G77" s="11">
        <f>YEAR(TabFornitori[[#This Row],[Data doc.]])</f>
        <v>2025</v>
      </c>
      <c r="H77" s="1" t="s">
        <v>14</v>
      </c>
      <c r="I77" s="1"/>
      <c r="J77" s="33">
        <v>1</v>
      </c>
      <c r="K77" s="3">
        <f>TabFornitori[[#This Row],[Totale doc]]*TabFornitori[[#This Row],[Incidenza Commessa]]</f>
        <v>5454.8799999999992</v>
      </c>
      <c r="L77" s="1"/>
    </row>
    <row r="78" spans="1:12" x14ac:dyDescent="0.2">
      <c r="A78" s="1" t="s">
        <v>12</v>
      </c>
      <c r="B78">
        <v>43</v>
      </c>
      <c r="C78" s="2" t="s">
        <v>135</v>
      </c>
      <c r="D78" s="3">
        <v>4958.9799999999996</v>
      </c>
      <c r="E78" s="3">
        <v>495.9</v>
      </c>
      <c r="F78" s="3">
        <f t="shared" si="2"/>
        <v>5454.8799999999992</v>
      </c>
      <c r="G78" s="11">
        <f>YEAR(TabFornitori[[#This Row],[Data doc.]])</f>
        <v>2025</v>
      </c>
      <c r="H78" s="1" t="s">
        <v>14</v>
      </c>
      <c r="I78" s="1"/>
      <c r="J78" s="33">
        <v>1</v>
      </c>
      <c r="K78" s="3">
        <f>TabFornitori[[#This Row],[Totale doc]]*TabFornitori[[#This Row],[Incidenza Commessa]]</f>
        <v>5454.8799999999992</v>
      </c>
      <c r="L78" s="1"/>
    </row>
    <row r="79" spans="1:12" x14ac:dyDescent="0.2">
      <c r="A79" s="1" t="s">
        <v>136</v>
      </c>
      <c r="B79" t="s">
        <v>137</v>
      </c>
      <c r="C79" s="2" t="s">
        <v>135</v>
      </c>
      <c r="D79" s="3">
        <v>465.94</v>
      </c>
      <c r="E79" s="3">
        <v>102.51</v>
      </c>
      <c r="F79" s="3">
        <f t="shared" si="2"/>
        <v>568.45000000000005</v>
      </c>
      <c r="G79" s="11">
        <f>YEAR(TabFornitori[[#This Row],[Data doc.]])</f>
        <v>2025</v>
      </c>
      <c r="H79" s="1" t="s">
        <v>14</v>
      </c>
      <c r="I79" s="1"/>
      <c r="J79" s="33">
        <v>1</v>
      </c>
      <c r="K79" s="3">
        <f>TabFornitori[[#This Row],[Totale doc]]*TabFornitori[[#This Row],[Incidenza Commessa]]</f>
        <v>568.45000000000005</v>
      </c>
      <c r="L79" s="1"/>
    </row>
    <row r="80" spans="1:12" x14ac:dyDescent="0.2">
      <c r="A80" s="1" t="s">
        <v>136</v>
      </c>
      <c r="B80" t="s">
        <v>138</v>
      </c>
      <c r="C80" s="2" t="s">
        <v>135</v>
      </c>
      <c r="D80" s="3">
        <v>121.44</v>
      </c>
      <c r="E80" s="3">
        <v>26.72</v>
      </c>
      <c r="F80" s="3">
        <f t="shared" si="2"/>
        <v>148.16</v>
      </c>
      <c r="G80" s="11">
        <f>YEAR(TabFornitori[[#This Row],[Data doc.]])</f>
        <v>2025</v>
      </c>
      <c r="H80" s="1" t="s">
        <v>14</v>
      </c>
      <c r="I80" s="1"/>
      <c r="J80" s="33">
        <v>1</v>
      </c>
      <c r="K80" s="3">
        <f>TabFornitori[[#This Row],[Totale doc]]*TabFornitori[[#This Row],[Incidenza Commessa]]</f>
        <v>148.16</v>
      </c>
      <c r="L80" s="1"/>
    </row>
    <row r="81" spans="1:12" x14ac:dyDescent="0.2">
      <c r="A81" s="1" t="s">
        <v>139</v>
      </c>
      <c r="B81">
        <v>1059</v>
      </c>
      <c r="C81" s="2" t="s">
        <v>135</v>
      </c>
      <c r="D81" s="3">
        <v>550</v>
      </c>
      <c r="E81" s="3">
        <v>121</v>
      </c>
      <c r="F81" s="3">
        <f t="shared" si="2"/>
        <v>671</v>
      </c>
      <c r="G81" s="11">
        <f>YEAR(TabFornitori[[#This Row],[Data doc.]])</f>
        <v>2025</v>
      </c>
      <c r="H81" s="1" t="s">
        <v>14</v>
      </c>
      <c r="I81" s="1"/>
      <c r="J81" s="33">
        <v>1</v>
      </c>
      <c r="K81" s="3">
        <f>TabFornitori[[#This Row],[Totale doc]]*TabFornitori[[#This Row],[Incidenza Commessa]]</f>
        <v>671</v>
      </c>
      <c r="L81" s="1"/>
    </row>
    <row r="82" spans="1:12" x14ac:dyDescent="0.2">
      <c r="A82" s="1" t="s">
        <v>101</v>
      </c>
      <c r="B82" t="s">
        <v>140</v>
      </c>
      <c r="C82" s="2" t="s">
        <v>141</v>
      </c>
      <c r="D82" s="3">
        <v>50</v>
      </c>
      <c r="E82" s="3">
        <v>0</v>
      </c>
      <c r="F82" s="3">
        <f t="shared" si="2"/>
        <v>50</v>
      </c>
      <c r="G82" s="11">
        <f>YEAR(TabFornitori[[#This Row],[Data doc.]])</f>
        <v>2025</v>
      </c>
      <c r="H82" s="1" t="s">
        <v>17</v>
      </c>
      <c r="I82" s="1"/>
      <c r="J82" s="33">
        <v>0.05</v>
      </c>
      <c r="K82" s="3">
        <f>TabFornitori[[#This Row],[Totale doc]]*TabFornitori[[#This Row],[Incidenza Commessa]]</f>
        <v>2.5</v>
      </c>
      <c r="L82" s="1"/>
    </row>
    <row r="83" spans="1:12" x14ac:dyDescent="0.2">
      <c r="A83" s="1" t="s">
        <v>101</v>
      </c>
      <c r="B83" t="s">
        <v>142</v>
      </c>
      <c r="C83" s="2" t="s">
        <v>141</v>
      </c>
      <c r="D83" s="3">
        <v>50</v>
      </c>
      <c r="E83" s="3">
        <v>0</v>
      </c>
      <c r="F83" s="3">
        <f t="shared" si="2"/>
        <v>50</v>
      </c>
      <c r="G83" s="11">
        <f>YEAR(TabFornitori[[#This Row],[Data doc.]])</f>
        <v>2025</v>
      </c>
      <c r="H83" s="1" t="s">
        <v>17</v>
      </c>
      <c r="I83" s="1"/>
      <c r="J83" s="33">
        <v>0.05</v>
      </c>
      <c r="K83" s="3">
        <f>TabFornitori[[#This Row],[Totale doc]]*TabFornitori[[#This Row],[Incidenza Commessa]]</f>
        <v>2.5</v>
      </c>
      <c r="L83" s="1"/>
    </row>
    <row r="84" spans="1:12" x14ac:dyDescent="0.2">
      <c r="A84" s="1" t="s">
        <v>18</v>
      </c>
      <c r="B84">
        <v>38</v>
      </c>
      <c r="C84" s="2" t="s">
        <v>143</v>
      </c>
      <c r="D84" s="3">
        <v>1000</v>
      </c>
      <c r="E84" s="3">
        <v>220</v>
      </c>
      <c r="F84" s="3">
        <f t="shared" si="2"/>
        <v>1220</v>
      </c>
      <c r="G84" s="11">
        <f>YEAR(TabFornitori[[#This Row],[Data doc.]])</f>
        <v>2025</v>
      </c>
      <c r="H84" s="1" t="s">
        <v>20</v>
      </c>
      <c r="I84" s="1"/>
      <c r="J84" s="33">
        <v>0.05</v>
      </c>
      <c r="K84" s="3">
        <f>TabFornitori[[#This Row],[Totale doc]]*TabFornitori[[#This Row],[Incidenza Commessa]]</f>
        <v>61</v>
      </c>
      <c r="L84" s="1"/>
    </row>
    <row r="85" spans="1:12" x14ac:dyDescent="0.2">
      <c r="A85" s="1" t="s">
        <v>21</v>
      </c>
      <c r="B85" t="s">
        <v>144</v>
      </c>
      <c r="C85" s="2" t="s">
        <v>145</v>
      </c>
      <c r="D85" s="3">
        <v>1020</v>
      </c>
      <c r="E85" s="3">
        <v>102</v>
      </c>
      <c r="F85" s="3">
        <f t="shared" si="2"/>
        <v>1122</v>
      </c>
      <c r="G85" s="11">
        <f>YEAR(TabFornitori[[#This Row],[Data doc.]])</f>
        <v>2025</v>
      </c>
      <c r="H85" s="1" t="s">
        <v>14</v>
      </c>
      <c r="I85" s="1"/>
      <c r="J85" s="33">
        <v>1</v>
      </c>
      <c r="K85" s="3">
        <f>TabFornitori[[#This Row],[Totale doc]]*TabFornitori[[#This Row],[Incidenza Commessa]]</f>
        <v>1122</v>
      </c>
      <c r="L85" s="1"/>
    </row>
    <row r="86" spans="1:12" x14ac:dyDescent="0.2">
      <c r="A86" s="1" t="s">
        <v>47</v>
      </c>
      <c r="B86" t="s">
        <v>146</v>
      </c>
      <c r="C86" s="2" t="s">
        <v>135</v>
      </c>
      <c r="D86" s="3">
        <v>4.5199999999999996</v>
      </c>
      <c r="E86" s="3">
        <v>0.99</v>
      </c>
      <c r="F86" s="3">
        <f t="shared" si="2"/>
        <v>5.51</v>
      </c>
      <c r="G86" s="11">
        <f>YEAR(TabFornitori[[#This Row],[Data doc.]])</f>
        <v>2025</v>
      </c>
      <c r="H86" s="1" t="s">
        <v>37</v>
      </c>
      <c r="I86" s="1"/>
      <c r="J86" s="33">
        <v>0.05</v>
      </c>
      <c r="K86" s="3">
        <f>TabFornitori[[#This Row],[Totale doc]]*TabFornitori[[#This Row],[Incidenza Commessa]]</f>
        <v>0.27550000000000002</v>
      </c>
      <c r="L86" s="1"/>
    </row>
    <row r="87" spans="1:12" x14ac:dyDescent="0.2">
      <c r="A87" s="1" t="s">
        <v>35</v>
      </c>
      <c r="B87">
        <v>291</v>
      </c>
      <c r="C87" s="2" t="s">
        <v>147</v>
      </c>
      <c r="D87" s="3">
        <v>240</v>
      </c>
      <c r="E87" s="3">
        <v>52.8</v>
      </c>
      <c r="F87" s="3">
        <f t="shared" si="2"/>
        <v>292.8</v>
      </c>
      <c r="G87" s="11">
        <f>YEAR(TabFornitori[[#This Row],[Data doc.]])</f>
        <v>2025</v>
      </c>
      <c r="H87" s="1" t="s">
        <v>37</v>
      </c>
      <c r="I87" s="1"/>
      <c r="J87" s="33">
        <v>0.05</v>
      </c>
      <c r="K87" s="3">
        <f>TabFornitori[[#This Row],[Totale doc]]*TabFornitori[[#This Row],[Incidenza Commessa]]</f>
        <v>14.64</v>
      </c>
      <c r="L87" s="1"/>
    </row>
    <row r="88" spans="1:12" x14ac:dyDescent="0.2">
      <c r="A88" s="1" t="s">
        <v>98</v>
      </c>
      <c r="B88" t="s">
        <v>148</v>
      </c>
      <c r="C88" s="2" t="s">
        <v>145</v>
      </c>
      <c r="D88" s="3">
        <v>210</v>
      </c>
      <c r="E88" s="3">
        <v>46.2</v>
      </c>
      <c r="F88" s="3">
        <f t="shared" si="2"/>
        <v>256.2</v>
      </c>
      <c r="G88" s="11">
        <f>YEAR(TabFornitori[[#This Row],[Data doc.]])</f>
        <v>2025</v>
      </c>
      <c r="H88" s="1" t="s">
        <v>14</v>
      </c>
      <c r="I88" s="1"/>
      <c r="J88" s="33">
        <v>1</v>
      </c>
      <c r="K88" s="3">
        <f>TabFornitori[[#This Row],[Totale doc]]*TabFornitori[[#This Row],[Incidenza Commessa]]</f>
        <v>256.2</v>
      </c>
      <c r="L88" s="1"/>
    </row>
    <row r="89" spans="1:12" x14ac:dyDescent="0.2">
      <c r="A89" s="1" t="s">
        <v>149</v>
      </c>
      <c r="B89" t="s">
        <v>150</v>
      </c>
      <c r="C89" s="2" t="s">
        <v>151</v>
      </c>
      <c r="D89" s="3">
        <v>9.9</v>
      </c>
      <c r="E89" s="3">
        <v>2.1800000000000002</v>
      </c>
      <c r="F89" s="3">
        <f t="shared" si="2"/>
        <v>12.08</v>
      </c>
      <c r="G89" s="11">
        <f>YEAR(TabFornitori[[#This Row],[Data doc.]])</f>
        <v>2025</v>
      </c>
      <c r="H89" s="1" t="s">
        <v>24</v>
      </c>
      <c r="I89" s="1"/>
      <c r="J89" s="33">
        <v>0.05</v>
      </c>
      <c r="K89" s="3">
        <f>TabFornitori[[#This Row],[Totale doc]]*TabFornitori[[#This Row],[Incidenza Commessa]]</f>
        <v>0.60400000000000009</v>
      </c>
      <c r="L89" s="1"/>
    </row>
    <row r="90" spans="1:12" x14ac:dyDescent="0.2">
      <c r="A90" s="1" t="s">
        <v>52</v>
      </c>
      <c r="B90" t="s">
        <v>152</v>
      </c>
      <c r="C90" s="2" t="s">
        <v>153</v>
      </c>
      <c r="D90" s="3">
        <v>87.21</v>
      </c>
      <c r="E90" s="3">
        <v>19.190000000000001</v>
      </c>
      <c r="F90" s="3">
        <f t="shared" si="2"/>
        <v>106.39999999999999</v>
      </c>
      <c r="G90" s="11">
        <f>YEAR(TabFornitori[[#This Row],[Data doc.]])</f>
        <v>2025</v>
      </c>
      <c r="H90" s="1" t="s">
        <v>37</v>
      </c>
      <c r="I90" s="1"/>
      <c r="J90" s="33">
        <v>0.05</v>
      </c>
      <c r="K90" s="3">
        <f>TabFornitori[[#This Row],[Totale doc]]*TabFornitori[[#This Row],[Incidenza Commessa]]</f>
        <v>5.32</v>
      </c>
      <c r="L90" s="1"/>
    </row>
    <row r="91" spans="1:12" x14ac:dyDescent="0.2">
      <c r="A91" s="1" t="s">
        <v>136</v>
      </c>
      <c r="B91" t="s">
        <v>154</v>
      </c>
      <c r="C91" s="2" t="s">
        <v>155</v>
      </c>
      <c r="D91" s="3">
        <v>33185.5</v>
      </c>
      <c r="E91" s="3">
        <v>7300.81</v>
      </c>
      <c r="F91" s="3">
        <f t="shared" si="2"/>
        <v>40486.31</v>
      </c>
      <c r="G91" s="11">
        <f>YEAR(TabFornitori[[#This Row],[Data doc.]])</f>
        <v>2025</v>
      </c>
      <c r="H91" s="1" t="s">
        <v>14</v>
      </c>
      <c r="I91" s="1"/>
      <c r="J91" s="33">
        <v>1</v>
      </c>
      <c r="K91" s="3">
        <f>TabFornitori[[#This Row],[Totale doc]]*TabFornitori[[#This Row],[Incidenza Commessa]]</f>
        <v>40486.31</v>
      </c>
      <c r="L91" s="1"/>
    </row>
    <row r="92" spans="1:12" x14ac:dyDescent="0.2">
      <c r="A92" s="1" t="s">
        <v>18</v>
      </c>
      <c r="B92">
        <v>29</v>
      </c>
      <c r="C92" s="2" t="s">
        <v>156</v>
      </c>
      <c r="D92" s="3">
        <v>1000</v>
      </c>
      <c r="E92" s="3">
        <v>220</v>
      </c>
      <c r="F92" s="3">
        <f t="shared" si="2"/>
        <v>1220</v>
      </c>
      <c r="G92" s="11">
        <f>YEAR(TabFornitori[[#This Row],[Data doc.]])</f>
        <v>2025</v>
      </c>
      <c r="H92" s="1" t="s">
        <v>20</v>
      </c>
      <c r="I92" s="1"/>
      <c r="J92" s="33">
        <v>0.05</v>
      </c>
      <c r="K92" s="3">
        <f>TabFornitori[[#This Row],[Totale doc]]*TabFornitori[[#This Row],[Incidenza Commessa]]</f>
        <v>61</v>
      </c>
      <c r="L92" s="1"/>
    </row>
    <row r="93" spans="1:12" x14ac:dyDescent="0.2">
      <c r="A93" s="1" t="s">
        <v>157</v>
      </c>
      <c r="B93">
        <v>692</v>
      </c>
      <c r="C93" s="2" t="s">
        <v>155</v>
      </c>
      <c r="D93" s="3">
        <v>2050</v>
      </c>
      <c r="E93" s="3">
        <v>451</v>
      </c>
      <c r="F93" s="3">
        <f t="shared" si="2"/>
        <v>2501</v>
      </c>
      <c r="G93" s="11">
        <f>YEAR(TabFornitori[[#This Row],[Data doc.]])</f>
        <v>2025</v>
      </c>
      <c r="H93" s="1" t="s">
        <v>14</v>
      </c>
      <c r="I93" s="1"/>
      <c r="J93" s="33">
        <v>1</v>
      </c>
      <c r="K93" s="3">
        <f>TabFornitori[[#This Row],[Totale doc]]*TabFornitori[[#This Row],[Incidenza Commessa]]</f>
        <v>2501</v>
      </c>
      <c r="L93" s="1"/>
    </row>
    <row r="94" spans="1:12" x14ac:dyDescent="0.2">
      <c r="A94" s="1" t="s">
        <v>158</v>
      </c>
      <c r="B94">
        <v>838</v>
      </c>
      <c r="C94" s="2" t="s">
        <v>155</v>
      </c>
      <c r="D94" s="3">
        <v>70</v>
      </c>
      <c r="E94" s="3">
        <v>0</v>
      </c>
      <c r="F94" s="3">
        <f t="shared" si="2"/>
        <v>70</v>
      </c>
      <c r="G94" s="11">
        <f>YEAR(TabFornitori[[#This Row],[Data doc.]])</f>
        <v>2025</v>
      </c>
      <c r="H94" s="1" t="s">
        <v>37</v>
      </c>
      <c r="I94" s="1"/>
      <c r="J94" s="33">
        <v>0.05</v>
      </c>
      <c r="K94" s="3">
        <f>TabFornitori[[#This Row],[Totale doc]]*TabFornitori[[#This Row],[Incidenza Commessa]]</f>
        <v>3.5</v>
      </c>
      <c r="L94" s="1"/>
    </row>
    <row r="95" spans="1:12" x14ac:dyDescent="0.2">
      <c r="A95" s="1" t="s">
        <v>159</v>
      </c>
      <c r="B95" t="s">
        <v>160</v>
      </c>
      <c r="C95" s="2" t="s">
        <v>161</v>
      </c>
      <c r="D95" s="3">
        <v>5220</v>
      </c>
      <c r="E95" s="3">
        <v>0</v>
      </c>
      <c r="F95" s="3">
        <f t="shared" si="2"/>
        <v>5220</v>
      </c>
      <c r="G95" s="11">
        <f>YEAR(TabFornitori[[#This Row],[Data doc.]])</f>
        <v>2025</v>
      </c>
      <c r="H95" s="1" t="s">
        <v>14</v>
      </c>
      <c r="I95" s="1"/>
      <c r="J95" s="33">
        <v>1</v>
      </c>
      <c r="K95" s="3">
        <f>TabFornitori[[#This Row],[Totale doc]]*TabFornitori[[#This Row],[Incidenza Commessa]]</f>
        <v>5220</v>
      </c>
      <c r="L95" s="1"/>
    </row>
    <row r="96" spans="1:12" x14ac:dyDescent="0.2">
      <c r="A96" s="1" t="s">
        <v>162</v>
      </c>
      <c r="B96" t="s">
        <v>163</v>
      </c>
      <c r="C96" s="2" t="s">
        <v>164</v>
      </c>
      <c r="D96" s="3">
        <v>2000</v>
      </c>
      <c r="E96" s="3">
        <v>0</v>
      </c>
      <c r="F96" s="3">
        <f t="shared" si="2"/>
        <v>2000</v>
      </c>
      <c r="G96" s="11">
        <f>YEAR(TabFornitori[[#This Row],[Data doc.]])</f>
        <v>2025</v>
      </c>
      <c r="H96" s="1" t="s">
        <v>14</v>
      </c>
      <c r="I96" s="1"/>
      <c r="J96" s="33">
        <v>1</v>
      </c>
      <c r="K96" s="3">
        <f>TabFornitori[[#This Row],[Totale doc]]*TabFornitori[[#This Row],[Incidenza Commessa]]</f>
        <v>2000</v>
      </c>
      <c r="L96" s="1"/>
    </row>
    <row r="97" spans="1:12" x14ac:dyDescent="0.2">
      <c r="A97" s="1" t="s">
        <v>35</v>
      </c>
      <c r="B97">
        <v>241</v>
      </c>
      <c r="C97" s="2" t="s">
        <v>165</v>
      </c>
      <c r="D97" s="3">
        <v>883</v>
      </c>
      <c r="E97" s="3">
        <v>194.26</v>
      </c>
      <c r="F97" s="3">
        <f t="shared" si="2"/>
        <v>1077.26</v>
      </c>
      <c r="G97" s="11">
        <f>YEAR(TabFornitori[[#This Row],[Data doc.]])</f>
        <v>2025</v>
      </c>
      <c r="H97" s="1" t="s">
        <v>37</v>
      </c>
      <c r="I97" s="1"/>
      <c r="J97" s="33">
        <v>0.05</v>
      </c>
      <c r="K97" s="3">
        <f>TabFornitori[[#This Row],[Totale doc]]*TabFornitori[[#This Row],[Incidenza Commessa]]</f>
        <v>53.863</v>
      </c>
      <c r="L97" s="1"/>
    </row>
    <row r="98" spans="1:12" x14ac:dyDescent="0.2">
      <c r="A98" s="1" t="s">
        <v>166</v>
      </c>
      <c r="B98">
        <v>33</v>
      </c>
      <c r="C98" s="2" t="s">
        <v>167</v>
      </c>
      <c r="D98" s="3">
        <v>286.89</v>
      </c>
      <c r="E98" s="3">
        <v>63.12</v>
      </c>
      <c r="F98" s="3">
        <f t="shared" ref="F98:F129" si="3">SUM(E98,D98)</f>
        <v>350.01</v>
      </c>
      <c r="G98" s="11">
        <f>YEAR(TabFornitori[[#This Row],[Data doc.]])</f>
        <v>2025</v>
      </c>
      <c r="H98" s="1" t="s">
        <v>37</v>
      </c>
      <c r="I98" s="1"/>
      <c r="J98" s="33">
        <v>0.05</v>
      </c>
      <c r="K98" s="3">
        <f>TabFornitori[[#This Row],[Totale doc]]*TabFornitori[[#This Row],[Incidenza Commessa]]</f>
        <v>17.500499999999999</v>
      </c>
      <c r="L98" s="1"/>
    </row>
    <row r="99" spans="1:12" x14ac:dyDescent="0.2">
      <c r="A99" s="1" t="s">
        <v>95</v>
      </c>
      <c r="B99">
        <v>206</v>
      </c>
      <c r="C99" s="2" t="s">
        <v>167</v>
      </c>
      <c r="D99" s="3">
        <v>2250</v>
      </c>
      <c r="E99" s="3">
        <v>495</v>
      </c>
      <c r="F99" s="3">
        <f t="shared" si="3"/>
        <v>2745</v>
      </c>
      <c r="G99" s="11">
        <f>YEAR(TabFornitori[[#This Row],[Data doc.]])</f>
        <v>2025</v>
      </c>
      <c r="H99" s="1" t="s">
        <v>14</v>
      </c>
      <c r="I99" s="1"/>
      <c r="J99" s="33">
        <v>1</v>
      </c>
      <c r="K99" s="3">
        <f>TabFornitori[[#This Row],[Totale doc]]*TabFornitori[[#This Row],[Incidenza Commessa]]</f>
        <v>2745</v>
      </c>
      <c r="L99" s="1"/>
    </row>
    <row r="100" spans="1:12" x14ac:dyDescent="0.2">
      <c r="A100" s="1" t="s">
        <v>28</v>
      </c>
      <c r="B100" t="s">
        <v>168</v>
      </c>
      <c r="C100" s="2" t="s">
        <v>169</v>
      </c>
      <c r="D100" s="3">
        <v>80</v>
      </c>
      <c r="E100" s="3">
        <v>17.600000000000001</v>
      </c>
      <c r="F100" s="3">
        <f t="shared" si="3"/>
        <v>97.6</v>
      </c>
      <c r="G100" s="11">
        <f>YEAR(TabFornitori[[#This Row],[Data doc.]])</f>
        <v>2025</v>
      </c>
      <c r="H100" s="1" t="s">
        <v>24</v>
      </c>
      <c r="I100" s="1"/>
      <c r="J100" s="33">
        <v>0.05</v>
      </c>
      <c r="K100" s="3">
        <f>TabFornitori[[#This Row],[Totale doc]]*TabFornitori[[#This Row],[Incidenza Commessa]]</f>
        <v>4.88</v>
      </c>
      <c r="L100" s="1"/>
    </row>
    <row r="101" spans="1:12" x14ac:dyDescent="0.2">
      <c r="A101" s="1" t="s">
        <v>12</v>
      </c>
      <c r="B101">
        <v>36</v>
      </c>
      <c r="C101" s="2" t="s">
        <v>170</v>
      </c>
      <c r="D101" s="3">
        <v>10520.39</v>
      </c>
      <c r="E101" s="3">
        <v>1052.04</v>
      </c>
      <c r="F101" s="3">
        <f t="shared" si="3"/>
        <v>11572.43</v>
      </c>
      <c r="G101" s="11">
        <f>YEAR(TabFornitori[[#This Row],[Data doc.]])</f>
        <v>2025</v>
      </c>
      <c r="H101" s="1" t="s">
        <v>14</v>
      </c>
      <c r="I101" s="1"/>
      <c r="J101" s="33">
        <v>1</v>
      </c>
      <c r="K101" s="3">
        <f>TabFornitori[[#This Row],[Totale doc]]*TabFornitori[[#This Row],[Incidenza Commessa]]</f>
        <v>11572.43</v>
      </c>
      <c r="L101" s="1"/>
    </row>
    <row r="102" spans="1:12" x14ac:dyDescent="0.2">
      <c r="A102" s="1" t="s">
        <v>12</v>
      </c>
      <c r="B102">
        <v>37</v>
      </c>
      <c r="C102" s="2" t="s">
        <v>170</v>
      </c>
      <c r="D102" s="3">
        <v>4958.9799999999996</v>
      </c>
      <c r="E102" s="3">
        <v>495.9</v>
      </c>
      <c r="F102" s="3">
        <f t="shared" si="3"/>
        <v>5454.8799999999992</v>
      </c>
      <c r="G102" s="11">
        <f>YEAR(TabFornitori[[#This Row],[Data doc.]])</f>
        <v>2025</v>
      </c>
      <c r="H102" s="1" t="s">
        <v>14</v>
      </c>
      <c r="I102" s="1"/>
      <c r="J102" s="33">
        <v>1</v>
      </c>
      <c r="K102" s="3">
        <f>TabFornitori[[#This Row],[Totale doc]]*TabFornitori[[#This Row],[Incidenza Commessa]]</f>
        <v>5454.8799999999992</v>
      </c>
      <c r="L102" s="1"/>
    </row>
    <row r="103" spans="1:12" x14ac:dyDescent="0.2">
      <c r="A103" s="1" t="s">
        <v>12</v>
      </c>
      <c r="B103">
        <v>39</v>
      </c>
      <c r="C103" s="2" t="s">
        <v>170</v>
      </c>
      <c r="D103" s="3">
        <v>1799.86</v>
      </c>
      <c r="E103" s="3">
        <v>179.99</v>
      </c>
      <c r="F103" s="3">
        <f t="shared" si="3"/>
        <v>1979.85</v>
      </c>
      <c r="G103" s="11">
        <f>YEAR(TabFornitori[[#This Row],[Data doc.]])</f>
        <v>2025</v>
      </c>
      <c r="H103" s="1" t="s">
        <v>14</v>
      </c>
      <c r="I103" s="1"/>
      <c r="J103" s="33">
        <v>1</v>
      </c>
      <c r="K103" s="3">
        <f>TabFornitori[[#This Row],[Totale doc]]*TabFornitori[[#This Row],[Incidenza Commessa]]</f>
        <v>1979.85</v>
      </c>
      <c r="L103" s="1"/>
    </row>
    <row r="104" spans="1:12" x14ac:dyDescent="0.2">
      <c r="A104" s="1" t="s">
        <v>21</v>
      </c>
      <c r="B104" t="s">
        <v>171</v>
      </c>
      <c r="C104" s="2" t="s">
        <v>170</v>
      </c>
      <c r="D104" s="3">
        <v>61.25</v>
      </c>
      <c r="E104" s="3">
        <v>2.44</v>
      </c>
      <c r="F104" s="3">
        <f t="shared" si="3"/>
        <v>63.69</v>
      </c>
      <c r="G104" s="11">
        <f>YEAR(TabFornitori[[#This Row],[Data doc.]])</f>
        <v>2025</v>
      </c>
      <c r="H104" s="1" t="s">
        <v>24</v>
      </c>
      <c r="I104" s="1"/>
      <c r="J104" s="33">
        <v>0.05</v>
      </c>
      <c r="K104" s="3">
        <f>TabFornitori[[#This Row],[Totale doc]]*TabFornitori[[#This Row],[Incidenza Commessa]]</f>
        <v>3.1844999999999999</v>
      </c>
      <c r="L104" s="1"/>
    </row>
    <row r="105" spans="1:12" x14ac:dyDescent="0.2">
      <c r="A105" s="1" t="s">
        <v>21</v>
      </c>
      <c r="B105" t="s">
        <v>172</v>
      </c>
      <c r="C105" s="2" t="s">
        <v>170</v>
      </c>
      <c r="D105" s="3">
        <v>132.38</v>
      </c>
      <c r="E105" s="3">
        <v>13.24</v>
      </c>
      <c r="F105" s="3">
        <f t="shared" si="3"/>
        <v>145.62</v>
      </c>
      <c r="G105" s="11">
        <f>YEAR(TabFornitori[[#This Row],[Data doc.]])</f>
        <v>2025</v>
      </c>
      <c r="H105" s="1" t="s">
        <v>24</v>
      </c>
      <c r="I105" s="1"/>
      <c r="J105" s="33">
        <v>0.05</v>
      </c>
      <c r="K105" s="3">
        <f>TabFornitori[[#This Row],[Totale doc]]*TabFornitori[[#This Row],[Incidenza Commessa]]</f>
        <v>7.2810000000000006</v>
      </c>
      <c r="L105" s="1"/>
    </row>
    <row r="106" spans="1:12" x14ac:dyDescent="0.2">
      <c r="A106" s="1" t="s">
        <v>31</v>
      </c>
      <c r="B106" t="s">
        <v>173</v>
      </c>
      <c r="C106" s="2" t="s">
        <v>174</v>
      </c>
      <c r="D106" s="3">
        <v>120.78</v>
      </c>
      <c r="E106" s="3">
        <v>26.57</v>
      </c>
      <c r="F106" s="3">
        <f t="shared" si="3"/>
        <v>147.35</v>
      </c>
      <c r="G106" s="11">
        <f>YEAR(TabFornitori[[#This Row],[Data doc.]])</f>
        <v>2025</v>
      </c>
      <c r="H106" s="1" t="s">
        <v>24</v>
      </c>
      <c r="I106" s="1"/>
      <c r="J106" s="33">
        <v>0.05</v>
      </c>
      <c r="K106" s="3">
        <f>TabFornitori[[#This Row],[Totale doc]]*TabFornitori[[#This Row],[Incidenza Commessa]]</f>
        <v>7.3674999999999997</v>
      </c>
      <c r="L106" s="1"/>
    </row>
    <row r="107" spans="1:12" x14ac:dyDescent="0.2">
      <c r="A107" s="1" t="s">
        <v>12</v>
      </c>
      <c r="B107">
        <v>38</v>
      </c>
      <c r="C107" s="2" t="s">
        <v>170</v>
      </c>
      <c r="D107" s="3">
        <v>54783.8</v>
      </c>
      <c r="E107" s="3">
        <v>5478.38</v>
      </c>
      <c r="F107" s="3">
        <f t="shared" si="3"/>
        <v>60262.18</v>
      </c>
      <c r="G107" s="11">
        <f>YEAR(TabFornitori[[#This Row],[Data doc.]])</f>
        <v>2025</v>
      </c>
      <c r="H107" s="1" t="s">
        <v>14</v>
      </c>
      <c r="I107" s="1"/>
      <c r="J107" s="33">
        <v>1</v>
      </c>
      <c r="K107" s="3">
        <f>TabFornitori[[#This Row],[Totale doc]]*TabFornitori[[#This Row],[Incidenza Commessa]]</f>
        <v>60262.18</v>
      </c>
      <c r="L107" s="1"/>
    </row>
    <row r="108" spans="1:12" x14ac:dyDescent="0.2">
      <c r="A108" s="1" t="s">
        <v>18</v>
      </c>
      <c r="B108">
        <v>25</v>
      </c>
      <c r="C108" s="2" t="s">
        <v>175</v>
      </c>
      <c r="D108" s="3">
        <v>1000</v>
      </c>
      <c r="E108" s="3">
        <v>220</v>
      </c>
      <c r="F108" s="3">
        <f t="shared" si="3"/>
        <v>1220</v>
      </c>
      <c r="G108" s="11">
        <f>YEAR(TabFornitori[[#This Row],[Data doc.]])</f>
        <v>2025</v>
      </c>
      <c r="H108" s="1" t="s">
        <v>20</v>
      </c>
      <c r="I108" s="1"/>
      <c r="J108" s="33">
        <v>0.05</v>
      </c>
      <c r="K108" s="3">
        <f>TabFornitori[[#This Row],[Totale doc]]*TabFornitori[[#This Row],[Incidenza Commessa]]</f>
        <v>61</v>
      </c>
      <c r="L108" s="1"/>
    </row>
    <row r="109" spans="1:12" x14ac:dyDescent="0.2">
      <c r="A109" s="1" t="s">
        <v>176</v>
      </c>
      <c r="B109" t="s">
        <v>177</v>
      </c>
      <c r="C109" s="2" t="s">
        <v>178</v>
      </c>
      <c r="D109" s="3">
        <v>791.45</v>
      </c>
      <c r="E109" s="3">
        <v>174.12</v>
      </c>
      <c r="F109" s="3">
        <f t="shared" si="3"/>
        <v>965.57</v>
      </c>
      <c r="G109" s="11">
        <f>YEAR(TabFornitori[[#This Row],[Data doc.]])</f>
        <v>2025</v>
      </c>
      <c r="H109" s="1" t="s">
        <v>14</v>
      </c>
      <c r="I109" s="1"/>
      <c r="J109" s="33">
        <v>1</v>
      </c>
      <c r="K109" s="3">
        <f>TabFornitori[[#This Row],[Totale doc]]*TabFornitori[[#This Row],[Incidenza Commessa]]</f>
        <v>965.57</v>
      </c>
      <c r="L109" s="1"/>
    </row>
    <row r="110" spans="1:12" x14ac:dyDescent="0.2">
      <c r="A110" s="1" t="s">
        <v>179</v>
      </c>
      <c r="B110">
        <v>98</v>
      </c>
      <c r="C110" s="2" t="s">
        <v>178</v>
      </c>
      <c r="D110" s="3">
        <v>8.11</v>
      </c>
      <c r="E110" s="3">
        <v>1.79</v>
      </c>
      <c r="F110" s="3">
        <f t="shared" si="3"/>
        <v>9.8999999999999986</v>
      </c>
      <c r="G110" s="11">
        <f>YEAR(TabFornitori[[#This Row],[Data doc.]])</f>
        <v>2025</v>
      </c>
      <c r="H110" s="1" t="s">
        <v>37</v>
      </c>
      <c r="I110" s="1"/>
      <c r="J110" s="33">
        <v>0.05</v>
      </c>
      <c r="K110" s="3">
        <f>TabFornitori[[#This Row],[Totale doc]]*TabFornitori[[#This Row],[Incidenza Commessa]]</f>
        <v>0.49499999999999994</v>
      </c>
      <c r="L110" s="1"/>
    </row>
    <row r="111" spans="1:12" x14ac:dyDescent="0.2">
      <c r="A111" s="1" t="s">
        <v>12</v>
      </c>
      <c r="B111">
        <v>29</v>
      </c>
      <c r="C111" s="2" t="s">
        <v>180</v>
      </c>
      <c r="D111" s="3">
        <v>96607.83</v>
      </c>
      <c r="E111" s="3">
        <v>9660.7800000000007</v>
      </c>
      <c r="F111" s="3">
        <f t="shared" si="3"/>
        <v>106268.61</v>
      </c>
      <c r="G111" s="11">
        <f>YEAR(TabFornitori[[#This Row],[Data doc.]])</f>
        <v>2025</v>
      </c>
      <c r="H111" s="1" t="s">
        <v>14</v>
      </c>
      <c r="I111" s="1"/>
      <c r="J111" s="33">
        <v>1</v>
      </c>
      <c r="K111" s="3">
        <f>TabFornitori[[#This Row],[Totale doc]]*TabFornitori[[#This Row],[Incidenza Commessa]]</f>
        <v>106268.61</v>
      </c>
      <c r="L111" s="1"/>
    </row>
    <row r="112" spans="1:12" x14ac:dyDescent="0.2">
      <c r="A112" s="1" t="s">
        <v>12</v>
      </c>
      <c r="B112">
        <v>30</v>
      </c>
      <c r="C112" s="2" t="s">
        <v>180</v>
      </c>
      <c r="D112" s="3">
        <v>4958.9799999999996</v>
      </c>
      <c r="E112" s="3">
        <v>495.9</v>
      </c>
      <c r="F112" s="3">
        <f t="shared" si="3"/>
        <v>5454.8799999999992</v>
      </c>
      <c r="G112" s="11">
        <f>YEAR(TabFornitori[[#This Row],[Data doc.]])</f>
        <v>2025</v>
      </c>
      <c r="H112" s="1" t="s">
        <v>14</v>
      </c>
      <c r="I112" s="1"/>
      <c r="J112" s="33">
        <v>1</v>
      </c>
      <c r="K112" s="3">
        <f>TabFornitori[[#This Row],[Totale doc]]*TabFornitori[[#This Row],[Incidenza Commessa]]</f>
        <v>5454.8799999999992</v>
      </c>
      <c r="L112" s="1"/>
    </row>
    <row r="113" spans="1:12" x14ac:dyDescent="0.2">
      <c r="A113" s="1" t="s">
        <v>12</v>
      </c>
      <c r="B113">
        <v>28</v>
      </c>
      <c r="C113" s="2" t="s">
        <v>180</v>
      </c>
      <c r="D113" s="3">
        <v>62160.35</v>
      </c>
      <c r="E113" s="3">
        <v>6216.04</v>
      </c>
      <c r="F113" s="3">
        <f t="shared" si="3"/>
        <v>68376.39</v>
      </c>
      <c r="G113" s="11">
        <f>YEAR(TabFornitori[[#This Row],[Data doc.]])</f>
        <v>2025</v>
      </c>
      <c r="H113" s="1" t="s">
        <v>14</v>
      </c>
      <c r="I113" s="1"/>
      <c r="J113" s="33">
        <v>1</v>
      </c>
      <c r="K113" s="3">
        <f>TabFornitori[[#This Row],[Totale doc]]*TabFornitori[[#This Row],[Incidenza Commessa]]</f>
        <v>68376.39</v>
      </c>
      <c r="L113" s="1"/>
    </row>
    <row r="114" spans="1:12" x14ac:dyDescent="0.2">
      <c r="A114" s="1" t="s">
        <v>12</v>
      </c>
      <c r="B114">
        <v>31</v>
      </c>
      <c r="C114" s="2" t="s">
        <v>180</v>
      </c>
      <c r="D114" s="3">
        <v>25783.599999999999</v>
      </c>
      <c r="E114" s="3">
        <v>2578.36</v>
      </c>
      <c r="F114" s="3">
        <f t="shared" si="3"/>
        <v>28361.96</v>
      </c>
      <c r="G114" s="11">
        <f>YEAR(TabFornitori[[#This Row],[Data doc.]])</f>
        <v>2025</v>
      </c>
      <c r="H114" s="1" t="s">
        <v>14</v>
      </c>
      <c r="I114" s="1"/>
      <c r="J114" s="33">
        <v>1</v>
      </c>
      <c r="K114" s="3">
        <f>TabFornitori[[#This Row],[Totale doc]]*TabFornitori[[#This Row],[Incidenza Commessa]]</f>
        <v>28361.96</v>
      </c>
      <c r="L114" s="1"/>
    </row>
    <row r="115" spans="1:12" x14ac:dyDescent="0.2">
      <c r="A115" s="1" t="s">
        <v>181</v>
      </c>
      <c r="B115">
        <v>109</v>
      </c>
      <c r="C115" s="2" t="s">
        <v>182</v>
      </c>
      <c r="D115" s="3">
        <v>900</v>
      </c>
      <c r="E115" s="3">
        <v>198</v>
      </c>
      <c r="F115" s="3">
        <f t="shared" si="3"/>
        <v>1098</v>
      </c>
      <c r="G115" s="11">
        <f>YEAR(TabFornitori[[#This Row],[Data doc.]])</f>
        <v>2025</v>
      </c>
      <c r="H115" s="1" t="s">
        <v>115</v>
      </c>
      <c r="I115" s="1"/>
      <c r="J115" s="33">
        <v>0.05</v>
      </c>
      <c r="K115" s="3">
        <f>TabFornitori[[#This Row],[Totale doc]]*TabFornitori[[#This Row],[Incidenza Commessa]]</f>
        <v>54.900000000000006</v>
      </c>
      <c r="L115" s="1"/>
    </row>
    <row r="116" spans="1:12" x14ac:dyDescent="0.2">
      <c r="A116" s="1" t="s">
        <v>18</v>
      </c>
      <c r="B116">
        <v>22</v>
      </c>
      <c r="C116" s="2" t="s">
        <v>183</v>
      </c>
      <c r="D116" s="3">
        <v>1000</v>
      </c>
      <c r="E116" s="3">
        <v>220</v>
      </c>
      <c r="F116" s="3">
        <f t="shared" si="3"/>
        <v>1220</v>
      </c>
      <c r="G116" s="11">
        <f>YEAR(TabFornitori[[#This Row],[Data doc.]])</f>
        <v>2025</v>
      </c>
      <c r="H116" s="1" t="s">
        <v>20</v>
      </c>
      <c r="I116" s="1"/>
      <c r="J116" s="33">
        <v>0.05</v>
      </c>
      <c r="K116" s="3">
        <f>TabFornitori[[#This Row],[Totale doc]]*TabFornitori[[#This Row],[Incidenza Commessa]]</f>
        <v>61</v>
      </c>
      <c r="L116" s="1"/>
    </row>
    <row r="117" spans="1:12" x14ac:dyDescent="0.2">
      <c r="A117" s="1" t="s">
        <v>117</v>
      </c>
      <c r="B117">
        <v>102</v>
      </c>
      <c r="C117" s="2" t="s">
        <v>184</v>
      </c>
      <c r="D117" s="3">
        <v>156</v>
      </c>
      <c r="E117" s="3">
        <v>34.32</v>
      </c>
      <c r="F117" s="3">
        <f t="shared" si="3"/>
        <v>190.32</v>
      </c>
      <c r="G117" s="11">
        <f>YEAR(TabFornitori[[#This Row],[Data doc.]])</f>
        <v>2025</v>
      </c>
      <c r="H117" s="1" t="s">
        <v>17</v>
      </c>
      <c r="I117" s="1"/>
      <c r="J117" s="33">
        <v>0.05</v>
      </c>
      <c r="K117" s="3">
        <f>TabFornitori[[#This Row],[Totale doc]]*TabFornitori[[#This Row],[Incidenza Commessa]]</f>
        <v>9.516</v>
      </c>
      <c r="L117" s="1"/>
    </row>
    <row r="118" spans="1:12" x14ac:dyDescent="0.2">
      <c r="A118" s="1" t="s">
        <v>185</v>
      </c>
      <c r="B118" t="s">
        <v>186</v>
      </c>
      <c r="C118" s="2" t="s">
        <v>187</v>
      </c>
      <c r="D118" s="3">
        <v>3.85</v>
      </c>
      <c r="E118" s="3">
        <v>0.85</v>
      </c>
      <c r="F118" s="3">
        <f t="shared" si="3"/>
        <v>4.7</v>
      </c>
      <c r="G118" s="11">
        <f>YEAR(TabFornitori[[#This Row],[Data doc.]])</f>
        <v>2025</v>
      </c>
      <c r="H118" s="1" t="s">
        <v>37</v>
      </c>
      <c r="I118" s="1"/>
      <c r="J118" s="33">
        <v>0.05</v>
      </c>
      <c r="K118" s="3">
        <f>TabFornitori[[#This Row],[Totale doc]]*TabFornitori[[#This Row],[Incidenza Commessa]]</f>
        <v>0.23500000000000001</v>
      </c>
      <c r="L118" s="1"/>
    </row>
    <row r="119" spans="1:12" x14ac:dyDescent="0.2">
      <c r="A119" s="1" t="s">
        <v>113</v>
      </c>
      <c r="B119">
        <v>1</v>
      </c>
      <c r="C119" s="2" t="s">
        <v>188</v>
      </c>
      <c r="D119" s="3">
        <v>900</v>
      </c>
      <c r="E119" s="3">
        <v>0</v>
      </c>
      <c r="F119" s="3">
        <f t="shared" si="3"/>
        <v>900</v>
      </c>
      <c r="G119" s="11">
        <f>YEAR(TabFornitori[[#This Row],[Data doc.]])</f>
        <v>2025</v>
      </c>
      <c r="H119" s="1" t="s">
        <v>115</v>
      </c>
      <c r="I119" s="1"/>
      <c r="J119" s="33">
        <v>0.05</v>
      </c>
      <c r="K119" s="3">
        <f>TabFornitori[[#This Row],[Totale doc]]*TabFornitori[[#This Row],[Incidenza Commessa]]</f>
        <v>45</v>
      </c>
      <c r="L119" s="1"/>
    </row>
    <row r="120" spans="1:12" x14ac:dyDescent="0.2">
      <c r="A120" s="1" t="s">
        <v>12</v>
      </c>
      <c r="B120">
        <v>24</v>
      </c>
      <c r="C120" s="2" t="s">
        <v>189</v>
      </c>
      <c r="D120" s="3">
        <v>48378.400000000001</v>
      </c>
      <c r="E120" s="3">
        <v>4837.84</v>
      </c>
      <c r="F120" s="3">
        <f t="shared" si="3"/>
        <v>53216.240000000005</v>
      </c>
      <c r="G120" s="11">
        <f>YEAR(TabFornitori[[#This Row],[Data doc.]])</f>
        <v>2025</v>
      </c>
      <c r="H120" s="1" t="s">
        <v>14</v>
      </c>
      <c r="I120" s="1"/>
      <c r="J120" s="33">
        <v>1</v>
      </c>
      <c r="K120" s="3">
        <f>TabFornitori[[#This Row],[Totale doc]]*TabFornitori[[#This Row],[Incidenza Commessa]]</f>
        <v>53216.240000000005</v>
      </c>
      <c r="L120" s="1"/>
    </row>
    <row r="121" spans="1:12" x14ac:dyDescent="0.2">
      <c r="A121" s="1" t="s">
        <v>12</v>
      </c>
      <c r="B121">
        <v>25</v>
      </c>
      <c r="C121" s="2" t="s">
        <v>189</v>
      </c>
      <c r="D121" s="3">
        <v>116228.43</v>
      </c>
      <c r="E121" s="3">
        <v>11622.84</v>
      </c>
      <c r="F121" s="3">
        <f t="shared" si="3"/>
        <v>127851.26999999999</v>
      </c>
      <c r="G121" s="11">
        <f>YEAR(TabFornitori[[#This Row],[Data doc.]])</f>
        <v>2025</v>
      </c>
      <c r="H121" s="1" t="s">
        <v>14</v>
      </c>
      <c r="I121" s="1"/>
      <c r="J121" s="33">
        <v>1</v>
      </c>
      <c r="K121" s="3">
        <f>TabFornitori[[#This Row],[Totale doc]]*TabFornitori[[#This Row],[Incidenza Commessa]]</f>
        <v>127851.26999999999</v>
      </c>
      <c r="L121" s="1"/>
    </row>
    <row r="122" spans="1:12" x14ac:dyDescent="0.2">
      <c r="A122" s="1" t="s">
        <v>12</v>
      </c>
      <c r="B122">
        <v>26</v>
      </c>
      <c r="C122" s="2" t="s">
        <v>189</v>
      </c>
      <c r="D122" s="3">
        <v>4958.9799999999996</v>
      </c>
      <c r="E122" s="3">
        <v>495.9</v>
      </c>
      <c r="F122" s="3">
        <f t="shared" si="3"/>
        <v>5454.8799999999992</v>
      </c>
      <c r="G122" s="11">
        <f>YEAR(TabFornitori[[#This Row],[Data doc.]])</f>
        <v>2025</v>
      </c>
      <c r="H122" s="1" t="s">
        <v>14</v>
      </c>
      <c r="I122" s="1"/>
      <c r="J122" s="33">
        <v>1</v>
      </c>
      <c r="K122" s="3">
        <f>TabFornitori[[#This Row],[Totale doc]]*TabFornitori[[#This Row],[Incidenza Commessa]]</f>
        <v>5454.8799999999992</v>
      </c>
      <c r="L122" s="1"/>
    </row>
    <row r="123" spans="1:12" x14ac:dyDescent="0.2">
      <c r="A123" s="1" t="s">
        <v>28</v>
      </c>
      <c r="B123" t="s">
        <v>190</v>
      </c>
      <c r="C123" s="2" t="s">
        <v>189</v>
      </c>
      <c r="D123" s="3">
        <v>80</v>
      </c>
      <c r="E123" s="3">
        <v>17.600000000000001</v>
      </c>
      <c r="F123" s="3">
        <f t="shared" si="3"/>
        <v>97.6</v>
      </c>
      <c r="G123" s="11">
        <f>YEAR(TabFornitori[[#This Row],[Data doc.]])</f>
        <v>2025</v>
      </c>
      <c r="H123" s="1" t="s">
        <v>24</v>
      </c>
      <c r="I123" s="1"/>
      <c r="J123" s="33">
        <v>0.05</v>
      </c>
      <c r="K123" s="3">
        <f>TabFornitori[[#This Row],[Totale doc]]*TabFornitori[[#This Row],[Incidenza Commessa]]</f>
        <v>4.88</v>
      </c>
      <c r="L123" s="1"/>
    </row>
    <row r="124" spans="1:12" x14ac:dyDescent="0.2">
      <c r="A124" s="1" t="s">
        <v>21</v>
      </c>
      <c r="B124" t="s">
        <v>191</v>
      </c>
      <c r="C124" s="2" t="s">
        <v>192</v>
      </c>
      <c r="D124" s="3">
        <v>32.979999999999997</v>
      </c>
      <c r="E124" s="3">
        <v>-0.39</v>
      </c>
      <c r="F124" s="3">
        <f t="shared" si="3"/>
        <v>32.589999999999996</v>
      </c>
      <c r="G124" s="11">
        <f>YEAR(TabFornitori[[#This Row],[Data doc.]])</f>
        <v>2025</v>
      </c>
      <c r="H124" s="1" t="s">
        <v>24</v>
      </c>
      <c r="I124" s="1"/>
      <c r="J124" s="33">
        <v>0.05</v>
      </c>
      <c r="K124" s="3">
        <f>TabFornitori[[#This Row],[Totale doc]]*TabFornitori[[#This Row],[Incidenza Commessa]]</f>
        <v>1.6294999999999999</v>
      </c>
      <c r="L124" s="1"/>
    </row>
    <row r="125" spans="1:12" x14ac:dyDescent="0.2">
      <c r="A125" s="1" t="s">
        <v>21</v>
      </c>
      <c r="B125" t="s">
        <v>193</v>
      </c>
      <c r="C125" s="2" t="s">
        <v>192</v>
      </c>
      <c r="D125" s="3">
        <v>16.309999999999999</v>
      </c>
      <c r="E125" s="3">
        <v>-2.06</v>
      </c>
      <c r="F125" s="3">
        <f t="shared" si="3"/>
        <v>14.249999999999998</v>
      </c>
      <c r="G125" s="11">
        <f>YEAR(TabFornitori[[#This Row],[Data doc.]])</f>
        <v>2025</v>
      </c>
      <c r="H125" s="1" t="s">
        <v>24</v>
      </c>
      <c r="I125" s="1"/>
      <c r="J125" s="33">
        <v>0.05</v>
      </c>
      <c r="K125" s="3">
        <f>TabFornitori[[#This Row],[Totale doc]]*TabFornitori[[#This Row],[Incidenza Commessa]]</f>
        <v>0.71249999999999991</v>
      </c>
      <c r="L125" s="1"/>
    </row>
    <row r="126" spans="1:12" x14ac:dyDescent="0.2">
      <c r="A126" s="1" t="s">
        <v>31</v>
      </c>
      <c r="B126" t="s">
        <v>194</v>
      </c>
      <c r="C126" s="2" t="s">
        <v>195</v>
      </c>
      <c r="D126" s="3">
        <v>148.86000000000001</v>
      </c>
      <c r="E126" s="3">
        <v>32.75</v>
      </c>
      <c r="F126" s="3">
        <f t="shared" si="3"/>
        <v>181.61</v>
      </c>
      <c r="G126" s="11">
        <f>YEAR(TabFornitori[[#This Row],[Data doc.]])</f>
        <v>2025</v>
      </c>
      <c r="H126" s="1" t="s">
        <v>24</v>
      </c>
      <c r="I126" s="1"/>
      <c r="J126" s="33">
        <v>0.05</v>
      </c>
      <c r="K126" s="3">
        <f>TabFornitori[[#This Row],[Totale doc]]*TabFornitori[[#This Row],[Incidenza Commessa]]</f>
        <v>9.0805000000000007</v>
      </c>
      <c r="L126" s="1"/>
    </row>
    <row r="127" spans="1:12" x14ac:dyDescent="0.2">
      <c r="A127" s="1" t="s">
        <v>196</v>
      </c>
      <c r="B127" t="s">
        <v>197</v>
      </c>
      <c r="C127" s="2" t="s">
        <v>198</v>
      </c>
      <c r="D127" s="3">
        <v>7000</v>
      </c>
      <c r="E127" s="3">
        <v>1540</v>
      </c>
      <c r="F127" s="3">
        <f t="shared" si="3"/>
        <v>8540</v>
      </c>
      <c r="G127" s="11">
        <f>YEAR(TabFornitori[[#This Row],[Data doc.]])</f>
        <v>2025</v>
      </c>
      <c r="H127" s="1" t="s">
        <v>14</v>
      </c>
      <c r="I127" s="1"/>
      <c r="J127" s="33">
        <v>1</v>
      </c>
      <c r="K127" s="3">
        <f>TabFornitori[[#This Row],[Totale doc]]*TabFornitori[[#This Row],[Incidenza Commessa]]</f>
        <v>8540</v>
      </c>
      <c r="L127" s="1"/>
    </row>
    <row r="128" spans="1:12" x14ac:dyDescent="0.2">
      <c r="A128" s="1" t="s">
        <v>18</v>
      </c>
      <c r="B128">
        <v>13</v>
      </c>
      <c r="C128" s="2" t="s">
        <v>199</v>
      </c>
      <c r="D128" s="3">
        <v>1000</v>
      </c>
      <c r="E128" s="3">
        <v>220</v>
      </c>
      <c r="F128" s="3">
        <f t="shared" si="3"/>
        <v>1220</v>
      </c>
      <c r="G128" s="11">
        <f>YEAR(TabFornitori[[#This Row],[Data doc.]])</f>
        <v>2025</v>
      </c>
      <c r="H128" s="1" t="s">
        <v>20</v>
      </c>
      <c r="I128" s="1"/>
      <c r="J128" s="33">
        <v>0.05</v>
      </c>
      <c r="K128" s="3">
        <f>TabFornitori[[#This Row],[Totale doc]]*TabFornitori[[#This Row],[Incidenza Commessa]]</f>
        <v>61</v>
      </c>
      <c r="L128" s="1"/>
    </row>
    <row r="129" spans="1:12" x14ac:dyDescent="0.2">
      <c r="A129" s="1" t="s">
        <v>181</v>
      </c>
      <c r="B129">
        <v>81</v>
      </c>
      <c r="C129" s="2" t="s">
        <v>199</v>
      </c>
      <c r="D129" s="3">
        <v>1000</v>
      </c>
      <c r="E129" s="3">
        <v>220</v>
      </c>
      <c r="F129" s="3">
        <f t="shared" si="3"/>
        <v>1220</v>
      </c>
      <c r="G129" s="11">
        <f>YEAR(TabFornitori[[#This Row],[Data doc.]])</f>
        <v>2025</v>
      </c>
      <c r="H129" s="1" t="s">
        <v>115</v>
      </c>
      <c r="I129" s="1"/>
      <c r="J129" s="33">
        <v>0.05</v>
      </c>
      <c r="K129" s="3">
        <f>TabFornitori[[#This Row],[Totale doc]]*TabFornitori[[#This Row],[Incidenza Commessa]]</f>
        <v>61</v>
      </c>
      <c r="L129" s="1"/>
    </row>
    <row r="130" spans="1:12" x14ac:dyDescent="0.2">
      <c r="A130" s="1" t="s">
        <v>12</v>
      </c>
      <c r="B130">
        <v>13</v>
      </c>
      <c r="C130" s="2" t="s">
        <v>200</v>
      </c>
      <c r="D130" s="3">
        <v>137789.96</v>
      </c>
      <c r="E130" s="3">
        <v>13779</v>
      </c>
      <c r="F130" s="3">
        <f t="shared" ref="F130:F161" si="4">SUM(E130,D130)</f>
        <v>151568.95999999999</v>
      </c>
      <c r="G130" s="11">
        <f>YEAR(TabFornitori[[#This Row],[Data doc.]])</f>
        <v>2025</v>
      </c>
      <c r="H130" s="1" t="s">
        <v>14</v>
      </c>
      <c r="I130" s="1"/>
      <c r="J130" s="33">
        <v>1</v>
      </c>
      <c r="K130" s="3">
        <f>TabFornitori[[#This Row],[Totale doc]]*TabFornitori[[#This Row],[Incidenza Commessa]]</f>
        <v>151568.95999999999</v>
      </c>
      <c r="L130" s="1"/>
    </row>
    <row r="131" spans="1:12" x14ac:dyDescent="0.2">
      <c r="A131" s="1" t="s">
        <v>12</v>
      </c>
      <c r="B131">
        <v>12</v>
      </c>
      <c r="C131" s="2" t="s">
        <v>201</v>
      </c>
      <c r="D131" s="3">
        <v>153277.07</v>
      </c>
      <c r="E131" s="3">
        <v>15327.71</v>
      </c>
      <c r="F131" s="3">
        <f t="shared" si="4"/>
        <v>168604.78</v>
      </c>
      <c r="G131" s="11">
        <f>YEAR(TabFornitori[[#This Row],[Data doc.]])</f>
        <v>2025</v>
      </c>
      <c r="H131" s="1" t="s">
        <v>14</v>
      </c>
      <c r="I131" s="1"/>
      <c r="J131" s="33">
        <v>1</v>
      </c>
      <c r="K131" s="3">
        <f>TabFornitori[[#This Row],[Totale doc]]*TabFornitori[[#This Row],[Incidenza Commessa]]</f>
        <v>168604.78</v>
      </c>
      <c r="L131" s="1"/>
    </row>
    <row r="132" spans="1:12" x14ac:dyDescent="0.2">
      <c r="A132" s="1" t="s">
        <v>202</v>
      </c>
      <c r="B132" t="s">
        <v>203</v>
      </c>
      <c r="C132" s="2" t="s">
        <v>204</v>
      </c>
      <c r="D132" s="3">
        <v>1142</v>
      </c>
      <c r="E132" s="3">
        <v>251.24</v>
      </c>
      <c r="F132" s="3">
        <f t="shared" si="4"/>
        <v>1393.24</v>
      </c>
      <c r="G132" s="11">
        <f>YEAR(TabFornitori[[#This Row],[Data doc.]])</f>
        <v>2025</v>
      </c>
      <c r="H132" s="1" t="s">
        <v>37</v>
      </c>
      <c r="I132" s="1"/>
      <c r="J132" s="33">
        <v>0.05</v>
      </c>
      <c r="K132" s="3">
        <f>TabFornitori[[#This Row],[Totale doc]]*TabFornitori[[#This Row],[Incidenza Commessa]]</f>
        <v>69.662000000000006</v>
      </c>
      <c r="L132" s="1"/>
    </row>
    <row r="133" spans="1:12" x14ac:dyDescent="0.2">
      <c r="A133" s="1" t="s">
        <v>35</v>
      </c>
      <c r="B133">
        <v>56</v>
      </c>
      <c r="C133" s="2" t="s">
        <v>205</v>
      </c>
      <c r="D133" s="3">
        <v>240</v>
      </c>
      <c r="E133" s="3">
        <v>52.8</v>
      </c>
      <c r="F133" s="3">
        <f t="shared" si="4"/>
        <v>292.8</v>
      </c>
      <c r="G133" s="11">
        <f>YEAR(TabFornitori[[#This Row],[Data doc.]])</f>
        <v>2025</v>
      </c>
      <c r="H133" s="1" t="s">
        <v>37</v>
      </c>
      <c r="I133" s="1"/>
      <c r="J133" s="33">
        <v>0.05</v>
      </c>
      <c r="K133" s="3">
        <f>TabFornitori[[#This Row],[Totale doc]]*TabFornitori[[#This Row],[Incidenza Commessa]]</f>
        <v>14.64</v>
      </c>
      <c r="L133" s="1"/>
    </row>
    <row r="134" spans="1:12" x14ac:dyDescent="0.2">
      <c r="A134" s="1" t="s">
        <v>18</v>
      </c>
      <c r="B134">
        <v>8</v>
      </c>
      <c r="C134" s="2" t="s">
        <v>206</v>
      </c>
      <c r="D134" s="3">
        <v>1000</v>
      </c>
      <c r="E134" s="3">
        <v>220</v>
      </c>
      <c r="F134" s="3">
        <f t="shared" si="4"/>
        <v>1220</v>
      </c>
      <c r="G134" s="11">
        <f>YEAR(TabFornitori[[#This Row],[Data doc.]])</f>
        <v>2025</v>
      </c>
      <c r="H134" s="1" t="s">
        <v>20</v>
      </c>
      <c r="I134" s="1"/>
      <c r="J134" s="33">
        <v>0.05</v>
      </c>
      <c r="K134" s="3">
        <f>TabFornitori[[#This Row],[Totale doc]]*TabFornitori[[#This Row],[Incidenza Commessa]]</f>
        <v>61</v>
      </c>
      <c r="L134" s="1"/>
    </row>
    <row r="135" spans="1:12" x14ac:dyDescent="0.2">
      <c r="A135" s="1" t="s">
        <v>21</v>
      </c>
      <c r="B135" t="s">
        <v>207</v>
      </c>
      <c r="C135" s="2" t="s">
        <v>208</v>
      </c>
      <c r="D135" s="3">
        <v>163.71</v>
      </c>
      <c r="E135" s="3">
        <v>12.68</v>
      </c>
      <c r="F135" s="3">
        <f t="shared" si="4"/>
        <v>176.39000000000001</v>
      </c>
      <c r="G135" s="11">
        <f>YEAR(TabFornitori[[#This Row],[Data doc.]])</f>
        <v>2025</v>
      </c>
      <c r="H135" s="1" t="s">
        <v>24</v>
      </c>
      <c r="I135" s="1"/>
      <c r="J135" s="33">
        <v>0.05</v>
      </c>
      <c r="K135" s="3">
        <f>TabFornitori[[#This Row],[Totale doc]]*TabFornitori[[#This Row],[Incidenza Commessa]]</f>
        <v>8.8195000000000014</v>
      </c>
      <c r="L135" s="1"/>
    </row>
    <row r="136" spans="1:12" x14ac:dyDescent="0.2">
      <c r="A136" s="1" t="s">
        <v>21</v>
      </c>
      <c r="B136" t="s">
        <v>209</v>
      </c>
      <c r="C136" s="2" t="s">
        <v>208</v>
      </c>
      <c r="D136" s="3">
        <v>284.3</v>
      </c>
      <c r="E136" s="3">
        <v>29.65</v>
      </c>
      <c r="F136" s="3">
        <f t="shared" si="4"/>
        <v>313.95</v>
      </c>
      <c r="G136" s="11">
        <f>YEAR(TabFornitori[[#This Row],[Data doc.]])</f>
        <v>2025</v>
      </c>
      <c r="H136" s="1" t="s">
        <v>24</v>
      </c>
      <c r="I136" s="1"/>
      <c r="J136" s="33">
        <v>0.05</v>
      </c>
      <c r="K136" s="3">
        <f>TabFornitori[[#This Row],[Totale doc]]*TabFornitori[[#This Row],[Incidenza Commessa]]</f>
        <v>15.6975</v>
      </c>
      <c r="L136" s="1"/>
    </row>
    <row r="137" spans="1:12" x14ac:dyDescent="0.2">
      <c r="A137" s="1" t="s">
        <v>28</v>
      </c>
      <c r="B137" t="s">
        <v>210</v>
      </c>
      <c r="C137" s="2" t="s">
        <v>211</v>
      </c>
      <c r="D137" s="3">
        <v>80</v>
      </c>
      <c r="E137" s="3">
        <v>17.600000000000001</v>
      </c>
      <c r="F137" s="3">
        <f t="shared" si="4"/>
        <v>97.6</v>
      </c>
      <c r="G137" s="11">
        <f>YEAR(TabFornitori[[#This Row],[Data doc.]])</f>
        <v>2025</v>
      </c>
      <c r="H137" s="1" t="s">
        <v>24</v>
      </c>
      <c r="I137" s="1"/>
      <c r="J137" s="33">
        <v>0.05</v>
      </c>
      <c r="K137" s="3">
        <f>TabFornitori[[#This Row],[Totale doc]]*TabFornitori[[#This Row],[Incidenza Commessa]]</f>
        <v>4.88</v>
      </c>
      <c r="L137" s="1"/>
    </row>
    <row r="138" spans="1:12" x14ac:dyDescent="0.2">
      <c r="A138" s="1" t="s">
        <v>31</v>
      </c>
      <c r="B138" t="s">
        <v>212</v>
      </c>
      <c r="C138" s="2" t="s">
        <v>213</v>
      </c>
      <c r="D138" s="3">
        <v>141.91999999999999</v>
      </c>
      <c r="E138" s="3">
        <v>31.22</v>
      </c>
      <c r="F138" s="3">
        <f t="shared" si="4"/>
        <v>173.14</v>
      </c>
      <c r="G138" s="11">
        <f>YEAR(TabFornitori[[#This Row],[Data doc.]])</f>
        <v>2025</v>
      </c>
      <c r="H138" s="1" t="s">
        <v>24</v>
      </c>
      <c r="I138" s="1"/>
      <c r="J138" s="33">
        <v>0.05</v>
      </c>
      <c r="K138" s="3">
        <f>TabFornitori[[#This Row],[Totale doc]]*TabFornitori[[#This Row],[Incidenza Commessa]]</f>
        <v>8.657</v>
      </c>
      <c r="L138" s="1"/>
    </row>
    <row r="139" spans="1:12" x14ac:dyDescent="0.2">
      <c r="A139" s="1" t="s">
        <v>117</v>
      </c>
      <c r="B139">
        <v>9</v>
      </c>
      <c r="C139" s="2" t="s">
        <v>214</v>
      </c>
      <c r="D139" s="3">
        <v>416</v>
      </c>
      <c r="E139" s="3">
        <v>91.52</v>
      </c>
      <c r="F139" s="3">
        <f t="shared" si="4"/>
        <v>507.52</v>
      </c>
      <c r="G139" s="11">
        <f>YEAR(TabFornitori[[#This Row],[Data doc.]])</f>
        <v>2025</v>
      </c>
      <c r="H139" s="1" t="s">
        <v>17</v>
      </c>
      <c r="I139" s="1"/>
      <c r="J139" s="33">
        <v>0.05</v>
      </c>
      <c r="K139" s="3">
        <f>TabFornitori[[#This Row],[Totale doc]]*TabFornitori[[#This Row],[Incidenza Commessa]]</f>
        <v>25.376000000000001</v>
      </c>
      <c r="L139" s="1"/>
    </row>
    <row r="140" spans="1:12" x14ac:dyDescent="0.2">
      <c r="A140" s="1" t="s">
        <v>18</v>
      </c>
      <c r="B140">
        <v>2</v>
      </c>
      <c r="C140" s="2" t="s">
        <v>215</v>
      </c>
      <c r="D140" s="3">
        <v>1000</v>
      </c>
      <c r="E140" s="3">
        <v>220</v>
      </c>
      <c r="F140" s="3">
        <f t="shared" si="4"/>
        <v>1220</v>
      </c>
      <c r="G140" s="11">
        <f>YEAR(TabFornitori[[#This Row],[Data doc.]])</f>
        <v>2025</v>
      </c>
      <c r="H140" s="1" t="s">
        <v>14</v>
      </c>
      <c r="I140" s="1"/>
      <c r="J140" s="33">
        <v>0.05</v>
      </c>
      <c r="K140" s="3">
        <f>TabFornitori[[#This Row],[Totale doc]]*TabFornitori[[#This Row],[Incidenza Commessa]]</f>
        <v>61</v>
      </c>
      <c r="L140" s="1"/>
    </row>
    <row r="141" spans="1:12" x14ac:dyDescent="0.2">
      <c r="A141" s="35" t="s">
        <v>216</v>
      </c>
      <c r="B141" t="s">
        <v>217</v>
      </c>
      <c r="C141" s="2">
        <v>45292</v>
      </c>
      <c r="D141" s="3">
        <v>130317.37</v>
      </c>
      <c r="E141" s="3">
        <v>0</v>
      </c>
      <c r="F141" s="3">
        <f t="shared" si="4"/>
        <v>130317.37</v>
      </c>
      <c r="G141" s="11">
        <f>YEAR(TabFornitori[[#This Row],[Data doc.]])</f>
        <v>2024</v>
      </c>
      <c r="H141" s="1" t="s">
        <v>218</v>
      </c>
      <c r="I141" s="1" t="s">
        <v>219</v>
      </c>
      <c r="J141" s="33">
        <v>0.05</v>
      </c>
      <c r="K141" s="3">
        <f>TabFornitori[[#This Row],[Totale doc]]*TabFornitori[[#This Row],[Incidenza Commessa]]</f>
        <v>6515.8685000000005</v>
      </c>
      <c r="L141" s="1"/>
    </row>
    <row r="142" spans="1:12" x14ac:dyDescent="0.2">
      <c r="A142" s="1" t="s">
        <v>220</v>
      </c>
      <c r="B142" t="s">
        <v>217</v>
      </c>
      <c r="C142" s="2">
        <v>45535</v>
      </c>
      <c r="D142" s="3">
        <v>570.20000000000005</v>
      </c>
      <c r="E142" s="3">
        <v>0</v>
      </c>
      <c r="F142" s="3">
        <f t="shared" si="4"/>
        <v>570.20000000000005</v>
      </c>
      <c r="G142" s="11">
        <f>YEAR(TabFornitori[[#This Row],[Data doc.]])</f>
        <v>2024</v>
      </c>
      <c r="H142" s="1" t="s">
        <v>218</v>
      </c>
      <c r="I142" s="1" t="s">
        <v>221</v>
      </c>
      <c r="J142" s="33">
        <v>0.05</v>
      </c>
      <c r="K142" s="3">
        <f>TabFornitori[[#This Row],[Totale doc]]*TabFornitori[[#This Row],[Incidenza Commessa]]</f>
        <v>28.510000000000005</v>
      </c>
      <c r="L142" s="1"/>
    </row>
    <row r="143" spans="1:12" x14ac:dyDescent="0.2">
      <c r="A143" s="1" t="s">
        <v>220</v>
      </c>
      <c r="B143" t="s">
        <v>217</v>
      </c>
      <c r="C143" s="2">
        <v>45565</v>
      </c>
      <c r="D143" s="3">
        <v>2520.17</v>
      </c>
      <c r="E143" s="3">
        <v>0</v>
      </c>
      <c r="F143" s="3">
        <f t="shared" si="4"/>
        <v>2520.17</v>
      </c>
      <c r="G143" s="11">
        <f>YEAR(TabFornitori[[#This Row],[Data doc.]])</f>
        <v>2024</v>
      </c>
      <c r="H143" s="1" t="s">
        <v>218</v>
      </c>
      <c r="I143" s="1" t="s">
        <v>221</v>
      </c>
      <c r="J143" s="33">
        <v>0.05</v>
      </c>
      <c r="K143" s="3">
        <f>TabFornitori[[#This Row],[Totale doc]]*TabFornitori[[#This Row],[Incidenza Commessa]]</f>
        <v>126.00850000000001</v>
      </c>
      <c r="L143" s="1"/>
    </row>
    <row r="144" spans="1:12" x14ac:dyDescent="0.2">
      <c r="A144" s="35" t="s">
        <v>216</v>
      </c>
      <c r="B144" t="s">
        <v>217</v>
      </c>
      <c r="C144" s="2">
        <v>45565</v>
      </c>
      <c r="D144" s="22">
        <v>1000</v>
      </c>
      <c r="E144" s="3">
        <v>0</v>
      </c>
      <c r="F144" s="3">
        <f t="shared" si="4"/>
        <v>1000</v>
      </c>
      <c r="G144" s="11">
        <f>YEAR(TabFornitori[[#This Row],[Data doc.]])</f>
        <v>2024</v>
      </c>
      <c r="H144" s="1" t="s">
        <v>218</v>
      </c>
      <c r="I144" s="1" t="s">
        <v>219</v>
      </c>
      <c r="J144" s="33">
        <v>0.05</v>
      </c>
      <c r="K144" s="3">
        <f>TabFornitori[[#This Row],[Totale doc]]*TabFornitori[[#This Row],[Incidenza Commessa]]</f>
        <v>50</v>
      </c>
      <c r="L144" s="1"/>
    </row>
    <row r="145" spans="1:12" x14ac:dyDescent="0.2">
      <c r="A145" s="1" t="s">
        <v>222</v>
      </c>
      <c r="B145" t="s">
        <v>217</v>
      </c>
      <c r="C145" s="2">
        <v>45565</v>
      </c>
      <c r="D145" s="3">
        <v>15365</v>
      </c>
      <c r="E145" s="3">
        <v>0</v>
      </c>
      <c r="F145" s="3">
        <f t="shared" si="4"/>
        <v>15365</v>
      </c>
      <c r="G145" s="11">
        <f>YEAR(TabFornitori[[#This Row],[Data doc.]])</f>
        <v>2024</v>
      </c>
      <c r="H145" s="1" t="s">
        <v>218</v>
      </c>
      <c r="I145" s="1" t="s">
        <v>223</v>
      </c>
      <c r="J145" s="33">
        <v>0.05</v>
      </c>
      <c r="K145" s="3">
        <f>TabFornitori[[#This Row],[Totale doc]]*TabFornitori[[#This Row],[Incidenza Commessa]]</f>
        <v>768.25</v>
      </c>
      <c r="L145" s="1"/>
    </row>
    <row r="146" spans="1:12" x14ac:dyDescent="0.2">
      <c r="A146" s="1" t="s">
        <v>220</v>
      </c>
      <c r="B146" t="s">
        <v>217</v>
      </c>
      <c r="C146" s="2">
        <v>45596</v>
      </c>
      <c r="D146" s="3">
        <v>2611.27</v>
      </c>
      <c r="E146" s="3">
        <v>0</v>
      </c>
      <c r="F146" s="3">
        <f t="shared" si="4"/>
        <v>2611.27</v>
      </c>
      <c r="G146" s="11">
        <f>YEAR(TabFornitori[[#This Row],[Data doc.]])</f>
        <v>2024</v>
      </c>
      <c r="H146" s="1" t="s">
        <v>218</v>
      </c>
      <c r="I146" s="1" t="s">
        <v>221</v>
      </c>
      <c r="J146" s="33">
        <v>0.05</v>
      </c>
      <c r="K146" s="3">
        <f>TabFornitori[[#This Row],[Totale doc]]*TabFornitori[[#This Row],[Incidenza Commessa]]</f>
        <v>130.5635</v>
      </c>
      <c r="L146" s="1"/>
    </row>
    <row r="147" spans="1:12" x14ac:dyDescent="0.2">
      <c r="A147" s="1" t="s">
        <v>220</v>
      </c>
      <c r="B147" t="s">
        <v>217</v>
      </c>
      <c r="C147" s="2">
        <v>45626</v>
      </c>
      <c r="D147" s="3">
        <v>2520.27</v>
      </c>
      <c r="E147" s="3">
        <v>0</v>
      </c>
      <c r="F147" s="3">
        <f t="shared" si="4"/>
        <v>2520.27</v>
      </c>
      <c r="G147" s="11">
        <f>YEAR(TabFornitori[[#This Row],[Data doc.]])</f>
        <v>2024</v>
      </c>
      <c r="H147" s="1" t="s">
        <v>218</v>
      </c>
      <c r="I147" s="1" t="s">
        <v>221</v>
      </c>
      <c r="J147" s="33">
        <v>0.05</v>
      </c>
      <c r="K147" s="3">
        <f>TabFornitori[[#This Row],[Totale doc]]*TabFornitori[[#This Row],[Incidenza Commessa]]</f>
        <v>126.01350000000001</v>
      </c>
      <c r="L147" s="1"/>
    </row>
    <row r="148" spans="1:12" x14ac:dyDescent="0.2">
      <c r="A148" s="1" t="s">
        <v>220</v>
      </c>
      <c r="B148" t="s">
        <v>217</v>
      </c>
      <c r="C148" s="2">
        <v>45657</v>
      </c>
      <c r="D148" s="3">
        <v>3504.68</v>
      </c>
      <c r="E148" s="3">
        <v>0</v>
      </c>
      <c r="F148" s="3">
        <f t="shared" si="4"/>
        <v>3504.68</v>
      </c>
      <c r="G148" s="11">
        <f>YEAR(TabFornitori[[#This Row],[Data doc.]])</f>
        <v>2024</v>
      </c>
      <c r="H148" s="1" t="s">
        <v>218</v>
      </c>
      <c r="I148" s="1" t="s">
        <v>221</v>
      </c>
      <c r="J148" s="33">
        <v>0.05</v>
      </c>
      <c r="K148" s="3">
        <f>TabFornitori[[#This Row],[Totale doc]]*TabFornitori[[#This Row],[Incidenza Commessa]]</f>
        <v>175.23400000000001</v>
      </c>
      <c r="L148" s="1"/>
    </row>
    <row r="149" spans="1:12" x14ac:dyDescent="0.2">
      <c r="A149" s="1" t="s">
        <v>222</v>
      </c>
      <c r="B149" t="s">
        <v>217</v>
      </c>
      <c r="C149" s="2">
        <v>45658</v>
      </c>
      <c r="D149" s="22">
        <v>100</v>
      </c>
      <c r="E149" s="3">
        <v>0</v>
      </c>
      <c r="F149" s="3">
        <f t="shared" si="4"/>
        <v>100</v>
      </c>
      <c r="G149" s="11">
        <f>YEAR(TabFornitori[[#This Row],[Data doc.]])</f>
        <v>2025</v>
      </c>
      <c r="H149" s="1" t="s">
        <v>218</v>
      </c>
      <c r="I149" s="1" t="s">
        <v>223</v>
      </c>
      <c r="J149" s="33">
        <v>0.05</v>
      </c>
      <c r="K149" s="3">
        <f>TabFornitori[[#This Row],[Totale doc]]*TabFornitori[[#This Row],[Incidenza Commessa]]</f>
        <v>5</v>
      </c>
      <c r="L149" s="1"/>
    </row>
    <row r="150" spans="1:12" x14ac:dyDescent="0.2">
      <c r="A150" s="1" t="s">
        <v>220</v>
      </c>
      <c r="B150" t="s">
        <v>217</v>
      </c>
      <c r="C150" s="2">
        <v>45687</v>
      </c>
      <c r="D150" s="3">
        <v>2732.06</v>
      </c>
      <c r="E150" s="3">
        <v>0</v>
      </c>
      <c r="F150" s="3">
        <f t="shared" si="4"/>
        <v>2732.06</v>
      </c>
      <c r="G150" s="11">
        <f>YEAR(TabFornitori[[#This Row],[Data doc.]])</f>
        <v>2025</v>
      </c>
      <c r="H150" s="1" t="s">
        <v>218</v>
      </c>
      <c r="I150" s="1" t="s">
        <v>221</v>
      </c>
      <c r="J150" s="33">
        <v>0.05</v>
      </c>
      <c r="K150" s="3">
        <f>TabFornitori[[#This Row],[Totale doc]]*TabFornitori[[#This Row],[Incidenza Commessa]]</f>
        <v>136.60300000000001</v>
      </c>
      <c r="L150" s="1"/>
    </row>
    <row r="151" spans="1:12" x14ac:dyDescent="0.2">
      <c r="A151" s="1" t="s">
        <v>222</v>
      </c>
      <c r="B151" t="s">
        <v>217</v>
      </c>
      <c r="C151" s="2">
        <v>45687</v>
      </c>
      <c r="D151" s="3">
        <v>-8737</v>
      </c>
      <c r="E151" s="3">
        <v>0</v>
      </c>
      <c r="F151" s="3">
        <f t="shared" si="4"/>
        <v>-8737</v>
      </c>
      <c r="G151" s="11">
        <f>YEAR(TabFornitori[[#This Row],[Data doc.]])</f>
        <v>2025</v>
      </c>
      <c r="H151" s="1" t="s">
        <v>218</v>
      </c>
      <c r="I151" s="1" t="s">
        <v>223</v>
      </c>
      <c r="J151" s="33">
        <v>0.05</v>
      </c>
      <c r="K151" s="3">
        <f>TabFornitori[[#This Row],[Totale doc]]*TabFornitori[[#This Row],[Incidenza Commessa]]</f>
        <v>-436.85</v>
      </c>
      <c r="L151" s="1"/>
    </row>
    <row r="152" spans="1:12" x14ac:dyDescent="0.2">
      <c r="A152" s="1" t="s">
        <v>220</v>
      </c>
      <c r="B152" t="s">
        <v>217</v>
      </c>
      <c r="C152" s="2">
        <v>45716</v>
      </c>
      <c r="D152" s="3">
        <v>2602.8200000000002</v>
      </c>
      <c r="E152" s="3">
        <v>0</v>
      </c>
      <c r="F152" s="3">
        <f t="shared" si="4"/>
        <v>2602.8200000000002</v>
      </c>
      <c r="G152" s="11">
        <f>YEAR(TabFornitori[[#This Row],[Data doc.]])</f>
        <v>2025</v>
      </c>
      <c r="H152" s="1" t="s">
        <v>218</v>
      </c>
      <c r="I152" s="1" t="s">
        <v>221</v>
      </c>
      <c r="J152" s="33">
        <v>0.05</v>
      </c>
      <c r="K152" s="3">
        <f>TabFornitori[[#This Row],[Totale doc]]*TabFornitori[[#This Row],[Incidenza Commessa]]</f>
        <v>130.14100000000002</v>
      </c>
      <c r="L152" s="1"/>
    </row>
    <row r="153" spans="1:12" x14ac:dyDescent="0.2">
      <c r="A153" s="1" t="s">
        <v>220</v>
      </c>
      <c r="B153" t="s">
        <v>217</v>
      </c>
      <c r="C153" s="2">
        <v>45746</v>
      </c>
      <c r="D153" s="3">
        <v>2213.34</v>
      </c>
      <c r="E153" s="3">
        <v>0</v>
      </c>
      <c r="F153" s="3">
        <f t="shared" si="4"/>
        <v>2213.34</v>
      </c>
      <c r="G153" s="11">
        <f>YEAR(TabFornitori[[#This Row],[Data doc.]])</f>
        <v>2025</v>
      </c>
      <c r="H153" s="1" t="s">
        <v>218</v>
      </c>
      <c r="I153" s="1" t="s">
        <v>221</v>
      </c>
      <c r="J153" s="33">
        <v>0.05</v>
      </c>
      <c r="K153" s="3">
        <f>TabFornitori[[#This Row],[Totale doc]]*TabFornitori[[#This Row],[Incidenza Commessa]]</f>
        <v>110.66700000000002</v>
      </c>
      <c r="L153" s="1"/>
    </row>
    <row r="154" spans="1:12" x14ac:dyDescent="0.2">
      <c r="A154" s="1" t="s">
        <v>21</v>
      </c>
      <c r="B154" t="s">
        <v>217</v>
      </c>
      <c r="C154" s="2">
        <v>45746</v>
      </c>
      <c r="D154" s="3">
        <v>2.5</v>
      </c>
      <c r="E154" s="3">
        <v>0</v>
      </c>
      <c r="F154" s="3">
        <f t="shared" si="4"/>
        <v>2.5</v>
      </c>
      <c r="G154" s="11">
        <f>YEAR(TabFornitori[[#This Row],[Data doc.]])</f>
        <v>2025</v>
      </c>
      <c r="H154" s="1" t="s">
        <v>218</v>
      </c>
      <c r="I154" s="1" t="s">
        <v>224</v>
      </c>
      <c r="J154" s="33">
        <v>0.05</v>
      </c>
      <c r="K154" s="3">
        <f>TabFornitori[[#This Row],[Totale doc]]*TabFornitori[[#This Row],[Incidenza Commessa]]</f>
        <v>0.125</v>
      </c>
      <c r="L154" s="1"/>
    </row>
    <row r="155" spans="1:12" x14ac:dyDescent="0.2">
      <c r="A155" s="1" t="s">
        <v>220</v>
      </c>
      <c r="B155" t="s">
        <v>217</v>
      </c>
      <c r="C155" s="2">
        <v>45777</v>
      </c>
      <c r="D155" s="22">
        <v>2601.4</v>
      </c>
      <c r="E155" s="3">
        <v>0</v>
      </c>
      <c r="F155" s="3">
        <f t="shared" si="4"/>
        <v>2601.4</v>
      </c>
      <c r="G155" s="11">
        <f>YEAR(TabFornitori[[#This Row],[Data doc.]])</f>
        <v>2025</v>
      </c>
      <c r="H155" s="1" t="s">
        <v>218</v>
      </c>
      <c r="I155" s="1" t="s">
        <v>221</v>
      </c>
      <c r="J155" s="33">
        <v>0.05</v>
      </c>
      <c r="K155" s="3">
        <f>TabFornitori[[#This Row],[Totale doc]]*TabFornitori[[#This Row],[Incidenza Commessa]]</f>
        <v>130.07000000000002</v>
      </c>
      <c r="L155" s="1"/>
    </row>
    <row r="156" spans="1:12" x14ac:dyDescent="0.2">
      <c r="A156" s="1" t="s">
        <v>21</v>
      </c>
      <c r="B156" t="s">
        <v>217</v>
      </c>
      <c r="C156" s="2">
        <v>45807</v>
      </c>
      <c r="D156" s="3">
        <v>5</v>
      </c>
      <c r="E156" s="3">
        <v>0</v>
      </c>
      <c r="F156" s="3">
        <f t="shared" si="4"/>
        <v>5</v>
      </c>
      <c r="G156" s="11">
        <f>YEAR(TabFornitori[[#This Row],[Data doc.]])</f>
        <v>2025</v>
      </c>
      <c r="H156" s="1" t="s">
        <v>218</v>
      </c>
      <c r="I156" s="1" t="s">
        <v>224</v>
      </c>
      <c r="J156" s="33">
        <v>0.05</v>
      </c>
      <c r="K156" s="3">
        <f>TabFornitori[[#This Row],[Totale doc]]*TabFornitori[[#This Row],[Incidenza Commessa]]</f>
        <v>0.25</v>
      </c>
      <c r="L156" s="1"/>
    </row>
    <row r="157" spans="1:12" x14ac:dyDescent="0.2">
      <c r="A157" s="1" t="s">
        <v>225</v>
      </c>
      <c r="B157" t="s">
        <v>226</v>
      </c>
      <c r="C157" s="2">
        <v>45838</v>
      </c>
      <c r="D157" s="3">
        <v>16</v>
      </c>
      <c r="E157" s="3">
        <v>0</v>
      </c>
      <c r="F157" s="3">
        <f t="shared" si="4"/>
        <v>16</v>
      </c>
      <c r="G157" s="11">
        <f>YEAR(TabFornitori[[#This Row],[Data doc.]])</f>
        <v>2025</v>
      </c>
      <c r="H157" s="1" t="s">
        <v>218</v>
      </c>
      <c r="I157" s="1" t="s">
        <v>227</v>
      </c>
      <c r="J157" s="33">
        <v>0.05</v>
      </c>
      <c r="K157" s="3">
        <f>TabFornitori[[#This Row],[Totale doc]]*TabFornitori[[#This Row],[Incidenza Commessa]]</f>
        <v>0.8</v>
      </c>
      <c r="L157" s="1"/>
    </row>
    <row r="158" spans="1:12" x14ac:dyDescent="0.2">
      <c r="A158" s="1" t="s">
        <v>220</v>
      </c>
      <c r="B158" t="s">
        <v>217</v>
      </c>
      <c r="C158" s="2">
        <v>45807</v>
      </c>
      <c r="D158" s="3">
        <v>7270.35</v>
      </c>
      <c r="E158" s="3">
        <v>0</v>
      </c>
      <c r="F158" s="3">
        <f t="shared" si="4"/>
        <v>7270.35</v>
      </c>
      <c r="G158" s="11">
        <f>YEAR(TabFornitori[[#This Row],[Data doc.]])</f>
        <v>2025</v>
      </c>
      <c r="H158" s="1" t="s">
        <v>218</v>
      </c>
      <c r="I158" s="1" t="s">
        <v>221</v>
      </c>
      <c r="J158" s="33">
        <v>0.05</v>
      </c>
      <c r="K158" s="3">
        <f>TabFornitori[[#This Row],[Totale doc]]*TabFornitori[[#This Row],[Incidenza Commessa]]</f>
        <v>363.51750000000004</v>
      </c>
      <c r="L158" s="1"/>
    </row>
    <row r="159" spans="1:12" x14ac:dyDescent="0.2">
      <c r="A159" s="1" t="s">
        <v>101</v>
      </c>
      <c r="B159" t="s">
        <v>217</v>
      </c>
      <c r="C159" s="2">
        <v>45838</v>
      </c>
      <c r="D159" s="3">
        <v>680</v>
      </c>
      <c r="E159" s="3">
        <v>0</v>
      </c>
      <c r="F159" s="3">
        <f t="shared" si="4"/>
        <v>680</v>
      </c>
      <c r="G159" s="11">
        <f>YEAR(TabFornitori[[#This Row],[Data doc.]])</f>
        <v>2025</v>
      </c>
      <c r="H159" s="1" t="s">
        <v>218</v>
      </c>
      <c r="I159" s="1" t="s">
        <v>227</v>
      </c>
      <c r="J159" s="33">
        <v>0.05</v>
      </c>
      <c r="K159" s="3">
        <f>TabFornitori[[#This Row],[Totale doc]]*TabFornitori[[#This Row],[Incidenza Commessa]]</f>
        <v>34</v>
      </c>
      <c r="L159" s="1"/>
    </row>
    <row r="160" spans="1:12" x14ac:dyDescent="0.2">
      <c r="A160" t="s">
        <v>101</v>
      </c>
      <c r="B160" t="s">
        <v>217</v>
      </c>
      <c r="C160" s="2">
        <v>45838</v>
      </c>
      <c r="D160" s="3">
        <v>325</v>
      </c>
      <c r="E160" s="3">
        <v>0</v>
      </c>
      <c r="F160" s="3">
        <f t="shared" si="4"/>
        <v>325</v>
      </c>
      <c r="G160" s="11">
        <f>YEAR(TabFornitori[[#This Row],[Data doc.]])</f>
        <v>2025</v>
      </c>
      <c r="H160" s="1" t="s">
        <v>218</v>
      </c>
      <c r="I160" s="1" t="s">
        <v>227</v>
      </c>
      <c r="J160" s="33">
        <v>0.05</v>
      </c>
      <c r="K160" s="3">
        <f>TabFornitori[[#This Row],[Totale doc]]*TabFornitori[[#This Row],[Incidenza Commessa]]</f>
        <v>16.25</v>
      </c>
      <c r="L160" s="1"/>
    </row>
    <row r="161" spans="1:12" x14ac:dyDescent="0.2">
      <c r="A161" s="1" t="s">
        <v>220</v>
      </c>
      <c r="B161" t="s">
        <v>217</v>
      </c>
      <c r="C161" s="2">
        <v>45838</v>
      </c>
      <c r="D161" s="3">
        <v>7186.96</v>
      </c>
      <c r="E161" s="3">
        <v>0</v>
      </c>
      <c r="F161" s="3">
        <f t="shared" si="4"/>
        <v>7186.96</v>
      </c>
      <c r="G161" s="11">
        <f>YEAR(TabFornitori[[#This Row],[Data doc.]])</f>
        <v>2025</v>
      </c>
      <c r="H161" s="1" t="s">
        <v>218</v>
      </c>
      <c r="I161" s="1" t="s">
        <v>221</v>
      </c>
      <c r="J161" s="33">
        <v>0.05</v>
      </c>
      <c r="K161" s="3">
        <f>TabFornitori[[#This Row],[Totale doc]]*TabFornitori[[#This Row],[Incidenza Commessa]]</f>
        <v>359.34800000000001</v>
      </c>
      <c r="L161" s="1"/>
    </row>
    <row r="162" spans="1:12" x14ac:dyDescent="0.2">
      <c r="A162" s="1" t="s">
        <v>21</v>
      </c>
      <c r="B162" t="s">
        <v>217</v>
      </c>
      <c r="C162" s="2">
        <v>45838</v>
      </c>
      <c r="D162" s="3">
        <v>570.52</v>
      </c>
      <c r="E162" s="3">
        <v>0</v>
      </c>
      <c r="F162" s="3">
        <f t="shared" ref="F162:F171" si="5">SUM(E162,D162)</f>
        <v>570.52</v>
      </c>
      <c r="G162" s="11">
        <f>YEAR(TabFornitori[[#This Row],[Data doc.]])</f>
        <v>2025</v>
      </c>
      <c r="H162" s="1" t="s">
        <v>218</v>
      </c>
      <c r="I162" s="1" t="s">
        <v>224</v>
      </c>
      <c r="J162" s="33">
        <v>0.05</v>
      </c>
      <c r="K162" s="3">
        <f>TabFornitori[[#This Row],[Totale doc]]*TabFornitori[[#This Row],[Incidenza Commessa]]</f>
        <v>28.526</v>
      </c>
      <c r="L162" s="1"/>
    </row>
    <row r="163" spans="1:12" x14ac:dyDescent="0.2">
      <c r="A163" s="1" t="s">
        <v>21</v>
      </c>
      <c r="B163" t="s">
        <v>217</v>
      </c>
      <c r="C163" s="2">
        <v>45838</v>
      </c>
      <c r="D163" s="3">
        <v>3</v>
      </c>
      <c r="E163" s="3">
        <v>0</v>
      </c>
      <c r="F163" s="3">
        <f t="shared" si="5"/>
        <v>3</v>
      </c>
      <c r="G163" s="11">
        <f>YEAR(TabFornitori[[#This Row],[Data doc.]])</f>
        <v>2025</v>
      </c>
      <c r="H163" s="1" t="s">
        <v>218</v>
      </c>
      <c r="I163" s="1" t="s">
        <v>224</v>
      </c>
      <c r="J163" s="33">
        <v>0.05</v>
      </c>
      <c r="K163" s="3">
        <f>TabFornitori[[#This Row],[Totale doc]]*TabFornitori[[#This Row],[Incidenza Commessa]]</f>
        <v>0.15000000000000002</v>
      </c>
      <c r="L163" s="1"/>
    </row>
    <row r="164" spans="1:12" x14ac:dyDescent="0.2">
      <c r="A164" s="1" t="s">
        <v>228</v>
      </c>
      <c r="B164" t="s">
        <v>217</v>
      </c>
      <c r="C164" s="2">
        <v>45838</v>
      </c>
      <c r="D164" s="3">
        <v>41.67</v>
      </c>
      <c r="E164" s="3">
        <v>0</v>
      </c>
      <c r="F164" s="3">
        <f t="shared" si="5"/>
        <v>41.67</v>
      </c>
      <c r="G164" s="11">
        <f>YEAR(TabFornitori[[#This Row],[Data doc.]])</f>
        <v>2025</v>
      </c>
      <c r="H164" s="1" t="s">
        <v>218</v>
      </c>
      <c r="I164" s="1" t="s">
        <v>227</v>
      </c>
      <c r="J164" s="33">
        <v>0.05</v>
      </c>
      <c r="K164" s="3">
        <f>TabFornitori[[#This Row],[Totale doc]]*TabFornitori[[#This Row],[Incidenza Commessa]]</f>
        <v>2.0835000000000004</v>
      </c>
      <c r="L164" s="1"/>
    </row>
    <row r="165" spans="1:12" x14ac:dyDescent="0.2">
      <c r="A165" s="1" t="s">
        <v>228</v>
      </c>
      <c r="B165" t="s">
        <v>217</v>
      </c>
      <c r="C165" s="2">
        <v>45838</v>
      </c>
      <c r="D165" s="3">
        <v>42.01</v>
      </c>
      <c r="E165" s="3">
        <v>0</v>
      </c>
      <c r="F165" s="3">
        <f t="shared" si="5"/>
        <v>42.01</v>
      </c>
      <c r="G165" s="11">
        <f>YEAR(TabFornitori[[#This Row],[Data doc.]])</f>
        <v>2025</v>
      </c>
      <c r="H165" s="1" t="s">
        <v>218</v>
      </c>
      <c r="I165" s="1" t="s">
        <v>227</v>
      </c>
      <c r="J165" s="33">
        <v>0.05</v>
      </c>
      <c r="K165" s="3">
        <f>TabFornitori[[#This Row],[Totale doc]]*TabFornitori[[#This Row],[Incidenza Commessa]]</f>
        <v>2.1004999999999998</v>
      </c>
      <c r="L165" s="1"/>
    </row>
    <row r="166" spans="1:12" x14ac:dyDescent="0.2">
      <c r="A166" s="1" t="s">
        <v>216</v>
      </c>
      <c r="B166" t="s">
        <v>217</v>
      </c>
      <c r="C166" s="2">
        <v>45838</v>
      </c>
      <c r="D166" s="3">
        <v>75</v>
      </c>
      <c r="E166" s="3">
        <v>0</v>
      </c>
      <c r="F166" s="3">
        <f t="shared" si="5"/>
        <v>75</v>
      </c>
      <c r="G166" s="11">
        <f>YEAR(TabFornitori[[#This Row],[Data doc.]])</f>
        <v>2025</v>
      </c>
      <c r="H166" s="1" t="s">
        <v>218</v>
      </c>
      <c r="I166" s="1" t="s">
        <v>219</v>
      </c>
      <c r="J166" s="33">
        <v>0.05</v>
      </c>
      <c r="K166" s="3">
        <f>TabFornitori[[#This Row],[Totale doc]]*TabFornitori[[#This Row],[Incidenza Commessa]]</f>
        <v>3.75</v>
      </c>
      <c r="L166" s="1"/>
    </row>
    <row r="167" spans="1:12" x14ac:dyDescent="0.2">
      <c r="A167" s="1" t="s">
        <v>220</v>
      </c>
      <c r="B167" t="s">
        <v>217</v>
      </c>
      <c r="C167" s="2">
        <v>45868</v>
      </c>
      <c r="D167" s="3">
        <v>10422.84</v>
      </c>
      <c r="E167" s="3">
        <v>0</v>
      </c>
      <c r="F167" s="3">
        <f t="shared" si="5"/>
        <v>10422.84</v>
      </c>
      <c r="G167" s="11">
        <f>YEAR(TabFornitori[[#This Row],[Data doc.]])</f>
        <v>2025</v>
      </c>
      <c r="H167" s="1" t="s">
        <v>218</v>
      </c>
      <c r="I167" s="1" t="s">
        <v>221</v>
      </c>
      <c r="J167" s="33">
        <v>0.05</v>
      </c>
      <c r="K167" s="3">
        <f>TabFornitori[[#This Row],[Totale doc]]*TabFornitori[[#This Row],[Incidenza Commessa]]</f>
        <v>521.14200000000005</v>
      </c>
      <c r="L167" s="1"/>
    </row>
    <row r="168" spans="1:12" x14ac:dyDescent="0.2">
      <c r="A168" s="1" t="s">
        <v>101</v>
      </c>
      <c r="B168" t="s">
        <v>217</v>
      </c>
      <c r="C168" s="2">
        <v>45868</v>
      </c>
      <c r="D168" s="3">
        <v>470</v>
      </c>
      <c r="E168" s="3">
        <v>0</v>
      </c>
      <c r="F168" s="3">
        <f t="shared" si="5"/>
        <v>470</v>
      </c>
      <c r="G168" s="11">
        <f>YEAR(TabFornitori[[#This Row],[Data doc.]])</f>
        <v>2025</v>
      </c>
      <c r="H168" s="1" t="s">
        <v>218</v>
      </c>
      <c r="I168" s="1" t="s">
        <v>227</v>
      </c>
      <c r="J168" s="33">
        <v>0.05</v>
      </c>
      <c r="K168" s="3">
        <f>TabFornitori[[#This Row],[Totale doc]]*TabFornitori[[#This Row],[Incidenza Commessa]]</f>
        <v>23.5</v>
      </c>
      <c r="L168" s="1"/>
    </row>
    <row r="169" spans="1:12" x14ac:dyDescent="0.2">
      <c r="A169" s="1" t="s">
        <v>21</v>
      </c>
      <c r="B169" t="s">
        <v>217</v>
      </c>
      <c r="C169" s="2">
        <v>45868</v>
      </c>
      <c r="D169" s="3">
        <v>3</v>
      </c>
      <c r="E169" s="3">
        <v>0</v>
      </c>
      <c r="F169" s="3">
        <f t="shared" si="5"/>
        <v>3</v>
      </c>
      <c r="G169" s="11">
        <f>YEAR(TabFornitori[[#This Row],[Data doc.]])</f>
        <v>2025</v>
      </c>
      <c r="H169" s="1" t="s">
        <v>218</v>
      </c>
      <c r="I169" s="1" t="s">
        <v>224</v>
      </c>
      <c r="J169" s="33">
        <v>0.05</v>
      </c>
      <c r="K169" s="3">
        <f>TabFornitori[[#This Row],[Totale doc]]*TabFornitori[[#This Row],[Incidenza Commessa]]</f>
        <v>0.15000000000000002</v>
      </c>
      <c r="L169" s="1"/>
    </row>
    <row r="170" spans="1:12" x14ac:dyDescent="0.2">
      <c r="A170" s="1" t="s">
        <v>220</v>
      </c>
      <c r="B170" t="s">
        <v>217</v>
      </c>
      <c r="C170" s="2">
        <v>45899</v>
      </c>
      <c r="D170" s="3">
        <v>7111.08</v>
      </c>
      <c r="E170" s="3">
        <v>0</v>
      </c>
      <c r="F170" s="3">
        <f t="shared" si="5"/>
        <v>7111.08</v>
      </c>
      <c r="G170" s="11">
        <f>YEAR(TabFornitori[[#This Row],[Data doc.]])</f>
        <v>2025</v>
      </c>
      <c r="H170" s="1" t="s">
        <v>218</v>
      </c>
      <c r="I170" s="1" t="s">
        <v>221</v>
      </c>
      <c r="J170" s="33">
        <v>0.05</v>
      </c>
      <c r="K170" s="3">
        <f>TabFornitori[[#This Row],[Totale doc]]*TabFornitori[[#This Row],[Incidenza Commessa]]</f>
        <v>355.55400000000003</v>
      </c>
      <c r="L170" s="1"/>
    </row>
    <row r="171" spans="1:12" x14ac:dyDescent="0.2">
      <c r="A171" s="1" t="s">
        <v>216</v>
      </c>
      <c r="B171" t="s">
        <v>217</v>
      </c>
      <c r="C171" s="2">
        <v>45923</v>
      </c>
      <c r="D171" s="3">
        <v>4620</v>
      </c>
      <c r="E171" s="3">
        <v>0</v>
      </c>
      <c r="F171" s="3">
        <f t="shared" si="5"/>
        <v>4620</v>
      </c>
      <c r="G171" s="11">
        <f>YEAR(TabFornitori[[#This Row],[Data doc.]])</f>
        <v>2025</v>
      </c>
      <c r="H171" s="1" t="s">
        <v>218</v>
      </c>
      <c r="I171" s="1" t="s">
        <v>219</v>
      </c>
      <c r="J171" s="33">
        <v>0.05</v>
      </c>
      <c r="K171" s="3">
        <f>TabFornitori[[#This Row],[Totale doc]]*TabFornitori[[#This Row],[Incidenza Commessa]]</f>
        <v>231</v>
      </c>
      <c r="L171" s="1"/>
    </row>
    <row r="172" spans="1:12" x14ac:dyDescent="0.2">
      <c r="H172" s="1"/>
      <c r="I172" s="1"/>
      <c r="J172" s="33"/>
      <c r="K172" s="3"/>
      <c r="L17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>
    <tabColor rgb="FF92D050"/>
  </sheetPr>
  <dimension ref="A1:D28"/>
  <sheetViews>
    <sheetView workbookViewId="0">
      <selection activeCell="L30" sqref="L30"/>
    </sheetView>
  </sheetViews>
  <sheetFormatPr defaultRowHeight="12.75" x14ac:dyDescent="0.2"/>
  <cols>
    <col min="1" max="1" width="18.7109375" bestFit="1" customWidth="1"/>
    <col min="2" max="2" width="14.42578125" bestFit="1" customWidth="1"/>
    <col min="3" max="3" width="12.5703125" bestFit="1" customWidth="1"/>
    <col min="4" max="4" width="15.85546875" bestFit="1" customWidth="1"/>
    <col min="5" max="5" width="10.7109375" bestFit="1" customWidth="1"/>
    <col min="6" max="6" width="12.5703125" bestFit="1" customWidth="1"/>
    <col min="7" max="7" width="15.85546875" bestFit="1" customWidth="1"/>
    <col min="8" max="8" width="16.5703125" bestFit="1" customWidth="1"/>
    <col min="9" max="9" width="9.7109375" bestFit="1" customWidth="1"/>
    <col min="10" max="10" width="11.7109375" bestFit="1" customWidth="1"/>
    <col min="11" max="11" width="21.5703125" bestFit="1" customWidth="1"/>
    <col min="12" max="12" width="15.140625" bestFit="1" customWidth="1"/>
    <col min="13" max="13" width="7.28515625" bestFit="1" customWidth="1"/>
    <col min="14" max="14" width="16.5703125" bestFit="1" customWidth="1"/>
    <col min="15" max="15" width="9.7109375" bestFit="1" customWidth="1"/>
    <col min="16" max="16" width="13.42578125" bestFit="1" customWidth="1"/>
    <col min="17" max="17" width="21.5703125" bestFit="1" customWidth="1"/>
    <col min="18" max="18" width="15.140625" bestFit="1" customWidth="1"/>
    <col min="19" max="19" width="8.140625" bestFit="1" customWidth="1"/>
    <col min="20" max="20" width="15.42578125" bestFit="1" customWidth="1"/>
    <col min="21" max="21" width="17.42578125" bestFit="1" customWidth="1"/>
    <col min="22" max="22" width="20.5703125" bestFit="1" customWidth="1"/>
    <col min="23" max="23" width="10.7109375" bestFit="1" customWidth="1"/>
    <col min="24" max="24" width="13.42578125" bestFit="1" customWidth="1"/>
    <col min="25" max="25" width="21.5703125" bestFit="1" customWidth="1"/>
    <col min="26" max="26" width="10" bestFit="1" customWidth="1"/>
    <col min="27" max="27" width="15.140625" bestFit="1" customWidth="1"/>
    <col min="28" max="28" width="9.7109375" bestFit="1" customWidth="1"/>
    <col min="29" max="29" width="12.5703125" bestFit="1" customWidth="1"/>
    <col min="30" max="30" width="11.7109375" bestFit="1" customWidth="1"/>
    <col min="31" max="31" width="21.5703125" bestFit="1" customWidth="1"/>
    <col min="32" max="32" width="10" bestFit="1" customWidth="1"/>
    <col min="33" max="33" width="15.140625" bestFit="1" customWidth="1"/>
    <col min="34" max="34" width="8.140625" bestFit="1" customWidth="1"/>
    <col min="35" max="35" width="15.85546875" bestFit="1" customWidth="1"/>
    <col min="36" max="36" width="13.42578125" bestFit="1" customWidth="1"/>
    <col min="37" max="37" width="21.5703125" bestFit="1" customWidth="1"/>
    <col min="38" max="38" width="10" bestFit="1" customWidth="1"/>
    <col min="39" max="39" width="15.140625" bestFit="1" customWidth="1"/>
    <col min="40" max="40" width="9.7109375" bestFit="1" customWidth="1"/>
    <col min="41" max="41" width="15.42578125" bestFit="1" customWidth="1"/>
    <col min="42" max="42" width="17.42578125" bestFit="1" customWidth="1"/>
    <col min="43" max="43" width="20.5703125" bestFit="1" customWidth="1"/>
  </cols>
  <sheetData>
    <row r="1" spans="1:4" x14ac:dyDescent="0.2">
      <c r="A1" s="13" t="s">
        <v>7</v>
      </c>
      <c r="B1" t="s">
        <v>248</v>
      </c>
    </row>
    <row r="3" spans="1:4" ht="13.5" customHeight="1" x14ac:dyDescent="0.2">
      <c r="B3" s="8" t="s">
        <v>247</v>
      </c>
    </row>
    <row r="4" spans="1:4" ht="13.5" thickBot="1" x14ac:dyDescent="0.25">
      <c r="A4" s="12" t="s">
        <v>0</v>
      </c>
      <c r="B4" t="s">
        <v>229</v>
      </c>
      <c r="C4" t="s">
        <v>230</v>
      </c>
      <c r="D4" t="s">
        <v>231</v>
      </c>
    </row>
    <row r="5" spans="1:4" ht="13.5" customHeight="1" x14ac:dyDescent="0.2">
      <c r="A5" s="9" t="s">
        <v>12</v>
      </c>
      <c r="B5" s="3">
        <v>2038600.39</v>
      </c>
      <c r="C5" s="3">
        <v>204202.68999999994</v>
      </c>
      <c r="D5" s="3">
        <v>2242803.0799999996</v>
      </c>
    </row>
    <row r="6" spans="1:4" x14ac:dyDescent="0.2">
      <c r="A6" s="9" t="s">
        <v>18</v>
      </c>
      <c r="B6" s="3">
        <v>1000</v>
      </c>
      <c r="C6" s="3">
        <v>220</v>
      </c>
      <c r="D6" s="3">
        <v>1220</v>
      </c>
    </row>
    <row r="7" spans="1:4" x14ac:dyDescent="0.2">
      <c r="A7" s="9" t="s">
        <v>21</v>
      </c>
      <c r="B7" s="3">
        <v>1620.02</v>
      </c>
      <c r="C7" s="3">
        <v>102</v>
      </c>
      <c r="D7" s="3">
        <v>1722.02</v>
      </c>
    </row>
    <row r="8" spans="1:4" x14ac:dyDescent="0.2">
      <c r="A8" s="9" t="s">
        <v>68</v>
      </c>
      <c r="B8" s="3">
        <v>1080</v>
      </c>
      <c r="C8" s="3">
        <v>237.6</v>
      </c>
      <c r="D8" s="3">
        <v>1317.6</v>
      </c>
    </row>
    <row r="9" spans="1:4" x14ac:dyDescent="0.2">
      <c r="A9" s="9" t="s">
        <v>95</v>
      </c>
      <c r="B9" s="3">
        <v>2348.7199999999998</v>
      </c>
      <c r="C9" s="3">
        <v>516.72</v>
      </c>
      <c r="D9" s="3">
        <v>2865.44</v>
      </c>
    </row>
    <row r="10" spans="1:4" x14ac:dyDescent="0.2">
      <c r="A10" s="9" t="s">
        <v>98</v>
      </c>
      <c r="B10" s="3">
        <v>1875.61</v>
      </c>
      <c r="C10" s="3">
        <v>412.64</v>
      </c>
      <c r="D10" s="3">
        <v>2288.25</v>
      </c>
    </row>
    <row r="11" spans="1:4" x14ac:dyDescent="0.2">
      <c r="A11" s="9" t="s">
        <v>101</v>
      </c>
      <c r="B11" s="3">
        <v>1475</v>
      </c>
      <c r="C11" s="3">
        <v>0</v>
      </c>
      <c r="D11" s="3">
        <v>1475</v>
      </c>
    </row>
    <row r="12" spans="1:4" x14ac:dyDescent="0.2">
      <c r="A12" s="9" t="s">
        <v>104</v>
      </c>
      <c r="B12" s="3">
        <v>326.10000000000002</v>
      </c>
      <c r="C12" s="3">
        <v>71.739999999999995</v>
      </c>
      <c r="D12" s="3">
        <v>397.84000000000003</v>
      </c>
    </row>
    <row r="13" spans="1:4" x14ac:dyDescent="0.2">
      <c r="A13" s="9" t="s">
        <v>107</v>
      </c>
      <c r="B13" s="3">
        <v>45000</v>
      </c>
      <c r="C13" s="3">
        <v>9900</v>
      </c>
      <c r="D13" s="3">
        <v>54900</v>
      </c>
    </row>
    <row r="14" spans="1:4" x14ac:dyDescent="0.2">
      <c r="A14" s="9" t="s">
        <v>110</v>
      </c>
      <c r="B14" s="3">
        <v>15855.62</v>
      </c>
      <c r="C14" s="3">
        <v>3488.24</v>
      </c>
      <c r="D14" s="3">
        <v>19343.86</v>
      </c>
    </row>
    <row r="15" spans="1:4" x14ac:dyDescent="0.2">
      <c r="A15" s="9" t="s">
        <v>129</v>
      </c>
      <c r="B15" s="3">
        <v>13086.45</v>
      </c>
      <c r="C15" s="3">
        <v>2879.02</v>
      </c>
      <c r="D15" s="3">
        <v>15965.470000000001</v>
      </c>
    </row>
    <row r="16" spans="1:4" x14ac:dyDescent="0.2">
      <c r="A16" s="9" t="s">
        <v>136</v>
      </c>
      <c r="B16" s="3">
        <v>33772.879999999997</v>
      </c>
      <c r="C16" s="3">
        <v>7430.0400000000009</v>
      </c>
      <c r="D16" s="3">
        <v>41202.92</v>
      </c>
    </row>
    <row r="17" spans="1:4" x14ac:dyDescent="0.2">
      <c r="A17" s="9" t="s">
        <v>139</v>
      </c>
      <c r="B17" s="3">
        <v>550</v>
      </c>
      <c r="C17" s="3">
        <v>121</v>
      </c>
      <c r="D17" s="3">
        <v>671</v>
      </c>
    </row>
    <row r="18" spans="1:4" x14ac:dyDescent="0.2">
      <c r="A18" s="9" t="s">
        <v>157</v>
      </c>
      <c r="B18" s="3">
        <v>2050</v>
      </c>
      <c r="C18" s="3">
        <v>451</v>
      </c>
      <c r="D18" s="3">
        <v>2501</v>
      </c>
    </row>
    <row r="19" spans="1:4" x14ac:dyDescent="0.2">
      <c r="A19" s="9" t="s">
        <v>159</v>
      </c>
      <c r="B19" s="3">
        <v>5220</v>
      </c>
      <c r="C19" s="3">
        <v>0</v>
      </c>
      <c r="D19" s="3">
        <v>5220</v>
      </c>
    </row>
    <row r="20" spans="1:4" x14ac:dyDescent="0.2">
      <c r="A20" s="9" t="s">
        <v>162</v>
      </c>
      <c r="B20" s="3">
        <v>2000</v>
      </c>
      <c r="C20" s="3">
        <v>0</v>
      </c>
      <c r="D20" s="3">
        <v>2000</v>
      </c>
    </row>
    <row r="21" spans="1:4" x14ac:dyDescent="0.2">
      <c r="A21" s="9" t="s">
        <v>176</v>
      </c>
      <c r="B21" s="3">
        <v>791.45</v>
      </c>
      <c r="C21" s="3">
        <v>174.12</v>
      </c>
      <c r="D21" s="3">
        <v>965.57</v>
      </c>
    </row>
    <row r="22" spans="1:4" x14ac:dyDescent="0.2">
      <c r="A22" s="9" t="s">
        <v>196</v>
      </c>
      <c r="B22" s="3">
        <v>7000</v>
      </c>
      <c r="C22" s="3">
        <v>1540</v>
      </c>
      <c r="D22" s="3">
        <v>8540</v>
      </c>
    </row>
    <row r="23" spans="1:4" x14ac:dyDescent="0.2">
      <c r="A23" s="9" t="s">
        <v>216</v>
      </c>
      <c r="B23" s="3">
        <v>136012.37</v>
      </c>
      <c r="C23" s="3">
        <v>0</v>
      </c>
      <c r="D23" s="3">
        <v>136012.37</v>
      </c>
    </row>
    <row r="24" spans="1:4" x14ac:dyDescent="0.2">
      <c r="A24" s="9" t="s">
        <v>220</v>
      </c>
      <c r="B24" s="3">
        <v>53867.439999999988</v>
      </c>
      <c r="C24" s="3">
        <v>0</v>
      </c>
      <c r="D24" s="3">
        <v>53867.439999999988</v>
      </c>
    </row>
    <row r="25" spans="1:4" x14ac:dyDescent="0.2">
      <c r="A25" s="9" t="s">
        <v>222</v>
      </c>
      <c r="B25" s="3">
        <v>6728</v>
      </c>
      <c r="C25" s="3">
        <v>0</v>
      </c>
      <c r="D25" s="3">
        <v>6728</v>
      </c>
    </row>
    <row r="26" spans="1:4" x14ac:dyDescent="0.2">
      <c r="A26" s="9" t="s">
        <v>225</v>
      </c>
      <c r="B26" s="3">
        <v>16</v>
      </c>
      <c r="C26" s="3">
        <v>0</v>
      </c>
      <c r="D26" s="3">
        <v>16</v>
      </c>
    </row>
    <row r="27" spans="1:4" x14ac:dyDescent="0.2">
      <c r="A27" s="9" t="s">
        <v>228</v>
      </c>
      <c r="B27" s="3">
        <v>83.68</v>
      </c>
      <c r="C27" s="3">
        <v>0</v>
      </c>
      <c r="D27" s="3">
        <v>83.68</v>
      </c>
    </row>
    <row r="28" spans="1:4" x14ac:dyDescent="0.2">
      <c r="A28" s="9" t="s">
        <v>232</v>
      </c>
      <c r="B28" s="3">
        <v>2370359.7300000004</v>
      </c>
      <c r="C28" s="3">
        <v>231746.80999999994</v>
      </c>
      <c r="D28" s="3">
        <v>2602106.5399999996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C13"/>
  <sheetViews>
    <sheetView workbookViewId="0">
      <selection activeCell="K24" sqref="K24"/>
    </sheetView>
  </sheetViews>
  <sheetFormatPr defaultRowHeight="12.75" x14ac:dyDescent="0.2"/>
  <cols>
    <col min="1" max="1" width="19.28515625" bestFit="1" customWidth="1"/>
    <col min="2" max="2" width="13.42578125" bestFit="1" customWidth="1"/>
    <col min="3" max="3" width="24.140625" bestFit="1" customWidth="1"/>
    <col min="4" max="4" width="8.7109375" bestFit="1" customWidth="1"/>
    <col min="5" max="14" width="6.140625" bestFit="1" customWidth="1"/>
    <col min="15" max="33" width="7.140625" bestFit="1" customWidth="1"/>
    <col min="34" max="61" width="8.140625" bestFit="1" customWidth="1"/>
    <col min="62" max="86" width="9.7109375" bestFit="1" customWidth="1"/>
    <col min="87" max="93" width="10.7109375" bestFit="1" customWidth="1"/>
    <col min="94" max="95" width="11.7109375" bestFit="1" customWidth="1"/>
    <col min="96" max="96" width="13.42578125" bestFit="1" customWidth="1"/>
    <col min="97" max="97" width="18.7109375" bestFit="1" customWidth="1"/>
    <col min="98" max="104" width="10.7109375" bestFit="1" customWidth="1"/>
    <col min="105" max="113" width="11.7109375" bestFit="1" customWidth="1"/>
    <col min="114" max="114" width="18.7109375" bestFit="1" customWidth="1"/>
    <col min="115" max="115" width="14.5703125" bestFit="1" customWidth="1"/>
    <col min="116" max="116" width="9.7109375" bestFit="1" customWidth="1"/>
    <col min="117" max="117" width="14.5703125" bestFit="1" customWidth="1"/>
    <col min="118" max="118" width="9.7109375" bestFit="1" customWidth="1"/>
    <col min="119" max="119" width="14.5703125" bestFit="1" customWidth="1"/>
    <col min="120" max="120" width="9.7109375" bestFit="1" customWidth="1"/>
    <col min="121" max="121" width="14.5703125" bestFit="1" customWidth="1"/>
    <col min="122" max="122" width="8.140625" bestFit="1" customWidth="1"/>
    <col min="123" max="123" width="14.5703125" bestFit="1" customWidth="1"/>
    <col min="124" max="124" width="9.7109375" bestFit="1" customWidth="1"/>
    <col min="125" max="125" width="14.5703125" bestFit="1" customWidth="1"/>
    <col min="126" max="126" width="8.140625" bestFit="1" customWidth="1"/>
    <col min="127" max="127" width="14.5703125" bestFit="1" customWidth="1"/>
    <col min="128" max="128" width="8.140625" bestFit="1" customWidth="1"/>
    <col min="129" max="129" width="14.5703125" bestFit="1" customWidth="1"/>
    <col min="130" max="130" width="8.140625" bestFit="1" customWidth="1"/>
    <col min="131" max="131" width="14.5703125" bestFit="1" customWidth="1"/>
    <col min="132" max="132" width="10.7109375" bestFit="1" customWidth="1"/>
    <col min="133" max="133" width="14.5703125" bestFit="1" customWidth="1"/>
    <col min="134" max="134" width="8.140625" bestFit="1" customWidth="1"/>
    <col min="135" max="135" width="14.5703125" bestFit="1" customWidth="1"/>
    <col min="136" max="136" width="10.7109375" bestFit="1" customWidth="1"/>
    <col min="137" max="137" width="14.5703125" bestFit="1" customWidth="1"/>
    <col min="138" max="138" width="8.140625" bestFit="1" customWidth="1"/>
    <col min="139" max="139" width="14.5703125" bestFit="1" customWidth="1"/>
    <col min="140" max="140" width="9.7109375" bestFit="1" customWidth="1"/>
    <col min="141" max="141" width="16.140625" bestFit="1" customWidth="1"/>
    <col min="142" max="142" width="10.7109375" bestFit="1" customWidth="1"/>
    <col min="143" max="143" width="16.140625" bestFit="1" customWidth="1"/>
    <col min="144" max="144" width="9.7109375" bestFit="1" customWidth="1"/>
    <col min="145" max="145" width="16.140625" bestFit="1" customWidth="1"/>
    <col min="146" max="146" width="10.7109375" bestFit="1" customWidth="1"/>
    <col min="147" max="147" width="16.140625" bestFit="1" customWidth="1"/>
    <col min="148" max="148" width="9.7109375" bestFit="1" customWidth="1"/>
    <col min="149" max="149" width="16.140625" bestFit="1" customWidth="1"/>
    <col min="150" max="150" width="9.7109375" bestFit="1" customWidth="1"/>
    <col min="151" max="151" width="16.140625" bestFit="1" customWidth="1"/>
    <col min="152" max="152" width="9.7109375" bestFit="1" customWidth="1"/>
    <col min="153" max="153" width="16.140625" bestFit="1" customWidth="1"/>
    <col min="154" max="154" width="9.7109375" bestFit="1" customWidth="1"/>
    <col min="155" max="155" width="16.140625" bestFit="1" customWidth="1"/>
    <col min="156" max="156" width="9.7109375" bestFit="1" customWidth="1"/>
    <col min="157" max="157" width="16.140625" bestFit="1" customWidth="1"/>
    <col min="158" max="158" width="10.7109375" bestFit="1" customWidth="1"/>
    <col min="159" max="159" width="16.140625" bestFit="1" customWidth="1"/>
    <col min="160" max="160" width="9.7109375" bestFit="1" customWidth="1"/>
    <col min="161" max="161" width="16.140625" bestFit="1" customWidth="1"/>
    <col min="162" max="162" width="9.7109375" bestFit="1" customWidth="1"/>
    <col min="163" max="163" width="16.140625" bestFit="1" customWidth="1"/>
    <col min="164" max="164" width="9.7109375" bestFit="1" customWidth="1"/>
    <col min="165" max="165" width="16.140625" bestFit="1" customWidth="1"/>
    <col min="166" max="166" width="9.7109375" bestFit="1" customWidth="1"/>
    <col min="167" max="167" width="16.140625" bestFit="1" customWidth="1"/>
    <col min="168" max="168" width="9.7109375" bestFit="1" customWidth="1"/>
    <col min="169" max="169" width="16.140625" bestFit="1" customWidth="1"/>
    <col min="170" max="170" width="9.7109375" bestFit="1" customWidth="1"/>
    <col min="171" max="171" width="16.140625" bestFit="1" customWidth="1"/>
    <col min="172" max="172" width="11.7109375" bestFit="1" customWidth="1"/>
    <col min="173" max="173" width="16.140625" bestFit="1" customWidth="1"/>
    <col min="174" max="174" width="9.7109375" bestFit="1" customWidth="1"/>
    <col min="175" max="175" width="16.140625" bestFit="1" customWidth="1"/>
    <col min="176" max="176" width="9.7109375" bestFit="1" customWidth="1"/>
    <col min="177" max="177" width="16.140625" bestFit="1" customWidth="1"/>
    <col min="178" max="178" width="10.7109375" bestFit="1" customWidth="1"/>
    <col min="179" max="179" width="17.28515625" bestFit="1" customWidth="1"/>
    <col min="180" max="180" width="10.7109375" bestFit="1" customWidth="1"/>
    <col min="181" max="181" width="17.28515625" bestFit="1" customWidth="1"/>
    <col min="182" max="182" width="10.7109375" bestFit="1" customWidth="1"/>
    <col min="183" max="183" width="17.28515625" bestFit="1" customWidth="1"/>
    <col min="184" max="184" width="10.7109375" bestFit="1" customWidth="1"/>
    <col min="185" max="185" width="17.28515625" bestFit="1" customWidth="1"/>
    <col min="186" max="186" width="10.7109375" bestFit="1" customWidth="1"/>
    <col min="187" max="187" width="17.28515625" bestFit="1" customWidth="1"/>
    <col min="188" max="188" width="10.7109375" bestFit="1" customWidth="1"/>
    <col min="189" max="189" width="17.28515625" bestFit="1" customWidth="1"/>
    <col min="190" max="190" width="10.7109375" bestFit="1" customWidth="1"/>
    <col min="191" max="191" width="17.28515625" bestFit="1" customWidth="1"/>
    <col min="192" max="192" width="13.42578125" bestFit="1" customWidth="1"/>
    <col min="193" max="193" width="17.28515625" bestFit="1" customWidth="1"/>
    <col min="194" max="194" width="10.7109375" bestFit="1" customWidth="1"/>
    <col min="195" max="195" width="17.28515625" bestFit="1" customWidth="1"/>
    <col min="196" max="196" width="10.7109375" bestFit="1" customWidth="1"/>
    <col min="197" max="197" width="17.28515625" bestFit="1" customWidth="1"/>
    <col min="198" max="198" width="10.7109375" bestFit="1" customWidth="1"/>
    <col min="199" max="199" width="17.28515625" bestFit="1" customWidth="1"/>
    <col min="200" max="200" width="10.7109375" bestFit="1" customWidth="1"/>
    <col min="201" max="201" width="17.28515625" bestFit="1" customWidth="1"/>
    <col min="202" max="202" width="10.7109375" bestFit="1" customWidth="1"/>
    <col min="203" max="203" width="17.28515625" bestFit="1" customWidth="1"/>
    <col min="204" max="204" width="10.7109375" bestFit="1" customWidth="1"/>
    <col min="205" max="205" width="17.28515625" bestFit="1" customWidth="1"/>
    <col min="206" max="206" width="10.7109375" bestFit="1" customWidth="1"/>
    <col min="207" max="207" width="17.28515625" bestFit="1" customWidth="1"/>
    <col min="208" max="208" width="11.7109375" bestFit="1" customWidth="1"/>
    <col min="209" max="209" width="18.28515625" bestFit="1" customWidth="1"/>
    <col min="210" max="210" width="11.7109375" bestFit="1" customWidth="1"/>
    <col min="211" max="211" width="18.28515625" bestFit="1" customWidth="1"/>
    <col min="212" max="212" width="11.7109375" bestFit="1" customWidth="1"/>
    <col min="213" max="213" width="18.28515625" bestFit="1" customWidth="1"/>
    <col min="214" max="214" width="11.7109375" bestFit="1" customWidth="1"/>
    <col min="215" max="215" width="18.28515625" bestFit="1" customWidth="1"/>
    <col min="216" max="216" width="11.7109375" bestFit="1" customWidth="1"/>
    <col min="217" max="217" width="18.28515625" bestFit="1" customWidth="1"/>
    <col min="218" max="218" width="11.7109375" bestFit="1" customWidth="1"/>
    <col min="219" max="219" width="18.28515625" bestFit="1" customWidth="1"/>
    <col min="220" max="220" width="11.7109375" bestFit="1" customWidth="1"/>
    <col min="221" max="221" width="18.28515625" bestFit="1" customWidth="1"/>
    <col min="222" max="222" width="11.7109375" bestFit="1" customWidth="1"/>
    <col min="223" max="223" width="18.28515625" bestFit="1" customWidth="1"/>
    <col min="224" max="224" width="11.7109375" bestFit="1" customWidth="1"/>
    <col min="225" max="225" width="18.28515625" bestFit="1" customWidth="1"/>
    <col min="226" max="226" width="18.7109375" bestFit="1" customWidth="1"/>
  </cols>
  <sheetData>
    <row r="2" spans="1:3" x14ac:dyDescent="0.2">
      <c r="A2" s="8" t="s">
        <v>6</v>
      </c>
      <c r="B2" t="s">
        <v>233</v>
      </c>
    </row>
    <row r="4" spans="1:3" x14ac:dyDescent="0.2">
      <c r="B4" s="8" t="s">
        <v>247</v>
      </c>
    </row>
    <row r="5" spans="1:3" x14ac:dyDescent="0.2">
      <c r="A5" s="8" t="s">
        <v>234</v>
      </c>
      <c r="B5" t="s">
        <v>235</v>
      </c>
      <c r="C5" t="s">
        <v>236</v>
      </c>
    </row>
    <row r="6" spans="1:3" x14ac:dyDescent="0.2">
      <c r="A6" s="9" t="s">
        <v>84</v>
      </c>
      <c r="B6" s="3">
        <v>1039440</v>
      </c>
      <c r="C6" s="3">
        <v>51972</v>
      </c>
    </row>
    <row r="7" spans="1:3" x14ac:dyDescent="0.2">
      <c r="A7" s="9" t="s">
        <v>20</v>
      </c>
      <c r="B7" s="3">
        <v>15860</v>
      </c>
      <c r="C7" s="3">
        <v>793</v>
      </c>
    </row>
    <row r="8" spans="1:3" x14ac:dyDescent="0.2">
      <c r="A8" s="9" t="s">
        <v>17</v>
      </c>
      <c r="B8" s="3">
        <v>277121.81000000006</v>
      </c>
      <c r="C8" s="3">
        <v>13856.090499999998</v>
      </c>
    </row>
    <row r="9" spans="1:3" x14ac:dyDescent="0.2">
      <c r="A9" s="9" t="s">
        <v>115</v>
      </c>
      <c r="B9" s="3">
        <v>6018</v>
      </c>
      <c r="C9" s="3">
        <v>300.89999999999998</v>
      </c>
    </row>
    <row r="10" spans="1:3" x14ac:dyDescent="0.2">
      <c r="A10" s="9" t="s">
        <v>37</v>
      </c>
      <c r="B10" s="3">
        <v>6134.8600000000006</v>
      </c>
      <c r="C10" s="3">
        <v>306.74299999999994</v>
      </c>
    </row>
    <row r="11" spans="1:3" x14ac:dyDescent="0.2">
      <c r="A11" s="9" t="s">
        <v>24</v>
      </c>
      <c r="B11" s="3">
        <v>2865.5699999999997</v>
      </c>
      <c r="C11" s="3">
        <v>143.27850000000001</v>
      </c>
    </row>
    <row r="12" spans="1:3" x14ac:dyDescent="0.2">
      <c r="A12" s="9" t="s">
        <v>218</v>
      </c>
      <c r="B12" s="3">
        <v>198766.50999999998</v>
      </c>
      <c r="C12" s="3">
        <v>9938.3255000000008</v>
      </c>
    </row>
    <row r="13" spans="1:3" x14ac:dyDescent="0.2">
      <c r="A13" s="9" t="s">
        <v>232</v>
      </c>
      <c r="B13" s="3">
        <v>1546206.7500000002</v>
      </c>
      <c r="C13" s="3">
        <v>77310.337499999994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2">
    <tabColor rgb="FFFFFF00"/>
  </sheetPr>
  <dimension ref="A3:D365"/>
  <sheetViews>
    <sheetView workbookViewId="0">
      <selection activeCell="D31" sqref="D31"/>
    </sheetView>
  </sheetViews>
  <sheetFormatPr defaultRowHeight="12.75" x14ac:dyDescent="0.2"/>
  <cols>
    <col min="1" max="1" width="26.140625" bestFit="1" customWidth="1"/>
    <col min="2" max="2" width="21.5703125" bestFit="1" customWidth="1"/>
    <col min="3" max="3" width="18.28515625" bestFit="1" customWidth="1"/>
    <col min="4" max="4" width="20.7109375" bestFit="1" customWidth="1"/>
    <col min="5" max="5" width="22.140625" bestFit="1" customWidth="1"/>
    <col min="6" max="18" width="10.140625" bestFit="1" customWidth="1"/>
    <col min="19" max="19" width="11.7109375" bestFit="1" customWidth="1"/>
    <col min="20" max="21" width="10.140625" bestFit="1" customWidth="1"/>
    <col min="22" max="22" width="10.7109375" bestFit="1" customWidth="1"/>
    <col min="23" max="27" width="10.140625" bestFit="1" customWidth="1"/>
    <col min="28" max="28" width="11.7109375" bestFit="1" customWidth="1"/>
    <col min="29" max="29" width="10.7109375" bestFit="1" customWidth="1"/>
    <col min="30" max="31" width="10.140625" bestFit="1" customWidth="1"/>
    <col min="32" max="33" width="11.7109375" bestFit="1" customWidth="1"/>
    <col min="34" max="34" width="10.140625" bestFit="1" customWidth="1"/>
    <col min="35" max="35" width="10.7109375" bestFit="1" customWidth="1"/>
    <col min="36" max="36" width="11.7109375" bestFit="1" customWidth="1"/>
    <col min="37" max="40" width="10.140625" bestFit="1" customWidth="1"/>
    <col min="41" max="41" width="11.7109375" bestFit="1" customWidth="1"/>
    <col min="42" max="56" width="10.140625" bestFit="1" customWidth="1"/>
    <col min="57" max="57" width="11.7109375" bestFit="1" customWidth="1"/>
    <col min="58" max="58" width="10.140625" bestFit="1" customWidth="1"/>
    <col min="59" max="59" width="11.7109375" bestFit="1" customWidth="1"/>
    <col min="60" max="63" width="10.140625" bestFit="1" customWidth="1"/>
    <col min="64" max="64" width="10.7109375" bestFit="1" customWidth="1"/>
    <col min="65" max="65" width="10.140625" bestFit="1" customWidth="1"/>
    <col min="66" max="68" width="11.7109375" bestFit="1" customWidth="1"/>
    <col min="69" max="69" width="10.7109375" bestFit="1" customWidth="1"/>
    <col min="70" max="72" width="10.140625" bestFit="1" customWidth="1"/>
    <col min="73" max="73" width="10.7109375" bestFit="1" customWidth="1"/>
    <col min="74" max="76" width="10.140625" bestFit="1" customWidth="1"/>
    <col min="77" max="78" width="10.7109375" bestFit="1" customWidth="1"/>
    <col min="79" max="80" width="10.140625" bestFit="1" customWidth="1"/>
    <col min="81" max="81" width="10.7109375" bestFit="1" customWidth="1"/>
    <col min="82" max="82" width="10.140625" bestFit="1" customWidth="1"/>
    <col min="83" max="83" width="10.7109375" bestFit="1" customWidth="1"/>
    <col min="84" max="85" width="10.140625" bestFit="1" customWidth="1"/>
    <col min="86" max="86" width="10.7109375" bestFit="1" customWidth="1"/>
    <col min="87" max="88" width="10.140625" bestFit="1" customWidth="1"/>
    <col min="89" max="89" width="10.7109375" bestFit="1" customWidth="1"/>
    <col min="90" max="91" width="10.140625" bestFit="1" customWidth="1"/>
    <col min="92" max="92" width="11.7109375" bestFit="1" customWidth="1"/>
    <col min="93" max="93" width="10.140625" bestFit="1" customWidth="1"/>
    <col min="94" max="94" width="10.7109375" bestFit="1" customWidth="1"/>
    <col min="95" max="98" width="10.140625" bestFit="1" customWidth="1"/>
    <col min="99" max="99" width="10.28515625" bestFit="1" customWidth="1"/>
    <col min="100" max="104" width="10.140625" bestFit="1" customWidth="1"/>
    <col min="105" max="105" width="10.7109375" bestFit="1" customWidth="1"/>
    <col min="106" max="107" width="10.140625" bestFit="1" customWidth="1"/>
    <col min="108" max="108" width="18.28515625" bestFit="1" customWidth="1"/>
    <col min="109" max="124" width="10.140625" bestFit="1" customWidth="1"/>
    <col min="125" max="125" width="10.7109375" bestFit="1" customWidth="1"/>
    <col min="126" max="133" width="10.140625" bestFit="1" customWidth="1"/>
    <col min="134" max="135" width="10.7109375" bestFit="1" customWidth="1"/>
    <col min="136" max="138" width="10.140625" bestFit="1" customWidth="1"/>
    <col min="139" max="139" width="10.7109375" bestFit="1" customWidth="1"/>
    <col min="140" max="141" width="10.140625" bestFit="1" customWidth="1"/>
    <col min="142" max="142" width="10.7109375" bestFit="1" customWidth="1"/>
    <col min="143" max="146" width="10.140625" bestFit="1" customWidth="1"/>
    <col min="147" max="147" width="10.7109375" bestFit="1" customWidth="1"/>
    <col min="148" max="162" width="10.140625" bestFit="1" customWidth="1"/>
    <col min="163" max="163" width="10.7109375" bestFit="1" customWidth="1"/>
    <col min="164" max="164" width="10.140625" bestFit="1" customWidth="1"/>
    <col min="165" max="165" width="10.7109375" bestFit="1" customWidth="1"/>
    <col min="166" max="171" width="10.140625" bestFit="1" customWidth="1"/>
    <col min="172" max="172" width="11.7109375" bestFit="1" customWidth="1"/>
    <col min="173" max="174" width="10.7109375" bestFit="1" customWidth="1"/>
    <col min="175" max="213" width="10.140625" bestFit="1" customWidth="1"/>
    <col min="214" max="214" width="20.7109375" bestFit="1" customWidth="1"/>
    <col min="215" max="230" width="10.140625" bestFit="1" customWidth="1"/>
    <col min="231" max="231" width="11.7109375" bestFit="1" customWidth="1"/>
    <col min="232" max="233" width="10.140625" bestFit="1" customWidth="1"/>
    <col min="234" max="234" width="10.7109375" bestFit="1" customWidth="1"/>
    <col min="235" max="239" width="10.140625" bestFit="1" customWidth="1"/>
    <col min="240" max="240" width="11.7109375" bestFit="1" customWidth="1"/>
    <col min="241" max="241" width="10.7109375" bestFit="1" customWidth="1"/>
    <col min="242" max="243" width="10.140625" bestFit="1" customWidth="1"/>
    <col min="244" max="245" width="11.7109375" bestFit="1" customWidth="1"/>
    <col min="246" max="246" width="10.140625" bestFit="1" customWidth="1"/>
    <col min="247" max="247" width="10.7109375" bestFit="1" customWidth="1"/>
    <col min="248" max="248" width="11.7109375" bestFit="1" customWidth="1"/>
    <col min="249" max="252" width="10.140625" bestFit="1" customWidth="1"/>
    <col min="253" max="253" width="11.7109375" bestFit="1" customWidth="1"/>
    <col min="254" max="268" width="10.140625" bestFit="1" customWidth="1"/>
    <col min="269" max="269" width="11.7109375" bestFit="1" customWidth="1"/>
    <col min="270" max="270" width="10.140625" bestFit="1" customWidth="1"/>
    <col min="271" max="271" width="11.7109375" bestFit="1" customWidth="1"/>
    <col min="272" max="275" width="10.140625" bestFit="1" customWidth="1"/>
    <col min="276" max="276" width="10.7109375" bestFit="1" customWidth="1"/>
    <col min="277" max="277" width="10.140625" bestFit="1" customWidth="1"/>
    <col min="278" max="278" width="13.42578125" bestFit="1" customWidth="1"/>
    <col min="279" max="280" width="11.7109375" bestFit="1" customWidth="1"/>
    <col min="281" max="281" width="10.7109375" bestFit="1" customWidth="1"/>
    <col min="282" max="284" width="10.140625" bestFit="1" customWidth="1"/>
    <col min="285" max="285" width="10.7109375" bestFit="1" customWidth="1"/>
    <col min="286" max="288" width="10.140625" bestFit="1" customWidth="1"/>
    <col min="289" max="290" width="10.7109375" bestFit="1" customWidth="1"/>
    <col min="291" max="292" width="10.140625" bestFit="1" customWidth="1"/>
    <col min="293" max="293" width="10.7109375" bestFit="1" customWidth="1"/>
    <col min="294" max="294" width="10.140625" bestFit="1" customWidth="1"/>
    <col min="295" max="295" width="10.7109375" bestFit="1" customWidth="1"/>
    <col min="296" max="297" width="10.140625" bestFit="1" customWidth="1"/>
    <col min="298" max="298" width="10.7109375" bestFit="1" customWidth="1"/>
    <col min="299" max="300" width="10.140625" bestFit="1" customWidth="1"/>
    <col min="301" max="301" width="10.7109375" bestFit="1" customWidth="1"/>
    <col min="302" max="303" width="10.140625" bestFit="1" customWidth="1"/>
    <col min="304" max="304" width="11.7109375" bestFit="1" customWidth="1"/>
    <col min="305" max="305" width="10.140625" bestFit="1" customWidth="1"/>
    <col min="306" max="306" width="10.7109375" bestFit="1" customWidth="1"/>
    <col min="307" max="310" width="10.140625" bestFit="1" customWidth="1"/>
    <col min="311" max="311" width="10.28515625" bestFit="1" customWidth="1"/>
    <col min="312" max="316" width="10.140625" bestFit="1" customWidth="1"/>
    <col min="317" max="317" width="10.7109375" bestFit="1" customWidth="1"/>
    <col min="318" max="319" width="10.140625" bestFit="1" customWidth="1"/>
    <col min="320" max="320" width="27.42578125" bestFit="1" customWidth="1"/>
    <col min="321" max="321" width="24.140625" bestFit="1" customWidth="1"/>
    <col min="322" max="322" width="26.7109375" bestFit="1" customWidth="1"/>
  </cols>
  <sheetData>
    <row r="3" spans="1:4" x14ac:dyDescent="0.2">
      <c r="B3" s="8" t="s">
        <v>247</v>
      </c>
    </row>
    <row r="4" spans="1:4" x14ac:dyDescent="0.2">
      <c r="A4" s="8" t="s">
        <v>0</v>
      </c>
      <c r="B4" t="s">
        <v>237</v>
      </c>
      <c r="C4" t="s">
        <v>238</v>
      </c>
      <c r="D4" t="s">
        <v>239</v>
      </c>
    </row>
    <row r="5" spans="1:4" x14ac:dyDescent="0.2">
      <c r="A5" s="9" t="s">
        <v>12</v>
      </c>
      <c r="B5" s="3">
        <v>2038600.3900000001</v>
      </c>
      <c r="C5" s="3">
        <v>204202.68999999997</v>
      </c>
      <c r="D5" s="3">
        <v>2242803.0799999996</v>
      </c>
    </row>
    <row r="6" spans="1:4" x14ac:dyDescent="0.2">
      <c r="A6" s="37">
        <v>11</v>
      </c>
      <c r="B6" s="3">
        <v>472637.3</v>
      </c>
      <c r="C6" s="3">
        <v>47263.73</v>
      </c>
      <c r="D6" s="3">
        <v>519901.02999999997</v>
      </c>
    </row>
    <row r="7" spans="1:4" x14ac:dyDescent="0.2">
      <c r="A7" s="38" t="s">
        <v>61</v>
      </c>
      <c r="B7" s="3">
        <v>472637.3</v>
      </c>
      <c r="C7" s="3">
        <v>47263.73</v>
      </c>
      <c r="D7" s="3">
        <v>519901.02999999997</v>
      </c>
    </row>
    <row r="8" spans="1:4" x14ac:dyDescent="0.2">
      <c r="A8" s="37">
        <v>12</v>
      </c>
      <c r="B8" s="3">
        <v>153277.07</v>
      </c>
      <c r="C8" s="3">
        <v>15327.71</v>
      </c>
      <c r="D8" s="3">
        <v>168604.78</v>
      </c>
    </row>
    <row r="9" spans="1:4" x14ac:dyDescent="0.2">
      <c r="A9" s="38" t="s">
        <v>201</v>
      </c>
      <c r="B9" s="3">
        <v>153277.07</v>
      </c>
      <c r="C9" s="3">
        <v>15327.71</v>
      </c>
      <c r="D9" s="3">
        <v>168604.78</v>
      </c>
    </row>
    <row r="10" spans="1:4" x14ac:dyDescent="0.2">
      <c r="A10" s="37">
        <v>13</v>
      </c>
      <c r="B10" s="3">
        <v>137789.96</v>
      </c>
      <c r="C10" s="3">
        <v>13779</v>
      </c>
      <c r="D10" s="3">
        <v>151568.95999999999</v>
      </c>
    </row>
    <row r="11" spans="1:4" x14ac:dyDescent="0.2">
      <c r="A11" s="38" t="s">
        <v>200</v>
      </c>
      <c r="B11" s="3">
        <v>137789.96</v>
      </c>
      <c r="C11" s="3">
        <v>13779</v>
      </c>
      <c r="D11" s="3">
        <v>151568.95999999999</v>
      </c>
    </row>
    <row r="12" spans="1:4" x14ac:dyDescent="0.2">
      <c r="A12" s="37">
        <v>15</v>
      </c>
      <c r="B12" s="3">
        <v>109042.65</v>
      </c>
      <c r="C12" s="3">
        <v>10904.27</v>
      </c>
      <c r="D12" s="3">
        <v>119946.92</v>
      </c>
    </row>
    <row r="13" spans="1:4" x14ac:dyDescent="0.2">
      <c r="A13" s="38" t="s">
        <v>40</v>
      </c>
      <c r="B13" s="3">
        <v>109042.65</v>
      </c>
      <c r="C13" s="3">
        <v>10904.27</v>
      </c>
      <c r="D13" s="3">
        <v>119946.92</v>
      </c>
    </row>
    <row r="14" spans="1:4" x14ac:dyDescent="0.2">
      <c r="A14" s="37">
        <v>18</v>
      </c>
      <c r="B14" s="3">
        <v>113083.12</v>
      </c>
      <c r="C14" s="3">
        <v>11308.31</v>
      </c>
      <c r="D14" s="3">
        <v>124391.43</v>
      </c>
    </row>
    <row r="15" spans="1:4" x14ac:dyDescent="0.2">
      <c r="A15" s="38" t="s">
        <v>27</v>
      </c>
      <c r="B15" s="3">
        <v>113083.12</v>
      </c>
      <c r="C15" s="3">
        <v>11308.31</v>
      </c>
      <c r="D15" s="3">
        <v>124391.43</v>
      </c>
    </row>
    <row r="16" spans="1:4" x14ac:dyDescent="0.2">
      <c r="A16" s="37">
        <v>24</v>
      </c>
      <c r="B16" s="3">
        <v>48378.400000000001</v>
      </c>
      <c r="C16" s="3">
        <v>4837.84</v>
      </c>
      <c r="D16" s="3">
        <v>53216.240000000005</v>
      </c>
    </row>
    <row r="17" spans="1:4" x14ac:dyDescent="0.2">
      <c r="A17" s="38" t="s">
        <v>189</v>
      </c>
      <c r="B17" s="3">
        <v>48378.400000000001</v>
      </c>
      <c r="C17" s="3">
        <v>4837.84</v>
      </c>
      <c r="D17" s="3">
        <v>53216.240000000005</v>
      </c>
    </row>
    <row r="18" spans="1:4" x14ac:dyDescent="0.2">
      <c r="A18" s="37">
        <v>25</v>
      </c>
      <c r="B18" s="3">
        <v>116228.43</v>
      </c>
      <c r="C18" s="3">
        <v>11622.84</v>
      </c>
      <c r="D18" s="3">
        <v>127851.26999999999</v>
      </c>
    </row>
    <row r="19" spans="1:4" x14ac:dyDescent="0.2">
      <c r="A19" s="38" t="s">
        <v>189</v>
      </c>
      <c r="B19" s="3">
        <v>116228.43</v>
      </c>
      <c r="C19" s="3">
        <v>11622.84</v>
      </c>
      <c r="D19" s="3">
        <v>127851.26999999999</v>
      </c>
    </row>
    <row r="20" spans="1:4" x14ac:dyDescent="0.2">
      <c r="A20" s="37">
        <v>26</v>
      </c>
      <c r="B20" s="3">
        <v>140789.03</v>
      </c>
      <c r="C20" s="3">
        <v>14078.91</v>
      </c>
      <c r="D20" s="3">
        <v>154867.94</v>
      </c>
    </row>
    <row r="21" spans="1:4" x14ac:dyDescent="0.2">
      <c r="A21" s="38" t="s">
        <v>189</v>
      </c>
      <c r="B21" s="3">
        <v>4958.9799999999996</v>
      </c>
      <c r="C21" s="3">
        <v>495.9</v>
      </c>
      <c r="D21" s="3">
        <v>5454.8799999999992</v>
      </c>
    </row>
    <row r="22" spans="1:4" x14ac:dyDescent="0.2">
      <c r="A22" s="38" t="s">
        <v>13</v>
      </c>
      <c r="B22" s="3">
        <v>135830.04999999999</v>
      </c>
      <c r="C22" s="3">
        <v>13583.01</v>
      </c>
      <c r="D22" s="3">
        <v>149413.06</v>
      </c>
    </row>
    <row r="23" spans="1:4" x14ac:dyDescent="0.2">
      <c r="A23" s="37">
        <v>27</v>
      </c>
      <c r="B23" s="3">
        <v>177450.56</v>
      </c>
      <c r="C23" s="3">
        <v>17745.060000000001</v>
      </c>
      <c r="D23" s="3">
        <v>195195.62</v>
      </c>
    </row>
    <row r="24" spans="1:4" x14ac:dyDescent="0.2">
      <c r="A24" s="38" t="s">
        <v>13</v>
      </c>
      <c r="B24" s="3">
        <v>177450.56</v>
      </c>
      <c r="C24" s="3">
        <v>17745.060000000001</v>
      </c>
      <c r="D24" s="3">
        <v>195195.62</v>
      </c>
    </row>
    <row r="25" spans="1:4" x14ac:dyDescent="0.2">
      <c r="A25" s="37">
        <v>28</v>
      </c>
      <c r="B25" s="3">
        <v>62160.35</v>
      </c>
      <c r="C25" s="3">
        <v>6216.04</v>
      </c>
      <c r="D25" s="3">
        <v>68376.39</v>
      </c>
    </row>
    <row r="26" spans="1:4" x14ac:dyDescent="0.2">
      <c r="A26" s="38" t="s">
        <v>180</v>
      </c>
      <c r="B26" s="3">
        <v>62160.35</v>
      </c>
      <c r="C26" s="3">
        <v>6216.04</v>
      </c>
      <c r="D26" s="3">
        <v>68376.39</v>
      </c>
    </row>
    <row r="27" spans="1:4" x14ac:dyDescent="0.2">
      <c r="A27" s="37">
        <v>29</v>
      </c>
      <c r="B27" s="3">
        <v>96607.83</v>
      </c>
      <c r="C27" s="3">
        <v>9660.7800000000007</v>
      </c>
      <c r="D27" s="3">
        <v>106268.61</v>
      </c>
    </row>
    <row r="28" spans="1:4" x14ac:dyDescent="0.2">
      <c r="A28" s="38" t="s">
        <v>180</v>
      </c>
      <c r="B28" s="3">
        <v>96607.83</v>
      </c>
      <c r="C28" s="3">
        <v>9660.7800000000007</v>
      </c>
      <c r="D28" s="3">
        <v>106268.61</v>
      </c>
    </row>
    <row r="29" spans="1:4" x14ac:dyDescent="0.2">
      <c r="A29" s="37">
        <v>30</v>
      </c>
      <c r="B29" s="3">
        <v>4958.9799999999996</v>
      </c>
      <c r="C29" s="3">
        <v>495.9</v>
      </c>
      <c r="D29" s="3">
        <v>5454.8799999999992</v>
      </c>
    </row>
    <row r="30" spans="1:4" x14ac:dyDescent="0.2">
      <c r="A30" s="38" t="s">
        <v>180</v>
      </c>
      <c r="B30" s="3">
        <v>4958.9799999999996</v>
      </c>
      <c r="C30" s="3">
        <v>495.9</v>
      </c>
      <c r="D30" s="3">
        <v>5454.8799999999992</v>
      </c>
    </row>
    <row r="31" spans="1:4" x14ac:dyDescent="0.2">
      <c r="A31" s="37">
        <v>31</v>
      </c>
      <c r="B31" s="3">
        <v>25783.599999999999</v>
      </c>
      <c r="C31" s="3">
        <v>2578.36</v>
      </c>
      <c r="D31" s="3">
        <v>28361.96</v>
      </c>
    </row>
    <row r="32" spans="1:4" x14ac:dyDescent="0.2">
      <c r="A32" s="38" t="s">
        <v>180</v>
      </c>
      <c r="B32" s="3">
        <v>25783.599999999999</v>
      </c>
      <c r="C32" s="3">
        <v>2578.36</v>
      </c>
      <c r="D32" s="3">
        <v>28361.96</v>
      </c>
    </row>
    <row r="33" spans="1:4" x14ac:dyDescent="0.2">
      <c r="A33" s="37">
        <v>36</v>
      </c>
      <c r="B33" s="3">
        <v>10520.39</v>
      </c>
      <c r="C33" s="3">
        <v>1052.04</v>
      </c>
      <c r="D33" s="3">
        <v>11572.43</v>
      </c>
    </row>
    <row r="34" spans="1:4" x14ac:dyDescent="0.2">
      <c r="A34" s="38" t="s">
        <v>170</v>
      </c>
      <c r="B34" s="3">
        <v>10520.39</v>
      </c>
      <c r="C34" s="3">
        <v>1052.04</v>
      </c>
      <c r="D34" s="3">
        <v>11572.43</v>
      </c>
    </row>
    <row r="35" spans="1:4" x14ac:dyDescent="0.2">
      <c r="A35" s="37">
        <v>37</v>
      </c>
      <c r="B35" s="3">
        <v>4958.9799999999996</v>
      </c>
      <c r="C35" s="3">
        <v>495.9</v>
      </c>
      <c r="D35" s="3">
        <v>5454.8799999999992</v>
      </c>
    </row>
    <row r="36" spans="1:4" x14ac:dyDescent="0.2">
      <c r="A36" s="38" t="s">
        <v>170</v>
      </c>
      <c r="B36" s="3">
        <v>4958.9799999999996</v>
      </c>
      <c r="C36" s="3">
        <v>495.9</v>
      </c>
      <c r="D36" s="3">
        <v>5454.8799999999992</v>
      </c>
    </row>
    <row r="37" spans="1:4" x14ac:dyDescent="0.2">
      <c r="A37" s="37">
        <v>38</v>
      </c>
      <c r="B37" s="3">
        <v>54783.8</v>
      </c>
      <c r="C37" s="3">
        <v>5478.38</v>
      </c>
      <c r="D37" s="3">
        <v>60262.18</v>
      </c>
    </row>
    <row r="38" spans="1:4" x14ac:dyDescent="0.2">
      <c r="A38" s="38" t="s">
        <v>170</v>
      </c>
      <c r="B38" s="3">
        <v>54783.8</v>
      </c>
      <c r="C38" s="3">
        <v>5478.38</v>
      </c>
      <c r="D38" s="3">
        <v>60262.18</v>
      </c>
    </row>
    <row r="39" spans="1:4" x14ac:dyDescent="0.2">
      <c r="A39" s="37">
        <v>39</v>
      </c>
      <c r="B39" s="3">
        <v>1799.86</v>
      </c>
      <c r="C39" s="3">
        <v>179.99</v>
      </c>
      <c r="D39" s="3">
        <v>1979.85</v>
      </c>
    </row>
    <row r="40" spans="1:4" x14ac:dyDescent="0.2">
      <c r="A40" s="38" t="s">
        <v>170</v>
      </c>
      <c r="B40" s="3">
        <v>1799.86</v>
      </c>
      <c r="C40" s="3">
        <v>179.99</v>
      </c>
      <c r="D40" s="3">
        <v>1979.85</v>
      </c>
    </row>
    <row r="41" spans="1:4" x14ac:dyDescent="0.2">
      <c r="A41" s="37">
        <v>41</v>
      </c>
      <c r="B41" s="3">
        <v>11403.35</v>
      </c>
      <c r="C41" s="3">
        <v>1140.3399999999999</v>
      </c>
      <c r="D41" s="3">
        <v>12543.69</v>
      </c>
    </row>
    <row r="42" spans="1:4" x14ac:dyDescent="0.2">
      <c r="A42" s="38" t="s">
        <v>135</v>
      </c>
      <c r="B42" s="3">
        <v>11403.35</v>
      </c>
      <c r="C42" s="3">
        <v>1140.3399999999999</v>
      </c>
      <c r="D42" s="3">
        <v>12543.69</v>
      </c>
    </row>
    <row r="43" spans="1:4" x14ac:dyDescent="0.2">
      <c r="A43" s="37">
        <v>42</v>
      </c>
      <c r="B43" s="3">
        <v>4958.9799999999996</v>
      </c>
      <c r="C43" s="3">
        <v>495.9</v>
      </c>
      <c r="D43" s="3">
        <v>5454.8799999999992</v>
      </c>
    </row>
    <row r="44" spans="1:4" x14ac:dyDescent="0.2">
      <c r="A44" s="38" t="s">
        <v>135</v>
      </c>
      <c r="B44" s="3">
        <v>4958.9799999999996</v>
      </c>
      <c r="C44" s="3">
        <v>495.9</v>
      </c>
      <c r="D44" s="3">
        <v>5454.8799999999992</v>
      </c>
    </row>
    <row r="45" spans="1:4" x14ac:dyDescent="0.2">
      <c r="A45" s="37">
        <v>43</v>
      </c>
      <c r="B45" s="3">
        <v>4958.9799999999996</v>
      </c>
      <c r="C45" s="3">
        <v>495.9</v>
      </c>
      <c r="D45" s="3">
        <v>5454.8799999999992</v>
      </c>
    </row>
    <row r="46" spans="1:4" x14ac:dyDescent="0.2">
      <c r="A46" s="38" t="s">
        <v>135</v>
      </c>
      <c r="B46" s="3">
        <v>4958.9799999999996</v>
      </c>
      <c r="C46" s="3">
        <v>495.9</v>
      </c>
      <c r="D46" s="3">
        <v>5454.8799999999992</v>
      </c>
    </row>
    <row r="47" spans="1:4" x14ac:dyDescent="0.2">
      <c r="A47" s="37">
        <v>47</v>
      </c>
      <c r="B47" s="3">
        <v>84447.71</v>
      </c>
      <c r="C47" s="3">
        <v>8444.77</v>
      </c>
      <c r="D47" s="3">
        <v>92892.48000000001</v>
      </c>
    </row>
    <row r="48" spans="1:4" x14ac:dyDescent="0.2">
      <c r="A48" s="38" t="s">
        <v>116</v>
      </c>
      <c r="B48" s="3">
        <v>84447.71</v>
      </c>
      <c r="C48" s="3">
        <v>8444.77</v>
      </c>
      <c r="D48" s="3">
        <v>92892.48000000001</v>
      </c>
    </row>
    <row r="49" spans="1:4" x14ac:dyDescent="0.2">
      <c r="A49" s="37">
        <v>48</v>
      </c>
      <c r="B49" s="3">
        <v>32739.43</v>
      </c>
      <c r="C49" s="3">
        <v>3273.94</v>
      </c>
      <c r="D49" s="3">
        <v>36013.370000000003</v>
      </c>
    </row>
    <row r="50" spans="1:4" x14ac:dyDescent="0.2">
      <c r="A50" s="38" t="s">
        <v>116</v>
      </c>
      <c r="B50" s="3">
        <v>32739.43</v>
      </c>
      <c r="C50" s="3">
        <v>3273.94</v>
      </c>
      <c r="D50" s="3">
        <v>36013.370000000003</v>
      </c>
    </row>
    <row r="51" spans="1:4" x14ac:dyDescent="0.2">
      <c r="A51" s="37">
        <v>49</v>
      </c>
      <c r="B51" s="3">
        <v>8824.9699999999993</v>
      </c>
      <c r="C51" s="3">
        <v>882.5</v>
      </c>
      <c r="D51" s="3">
        <v>9707.4699999999993</v>
      </c>
    </row>
    <row r="52" spans="1:4" x14ac:dyDescent="0.2">
      <c r="A52" s="38" t="s">
        <v>116</v>
      </c>
      <c r="B52" s="3">
        <v>8824.9699999999993</v>
      </c>
      <c r="C52" s="3">
        <v>882.5</v>
      </c>
      <c r="D52" s="3">
        <v>9707.4699999999993</v>
      </c>
    </row>
    <row r="53" spans="1:4" x14ac:dyDescent="0.2">
      <c r="A53" s="37">
        <v>50</v>
      </c>
      <c r="B53" s="3">
        <v>3182.29</v>
      </c>
      <c r="C53" s="3">
        <v>318.23</v>
      </c>
      <c r="D53" s="3">
        <v>3500.52</v>
      </c>
    </row>
    <row r="54" spans="1:4" x14ac:dyDescent="0.2">
      <c r="A54" s="38" t="s">
        <v>116</v>
      </c>
      <c r="B54" s="3">
        <v>3182.29</v>
      </c>
      <c r="C54" s="3">
        <v>318.23</v>
      </c>
      <c r="D54" s="3">
        <v>3500.52</v>
      </c>
    </row>
    <row r="55" spans="1:4" x14ac:dyDescent="0.2">
      <c r="A55" s="37">
        <v>56</v>
      </c>
      <c r="B55" s="3">
        <v>65211.95</v>
      </c>
      <c r="C55" s="3">
        <v>6521.2</v>
      </c>
      <c r="D55" s="3">
        <v>71733.149999999994</v>
      </c>
    </row>
    <row r="56" spans="1:4" x14ac:dyDescent="0.2">
      <c r="A56" s="39">
        <v>45869</v>
      </c>
      <c r="B56" s="3">
        <v>65211.95</v>
      </c>
      <c r="C56" s="3">
        <v>6521.2</v>
      </c>
      <c r="D56" s="3">
        <v>71733.149999999994</v>
      </c>
    </row>
    <row r="57" spans="1:4" x14ac:dyDescent="0.2">
      <c r="A57" s="37">
        <v>57</v>
      </c>
      <c r="B57" s="3">
        <v>4626.5</v>
      </c>
      <c r="C57" s="3">
        <v>462.65</v>
      </c>
      <c r="D57" s="3">
        <v>5089.1499999999996</v>
      </c>
    </row>
    <row r="58" spans="1:4" x14ac:dyDescent="0.2">
      <c r="A58" s="39">
        <v>45869</v>
      </c>
      <c r="B58" s="3">
        <v>4626.5</v>
      </c>
      <c r="C58" s="3">
        <v>462.65</v>
      </c>
      <c r="D58" s="3">
        <v>5089.1499999999996</v>
      </c>
    </row>
    <row r="59" spans="1:4" x14ac:dyDescent="0.2">
      <c r="A59" s="37">
        <v>58</v>
      </c>
      <c r="B59" s="3">
        <v>2855.11</v>
      </c>
      <c r="C59" s="3">
        <v>628.12</v>
      </c>
      <c r="D59" s="3">
        <v>3483.23</v>
      </c>
    </row>
    <row r="60" spans="1:4" x14ac:dyDescent="0.2">
      <c r="A60" s="39">
        <v>45869</v>
      </c>
      <c r="B60" s="3">
        <v>2855.11</v>
      </c>
      <c r="C60" s="3">
        <v>628.12</v>
      </c>
      <c r="D60" s="3">
        <v>3483.23</v>
      </c>
    </row>
    <row r="61" spans="1:4" x14ac:dyDescent="0.2">
      <c r="A61" s="37">
        <v>59</v>
      </c>
      <c r="B61" s="3">
        <v>80846.87</v>
      </c>
      <c r="C61" s="3">
        <v>8084.69</v>
      </c>
      <c r="D61" s="3">
        <v>88931.56</v>
      </c>
    </row>
    <row r="62" spans="1:4" x14ac:dyDescent="0.2">
      <c r="A62" s="39">
        <v>45900</v>
      </c>
      <c r="B62" s="3">
        <v>80846.87</v>
      </c>
      <c r="C62" s="3">
        <v>8084.69</v>
      </c>
      <c r="D62" s="3">
        <v>88931.56</v>
      </c>
    </row>
    <row r="63" spans="1:4" x14ac:dyDescent="0.2">
      <c r="A63" s="37">
        <v>60</v>
      </c>
      <c r="B63" s="3">
        <v>4293.9399999999996</v>
      </c>
      <c r="C63" s="3">
        <v>429.39</v>
      </c>
      <c r="D63" s="3">
        <v>4723.33</v>
      </c>
    </row>
    <row r="64" spans="1:4" x14ac:dyDescent="0.2">
      <c r="A64" s="39">
        <v>45900</v>
      </c>
      <c r="B64" s="3">
        <v>4293.9399999999996</v>
      </c>
      <c r="C64" s="3">
        <v>429.39</v>
      </c>
      <c r="D64" s="3">
        <v>4723.33</v>
      </c>
    </row>
    <row r="65" spans="1:4" x14ac:dyDescent="0.2">
      <c r="A65" s="9" t="s">
        <v>15</v>
      </c>
      <c r="B65" s="3">
        <v>1160</v>
      </c>
      <c r="C65" s="3">
        <v>255.2</v>
      </c>
      <c r="D65" s="3">
        <v>1415.2</v>
      </c>
    </row>
    <row r="66" spans="1:4" x14ac:dyDescent="0.2">
      <c r="A66" s="37">
        <v>5142</v>
      </c>
      <c r="B66" s="3">
        <v>1160</v>
      </c>
      <c r="C66" s="3">
        <v>255.2</v>
      </c>
      <c r="D66" s="3">
        <v>1415.2</v>
      </c>
    </row>
    <row r="67" spans="1:4" x14ac:dyDescent="0.2">
      <c r="A67" s="38" t="s">
        <v>16</v>
      </c>
      <c r="B67" s="3">
        <v>1160</v>
      </c>
      <c r="C67" s="3">
        <v>255.2</v>
      </c>
      <c r="D67" s="3">
        <v>1415.2</v>
      </c>
    </row>
    <row r="68" spans="1:4" x14ac:dyDescent="0.2">
      <c r="A68" s="9" t="s">
        <v>18</v>
      </c>
      <c r="B68" s="3">
        <v>14000</v>
      </c>
      <c r="C68" s="3">
        <v>3080</v>
      </c>
      <c r="D68" s="3">
        <v>17080</v>
      </c>
    </row>
    <row r="69" spans="1:4" x14ac:dyDescent="0.2">
      <c r="A69" s="37">
        <v>2</v>
      </c>
      <c r="B69" s="3">
        <v>1000</v>
      </c>
      <c r="C69" s="3">
        <v>220</v>
      </c>
      <c r="D69" s="3">
        <v>1220</v>
      </c>
    </row>
    <row r="70" spans="1:4" x14ac:dyDescent="0.2">
      <c r="A70" s="38" t="s">
        <v>215</v>
      </c>
      <c r="B70" s="3">
        <v>1000</v>
      </c>
      <c r="C70" s="3">
        <v>220</v>
      </c>
      <c r="D70" s="3">
        <v>1220</v>
      </c>
    </row>
    <row r="71" spans="1:4" x14ac:dyDescent="0.2">
      <c r="A71" s="37">
        <v>8</v>
      </c>
      <c r="B71" s="3">
        <v>1000</v>
      </c>
      <c r="C71" s="3">
        <v>220</v>
      </c>
      <c r="D71" s="3">
        <v>1220</v>
      </c>
    </row>
    <row r="72" spans="1:4" x14ac:dyDescent="0.2">
      <c r="A72" s="38" t="s">
        <v>206</v>
      </c>
      <c r="B72" s="3">
        <v>1000</v>
      </c>
      <c r="C72" s="3">
        <v>220</v>
      </c>
      <c r="D72" s="3">
        <v>1220</v>
      </c>
    </row>
    <row r="73" spans="1:4" x14ac:dyDescent="0.2">
      <c r="A73" s="37">
        <v>13</v>
      </c>
      <c r="B73" s="3">
        <v>1000</v>
      </c>
      <c r="C73" s="3">
        <v>220</v>
      </c>
      <c r="D73" s="3">
        <v>1220</v>
      </c>
    </row>
    <row r="74" spans="1:4" x14ac:dyDescent="0.2">
      <c r="A74" s="38" t="s">
        <v>199</v>
      </c>
      <c r="B74" s="3">
        <v>1000</v>
      </c>
      <c r="C74" s="3">
        <v>220</v>
      </c>
      <c r="D74" s="3">
        <v>1220</v>
      </c>
    </row>
    <row r="75" spans="1:4" x14ac:dyDescent="0.2">
      <c r="A75" s="37">
        <v>22</v>
      </c>
      <c r="B75" s="3">
        <v>1000</v>
      </c>
      <c r="C75" s="3">
        <v>220</v>
      </c>
      <c r="D75" s="3">
        <v>1220</v>
      </c>
    </row>
    <row r="76" spans="1:4" x14ac:dyDescent="0.2">
      <c r="A76" s="38" t="s">
        <v>183</v>
      </c>
      <c r="B76" s="3">
        <v>1000</v>
      </c>
      <c r="C76" s="3">
        <v>220</v>
      </c>
      <c r="D76" s="3">
        <v>1220</v>
      </c>
    </row>
    <row r="77" spans="1:4" x14ac:dyDescent="0.2">
      <c r="A77" s="37">
        <v>25</v>
      </c>
      <c r="B77" s="3">
        <v>1000</v>
      </c>
      <c r="C77" s="3">
        <v>220</v>
      </c>
      <c r="D77" s="3">
        <v>1220</v>
      </c>
    </row>
    <row r="78" spans="1:4" x14ac:dyDescent="0.2">
      <c r="A78" s="38" t="s">
        <v>175</v>
      </c>
      <c r="B78" s="3">
        <v>1000</v>
      </c>
      <c r="C78" s="3">
        <v>220</v>
      </c>
      <c r="D78" s="3">
        <v>1220</v>
      </c>
    </row>
    <row r="79" spans="1:4" x14ac:dyDescent="0.2">
      <c r="A79" s="37">
        <v>29</v>
      </c>
      <c r="B79" s="3">
        <v>1000</v>
      </c>
      <c r="C79" s="3">
        <v>220</v>
      </c>
      <c r="D79" s="3">
        <v>1220</v>
      </c>
    </row>
    <row r="80" spans="1:4" x14ac:dyDescent="0.2">
      <c r="A80" s="38" t="s">
        <v>156</v>
      </c>
      <c r="B80" s="3">
        <v>1000</v>
      </c>
      <c r="C80" s="3">
        <v>220</v>
      </c>
      <c r="D80" s="3">
        <v>1220</v>
      </c>
    </row>
    <row r="81" spans="1:4" x14ac:dyDescent="0.2">
      <c r="A81" s="37">
        <v>38</v>
      </c>
      <c r="B81" s="3">
        <v>1000</v>
      </c>
      <c r="C81" s="3">
        <v>220</v>
      </c>
      <c r="D81" s="3">
        <v>1220</v>
      </c>
    </row>
    <row r="82" spans="1:4" x14ac:dyDescent="0.2">
      <c r="A82" s="38" t="s">
        <v>143</v>
      </c>
      <c r="B82" s="3">
        <v>1000</v>
      </c>
      <c r="C82" s="3">
        <v>220</v>
      </c>
      <c r="D82" s="3">
        <v>1220</v>
      </c>
    </row>
    <row r="83" spans="1:4" x14ac:dyDescent="0.2">
      <c r="A83" s="37">
        <v>69</v>
      </c>
      <c r="B83" s="3">
        <v>2000</v>
      </c>
      <c r="C83" s="3">
        <v>440</v>
      </c>
      <c r="D83" s="3">
        <v>2440</v>
      </c>
    </row>
    <row r="84" spans="1:4" x14ac:dyDescent="0.2">
      <c r="A84" s="38" t="s">
        <v>42</v>
      </c>
      <c r="B84" s="3">
        <v>2000</v>
      </c>
      <c r="C84" s="3">
        <v>440</v>
      </c>
      <c r="D84" s="3">
        <v>2440</v>
      </c>
    </row>
    <row r="85" spans="1:4" x14ac:dyDescent="0.2">
      <c r="A85" s="37">
        <v>74</v>
      </c>
      <c r="B85" s="3">
        <v>1000</v>
      </c>
      <c r="C85" s="3">
        <v>220</v>
      </c>
      <c r="D85" s="3">
        <v>1220</v>
      </c>
    </row>
    <row r="86" spans="1:4" x14ac:dyDescent="0.2">
      <c r="A86" s="38" t="s">
        <v>41</v>
      </c>
      <c r="B86" s="3">
        <v>1000</v>
      </c>
      <c r="C86" s="3">
        <v>220</v>
      </c>
      <c r="D86" s="3">
        <v>1220</v>
      </c>
    </row>
    <row r="87" spans="1:4" x14ac:dyDescent="0.2">
      <c r="A87" s="37">
        <v>82</v>
      </c>
      <c r="B87" s="3">
        <v>1000</v>
      </c>
      <c r="C87" s="3">
        <v>220</v>
      </c>
      <c r="D87" s="3">
        <v>1220</v>
      </c>
    </row>
    <row r="88" spans="1:4" x14ac:dyDescent="0.2">
      <c r="A88" s="38" t="s">
        <v>39</v>
      </c>
      <c r="B88" s="3">
        <v>1000</v>
      </c>
      <c r="C88" s="3">
        <v>220</v>
      </c>
      <c r="D88" s="3">
        <v>1220</v>
      </c>
    </row>
    <row r="89" spans="1:4" x14ac:dyDescent="0.2">
      <c r="A89" s="37">
        <v>89</v>
      </c>
      <c r="B89" s="3">
        <v>1000</v>
      </c>
      <c r="C89" s="3">
        <v>220</v>
      </c>
      <c r="D89" s="3">
        <v>1220</v>
      </c>
    </row>
    <row r="90" spans="1:4" x14ac:dyDescent="0.2">
      <c r="A90" s="38" t="s">
        <v>19</v>
      </c>
      <c r="B90" s="3">
        <v>1000</v>
      </c>
      <c r="C90" s="3">
        <v>220</v>
      </c>
      <c r="D90" s="3">
        <v>1220</v>
      </c>
    </row>
    <row r="91" spans="1:4" x14ac:dyDescent="0.2">
      <c r="A91" s="37" t="s">
        <v>109</v>
      </c>
      <c r="B91" s="3">
        <v>1000</v>
      </c>
      <c r="C91" s="3">
        <v>220</v>
      </c>
      <c r="D91" s="3">
        <v>1220</v>
      </c>
    </row>
    <row r="92" spans="1:4" x14ac:dyDescent="0.2">
      <c r="A92" s="39">
        <v>45873</v>
      </c>
      <c r="B92" s="3">
        <v>1000</v>
      </c>
      <c r="C92" s="3">
        <v>220</v>
      </c>
      <c r="D92" s="3">
        <v>1220</v>
      </c>
    </row>
    <row r="93" spans="1:4" x14ac:dyDescent="0.2">
      <c r="A93" s="37" t="s">
        <v>97</v>
      </c>
      <c r="B93" s="3">
        <v>1000</v>
      </c>
      <c r="C93" s="3">
        <v>220</v>
      </c>
      <c r="D93" s="3">
        <v>1220</v>
      </c>
    </row>
    <row r="94" spans="1:4" x14ac:dyDescent="0.2">
      <c r="A94" s="39">
        <v>45901</v>
      </c>
      <c r="B94" s="3">
        <v>1000</v>
      </c>
      <c r="C94" s="3">
        <v>220</v>
      </c>
      <c r="D94" s="3">
        <v>1220</v>
      </c>
    </row>
    <row r="95" spans="1:4" x14ac:dyDescent="0.2">
      <c r="A95" s="9" t="s">
        <v>21</v>
      </c>
      <c r="B95" s="3">
        <v>2819.3700000000003</v>
      </c>
      <c r="C95" s="3">
        <v>199.43</v>
      </c>
      <c r="D95" s="3">
        <v>3018.7999999999997</v>
      </c>
    </row>
    <row r="96" spans="1:4" x14ac:dyDescent="0.2">
      <c r="A96" s="37" t="s">
        <v>144</v>
      </c>
      <c r="B96" s="3">
        <v>1020</v>
      </c>
      <c r="C96" s="3">
        <v>102</v>
      </c>
      <c r="D96" s="3">
        <v>1122</v>
      </c>
    </row>
    <row r="97" spans="1:4" x14ac:dyDescent="0.2">
      <c r="A97" s="38" t="s">
        <v>145</v>
      </c>
      <c r="B97" s="3">
        <v>1020</v>
      </c>
      <c r="C97" s="3">
        <v>102</v>
      </c>
      <c r="D97" s="3">
        <v>1122</v>
      </c>
    </row>
    <row r="98" spans="1:4" x14ac:dyDescent="0.2">
      <c r="A98" s="37" t="s">
        <v>134</v>
      </c>
      <c r="B98" s="3">
        <v>16</v>
      </c>
      <c r="C98" s="3">
        <v>0</v>
      </c>
      <c r="D98" s="3">
        <v>16</v>
      </c>
    </row>
    <row r="99" spans="1:4" x14ac:dyDescent="0.2">
      <c r="A99" s="38" t="s">
        <v>135</v>
      </c>
      <c r="B99" s="3">
        <v>16</v>
      </c>
      <c r="C99" s="3">
        <v>0</v>
      </c>
      <c r="D99" s="3">
        <v>16</v>
      </c>
    </row>
    <row r="100" spans="1:4" x14ac:dyDescent="0.2">
      <c r="A100" s="37" t="s">
        <v>71</v>
      </c>
      <c r="B100" s="3">
        <v>149.82</v>
      </c>
      <c r="C100" s="3">
        <v>6.01</v>
      </c>
      <c r="D100" s="3">
        <v>155.82999999999998</v>
      </c>
    </row>
    <row r="101" spans="1:4" x14ac:dyDescent="0.2">
      <c r="A101" s="38" t="s">
        <v>72</v>
      </c>
      <c r="B101" s="3">
        <v>149.82</v>
      </c>
      <c r="C101" s="3">
        <v>6.01</v>
      </c>
      <c r="D101" s="3">
        <v>155.82999999999998</v>
      </c>
    </row>
    <row r="102" spans="1:4" x14ac:dyDescent="0.2">
      <c r="A102" s="37" t="s">
        <v>50</v>
      </c>
      <c r="B102" s="3">
        <v>146.88999999999999</v>
      </c>
      <c r="C102" s="3">
        <v>11</v>
      </c>
      <c r="D102" s="3">
        <v>157.88999999999999</v>
      </c>
    </row>
    <row r="103" spans="1:4" x14ac:dyDescent="0.2">
      <c r="A103" s="38" t="s">
        <v>51</v>
      </c>
      <c r="B103" s="3">
        <v>146.88999999999999</v>
      </c>
      <c r="C103" s="3">
        <v>11</v>
      </c>
      <c r="D103" s="3">
        <v>157.88999999999999</v>
      </c>
    </row>
    <row r="104" spans="1:4" x14ac:dyDescent="0.2">
      <c r="A104" s="37" t="s">
        <v>22</v>
      </c>
      <c r="B104" s="3">
        <v>-149.82</v>
      </c>
      <c r="C104" s="3">
        <v>-6.01</v>
      </c>
      <c r="D104" s="3">
        <v>-155.82999999999998</v>
      </c>
    </row>
    <row r="105" spans="1:4" x14ac:dyDescent="0.2">
      <c r="A105" s="38" t="s">
        <v>23</v>
      </c>
      <c r="B105" s="3">
        <v>-149.82</v>
      </c>
      <c r="C105" s="3">
        <v>-6.01</v>
      </c>
      <c r="D105" s="3">
        <v>-155.82999999999998</v>
      </c>
    </row>
    <row r="106" spans="1:4" x14ac:dyDescent="0.2">
      <c r="A106" s="37" t="s">
        <v>25</v>
      </c>
      <c r="B106" s="3">
        <v>-146.88999999999999</v>
      </c>
      <c r="C106" s="3">
        <v>-11</v>
      </c>
      <c r="D106" s="3">
        <v>-157.88999999999999</v>
      </c>
    </row>
    <row r="107" spans="1:4" x14ac:dyDescent="0.2">
      <c r="A107" s="38" t="s">
        <v>23</v>
      </c>
      <c r="B107" s="3">
        <v>-146.88999999999999</v>
      </c>
      <c r="C107" s="3">
        <v>-11</v>
      </c>
      <c r="D107" s="3">
        <v>-157.88999999999999</v>
      </c>
    </row>
    <row r="108" spans="1:4" x14ac:dyDescent="0.2">
      <c r="A108" s="37" t="s">
        <v>26</v>
      </c>
      <c r="B108" s="3">
        <v>187.43</v>
      </c>
      <c r="C108" s="3">
        <v>9.77</v>
      </c>
      <c r="D108" s="3">
        <v>197.20000000000002</v>
      </c>
    </row>
    <row r="109" spans="1:4" x14ac:dyDescent="0.2">
      <c r="A109" s="38" t="s">
        <v>23</v>
      </c>
      <c r="B109" s="3">
        <v>187.43</v>
      </c>
      <c r="C109" s="3">
        <v>9.77</v>
      </c>
      <c r="D109" s="3">
        <v>197.20000000000002</v>
      </c>
    </row>
    <row r="110" spans="1:4" x14ac:dyDescent="0.2">
      <c r="A110" s="37" t="s">
        <v>207</v>
      </c>
      <c r="B110" s="3">
        <v>163.71</v>
      </c>
      <c r="C110" s="3">
        <v>12.68</v>
      </c>
      <c r="D110" s="3">
        <v>176.39000000000001</v>
      </c>
    </row>
    <row r="111" spans="1:4" x14ac:dyDescent="0.2">
      <c r="A111" s="38" t="s">
        <v>208</v>
      </c>
      <c r="B111" s="3">
        <v>163.71</v>
      </c>
      <c r="C111" s="3">
        <v>12.68</v>
      </c>
      <c r="D111" s="3">
        <v>176.39000000000001</v>
      </c>
    </row>
    <row r="112" spans="1:4" x14ac:dyDescent="0.2">
      <c r="A112" s="37" t="s">
        <v>209</v>
      </c>
      <c r="B112" s="3">
        <v>284.3</v>
      </c>
      <c r="C112" s="3">
        <v>29.65</v>
      </c>
      <c r="D112" s="3">
        <v>313.95</v>
      </c>
    </row>
    <row r="113" spans="1:4" x14ac:dyDescent="0.2">
      <c r="A113" s="38" t="s">
        <v>208</v>
      </c>
      <c r="B113" s="3">
        <v>284.3</v>
      </c>
      <c r="C113" s="3">
        <v>29.65</v>
      </c>
      <c r="D113" s="3">
        <v>313.95</v>
      </c>
    </row>
    <row r="114" spans="1:4" x14ac:dyDescent="0.2">
      <c r="A114" s="37" t="s">
        <v>191</v>
      </c>
      <c r="B114" s="3">
        <v>32.979999999999997</v>
      </c>
      <c r="C114" s="3">
        <v>-0.39</v>
      </c>
      <c r="D114" s="3">
        <v>32.589999999999996</v>
      </c>
    </row>
    <row r="115" spans="1:4" x14ac:dyDescent="0.2">
      <c r="A115" s="38" t="s">
        <v>192</v>
      </c>
      <c r="B115" s="3">
        <v>32.979999999999997</v>
      </c>
      <c r="C115" s="3">
        <v>-0.39</v>
      </c>
      <c r="D115" s="3">
        <v>32.589999999999996</v>
      </c>
    </row>
    <row r="116" spans="1:4" x14ac:dyDescent="0.2">
      <c r="A116" s="37" t="s">
        <v>193</v>
      </c>
      <c r="B116" s="3">
        <v>16.309999999999999</v>
      </c>
      <c r="C116" s="3">
        <v>-2.06</v>
      </c>
      <c r="D116" s="3">
        <v>14.249999999999998</v>
      </c>
    </row>
    <row r="117" spans="1:4" x14ac:dyDescent="0.2">
      <c r="A117" s="38" t="s">
        <v>192</v>
      </c>
      <c r="B117" s="3">
        <v>16.309999999999999</v>
      </c>
      <c r="C117" s="3">
        <v>-2.06</v>
      </c>
      <c r="D117" s="3">
        <v>14.249999999999998</v>
      </c>
    </row>
    <row r="118" spans="1:4" x14ac:dyDescent="0.2">
      <c r="A118" s="37" t="s">
        <v>171</v>
      </c>
      <c r="B118" s="3">
        <v>61.25</v>
      </c>
      <c r="C118" s="3">
        <v>2.44</v>
      </c>
      <c r="D118" s="3">
        <v>63.69</v>
      </c>
    </row>
    <row r="119" spans="1:4" x14ac:dyDescent="0.2">
      <c r="A119" s="38" t="s">
        <v>170</v>
      </c>
      <c r="B119" s="3">
        <v>61.25</v>
      </c>
      <c r="C119" s="3">
        <v>2.44</v>
      </c>
      <c r="D119" s="3">
        <v>63.69</v>
      </c>
    </row>
    <row r="120" spans="1:4" x14ac:dyDescent="0.2">
      <c r="A120" s="37" t="s">
        <v>172</v>
      </c>
      <c r="B120" s="3">
        <v>132.38</v>
      </c>
      <c r="C120" s="3">
        <v>13.24</v>
      </c>
      <c r="D120" s="3">
        <v>145.62</v>
      </c>
    </row>
    <row r="121" spans="1:4" x14ac:dyDescent="0.2">
      <c r="A121" s="38" t="s">
        <v>170</v>
      </c>
      <c r="B121" s="3">
        <v>132.38</v>
      </c>
      <c r="C121" s="3">
        <v>13.24</v>
      </c>
      <c r="D121" s="3">
        <v>145.62</v>
      </c>
    </row>
    <row r="122" spans="1:4" x14ac:dyDescent="0.2">
      <c r="A122" s="37" t="s">
        <v>131</v>
      </c>
      <c r="B122" s="3">
        <v>35.549999999999997</v>
      </c>
      <c r="C122" s="3">
        <v>3.55</v>
      </c>
      <c r="D122" s="3">
        <v>39.099999999999994</v>
      </c>
    </row>
    <row r="123" spans="1:4" x14ac:dyDescent="0.2">
      <c r="A123" s="38" t="s">
        <v>132</v>
      </c>
      <c r="B123" s="3">
        <v>35.549999999999997</v>
      </c>
      <c r="C123" s="3">
        <v>3.55</v>
      </c>
      <c r="D123" s="3">
        <v>39.099999999999994</v>
      </c>
    </row>
    <row r="124" spans="1:4" x14ac:dyDescent="0.2">
      <c r="A124" s="37" t="s">
        <v>133</v>
      </c>
      <c r="B124" s="3">
        <v>69.069999999999993</v>
      </c>
      <c r="C124" s="3">
        <v>6.91</v>
      </c>
      <c r="D124" s="3">
        <v>75.97999999999999</v>
      </c>
    </row>
    <row r="125" spans="1:4" x14ac:dyDescent="0.2">
      <c r="A125" s="38" t="s">
        <v>132</v>
      </c>
      <c r="B125" s="3">
        <v>69.069999999999993</v>
      </c>
      <c r="C125" s="3">
        <v>6.91</v>
      </c>
      <c r="D125" s="3">
        <v>75.97999999999999</v>
      </c>
    </row>
    <row r="126" spans="1:4" x14ac:dyDescent="0.2">
      <c r="A126" s="37" t="s">
        <v>87</v>
      </c>
      <c r="B126" s="3">
        <v>80.260000000000005</v>
      </c>
      <c r="C126" s="3">
        <v>8.0299999999999994</v>
      </c>
      <c r="D126" s="3">
        <v>88.29</v>
      </c>
    </row>
    <row r="127" spans="1:4" x14ac:dyDescent="0.2">
      <c r="A127" s="38" t="s">
        <v>88</v>
      </c>
      <c r="B127" s="3">
        <v>80.260000000000005</v>
      </c>
      <c r="C127" s="3">
        <v>8.0299999999999994</v>
      </c>
      <c r="D127" s="3">
        <v>88.29</v>
      </c>
    </row>
    <row r="128" spans="1:4" x14ac:dyDescent="0.2">
      <c r="A128" s="37" t="s">
        <v>89</v>
      </c>
      <c r="B128" s="3">
        <v>136.11000000000001</v>
      </c>
      <c r="C128" s="3">
        <v>13.61</v>
      </c>
      <c r="D128" s="3">
        <v>149.72000000000003</v>
      </c>
    </row>
    <row r="129" spans="1:4" x14ac:dyDescent="0.2">
      <c r="A129" s="38" t="s">
        <v>88</v>
      </c>
      <c r="B129" s="3">
        <v>136.11000000000001</v>
      </c>
      <c r="C129" s="3">
        <v>13.61</v>
      </c>
      <c r="D129" s="3">
        <v>149.72000000000003</v>
      </c>
    </row>
    <row r="130" spans="1:4" x14ac:dyDescent="0.2">
      <c r="A130" s="37" t="s">
        <v>217</v>
      </c>
      <c r="B130" s="3">
        <v>584.02</v>
      </c>
      <c r="C130" s="3">
        <v>0</v>
      </c>
      <c r="D130" s="3">
        <v>584.02</v>
      </c>
    </row>
    <row r="131" spans="1:4" x14ac:dyDescent="0.2">
      <c r="A131" s="39">
        <v>45746</v>
      </c>
      <c r="B131" s="3">
        <v>2.5</v>
      </c>
      <c r="C131" s="3">
        <v>0</v>
      </c>
      <c r="D131" s="3">
        <v>2.5</v>
      </c>
    </row>
    <row r="132" spans="1:4" x14ac:dyDescent="0.2">
      <c r="A132" s="39">
        <v>45807</v>
      </c>
      <c r="B132" s="3">
        <v>5</v>
      </c>
      <c r="C132" s="3">
        <v>0</v>
      </c>
      <c r="D132" s="3">
        <v>5</v>
      </c>
    </row>
    <row r="133" spans="1:4" x14ac:dyDescent="0.2">
      <c r="A133" s="39">
        <v>45838</v>
      </c>
      <c r="B133" s="3">
        <v>573.52</v>
      </c>
      <c r="C133" s="3">
        <v>0</v>
      </c>
      <c r="D133" s="3">
        <v>573.52</v>
      </c>
    </row>
    <row r="134" spans="1:4" x14ac:dyDescent="0.2">
      <c r="A134" s="39">
        <v>45868</v>
      </c>
      <c r="B134" s="3">
        <v>3</v>
      </c>
      <c r="C134" s="3">
        <v>0</v>
      </c>
      <c r="D134" s="3">
        <v>3</v>
      </c>
    </row>
    <row r="135" spans="1:4" x14ac:dyDescent="0.2">
      <c r="A135" s="9" t="s">
        <v>28</v>
      </c>
      <c r="B135" s="3">
        <v>499.68</v>
      </c>
      <c r="C135" s="3">
        <v>109.93</v>
      </c>
      <c r="D135" s="3">
        <v>609.61</v>
      </c>
    </row>
    <row r="136" spans="1:4" x14ac:dyDescent="0.2">
      <c r="A136" s="37">
        <v>6438311197</v>
      </c>
      <c r="B136" s="3">
        <v>0</v>
      </c>
      <c r="C136" s="3">
        <v>0</v>
      </c>
      <c r="D136" s="3">
        <v>0</v>
      </c>
    </row>
    <row r="137" spans="1:4" x14ac:dyDescent="0.2">
      <c r="A137" s="38" t="s">
        <v>60</v>
      </c>
      <c r="B137" s="3">
        <v>0</v>
      </c>
      <c r="C137" s="3">
        <v>0</v>
      </c>
      <c r="D137" s="3">
        <v>0</v>
      </c>
    </row>
    <row r="138" spans="1:4" x14ac:dyDescent="0.2">
      <c r="A138" s="37">
        <v>6438311198</v>
      </c>
      <c r="B138" s="3">
        <v>0</v>
      </c>
      <c r="C138" s="3">
        <v>0</v>
      </c>
      <c r="D138" s="3">
        <v>0</v>
      </c>
    </row>
    <row r="139" spans="1:4" x14ac:dyDescent="0.2">
      <c r="A139" s="38" t="s">
        <v>60</v>
      </c>
      <c r="B139" s="3">
        <v>0</v>
      </c>
      <c r="C139" s="3">
        <v>0</v>
      </c>
      <c r="D139" s="3">
        <v>0</v>
      </c>
    </row>
    <row r="140" spans="1:4" x14ac:dyDescent="0.2">
      <c r="A140" s="37" t="s">
        <v>44</v>
      </c>
      <c r="B140" s="3">
        <v>19.68</v>
      </c>
      <c r="C140" s="3">
        <v>4.33</v>
      </c>
      <c r="D140" s="3">
        <v>24.009999999999998</v>
      </c>
    </row>
    <row r="141" spans="1:4" x14ac:dyDescent="0.2">
      <c r="A141" s="38" t="s">
        <v>45</v>
      </c>
      <c r="B141" s="3">
        <v>19.68</v>
      </c>
      <c r="C141" s="3">
        <v>4.33</v>
      </c>
      <c r="D141" s="3">
        <v>24.009999999999998</v>
      </c>
    </row>
    <row r="142" spans="1:4" x14ac:dyDescent="0.2">
      <c r="A142" s="37" t="s">
        <v>29</v>
      </c>
      <c r="B142" s="3">
        <v>80</v>
      </c>
      <c r="C142" s="3">
        <v>17.600000000000001</v>
      </c>
      <c r="D142" s="3">
        <v>97.6</v>
      </c>
    </row>
    <row r="143" spans="1:4" x14ac:dyDescent="0.2">
      <c r="A143" s="38" t="s">
        <v>30</v>
      </c>
      <c r="B143" s="3">
        <v>80</v>
      </c>
      <c r="C143" s="3">
        <v>17.600000000000001</v>
      </c>
      <c r="D143" s="3">
        <v>97.6</v>
      </c>
    </row>
    <row r="144" spans="1:4" x14ac:dyDescent="0.2">
      <c r="A144" s="37" t="s">
        <v>210</v>
      </c>
      <c r="B144" s="3">
        <v>80</v>
      </c>
      <c r="C144" s="3">
        <v>17.600000000000001</v>
      </c>
      <c r="D144" s="3">
        <v>97.6</v>
      </c>
    </row>
    <row r="145" spans="1:4" x14ac:dyDescent="0.2">
      <c r="A145" s="38" t="s">
        <v>211</v>
      </c>
      <c r="B145" s="3">
        <v>80</v>
      </c>
      <c r="C145" s="3">
        <v>17.600000000000001</v>
      </c>
      <c r="D145" s="3">
        <v>97.6</v>
      </c>
    </row>
    <row r="146" spans="1:4" x14ac:dyDescent="0.2">
      <c r="A146" s="37" t="s">
        <v>190</v>
      </c>
      <c r="B146" s="3">
        <v>80</v>
      </c>
      <c r="C146" s="3">
        <v>17.600000000000001</v>
      </c>
      <c r="D146" s="3">
        <v>97.6</v>
      </c>
    </row>
    <row r="147" spans="1:4" x14ac:dyDescent="0.2">
      <c r="A147" s="38" t="s">
        <v>189</v>
      </c>
      <c r="B147" s="3">
        <v>80</v>
      </c>
      <c r="C147" s="3">
        <v>17.600000000000001</v>
      </c>
      <c r="D147" s="3">
        <v>97.6</v>
      </c>
    </row>
    <row r="148" spans="1:4" x14ac:dyDescent="0.2">
      <c r="A148" s="37" t="s">
        <v>168</v>
      </c>
      <c r="B148" s="3">
        <v>80</v>
      </c>
      <c r="C148" s="3">
        <v>17.600000000000001</v>
      </c>
      <c r="D148" s="3">
        <v>97.6</v>
      </c>
    </row>
    <row r="149" spans="1:4" x14ac:dyDescent="0.2">
      <c r="A149" s="38" t="s">
        <v>169</v>
      </c>
      <c r="B149" s="3">
        <v>80</v>
      </c>
      <c r="C149" s="3">
        <v>17.600000000000001</v>
      </c>
      <c r="D149" s="3">
        <v>97.6</v>
      </c>
    </row>
    <row r="150" spans="1:4" x14ac:dyDescent="0.2">
      <c r="A150" s="37" t="s">
        <v>127</v>
      </c>
      <c r="B150" s="3">
        <v>80</v>
      </c>
      <c r="C150" s="3">
        <v>17.600000000000001</v>
      </c>
      <c r="D150" s="3">
        <v>97.6</v>
      </c>
    </row>
    <row r="151" spans="1:4" x14ac:dyDescent="0.2">
      <c r="A151" s="38" t="s">
        <v>128</v>
      </c>
      <c r="B151" s="3">
        <v>80</v>
      </c>
      <c r="C151" s="3">
        <v>17.600000000000001</v>
      </c>
      <c r="D151" s="3">
        <v>97.6</v>
      </c>
    </row>
    <row r="152" spans="1:4" x14ac:dyDescent="0.2">
      <c r="A152" s="37" t="s">
        <v>86</v>
      </c>
      <c r="B152" s="3">
        <v>80</v>
      </c>
      <c r="C152" s="3">
        <v>17.600000000000001</v>
      </c>
      <c r="D152" s="3">
        <v>97.6</v>
      </c>
    </row>
    <row r="153" spans="1:4" x14ac:dyDescent="0.2">
      <c r="A153" s="39">
        <v>45916</v>
      </c>
      <c r="B153" s="3">
        <v>80</v>
      </c>
      <c r="C153" s="3">
        <v>17.600000000000001</v>
      </c>
      <c r="D153" s="3">
        <v>97.6</v>
      </c>
    </row>
    <row r="154" spans="1:4" x14ac:dyDescent="0.2">
      <c r="A154" s="9" t="s">
        <v>31</v>
      </c>
      <c r="B154" s="3">
        <v>776.31</v>
      </c>
      <c r="C154" s="3">
        <v>170.79</v>
      </c>
      <c r="D154" s="3">
        <v>947.1</v>
      </c>
    </row>
    <row r="155" spans="1:4" x14ac:dyDescent="0.2">
      <c r="A155" s="37" t="s">
        <v>32</v>
      </c>
      <c r="B155" s="3">
        <v>129.03</v>
      </c>
      <c r="C155" s="3">
        <v>28.39</v>
      </c>
      <c r="D155" s="3">
        <v>157.42000000000002</v>
      </c>
    </row>
    <row r="156" spans="1:4" x14ac:dyDescent="0.2">
      <c r="A156" s="38" t="s">
        <v>33</v>
      </c>
      <c r="B156" s="3">
        <v>129.03</v>
      </c>
      <c r="C156" s="3">
        <v>28.39</v>
      </c>
      <c r="D156" s="3">
        <v>157.42000000000002</v>
      </c>
    </row>
    <row r="157" spans="1:4" x14ac:dyDescent="0.2">
      <c r="A157" s="37" t="s">
        <v>212</v>
      </c>
      <c r="B157" s="3">
        <v>141.91999999999999</v>
      </c>
      <c r="C157" s="3">
        <v>31.22</v>
      </c>
      <c r="D157" s="3">
        <v>173.14</v>
      </c>
    </row>
    <row r="158" spans="1:4" x14ac:dyDescent="0.2">
      <c r="A158" s="38" t="s">
        <v>213</v>
      </c>
      <c r="B158" s="3">
        <v>141.91999999999999</v>
      </c>
      <c r="C158" s="3">
        <v>31.22</v>
      </c>
      <c r="D158" s="3">
        <v>173.14</v>
      </c>
    </row>
    <row r="159" spans="1:4" x14ac:dyDescent="0.2">
      <c r="A159" s="37" t="s">
        <v>194</v>
      </c>
      <c r="B159" s="3">
        <v>148.86000000000001</v>
      </c>
      <c r="C159" s="3">
        <v>32.75</v>
      </c>
      <c r="D159" s="3">
        <v>181.61</v>
      </c>
    </row>
    <row r="160" spans="1:4" x14ac:dyDescent="0.2">
      <c r="A160" s="38" t="s">
        <v>195</v>
      </c>
      <c r="B160" s="3">
        <v>148.86000000000001</v>
      </c>
      <c r="C160" s="3">
        <v>32.75</v>
      </c>
      <c r="D160" s="3">
        <v>181.61</v>
      </c>
    </row>
    <row r="161" spans="1:4" x14ac:dyDescent="0.2">
      <c r="A161" s="37" t="s">
        <v>173</v>
      </c>
      <c r="B161" s="3">
        <v>120.78</v>
      </c>
      <c r="C161" s="3">
        <v>26.57</v>
      </c>
      <c r="D161" s="3">
        <v>147.35</v>
      </c>
    </row>
    <row r="162" spans="1:4" x14ac:dyDescent="0.2">
      <c r="A162" s="38" t="s">
        <v>174</v>
      </c>
      <c r="B162" s="3">
        <v>120.78</v>
      </c>
      <c r="C162" s="3">
        <v>26.57</v>
      </c>
      <c r="D162" s="3">
        <v>147.35</v>
      </c>
    </row>
    <row r="163" spans="1:4" x14ac:dyDescent="0.2">
      <c r="A163" s="37" t="s">
        <v>123</v>
      </c>
      <c r="B163" s="3">
        <v>116.53</v>
      </c>
      <c r="C163" s="3">
        <v>25.64</v>
      </c>
      <c r="D163" s="3">
        <v>142.17000000000002</v>
      </c>
    </row>
    <row r="164" spans="1:4" x14ac:dyDescent="0.2">
      <c r="A164" s="38" t="s">
        <v>124</v>
      </c>
      <c r="B164" s="3">
        <v>116.53</v>
      </c>
      <c r="C164" s="3">
        <v>25.64</v>
      </c>
      <c r="D164" s="3">
        <v>142.17000000000002</v>
      </c>
    </row>
    <row r="165" spans="1:4" x14ac:dyDescent="0.2">
      <c r="A165" s="37" t="s">
        <v>90</v>
      </c>
      <c r="B165" s="3">
        <v>119.19</v>
      </c>
      <c r="C165" s="3">
        <v>26.22</v>
      </c>
      <c r="D165" s="3">
        <v>145.41</v>
      </c>
    </row>
    <row r="166" spans="1:4" x14ac:dyDescent="0.2">
      <c r="A166" s="39">
        <v>45910</v>
      </c>
      <c r="B166" s="3">
        <v>119.19</v>
      </c>
      <c r="C166" s="3">
        <v>26.22</v>
      </c>
      <c r="D166" s="3">
        <v>145.41</v>
      </c>
    </row>
    <row r="167" spans="1:4" x14ac:dyDescent="0.2">
      <c r="A167" s="9" t="s">
        <v>35</v>
      </c>
      <c r="B167" s="3">
        <v>3213</v>
      </c>
      <c r="C167" s="3">
        <v>706.86</v>
      </c>
      <c r="D167" s="3">
        <v>3919.8599999999997</v>
      </c>
    </row>
    <row r="168" spans="1:4" x14ac:dyDescent="0.2">
      <c r="A168" s="37">
        <v>56</v>
      </c>
      <c r="B168" s="3">
        <v>240</v>
      </c>
      <c r="C168" s="3">
        <v>52.8</v>
      </c>
      <c r="D168" s="3">
        <v>292.8</v>
      </c>
    </row>
    <row r="169" spans="1:4" x14ac:dyDescent="0.2">
      <c r="A169" s="38" t="s">
        <v>205</v>
      </c>
      <c r="B169" s="3">
        <v>240</v>
      </c>
      <c r="C169" s="3">
        <v>52.8</v>
      </c>
      <c r="D169" s="3">
        <v>292.8</v>
      </c>
    </row>
    <row r="170" spans="1:4" x14ac:dyDescent="0.2">
      <c r="A170" s="37">
        <v>241</v>
      </c>
      <c r="B170" s="3">
        <v>883</v>
      </c>
      <c r="C170" s="3">
        <v>194.26</v>
      </c>
      <c r="D170" s="3">
        <v>1077.26</v>
      </c>
    </row>
    <row r="171" spans="1:4" x14ac:dyDescent="0.2">
      <c r="A171" s="38" t="s">
        <v>165</v>
      </c>
      <c r="B171" s="3">
        <v>883</v>
      </c>
      <c r="C171" s="3">
        <v>194.26</v>
      </c>
      <c r="D171" s="3">
        <v>1077.26</v>
      </c>
    </row>
    <row r="172" spans="1:4" x14ac:dyDescent="0.2">
      <c r="A172" s="37">
        <v>291</v>
      </c>
      <c r="B172" s="3">
        <v>240</v>
      </c>
      <c r="C172" s="3">
        <v>52.8</v>
      </c>
      <c r="D172" s="3">
        <v>292.8</v>
      </c>
    </row>
    <row r="173" spans="1:4" x14ac:dyDescent="0.2">
      <c r="A173" s="38" t="s">
        <v>147</v>
      </c>
      <c r="B173" s="3">
        <v>240</v>
      </c>
      <c r="C173" s="3">
        <v>52.8</v>
      </c>
      <c r="D173" s="3">
        <v>292.8</v>
      </c>
    </row>
    <row r="174" spans="1:4" x14ac:dyDescent="0.2">
      <c r="A174" s="37">
        <v>410</v>
      </c>
      <c r="B174" s="3">
        <v>300</v>
      </c>
      <c r="C174" s="3">
        <v>66</v>
      </c>
      <c r="D174" s="3">
        <v>366</v>
      </c>
    </row>
    <row r="175" spans="1:4" x14ac:dyDescent="0.2">
      <c r="A175" s="38" t="s">
        <v>64</v>
      </c>
      <c r="B175" s="3">
        <v>300</v>
      </c>
      <c r="C175" s="3">
        <v>66</v>
      </c>
      <c r="D175" s="3">
        <v>366</v>
      </c>
    </row>
    <row r="176" spans="1:4" x14ac:dyDescent="0.2">
      <c r="A176" s="37">
        <v>518</v>
      </c>
      <c r="B176" s="3">
        <v>1550</v>
      </c>
      <c r="C176" s="3">
        <v>341</v>
      </c>
      <c r="D176" s="3">
        <v>1891</v>
      </c>
    </row>
    <row r="177" spans="1:4" x14ac:dyDescent="0.2">
      <c r="A177" s="38" t="s">
        <v>36</v>
      </c>
      <c r="B177" s="3">
        <v>1550</v>
      </c>
      <c r="C177" s="3">
        <v>341</v>
      </c>
      <c r="D177" s="3">
        <v>1891</v>
      </c>
    </row>
    <row r="178" spans="1:4" x14ac:dyDescent="0.2">
      <c r="A178" s="9" t="s">
        <v>47</v>
      </c>
      <c r="B178" s="3">
        <v>31.849999999999998</v>
      </c>
      <c r="C178" s="3">
        <v>7.0000000000000009</v>
      </c>
      <c r="D178" s="3">
        <v>38.849999999999994</v>
      </c>
    </row>
    <row r="179" spans="1:4" x14ac:dyDescent="0.2">
      <c r="A179" s="37" t="s">
        <v>146</v>
      </c>
      <c r="B179" s="3">
        <v>4.5199999999999996</v>
      </c>
      <c r="C179" s="3">
        <v>0.99</v>
      </c>
      <c r="D179" s="3">
        <v>5.51</v>
      </c>
    </row>
    <row r="180" spans="1:4" x14ac:dyDescent="0.2">
      <c r="A180" s="38" t="s">
        <v>135</v>
      </c>
      <c r="B180" s="3">
        <v>4.5199999999999996</v>
      </c>
      <c r="C180" s="3">
        <v>0.99</v>
      </c>
      <c r="D180" s="3">
        <v>5.51</v>
      </c>
    </row>
    <row r="181" spans="1:4" x14ac:dyDescent="0.2">
      <c r="A181" s="37" t="s">
        <v>121</v>
      </c>
      <c r="B181" s="3">
        <v>4.72</v>
      </c>
      <c r="C181" s="3">
        <v>1.04</v>
      </c>
      <c r="D181" s="3">
        <v>5.76</v>
      </c>
    </row>
    <row r="182" spans="1:4" x14ac:dyDescent="0.2">
      <c r="A182" s="38" t="s">
        <v>122</v>
      </c>
      <c r="B182" s="3">
        <v>4.72</v>
      </c>
      <c r="C182" s="3">
        <v>1.04</v>
      </c>
      <c r="D182" s="3">
        <v>5.76</v>
      </c>
    </row>
    <row r="183" spans="1:4" x14ac:dyDescent="0.2">
      <c r="A183" s="37" t="s">
        <v>62</v>
      </c>
      <c r="B183" s="3">
        <v>8.52</v>
      </c>
      <c r="C183" s="3">
        <v>1.87</v>
      </c>
      <c r="D183" s="3">
        <v>10.39</v>
      </c>
    </row>
    <row r="184" spans="1:4" x14ac:dyDescent="0.2">
      <c r="A184" s="38" t="s">
        <v>63</v>
      </c>
      <c r="B184" s="3">
        <v>8.52</v>
      </c>
      <c r="C184" s="3">
        <v>1.87</v>
      </c>
      <c r="D184" s="3">
        <v>10.39</v>
      </c>
    </row>
    <row r="185" spans="1:4" x14ac:dyDescent="0.2">
      <c r="A185" s="37" t="s">
        <v>48</v>
      </c>
      <c r="B185" s="3">
        <v>10.86</v>
      </c>
      <c r="C185" s="3">
        <v>2.39</v>
      </c>
      <c r="D185" s="3">
        <v>13.25</v>
      </c>
    </row>
    <row r="186" spans="1:4" x14ac:dyDescent="0.2">
      <c r="A186" s="38" t="s">
        <v>49</v>
      </c>
      <c r="B186" s="3">
        <v>10.86</v>
      </c>
      <c r="C186" s="3">
        <v>2.39</v>
      </c>
      <c r="D186" s="3">
        <v>13.25</v>
      </c>
    </row>
    <row r="187" spans="1:4" x14ac:dyDescent="0.2">
      <c r="A187" s="37" t="s">
        <v>103</v>
      </c>
      <c r="B187" s="3">
        <v>3.23</v>
      </c>
      <c r="C187" s="3">
        <v>0.71</v>
      </c>
      <c r="D187" s="3">
        <v>3.94</v>
      </c>
    </row>
    <row r="188" spans="1:4" x14ac:dyDescent="0.2">
      <c r="A188" s="39">
        <v>45896</v>
      </c>
      <c r="B188" s="3">
        <v>3.23</v>
      </c>
      <c r="C188" s="3">
        <v>0.71</v>
      </c>
      <c r="D188" s="3">
        <v>3.94</v>
      </c>
    </row>
    <row r="189" spans="1:4" x14ac:dyDescent="0.2">
      <c r="A189" s="9" t="s">
        <v>52</v>
      </c>
      <c r="B189" s="3">
        <v>257.57</v>
      </c>
      <c r="C189" s="3">
        <v>56.68</v>
      </c>
      <c r="D189" s="3">
        <v>314.25</v>
      </c>
    </row>
    <row r="190" spans="1:4" x14ac:dyDescent="0.2">
      <c r="A190" s="37" t="s">
        <v>53</v>
      </c>
      <c r="B190" s="3">
        <v>156.84</v>
      </c>
      <c r="C190" s="3">
        <v>34.51</v>
      </c>
      <c r="D190" s="3">
        <v>191.35</v>
      </c>
    </row>
    <row r="191" spans="1:4" x14ac:dyDescent="0.2">
      <c r="A191" s="38" t="s">
        <v>54</v>
      </c>
      <c r="B191" s="3">
        <v>156.84</v>
      </c>
      <c r="C191" s="3">
        <v>34.51</v>
      </c>
      <c r="D191" s="3">
        <v>191.35</v>
      </c>
    </row>
    <row r="192" spans="1:4" x14ac:dyDescent="0.2">
      <c r="A192" s="37" t="s">
        <v>152</v>
      </c>
      <c r="B192" s="3">
        <v>87.21</v>
      </c>
      <c r="C192" s="3">
        <v>19.190000000000001</v>
      </c>
      <c r="D192" s="3">
        <v>106.39999999999999</v>
      </c>
    </row>
    <row r="193" spans="1:4" x14ac:dyDescent="0.2">
      <c r="A193" s="38" t="s">
        <v>153</v>
      </c>
      <c r="B193" s="3">
        <v>87.21</v>
      </c>
      <c r="C193" s="3">
        <v>19.190000000000001</v>
      </c>
      <c r="D193" s="3">
        <v>106.39999999999999</v>
      </c>
    </row>
    <row r="194" spans="1:4" x14ac:dyDescent="0.2">
      <c r="A194" s="37" t="s">
        <v>118</v>
      </c>
      <c r="B194" s="3">
        <v>13.52</v>
      </c>
      <c r="C194" s="3">
        <v>2.98</v>
      </c>
      <c r="D194" s="3">
        <v>16.5</v>
      </c>
    </row>
    <row r="195" spans="1:4" x14ac:dyDescent="0.2">
      <c r="A195" s="38" t="s">
        <v>119</v>
      </c>
      <c r="B195" s="3">
        <v>13.52</v>
      </c>
      <c r="C195" s="3">
        <v>2.98</v>
      </c>
      <c r="D195" s="3">
        <v>16.5</v>
      </c>
    </row>
    <row r="196" spans="1:4" x14ac:dyDescent="0.2">
      <c r="A196" s="9" t="s">
        <v>56</v>
      </c>
      <c r="B196" s="3">
        <v>20.41</v>
      </c>
      <c r="C196" s="3">
        <v>4.49</v>
      </c>
      <c r="D196" s="3">
        <v>24.9</v>
      </c>
    </row>
    <row r="197" spans="1:4" x14ac:dyDescent="0.2">
      <c r="A197" s="37" t="s">
        <v>57</v>
      </c>
      <c r="B197" s="3">
        <v>20.41</v>
      </c>
      <c r="C197" s="3">
        <v>4.49</v>
      </c>
      <c r="D197" s="3">
        <v>24.9</v>
      </c>
    </row>
    <row r="198" spans="1:4" x14ac:dyDescent="0.2">
      <c r="A198" s="38" t="s">
        <v>58</v>
      </c>
      <c r="B198" s="3">
        <v>20.41</v>
      </c>
      <c r="C198" s="3">
        <v>4.49</v>
      </c>
      <c r="D198" s="3">
        <v>24.9</v>
      </c>
    </row>
    <row r="199" spans="1:4" x14ac:dyDescent="0.2">
      <c r="A199" s="9" t="s">
        <v>65</v>
      </c>
      <c r="B199" s="3">
        <v>10400</v>
      </c>
      <c r="C199" s="3">
        <v>2288</v>
      </c>
      <c r="D199" s="3">
        <v>12688</v>
      </c>
    </row>
    <row r="200" spans="1:4" x14ac:dyDescent="0.2">
      <c r="A200" s="37" t="s">
        <v>66</v>
      </c>
      <c r="B200" s="3">
        <v>10400</v>
      </c>
      <c r="C200" s="3">
        <v>2288</v>
      </c>
      <c r="D200" s="3">
        <v>12688</v>
      </c>
    </row>
    <row r="201" spans="1:4" x14ac:dyDescent="0.2">
      <c r="A201" s="38" t="s">
        <v>67</v>
      </c>
      <c r="B201" s="3">
        <v>10400</v>
      </c>
      <c r="C201" s="3">
        <v>2288</v>
      </c>
      <c r="D201" s="3">
        <v>12688</v>
      </c>
    </row>
    <row r="202" spans="1:4" x14ac:dyDescent="0.2">
      <c r="A202" s="9" t="s">
        <v>68</v>
      </c>
      <c r="B202" s="3">
        <v>1080</v>
      </c>
      <c r="C202" s="3">
        <v>237.6</v>
      </c>
      <c r="D202" s="3">
        <v>1317.6</v>
      </c>
    </row>
    <row r="203" spans="1:4" x14ac:dyDescent="0.2">
      <c r="A203" s="37" t="s">
        <v>69</v>
      </c>
      <c r="B203" s="3">
        <v>1080</v>
      </c>
      <c r="C203" s="3">
        <v>237.6</v>
      </c>
      <c r="D203" s="3">
        <v>1317.6</v>
      </c>
    </row>
    <row r="204" spans="1:4" x14ac:dyDescent="0.2">
      <c r="A204" s="38" t="s">
        <v>70</v>
      </c>
      <c r="B204" s="3">
        <v>1080</v>
      </c>
      <c r="C204" s="3">
        <v>237.6</v>
      </c>
      <c r="D204" s="3">
        <v>1317.6</v>
      </c>
    </row>
    <row r="205" spans="1:4" x14ac:dyDescent="0.2">
      <c r="A205" s="9" t="s">
        <v>73</v>
      </c>
      <c r="B205" s="3">
        <v>68145</v>
      </c>
      <c r="C205" s="3">
        <v>14991.9</v>
      </c>
      <c r="D205" s="3">
        <v>83136.899999999994</v>
      </c>
    </row>
    <row r="206" spans="1:4" x14ac:dyDescent="0.2">
      <c r="A206" s="37">
        <v>24</v>
      </c>
      <c r="B206" s="3">
        <v>45045</v>
      </c>
      <c r="C206" s="3">
        <v>9909.9</v>
      </c>
      <c r="D206" s="3">
        <v>54954.9</v>
      </c>
    </row>
    <row r="207" spans="1:4" x14ac:dyDescent="0.2">
      <c r="A207" s="38" t="s">
        <v>74</v>
      </c>
      <c r="B207" s="3">
        <v>45045</v>
      </c>
      <c r="C207" s="3">
        <v>9909.9</v>
      </c>
      <c r="D207" s="3">
        <v>54954.9</v>
      </c>
    </row>
    <row r="208" spans="1:4" x14ac:dyDescent="0.2">
      <c r="A208" s="37">
        <v>25</v>
      </c>
      <c r="B208" s="3">
        <v>23100</v>
      </c>
      <c r="C208" s="3">
        <v>5082</v>
      </c>
      <c r="D208" s="3">
        <v>28182</v>
      </c>
    </row>
    <row r="209" spans="1:4" x14ac:dyDescent="0.2">
      <c r="A209" s="38" t="s">
        <v>119</v>
      </c>
      <c r="B209" s="3">
        <v>23100</v>
      </c>
      <c r="C209" s="3">
        <v>5082</v>
      </c>
      <c r="D209" s="3">
        <v>28182</v>
      </c>
    </row>
    <row r="210" spans="1:4" x14ac:dyDescent="0.2">
      <c r="A210" s="9" t="s">
        <v>75</v>
      </c>
      <c r="B210" s="3">
        <v>34598</v>
      </c>
      <c r="C210" s="3">
        <v>6732.4400000000005</v>
      </c>
      <c r="D210" s="3">
        <v>41330.44</v>
      </c>
    </row>
    <row r="211" spans="1:4" x14ac:dyDescent="0.2">
      <c r="A211" s="37" t="s">
        <v>120</v>
      </c>
      <c r="B211" s="3">
        <v>22014</v>
      </c>
      <c r="C211" s="3">
        <v>3963.96</v>
      </c>
      <c r="D211" s="3">
        <v>25977.96</v>
      </c>
    </row>
    <row r="212" spans="1:4" x14ac:dyDescent="0.2">
      <c r="A212" s="38" t="s">
        <v>119</v>
      </c>
      <c r="B212" s="3">
        <v>22014</v>
      </c>
      <c r="C212" s="3">
        <v>3963.96</v>
      </c>
      <c r="D212" s="3">
        <v>25977.96</v>
      </c>
    </row>
    <row r="213" spans="1:4" x14ac:dyDescent="0.2">
      <c r="A213" s="37" t="s">
        <v>76</v>
      </c>
      <c r="B213" s="3">
        <v>12584</v>
      </c>
      <c r="C213" s="3">
        <v>2768.48</v>
      </c>
      <c r="D213" s="3">
        <v>15352.48</v>
      </c>
    </row>
    <row r="214" spans="1:4" x14ac:dyDescent="0.2">
      <c r="A214" s="38" t="s">
        <v>74</v>
      </c>
      <c r="B214" s="3">
        <v>12584</v>
      </c>
      <c r="C214" s="3">
        <v>2768.48</v>
      </c>
      <c r="D214" s="3">
        <v>15352.48</v>
      </c>
    </row>
    <row r="215" spans="1:4" x14ac:dyDescent="0.2">
      <c r="A215" s="9" t="s">
        <v>77</v>
      </c>
      <c r="B215" s="3">
        <v>2814.27</v>
      </c>
      <c r="C215" s="3">
        <v>457.6</v>
      </c>
      <c r="D215" s="3">
        <v>3271.87</v>
      </c>
    </row>
    <row r="216" spans="1:4" x14ac:dyDescent="0.2">
      <c r="A216" s="37">
        <v>32</v>
      </c>
      <c r="B216" s="3">
        <v>2814.27</v>
      </c>
      <c r="C216" s="3">
        <v>457.6</v>
      </c>
      <c r="D216" s="3">
        <v>3271.87</v>
      </c>
    </row>
    <row r="217" spans="1:4" x14ac:dyDescent="0.2">
      <c r="A217" s="38" t="s">
        <v>72</v>
      </c>
      <c r="B217" s="3">
        <v>2814.27</v>
      </c>
      <c r="C217" s="3">
        <v>457.6</v>
      </c>
      <c r="D217" s="3">
        <v>3271.87</v>
      </c>
    </row>
    <row r="218" spans="1:4" x14ac:dyDescent="0.2">
      <c r="A218" s="9" t="s">
        <v>78</v>
      </c>
      <c r="B218" s="3">
        <v>3000</v>
      </c>
      <c r="C218" s="3">
        <v>660</v>
      </c>
      <c r="D218" s="3">
        <v>3660</v>
      </c>
    </row>
    <row r="219" spans="1:4" x14ac:dyDescent="0.2">
      <c r="A219" s="37">
        <v>41</v>
      </c>
      <c r="B219" s="3">
        <v>3000</v>
      </c>
      <c r="C219" s="3">
        <v>660</v>
      </c>
      <c r="D219" s="3">
        <v>3660</v>
      </c>
    </row>
    <row r="220" spans="1:4" x14ac:dyDescent="0.2">
      <c r="A220" s="38" t="s">
        <v>79</v>
      </c>
      <c r="B220" s="3">
        <v>3000</v>
      </c>
      <c r="C220" s="3">
        <v>660</v>
      </c>
      <c r="D220" s="3">
        <v>3660</v>
      </c>
    </row>
    <row r="221" spans="1:4" x14ac:dyDescent="0.2">
      <c r="A221" s="9" t="s">
        <v>80</v>
      </c>
      <c r="B221" s="3">
        <v>113602.84</v>
      </c>
      <c r="C221" s="3">
        <v>2148.08</v>
      </c>
      <c r="D221" s="3">
        <v>115750.92</v>
      </c>
    </row>
    <row r="222" spans="1:4" x14ac:dyDescent="0.2">
      <c r="A222" s="37">
        <v>51</v>
      </c>
      <c r="B222" s="3">
        <v>108283.08</v>
      </c>
      <c r="C222" s="3">
        <v>1265.47</v>
      </c>
      <c r="D222" s="3">
        <v>109548.55</v>
      </c>
    </row>
    <row r="223" spans="1:4" x14ac:dyDescent="0.2">
      <c r="A223" s="38" t="s">
        <v>85</v>
      </c>
      <c r="B223" s="3">
        <v>108283.08</v>
      </c>
      <c r="C223" s="3">
        <v>1265.47</v>
      </c>
      <c r="D223" s="3">
        <v>109548.55</v>
      </c>
    </row>
    <row r="224" spans="1:4" x14ac:dyDescent="0.2">
      <c r="A224" s="37">
        <v>494</v>
      </c>
      <c r="B224" s="3">
        <v>5319.76</v>
      </c>
      <c r="C224" s="3">
        <v>882.61</v>
      </c>
      <c r="D224" s="3">
        <v>6202.37</v>
      </c>
    </row>
    <row r="225" spans="1:4" x14ac:dyDescent="0.2">
      <c r="A225" s="38" t="s">
        <v>81</v>
      </c>
      <c r="B225" s="3">
        <v>5319.76</v>
      </c>
      <c r="C225" s="3">
        <v>882.61</v>
      </c>
      <c r="D225" s="3">
        <v>6202.37</v>
      </c>
    </row>
    <row r="226" spans="1:4" x14ac:dyDescent="0.2">
      <c r="A226" s="9" t="s">
        <v>82</v>
      </c>
      <c r="B226" s="3">
        <v>852000</v>
      </c>
      <c r="C226" s="3">
        <v>187440</v>
      </c>
      <c r="D226" s="3">
        <v>1039440</v>
      </c>
    </row>
    <row r="227" spans="1:4" x14ac:dyDescent="0.2">
      <c r="A227" s="37" t="s">
        <v>83</v>
      </c>
      <c r="B227" s="3">
        <v>852000</v>
      </c>
      <c r="C227" s="3">
        <v>187440</v>
      </c>
      <c r="D227" s="3">
        <v>1039440</v>
      </c>
    </row>
    <row r="228" spans="1:4" x14ac:dyDescent="0.2">
      <c r="A228" s="38" t="s">
        <v>81</v>
      </c>
      <c r="B228" s="3">
        <v>852000</v>
      </c>
      <c r="C228" s="3">
        <v>187440</v>
      </c>
      <c r="D228" s="3">
        <v>1039440</v>
      </c>
    </row>
    <row r="229" spans="1:4" x14ac:dyDescent="0.2">
      <c r="A229" s="9" t="s">
        <v>91</v>
      </c>
      <c r="B229" s="3">
        <v>12000</v>
      </c>
      <c r="C229" s="3">
        <v>2640</v>
      </c>
      <c r="D229" s="3">
        <v>14640</v>
      </c>
    </row>
    <row r="230" spans="1:4" x14ac:dyDescent="0.2">
      <c r="A230" s="37" t="s">
        <v>92</v>
      </c>
      <c r="B230" s="3">
        <v>4000</v>
      </c>
      <c r="C230" s="3">
        <v>880</v>
      </c>
      <c r="D230" s="3">
        <v>4880</v>
      </c>
    </row>
    <row r="231" spans="1:4" x14ac:dyDescent="0.2">
      <c r="A231" s="39">
        <v>45906</v>
      </c>
      <c r="B231" s="3">
        <v>4000</v>
      </c>
      <c r="C231" s="3">
        <v>880</v>
      </c>
      <c r="D231" s="3">
        <v>4880</v>
      </c>
    </row>
    <row r="232" spans="1:4" x14ac:dyDescent="0.2">
      <c r="A232" s="37" t="s">
        <v>93</v>
      </c>
      <c r="B232" s="3">
        <v>4000</v>
      </c>
      <c r="C232" s="3">
        <v>880</v>
      </c>
      <c r="D232" s="3">
        <v>4880</v>
      </c>
    </row>
    <row r="233" spans="1:4" x14ac:dyDescent="0.2">
      <c r="A233" s="39">
        <v>45906</v>
      </c>
      <c r="B233" s="3">
        <v>4000</v>
      </c>
      <c r="C233" s="3">
        <v>880</v>
      </c>
      <c r="D233" s="3">
        <v>4880</v>
      </c>
    </row>
    <row r="234" spans="1:4" x14ac:dyDescent="0.2">
      <c r="A234" s="37" t="s">
        <v>94</v>
      </c>
      <c r="B234" s="3">
        <v>4000</v>
      </c>
      <c r="C234" s="3">
        <v>880</v>
      </c>
      <c r="D234" s="3">
        <v>4880</v>
      </c>
    </row>
    <row r="235" spans="1:4" x14ac:dyDescent="0.2">
      <c r="A235" s="39">
        <v>45906</v>
      </c>
      <c r="B235" s="3">
        <v>4000</v>
      </c>
      <c r="C235" s="3">
        <v>880</v>
      </c>
      <c r="D235" s="3">
        <v>4880</v>
      </c>
    </row>
    <row r="236" spans="1:4" x14ac:dyDescent="0.2">
      <c r="A236" s="9" t="s">
        <v>95</v>
      </c>
      <c r="B236" s="3">
        <v>2348.7199999999998</v>
      </c>
      <c r="C236" s="3">
        <v>516.72</v>
      </c>
      <c r="D236" s="3">
        <v>2865.44</v>
      </c>
    </row>
    <row r="237" spans="1:4" x14ac:dyDescent="0.2">
      <c r="A237" s="37">
        <v>206</v>
      </c>
      <c r="B237" s="3">
        <v>2250</v>
      </c>
      <c r="C237" s="3">
        <v>495</v>
      </c>
      <c r="D237" s="3">
        <v>2745</v>
      </c>
    </row>
    <row r="238" spans="1:4" x14ac:dyDescent="0.2">
      <c r="A238" s="38" t="s">
        <v>167</v>
      </c>
      <c r="B238" s="3">
        <v>2250</v>
      </c>
      <c r="C238" s="3">
        <v>495</v>
      </c>
      <c r="D238" s="3">
        <v>2745</v>
      </c>
    </row>
    <row r="239" spans="1:4" x14ac:dyDescent="0.2">
      <c r="A239" s="37" t="s">
        <v>96</v>
      </c>
      <c r="B239" s="3">
        <v>98.72</v>
      </c>
      <c r="C239" s="3">
        <v>21.72</v>
      </c>
      <c r="D239" s="3">
        <v>120.44</v>
      </c>
    </row>
    <row r="240" spans="1:4" x14ac:dyDescent="0.2">
      <c r="A240" s="39">
        <v>45905</v>
      </c>
      <c r="B240" s="3">
        <v>98.72</v>
      </c>
      <c r="C240" s="3">
        <v>21.72</v>
      </c>
      <c r="D240" s="3">
        <v>120.44</v>
      </c>
    </row>
    <row r="241" spans="1:4" x14ac:dyDescent="0.2">
      <c r="A241" s="9" t="s">
        <v>98</v>
      </c>
      <c r="B241" s="3">
        <v>1875.61</v>
      </c>
      <c r="C241" s="3">
        <v>412.64</v>
      </c>
      <c r="D241" s="3">
        <v>2288.25</v>
      </c>
    </row>
    <row r="242" spans="1:4" x14ac:dyDescent="0.2">
      <c r="A242" s="37" t="s">
        <v>148</v>
      </c>
      <c r="B242" s="3">
        <v>210</v>
      </c>
      <c r="C242" s="3">
        <v>46.2</v>
      </c>
      <c r="D242" s="3">
        <v>256.2</v>
      </c>
    </row>
    <row r="243" spans="1:4" x14ac:dyDescent="0.2">
      <c r="A243" s="38" t="s">
        <v>145</v>
      </c>
      <c r="B243" s="3">
        <v>210</v>
      </c>
      <c r="C243" s="3">
        <v>46.2</v>
      </c>
      <c r="D243" s="3">
        <v>256.2</v>
      </c>
    </row>
    <row r="244" spans="1:4" x14ac:dyDescent="0.2">
      <c r="A244" s="37" t="s">
        <v>99</v>
      </c>
      <c r="B244" s="3">
        <v>270.52999999999997</v>
      </c>
      <c r="C244" s="3">
        <v>59.52</v>
      </c>
      <c r="D244" s="3">
        <v>330.04999999999995</v>
      </c>
    </row>
    <row r="245" spans="1:4" x14ac:dyDescent="0.2">
      <c r="A245" s="38" t="s">
        <v>100</v>
      </c>
      <c r="B245" s="3">
        <v>270.52999999999997</v>
      </c>
      <c r="C245" s="3">
        <v>59.52</v>
      </c>
      <c r="D245" s="3">
        <v>330.04999999999995</v>
      </c>
    </row>
    <row r="246" spans="1:4" x14ac:dyDescent="0.2">
      <c r="A246" s="37" t="s">
        <v>106</v>
      </c>
      <c r="B246" s="3">
        <v>1395.08</v>
      </c>
      <c r="C246" s="3">
        <v>306.92</v>
      </c>
      <c r="D246" s="3">
        <v>1702</v>
      </c>
    </row>
    <row r="247" spans="1:4" x14ac:dyDescent="0.2">
      <c r="A247" s="39">
        <v>45869</v>
      </c>
      <c r="B247" s="3">
        <v>1395.08</v>
      </c>
      <c r="C247" s="3">
        <v>306.92</v>
      </c>
      <c r="D247" s="3">
        <v>1702</v>
      </c>
    </row>
    <row r="248" spans="1:4" x14ac:dyDescent="0.2">
      <c r="A248" s="9" t="s">
        <v>101</v>
      </c>
      <c r="B248" s="3">
        <v>1625</v>
      </c>
      <c r="C248" s="3">
        <v>0</v>
      </c>
      <c r="D248" s="3">
        <v>1625</v>
      </c>
    </row>
    <row r="249" spans="1:4" x14ac:dyDescent="0.2">
      <c r="A249" s="37" t="s">
        <v>140</v>
      </c>
      <c r="B249" s="3">
        <v>50</v>
      </c>
      <c r="C249" s="3">
        <v>0</v>
      </c>
      <c r="D249" s="3">
        <v>50</v>
      </c>
    </row>
    <row r="250" spans="1:4" x14ac:dyDescent="0.2">
      <c r="A250" s="38" t="s">
        <v>141</v>
      </c>
      <c r="B250" s="3">
        <v>50</v>
      </c>
      <c r="C250" s="3">
        <v>0</v>
      </c>
      <c r="D250" s="3">
        <v>50</v>
      </c>
    </row>
    <row r="251" spans="1:4" x14ac:dyDescent="0.2">
      <c r="A251" s="37" t="s">
        <v>142</v>
      </c>
      <c r="B251" s="3">
        <v>50</v>
      </c>
      <c r="C251" s="3">
        <v>0</v>
      </c>
      <c r="D251" s="3">
        <v>50</v>
      </c>
    </row>
    <row r="252" spans="1:4" x14ac:dyDescent="0.2">
      <c r="A252" s="38" t="s">
        <v>141</v>
      </c>
      <c r="B252" s="3">
        <v>50</v>
      </c>
      <c r="C252" s="3">
        <v>0</v>
      </c>
      <c r="D252" s="3">
        <v>50</v>
      </c>
    </row>
    <row r="253" spans="1:4" x14ac:dyDescent="0.2">
      <c r="A253" s="37" t="s">
        <v>102</v>
      </c>
      <c r="B253" s="3">
        <v>50</v>
      </c>
      <c r="C253" s="3">
        <v>0</v>
      </c>
      <c r="D253" s="3">
        <v>50</v>
      </c>
    </row>
    <row r="254" spans="1:4" x14ac:dyDescent="0.2">
      <c r="A254" s="39">
        <v>45897</v>
      </c>
      <c r="B254" s="3">
        <v>50</v>
      </c>
      <c r="C254" s="3">
        <v>0</v>
      </c>
      <c r="D254" s="3">
        <v>50</v>
      </c>
    </row>
    <row r="255" spans="1:4" x14ac:dyDescent="0.2">
      <c r="A255" s="37" t="s">
        <v>217</v>
      </c>
      <c r="B255" s="3">
        <v>1475</v>
      </c>
      <c r="C255" s="3">
        <v>0</v>
      </c>
      <c r="D255" s="3">
        <v>1475</v>
      </c>
    </row>
    <row r="256" spans="1:4" x14ac:dyDescent="0.2">
      <c r="A256" s="39">
        <v>45838</v>
      </c>
      <c r="B256" s="3">
        <v>1005</v>
      </c>
      <c r="C256" s="3">
        <v>0</v>
      </c>
      <c r="D256" s="3">
        <v>1005</v>
      </c>
    </row>
    <row r="257" spans="1:4" x14ac:dyDescent="0.2">
      <c r="A257" s="39">
        <v>45868</v>
      </c>
      <c r="B257" s="3">
        <v>470</v>
      </c>
      <c r="C257" s="3">
        <v>0</v>
      </c>
      <c r="D257" s="3">
        <v>470</v>
      </c>
    </row>
    <row r="258" spans="1:4" x14ac:dyDescent="0.2">
      <c r="A258" s="9" t="s">
        <v>104</v>
      </c>
      <c r="B258" s="3">
        <v>326.10000000000002</v>
      </c>
      <c r="C258" s="3">
        <v>71.739999999999995</v>
      </c>
      <c r="D258" s="3">
        <v>397.84000000000003</v>
      </c>
    </row>
    <row r="259" spans="1:4" x14ac:dyDescent="0.2">
      <c r="A259" s="37" t="s">
        <v>105</v>
      </c>
      <c r="B259" s="3">
        <v>326.10000000000002</v>
      </c>
      <c r="C259" s="3">
        <v>71.739999999999995</v>
      </c>
      <c r="D259" s="3">
        <v>397.84000000000003</v>
      </c>
    </row>
    <row r="260" spans="1:4" x14ac:dyDescent="0.2">
      <c r="A260" s="39">
        <v>45869</v>
      </c>
      <c r="B260" s="3">
        <v>326.10000000000002</v>
      </c>
      <c r="C260" s="3">
        <v>71.739999999999995</v>
      </c>
      <c r="D260" s="3">
        <v>397.84000000000003</v>
      </c>
    </row>
    <row r="261" spans="1:4" x14ac:dyDescent="0.2">
      <c r="A261" s="9" t="s">
        <v>107</v>
      </c>
      <c r="B261" s="3">
        <v>45000</v>
      </c>
      <c r="C261" s="3">
        <v>9900</v>
      </c>
      <c r="D261" s="3">
        <v>54900</v>
      </c>
    </row>
    <row r="262" spans="1:4" x14ac:dyDescent="0.2">
      <c r="A262" s="37" t="s">
        <v>108</v>
      </c>
      <c r="B262" s="3">
        <v>45000</v>
      </c>
      <c r="C262" s="3">
        <v>9900</v>
      </c>
      <c r="D262" s="3">
        <v>54900</v>
      </c>
    </row>
    <row r="263" spans="1:4" x14ac:dyDescent="0.2">
      <c r="A263" s="39">
        <v>45876</v>
      </c>
      <c r="B263" s="3">
        <v>45000</v>
      </c>
      <c r="C263" s="3">
        <v>9900</v>
      </c>
      <c r="D263" s="3">
        <v>54900</v>
      </c>
    </row>
    <row r="264" spans="1:4" x14ac:dyDescent="0.2">
      <c r="A264" s="9" t="s">
        <v>110</v>
      </c>
      <c r="B264" s="3">
        <v>15855.62</v>
      </c>
      <c r="C264" s="3">
        <v>3488.24</v>
      </c>
      <c r="D264" s="3">
        <v>19343.86</v>
      </c>
    </row>
    <row r="265" spans="1:4" x14ac:dyDescent="0.2">
      <c r="A265" s="37" t="s">
        <v>111</v>
      </c>
      <c r="B265" s="3">
        <v>15855.62</v>
      </c>
      <c r="C265" s="3">
        <v>3488.24</v>
      </c>
      <c r="D265" s="3">
        <v>19343.86</v>
      </c>
    </row>
    <row r="266" spans="1:4" x14ac:dyDescent="0.2">
      <c r="A266" s="38" t="s">
        <v>112</v>
      </c>
      <c r="B266" s="3">
        <v>15855.62</v>
      </c>
      <c r="C266" s="3">
        <v>3488.24</v>
      </c>
      <c r="D266" s="3">
        <v>19343.86</v>
      </c>
    </row>
    <row r="267" spans="1:4" x14ac:dyDescent="0.2">
      <c r="A267" s="9" t="s">
        <v>113</v>
      </c>
      <c r="B267" s="3">
        <v>3700</v>
      </c>
      <c r="C267" s="3">
        <v>0</v>
      </c>
      <c r="D267" s="3">
        <v>3700</v>
      </c>
    </row>
    <row r="268" spans="1:4" x14ac:dyDescent="0.2">
      <c r="A268" s="37">
        <v>1</v>
      </c>
      <c r="B268" s="3">
        <v>900</v>
      </c>
      <c r="C268" s="3">
        <v>0</v>
      </c>
      <c r="D268" s="3">
        <v>900</v>
      </c>
    </row>
    <row r="269" spans="1:4" x14ac:dyDescent="0.2">
      <c r="A269" s="38" t="s">
        <v>188</v>
      </c>
      <c r="B269" s="3">
        <v>900</v>
      </c>
      <c r="C269" s="3">
        <v>0</v>
      </c>
      <c r="D269" s="3">
        <v>900</v>
      </c>
    </row>
    <row r="270" spans="1:4" x14ac:dyDescent="0.2">
      <c r="A270" s="37">
        <v>5</v>
      </c>
      <c r="B270" s="3">
        <v>2800</v>
      </c>
      <c r="C270" s="3">
        <v>0</v>
      </c>
      <c r="D270" s="3">
        <v>2800</v>
      </c>
    </row>
    <row r="271" spans="1:4" x14ac:dyDescent="0.2">
      <c r="A271" s="38" t="s">
        <v>114</v>
      </c>
      <c r="B271" s="3">
        <v>2800</v>
      </c>
      <c r="C271" s="3">
        <v>0</v>
      </c>
      <c r="D271" s="3">
        <v>2800</v>
      </c>
    </row>
    <row r="272" spans="1:4" x14ac:dyDescent="0.2">
      <c r="A272" s="9" t="s">
        <v>117</v>
      </c>
      <c r="B272" s="3">
        <v>884</v>
      </c>
      <c r="C272" s="3">
        <v>194.48000000000002</v>
      </c>
      <c r="D272" s="3">
        <v>1078.48</v>
      </c>
    </row>
    <row r="273" spans="1:4" x14ac:dyDescent="0.2">
      <c r="A273" s="37">
        <v>9</v>
      </c>
      <c r="B273" s="3">
        <v>416</v>
      </c>
      <c r="C273" s="3">
        <v>91.52</v>
      </c>
      <c r="D273" s="3">
        <v>507.52</v>
      </c>
    </row>
    <row r="274" spans="1:4" x14ac:dyDescent="0.2">
      <c r="A274" s="38" t="s">
        <v>214</v>
      </c>
      <c r="B274" s="3">
        <v>416</v>
      </c>
      <c r="C274" s="3">
        <v>91.52</v>
      </c>
      <c r="D274" s="3">
        <v>507.52</v>
      </c>
    </row>
    <row r="275" spans="1:4" x14ac:dyDescent="0.2">
      <c r="A275" s="37">
        <v>102</v>
      </c>
      <c r="B275" s="3">
        <v>156</v>
      </c>
      <c r="C275" s="3">
        <v>34.32</v>
      </c>
      <c r="D275" s="3">
        <v>190.32</v>
      </c>
    </row>
    <row r="276" spans="1:4" x14ac:dyDescent="0.2">
      <c r="A276" s="38" t="s">
        <v>184</v>
      </c>
      <c r="B276" s="3">
        <v>156</v>
      </c>
      <c r="C276" s="3">
        <v>34.32</v>
      </c>
      <c r="D276" s="3">
        <v>190.32</v>
      </c>
    </row>
    <row r="277" spans="1:4" x14ac:dyDescent="0.2">
      <c r="A277" s="37">
        <v>230</v>
      </c>
      <c r="B277" s="3">
        <v>312</v>
      </c>
      <c r="C277" s="3">
        <v>68.64</v>
      </c>
      <c r="D277" s="3">
        <v>380.64</v>
      </c>
    </row>
    <row r="278" spans="1:4" x14ac:dyDescent="0.2">
      <c r="A278" s="38" t="s">
        <v>112</v>
      </c>
      <c r="B278" s="3">
        <v>312</v>
      </c>
      <c r="C278" s="3">
        <v>68.64</v>
      </c>
      <c r="D278" s="3">
        <v>380.64</v>
      </c>
    </row>
    <row r="279" spans="1:4" x14ac:dyDescent="0.2">
      <c r="A279" s="9" t="s">
        <v>125</v>
      </c>
      <c r="B279" s="3">
        <v>7.5</v>
      </c>
      <c r="C279" s="3">
        <v>1.65</v>
      </c>
      <c r="D279" s="3">
        <v>9.15</v>
      </c>
    </row>
    <row r="280" spans="1:4" x14ac:dyDescent="0.2">
      <c r="A280" s="37">
        <v>346</v>
      </c>
      <c r="B280" s="3">
        <v>7.5</v>
      </c>
      <c r="C280" s="3">
        <v>1.65</v>
      </c>
      <c r="D280" s="3">
        <v>9.15</v>
      </c>
    </row>
    <row r="281" spans="1:4" x14ac:dyDescent="0.2">
      <c r="A281" s="38" t="s">
        <v>126</v>
      </c>
      <c r="B281" s="3">
        <v>7.5</v>
      </c>
      <c r="C281" s="3">
        <v>1.65</v>
      </c>
      <c r="D281" s="3">
        <v>9.15</v>
      </c>
    </row>
    <row r="282" spans="1:4" x14ac:dyDescent="0.2">
      <c r="A282" s="9" t="s">
        <v>129</v>
      </c>
      <c r="B282" s="3">
        <v>13086.45</v>
      </c>
      <c r="C282" s="3">
        <v>2879.02</v>
      </c>
      <c r="D282" s="3">
        <v>15965.470000000001</v>
      </c>
    </row>
    <row r="283" spans="1:4" x14ac:dyDescent="0.2">
      <c r="A283" s="37">
        <v>925000799768</v>
      </c>
      <c r="B283" s="3">
        <v>13086.45</v>
      </c>
      <c r="C283" s="3">
        <v>2879.02</v>
      </c>
      <c r="D283" s="3">
        <v>15965.470000000001</v>
      </c>
    </row>
    <row r="284" spans="1:4" x14ac:dyDescent="0.2">
      <c r="A284" s="38" t="s">
        <v>130</v>
      </c>
      <c r="B284" s="3">
        <v>13086.45</v>
      </c>
      <c r="C284" s="3">
        <v>2879.02</v>
      </c>
      <c r="D284" s="3">
        <v>15965.470000000001</v>
      </c>
    </row>
    <row r="285" spans="1:4" x14ac:dyDescent="0.2">
      <c r="A285" s="9" t="s">
        <v>136</v>
      </c>
      <c r="B285" s="3">
        <v>33772.880000000005</v>
      </c>
      <c r="C285" s="3">
        <v>7430.0400000000009</v>
      </c>
      <c r="D285" s="3">
        <v>41202.92</v>
      </c>
    </row>
    <row r="286" spans="1:4" x14ac:dyDescent="0.2">
      <c r="A286" s="37" t="s">
        <v>154</v>
      </c>
      <c r="B286" s="3">
        <v>33185.5</v>
      </c>
      <c r="C286" s="3">
        <v>7300.81</v>
      </c>
      <c r="D286" s="3">
        <v>40486.31</v>
      </c>
    </row>
    <row r="287" spans="1:4" x14ac:dyDescent="0.2">
      <c r="A287" s="38" t="s">
        <v>155</v>
      </c>
      <c r="B287" s="3">
        <v>33185.5</v>
      </c>
      <c r="C287" s="3">
        <v>7300.81</v>
      </c>
      <c r="D287" s="3">
        <v>40486.31</v>
      </c>
    </row>
    <row r="288" spans="1:4" x14ac:dyDescent="0.2">
      <c r="A288" s="37" t="s">
        <v>137</v>
      </c>
      <c r="B288" s="3">
        <v>465.94</v>
      </c>
      <c r="C288" s="3">
        <v>102.51</v>
      </c>
      <c r="D288" s="3">
        <v>568.45000000000005</v>
      </c>
    </row>
    <row r="289" spans="1:4" x14ac:dyDescent="0.2">
      <c r="A289" s="38" t="s">
        <v>135</v>
      </c>
      <c r="B289" s="3">
        <v>465.94</v>
      </c>
      <c r="C289" s="3">
        <v>102.51</v>
      </c>
      <c r="D289" s="3">
        <v>568.45000000000005</v>
      </c>
    </row>
    <row r="290" spans="1:4" x14ac:dyDescent="0.2">
      <c r="A290" s="37" t="s">
        <v>138</v>
      </c>
      <c r="B290" s="3">
        <v>121.44</v>
      </c>
      <c r="C290" s="3">
        <v>26.72</v>
      </c>
      <c r="D290" s="3">
        <v>148.16</v>
      </c>
    </row>
    <row r="291" spans="1:4" x14ac:dyDescent="0.2">
      <c r="A291" s="38" t="s">
        <v>135</v>
      </c>
      <c r="B291" s="3">
        <v>121.44</v>
      </c>
      <c r="C291" s="3">
        <v>26.72</v>
      </c>
      <c r="D291" s="3">
        <v>148.16</v>
      </c>
    </row>
    <row r="292" spans="1:4" x14ac:dyDescent="0.2">
      <c r="A292" s="9" t="s">
        <v>139</v>
      </c>
      <c r="B292" s="3">
        <v>550</v>
      </c>
      <c r="C292" s="3">
        <v>121</v>
      </c>
      <c r="D292" s="3">
        <v>671</v>
      </c>
    </row>
    <row r="293" spans="1:4" x14ac:dyDescent="0.2">
      <c r="A293" s="37">
        <v>1059</v>
      </c>
      <c r="B293" s="3">
        <v>550</v>
      </c>
      <c r="C293" s="3">
        <v>121</v>
      </c>
      <c r="D293" s="3">
        <v>671</v>
      </c>
    </row>
    <row r="294" spans="1:4" x14ac:dyDescent="0.2">
      <c r="A294" s="38" t="s">
        <v>135</v>
      </c>
      <c r="B294" s="3">
        <v>550</v>
      </c>
      <c r="C294" s="3">
        <v>121</v>
      </c>
      <c r="D294" s="3">
        <v>671</v>
      </c>
    </row>
    <row r="295" spans="1:4" x14ac:dyDescent="0.2">
      <c r="A295" s="9" t="s">
        <v>149</v>
      </c>
      <c r="B295" s="3">
        <v>9.9</v>
      </c>
      <c r="C295" s="3">
        <v>2.1800000000000002</v>
      </c>
      <c r="D295" s="3">
        <v>12.08</v>
      </c>
    </row>
    <row r="296" spans="1:4" x14ac:dyDescent="0.2">
      <c r="A296" s="37" t="s">
        <v>150</v>
      </c>
      <c r="B296" s="3">
        <v>9.9</v>
      </c>
      <c r="C296" s="3">
        <v>2.1800000000000002</v>
      </c>
      <c r="D296" s="3">
        <v>12.08</v>
      </c>
    </row>
    <row r="297" spans="1:4" x14ac:dyDescent="0.2">
      <c r="A297" s="38" t="s">
        <v>151</v>
      </c>
      <c r="B297" s="3">
        <v>9.9</v>
      </c>
      <c r="C297" s="3">
        <v>2.1800000000000002</v>
      </c>
      <c r="D297" s="3">
        <v>12.08</v>
      </c>
    </row>
    <row r="298" spans="1:4" x14ac:dyDescent="0.2">
      <c r="A298" s="9" t="s">
        <v>157</v>
      </c>
      <c r="B298" s="3">
        <v>2050</v>
      </c>
      <c r="C298" s="3">
        <v>451</v>
      </c>
      <c r="D298" s="3">
        <v>2501</v>
      </c>
    </row>
    <row r="299" spans="1:4" x14ac:dyDescent="0.2">
      <c r="A299" s="37">
        <v>692</v>
      </c>
      <c r="B299" s="3">
        <v>2050</v>
      </c>
      <c r="C299" s="3">
        <v>451</v>
      </c>
      <c r="D299" s="3">
        <v>2501</v>
      </c>
    </row>
    <row r="300" spans="1:4" x14ac:dyDescent="0.2">
      <c r="A300" s="38" t="s">
        <v>155</v>
      </c>
      <c r="B300" s="3">
        <v>2050</v>
      </c>
      <c r="C300" s="3">
        <v>451</v>
      </c>
      <c r="D300" s="3">
        <v>2501</v>
      </c>
    </row>
    <row r="301" spans="1:4" x14ac:dyDescent="0.2">
      <c r="A301" s="9" t="s">
        <v>158</v>
      </c>
      <c r="B301" s="3">
        <v>70</v>
      </c>
      <c r="C301" s="3">
        <v>0</v>
      </c>
      <c r="D301" s="3">
        <v>70</v>
      </c>
    </row>
    <row r="302" spans="1:4" x14ac:dyDescent="0.2">
      <c r="A302" s="37">
        <v>838</v>
      </c>
      <c r="B302" s="3">
        <v>70</v>
      </c>
      <c r="C302" s="3">
        <v>0</v>
      </c>
      <c r="D302" s="3">
        <v>70</v>
      </c>
    </row>
    <row r="303" spans="1:4" x14ac:dyDescent="0.2">
      <c r="A303" s="38" t="s">
        <v>155</v>
      </c>
      <c r="B303" s="3">
        <v>70</v>
      </c>
      <c r="C303" s="3">
        <v>0</v>
      </c>
      <c r="D303" s="3">
        <v>70</v>
      </c>
    </row>
    <row r="304" spans="1:4" x14ac:dyDescent="0.2">
      <c r="A304" s="9" t="s">
        <v>159</v>
      </c>
      <c r="B304" s="3">
        <v>5220</v>
      </c>
      <c r="C304" s="3">
        <v>0</v>
      </c>
      <c r="D304" s="3">
        <v>5220</v>
      </c>
    </row>
    <row r="305" spans="1:4" x14ac:dyDescent="0.2">
      <c r="A305" s="37" t="s">
        <v>160</v>
      </c>
      <c r="B305" s="3">
        <v>5220</v>
      </c>
      <c r="C305" s="3">
        <v>0</v>
      </c>
      <c r="D305" s="3">
        <v>5220</v>
      </c>
    </row>
    <row r="306" spans="1:4" x14ac:dyDescent="0.2">
      <c r="A306" s="38" t="s">
        <v>161</v>
      </c>
      <c r="B306" s="3">
        <v>5220</v>
      </c>
      <c r="C306" s="3">
        <v>0</v>
      </c>
      <c r="D306" s="3">
        <v>5220</v>
      </c>
    </row>
    <row r="307" spans="1:4" x14ac:dyDescent="0.2">
      <c r="A307" s="9" t="s">
        <v>162</v>
      </c>
      <c r="B307" s="3">
        <v>2000</v>
      </c>
      <c r="C307" s="3">
        <v>0</v>
      </c>
      <c r="D307" s="3">
        <v>2000</v>
      </c>
    </row>
    <row r="308" spans="1:4" x14ac:dyDescent="0.2">
      <c r="A308" s="37" t="s">
        <v>163</v>
      </c>
      <c r="B308" s="3">
        <v>2000</v>
      </c>
      <c r="C308" s="3">
        <v>0</v>
      </c>
      <c r="D308" s="3">
        <v>2000</v>
      </c>
    </row>
    <row r="309" spans="1:4" x14ac:dyDescent="0.2">
      <c r="A309" s="38" t="s">
        <v>164</v>
      </c>
      <c r="B309" s="3">
        <v>2000</v>
      </c>
      <c r="C309" s="3">
        <v>0</v>
      </c>
      <c r="D309" s="3">
        <v>2000</v>
      </c>
    </row>
    <row r="310" spans="1:4" x14ac:dyDescent="0.2">
      <c r="A310" s="9" t="s">
        <v>166</v>
      </c>
      <c r="B310" s="3">
        <v>286.89</v>
      </c>
      <c r="C310" s="3">
        <v>63.12</v>
      </c>
      <c r="D310" s="3">
        <v>350.01</v>
      </c>
    </row>
    <row r="311" spans="1:4" x14ac:dyDescent="0.2">
      <c r="A311" s="37">
        <v>33</v>
      </c>
      <c r="B311" s="3">
        <v>286.89</v>
      </c>
      <c r="C311" s="3">
        <v>63.12</v>
      </c>
      <c r="D311" s="3">
        <v>350.01</v>
      </c>
    </row>
    <row r="312" spans="1:4" x14ac:dyDescent="0.2">
      <c r="A312" s="38" t="s">
        <v>167</v>
      </c>
      <c r="B312" s="3">
        <v>286.89</v>
      </c>
      <c r="C312" s="3">
        <v>63.12</v>
      </c>
      <c r="D312" s="3">
        <v>350.01</v>
      </c>
    </row>
    <row r="313" spans="1:4" x14ac:dyDescent="0.2">
      <c r="A313" s="9" t="s">
        <v>176</v>
      </c>
      <c r="B313" s="3">
        <v>791.45</v>
      </c>
      <c r="C313" s="3">
        <v>174.12</v>
      </c>
      <c r="D313" s="3">
        <v>965.57</v>
      </c>
    </row>
    <row r="314" spans="1:4" x14ac:dyDescent="0.2">
      <c r="A314" s="37" t="s">
        <v>177</v>
      </c>
      <c r="B314" s="3">
        <v>791.45</v>
      </c>
      <c r="C314" s="3">
        <v>174.12</v>
      </c>
      <c r="D314" s="3">
        <v>965.57</v>
      </c>
    </row>
    <row r="315" spans="1:4" x14ac:dyDescent="0.2">
      <c r="A315" s="38" t="s">
        <v>178</v>
      </c>
      <c r="B315" s="3">
        <v>791.45</v>
      </c>
      <c r="C315" s="3">
        <v>174.12</v>
      </c>
      <c r="D315" s="3">
        <v>965.57</v>
      </c>
    </row>
    <row r="316" spans="1:4" x14ac:dyDescent="0.2">
      <c r="A316" s="9" t="s">
        <v>179</v>
      </c>
      <c r="B316" s="3">
        <v>8.11</v>
      </c>
      <c r="C316" s="3">
        <v>1.79</v>
      </c>
      <c r="D316" s="3">
        <v>9.8999999999999986</v>
      </c>
    </row>
    <row r="317" spans="1:4" x14ac:dyDescent="0.2">
      <c r="A317" s="37">
        <v>98</v>
      </c>
      <c r="B317" s="3">
        <v>8.11</v>
      </c>
      <c r="C317" s="3">
        <v>1.79</v>
      </c>
      <c r="D317" s="3">
        <v>9.8999999999999986</v>
      </c>
    </row>
    <row r="318" spans="1:4" x14ac:dyDescent="0.2">
      <c r="A318" s="38" t="s">
        <v>178</v>
      </c>
      <c r="B318" s="3">
        <v>8.11</v>
      </c>
      <c r="C318" s="3">
        <v>1.79</v>
      </c>
      <c r="D318" s="3">
        <v>9.8999999999999986</v>
      </c>
    </row>
    <row r="319" spans="1:4" x14ac:dyDescent="0.2">
      <c r="A319" s="9" t="s">
        <v>181</v>
      </c>
      <c r="B319" s="3">
        <v>1900</v>
      </c>
      <c r="C319" s="3">
        <v>418</v>
      </c>
      <c r="D319" s="3">
        <v>2318</v>
      </c>
    </row>
    <row r="320" spans="1:4" x14ac:dyDescent="0.2">
      <c r="A320" s="37">
        <v>81</v>
      </c>
      <c r="B320" s="3">
        <v>1000</v>
      </c>
      <c r="C320" s="3">
        <v>220</v>
      </c>
      <c r="D320" s="3">
        <v>1220</v>
      </c>
    </row>
    <row r="321" spans="1:4" x14ac:dyDescent="0.2">
      <c r="A321" s="38" t="s">
        <v>199</v>
      </c>
      <c r="B321" s="3">
        <v>1000</v>
      </c>
      <c r="C321" s="3">
        <v>220</v>
      </c>
      <c r="D321" s="3">
        <v>1220</v>
      </c>
    </row>
    <row r="322" spans="1:4" x14ac:dyDescent="0.2">
      <c r="A322" s="37">
        <v>109</v>
      </c>
      <c r="B322" s="3">
        <v>900</v>
      </c>
      <c r="C322" s="3">
        <v>198</v>
      </c>
      <c r="D322" s="3">
        <v>1098</v>
      </c>
    </row>
    <row r="323" spans="1:4" x14ac:dyDescent="0.2">
      <c r="A323" s="38" t="s">
        <v>182</v>
      </c>
      <c r="B323" s="3">
        <v>900</v>
      </c>
      <c r="C323" s="3">
        <v>198</v>
      </c>
      <c r="D323" s="3">
        <v>1098</v>
      </c>
    </row>
    <row r="324" spans="1:4" x14ac:dyDescent="0.2">
      <c r="A324" s="9" t="s">
        <v>185</v>
      </c>
      <c r="B324" s="3">
        <v>3.85</v>
      </c>
      <c r="C324" s="3">
        <v>0.85</v>
      </c>
      <c r="D324" s="3">
        <v>4.7</v>
      </c>
    </row>
    <row r="325" spans="1:4" x14ac:dyDescent="0.2">
      <c r="A325" s="37" t="s">
        <v>186</v>
      </c>
      <c r="B325" s="3">
        <v>3.85</v>
      </c>
      <c r="C325" s="3">
        <v>0.85</v>
      </c>
      <c r="D325" s="3">
        <v>4.7</v>
      </c>
    </row>
    <row r="326" spans="1:4" x14ac:dyDescent="0.2">
      <c r="A326" s="38" t="s">
        <v>187</v>
      </c>
      <c r="B326" s="3">
        <v>3.85</v>
      </c>
      <c r="C326" s="3">
        <v>0.85</v>
      </c>
      <c r="D326" s="3">
        <v>4.7</v>
      </c>
    </row>
    <row r="327" spans="1:4" x14ac:dyDescent="0.2">
      <c r="A327" s="9" t="s">
        <v>196</v>
      </c>
      <c r="B327" s="3">
        <v>7000</v>
      </c>
      <c r="C327" s="3">
        <v>1540</v>
      </c>
      <c r="D327" s="3">
        <v>8540</v>
      </c>
    </row>
    <row r="328" spans="1:4" x14ac:dyDescent="0.2">
      <c r="A328" s="37" t="s">
        <v>197</v>
      </c>
      <c r="B328" s="3">
        <v>7000</v>
      </c>
      <c r="C328" s="3">
        <v>1540</v>
      </c>
      <c r="D328" s="3">
        <v>8540</v>
      </c>
    </row>
    <row r="329" spans="1:4" x14ac:dyDescent="0.2">
      <c r="A329" s="38" t="s">
        <v>198</v>
      </c>
      <c r="B329" s="3">
        <v>7000</v>
      </c>
      <c r="C329" s="3">
        <v>1540</v>
      </c>
      <c r="D329" s="3">
        <v>8540</v>
      </c>
    </row>
    <row r="330" spans="1:4" x14ac:dyDescent="0.2">
      <c r="A330" s="9" t="s">
        <v>202</v>
      </c>
      <c r="B330" s="3">
        <v>1142</v>
      </c>
      <c r="C330" s="3">
        <v>251.24</v>
      </c>
      <c r="D330" s="3">
        <v>1393.24</v>
      </c>
    </row>
    <row r="331" spans="1:4" x14ac:dyDescent="0.2">
      <c r="A331" s="37" t="s">
        <v>203</v>
      </c>
      <c r="B331" s="3">
        <v>1142</v>
      </c>
      <c r="C331" s="3">
        <v>251.24</v>
      </c>
      <c r="D331" s="3">
        <v>1393.24</v>
      </c>
    </row>
    <row r="332" spans="1:4" x14ac:dyDescent="0.2">
      <c r="A332" s="38" t="s">
        <v>204</v>
      </c>
      <c r="B332" s="3">
        <v>1142</v>
      </c>
      <c r="C332" s="3">
        <v>251.24</v>
      </c>
      <c r="D332" s="3">
        <v>1393.24</v>
      </c>
    </row>
    <row r="333" spans="1:4" x14ac:dyDescent="0.2">
      <c r="A333" s="9" t="s">
        <v>216</v>
      </c>
      <c r="B333" s="3">
        <v>136012.37</v>
      </c>
      <c r="C333" s="3">
        <v>0</v>
      </c>
      <c r="D333" s="3">
        <v>136012.37</v>
      </c>
    </row>
    <row r="334" spans="1:4" x14ac:dyDescent="0.2">
      <c r="A334" s="37" t="s">
        <v>217</v>
      </c>
      <c r="B334" s="3">
        <v>136012.37</v>
      </c>
      <c r="C334" s="3">
        <v>0</v>
      </c>
      <c r="D334" s="3">
        <v>136012.37</v>
      </c>
    </row>
    <row r="335" spans="1:4" x14ac:dyDescent="0.2">
      <c r="A335" s="39">
        <v>45292</v>
      </c>
      <c r="B335" s="3">
        <v>130317.37</v>
      </c>
      <c r="C335" s="3">
        <v>0</v>
      </c>
      <c r="D335" s="3">
        <v>130317.37</v>
      </c>
    </row>
    <row r="336" spans="1:4" x14ac:dyDescent="0.2">
      <c r="A336" s="39">
        <v>45565</v>
      </c>
      <c r="B336" s="3">
        <v>1000</v>
      </c>
      <c r="C336" s="3">
        <v>0</v>
      </c>
      <c r="D336" s="3">
        <v>1000</v>
      </c>
    </row>
    <row r="337" spans="1:4" x14ac:dyDescent="0.2">
      <c r="A337" s="39">
        <v>45838</v>
      </c>
      <c r="B337" s="3">
        <v>75</v>
      </c>
      <c r="C337" s="3">
        <v>0</v>
      </c>
      <c r="D337" s="3">
        <v>75</v>
      </c>
    </row>
    <row r="338" spans="1:4" x14ac:dyDescent="0.2">
      <c r="A338" s="39">
        <v>45923</v>
      </c>
      <c r="B338" s="3">
        <v>4620</v>
      </c>
      <c r="C338" s="3">
        <v>0</v>
      </c>
      <c r="D338" s="3">
        <v>4620</v>
      </c>
    </row>
    <row r="339" spans="1:4" x14ac:dyDescent="0.2">
      <c r="A339" s="9" t="s">
        <v>220</v>
      </c>
      <c r="B339" s="3">
        <v>53867.44</v>
      </c>
      <c r="C339" s="3">
        <v>0</v>
      </c>
      <c r="D339" s="3">
        <v>53867.44</v>
      </c>
    </row>
    <row r="340" spans="1:4" x14ac:dyDescent="0.2">
      <c r="A340" s="37" t="s">
        <v>217</v>
      </c>
      <c r="B340" s="3">
        <v>53867.44</v>
      </c>
      <c r="C340" s="3">
        <v>0</v>
      </c>
      <c r="D340" s="3">
        <v>53867.44</v>
      </c>
    </row>
    <row r="341" spans="1:4" x14ac:dyDescent="0.2">
      <c r="A341" s="39">
        <v>45535</v>
      </c>
      <c r="B341" s="3">
        <v>570.20000000000005</v>
      </c>
      <c r="C341" s="3">
        <v>0</v>
      </c>
      <c r="D341" s="3">
        <v>570.20000000000005</v>
      </c>
    </row>
    <row r="342" spans="1:4" x14ac:dyDescent="0.2">
      <c r="A342" s="39">
        <v>45565</v>
      </c>
      <c r="B342" s="3">
        <v>2520.17</v>
      </c>
      <c r="C342" s="3">
        <v>0</v>
      </c>
      <c r="D342" s="3">
        <v>2520.17</v>
      </c>
    </row>
    <row r="343" spans="1:4" x14ac:dyDescent="0.2">
      <c r="A343" s="39">
        <v>45596</v>
      </c>
      <c r="B343" s="3">
        <v>2611.27</v>
      </c>
      <c r="C343" s="3">
        <v>0</v>
      </c>
      <c r="D343" s="3">
        <v>2611.27</v>
      </c>
    </row>
    <row r="344" spans="1:4" x14ac:dyDescent="0.2">
      <c r="A344" s="39">
        <v>45626</v>
      </c>
      <c r="B344" s="3">
        <v>2520.27</v>
      </c>
      <c r="C344" s="3">
        <v>0</v>
      </c>
      <c r="D344" s="3">
        <v>2520.27</v>
      </c>
    </row>
    <row r="345" spans="1:4" x14ac:dyDescent="0.2">
      <c r="A345" s="39">
        <v>45657</v>
      </c>
      <c r="B345" s="3">
        <v>3504.68</v>
      </c>
      <c r="C345" s="3">
        <v>0</v>
      </c>
      <c r="D345" s="3">
        <v>3504.68</v>
      </c>
    </row>
    <row r="346" spans="1:4" x14ac:dyDescent="0.2">
      <c r="A346" s="39">
        <v>45687</v>
      </c>
      <c r="B346" s="3">
        <v>2732.06</v>
      </c>
      <c r="C346" s="3">
        <v>0</v>
      </c>
      <c r="D346" s="3">
        <v>2732.06</v>
      </c>
    </row>
    <row r="347" spans="1:4" x14ac:dyDescent="0.2">
      <c r="A347" s="39">
        <v>45716</v>
      </c>
      <c r="B347" s="3">
        <v>2602.8200000000002</v>
      </c>
      <c r="C347" s="3">
        <v>0</v>
      </c>
      <c r="D347" s="3">
        <v>2602.8200000000002</v>
      </c>
    </row>
    <row r="348" spans="1:4" x14ac:dyDescent="0.2">
      <c r="A348" s="39">
        <v>45746</v>
      </c>
      <c r="B348" s="3">
        <v>2213.34</v>
      </c>
      <c r="C348" s="3">
        <v>0</v>
      </c>
      <c r="D348" s="3">
        <v>2213.34</v>
      </c>
    </row>
    <row r="349" spans="1:4" x14ac:dyDescent="0.2">
      <c r="A349" s="39">
        <v>45777</v>
      </c>
      <c r="B349" s="3">
        <v>2601.4</v>
      </c>
      <c r="C349" s="3">
        <v>0</v>
      </c>
      <c r="D349" s="3">
        <v>2601.4</v>
      </c>
    </row>
    <row r="350" spans="1:4" x14ac:dyDescent="0.2">
      <c r="A350" s="39">
        <v>45807</v>
      </c>
      <c r="B350" s="3">
        <v>7270.35</v>
      </c>
      <c r="C350" s="3">
        <v>0</v>
      </c>
      <c r="D350" s="3">
        <v>7270.35</v>
      </c>
    </row>
    <row r="351" spans="1:4" x14ac:dyDescent="0.2">
      <c r="A351" s="39">
        <v>45838</v>
      </c>
      <c r="B351" s="3">
        <v>7186.96</v>
      </c>
      <c r="C351" s="3">
        <v>0</v>
      </c>
      <c r="D351" s="3">
        <v>7186.96</v>
      </c>
    </row>
    <row r="352" spans="1:4" x14ac:dyDescent="0.2">
      <c r="A352" s="39">
        <v>45868</v>
      </c>
      <c r="B352" s="3">
        <v>10422.84</v>
      </c>
      <c r="C352" s="3">
        <v>0</v>
      </c>
      <c r="D352" s="3">
        <v>10422.84</v>
      </c>
    </row>
    <row r="353" spans="1:4" x14ac:dyDescent="0.2">
      <c r="A353" s="39">
        <v>45899</v>
      </c>
      <c r="B353" s="3">
        <v>7111.08</v>
      </c>
      <c r="C353" s="3">
        <v>0</v>
      </c>
      <c r="D353" s="3">
        <v>7111.08</v>
      </c>
    </row>
    <row r="354" spans="1:4" x14ac:dyDescent="0.2">
      <c r="A354" s="9" t="s">
        <v>222</v>
      </c>
      <c r="B354" s="3">
        <v>6728</v>
      </c>
      <c r="C354" s="3">
        <v>0</v>
      </c>
      <c r="D354" s="3">
        <v>6728</v>
      </c>
    </row>
    <row r="355" spans="1:4" x14ac:dyDescent="0.2">
      <c r="A355" s="37" t="s">
        <v>217</v>
      </c>
      <c r="B355" s="3">
        <v>6728</v>
      </c>
      <c r="C355" s="3">
        <v>0</v>
      </c>
      <c r="D355" s="3">
        <v>6728</v>
      </c>
    </row>
    <row r="356" spans="1:4" x14ac:dyDescent="0.2">
      <c r="A356" s="39">
        <v>45565</v>
      </c>
      <c r="B356" s="3">
        <v>15365</v>
      </c>
      <c r="C356" s="3">
        <v>0</v>
      </c>
      <c r="D356" s="3">
        <v>15365</v>
      </c>
    </row>
    <row r="357" spans="1:4" x14ac:dyDescent="0.2">
      <c r="A357" s="39">
        <v>45658</v>
      </c>
      <c r="B357" s="3">
        <v>100</v>
      </c>
      <c r="C357" s="3">
        <v>0</v>
      </c>
      <c r="D357" s="3">
        <v>100</v>
      </c>
    </row>
    <row r="358" spans="1:4" x14ac:dyDescent="0.2">
      <c r="A358" s="39">
        <v>45687</v>
      </c>
      <c r="B358" s="3">
        <v>-8737</v>
      </c>
      <c r="C358" s="3">
        <v>0</v>
      </c>
      <c r="D358" s="3">
        <v>-8737</v>
      </c>
    </row>
    <row r="359" spans="1:4" x14ac:dyDescent="0.2">
      <c r="A359" s="9" t="s">
        <v>225</v>
      </c>
      <c r="B359" s="3">
        <v>16</v>
      </c>
      <c r="C359" s="3">
        <v>0</v>
      </c>
      <c r="D359" s="3">
        <v>16</v>
      </c>
    </row>
    <row r="360" spans="1:4" x14ac:dyDescent="0.2">
      <c r="A360" s="37" t="s">
        <v>226</v>
      </c>
      <c r="B360" s="3">
        <v>16</v>
      </c>
      <c r="C360" s="3">
        <v>0</v>
      </c>
      <c r="D360" s="3">
        <v>16</v>
      </c>
    </row>
    <row r="361" spans="1:4" x14ac:dyDescent="0.2">
      <c r="A361" s="39">
        <v>45838</v>
      </c>
      <c r="B361" s="3">
        <v>16</v>
      </c>
      <c r="C361" s="3">
        <v>0</v>
      </c>
      <c r="D361" s="3">
        <v>16</v>
      </c>
    </row>
    <row r="362" spans="1:4" x14ac:dyDescent="0.2">
      <c r="A362" s="9" t="s">
        <v>228</v>
      </c>
      <c r="B362" s="3">
        <v>83.68</v>
      </c>
      <c r="C362" s="3">
        <v>0</v>
      </c>
      <c r="D362" s="3">
        <v>83.68</v>
      </c>
    </row>
    <row r="363" spans="1:4" x14ac:dyDescent="0.2">
      <c r="A363" s="37" t="s">
        <v>217</v>
      </c>
      <c r="B363" s="3">
        <v>83.68</v>
      </c>
      <c r="C363" s="3">
        <v>0</v>
      </c>
      <c r="D363" s="3">
        <v>83.68</v>
      </c>
    </row>
    <row r="364" spans="1:4" x14ac:dyDescent="0.2">
      <c r="A364" s="39">
        <v>45838</v>
      </c>
      <c r="B364" s="3">
        <v>83.68</v>
      </c>
      <c r="C364" s="3">
        <v>0</v>
      </c>
      <c r="D364" s="3">
        <v>83.68</v>
      </c>
    </row>
    <row r="365" spans="1:4" x14ac:dyDescent="0.2">
      <c r="A365" s="9" t="s">
        <v>232</v>
      </c>
      <c r="B365" s="3">
        <v>3495240.2600000007</v>
      </c>
      <c r="C365" s="3">
        <v>454306.5199999999</v>
      </c>
      <c r="D365" s="3">
        <v>3949546.7800000003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G9"/>
  <sheetViews>
    <sheetView workbookViewId="0">
      <selection activeCell="D5" sqref="D5"/>
    </sheetView>
  </sheetViews>
  <sheetFormatPr defaultRowHeight="12.75" x14ac:dyDescent="0.2"/>
  <cols>
    <col min="1" max="1" width="16.42578125" bestFit="1" customWidth="1"/>
    <col min="2" max="2" width="24.140625" customWidth="1"/>
    <col min="3" max="3" width="3.28515625" customWidth="1"/>
    <col min="4" max="4" width="14.42578125" bestFit="1" customWidth="1"/>
    <col min="5" max="5" width="18.28515625" bestFit="1" customWidth="1"/>
    <col min="6" max="6" width="4.5703125" bestFit="1" customWidth="1"/>
    <col min="7" max="7" width="20" customWidth="1"/>
  </cols>
  <sheetData>
    <row r="1" spans="1:7" ht="15" customHeight="1" x14ac:dyDescent="0.2">
      <c r="A1" s="40" t="s">
        <v>240</v>
      </c>
      <c r="B1" s="41"/>
      <c r="C1" s="41"/>
      <c r="D1" s="41"/>
      <c r="E1" s="41"/>
      <c r="F1" s="41"/>
      <c r="G1" s="42"/>
    </row>
    <row r="2" spans="1:7" x14ac:dyDescent="0.2">
      <c r="A2" s="23" t="s">
        <v>241</v>
      </c>
      <c r="B2" s="24" t="s">
        <v>242</v>
      </c>
      <c r="C2" s="24"/>
      <c r="D2" s="24" t="s">
        <v>243</v>
      </c>
      <c r="E2" s="24" t="s">
        <v>244</v>
      </c>
      <c r="F2" s="24"/>
      <c r="G2" s="25" t="s">
        <v>245</v>
      </c>
    </row>
    <row r="3" spans="1:7" ht="15" customHeight="1" x14ac:dyDescent="0.2">
      <c r="A3" s="26">
        <v>1348660.24</v>
      </c>
      <c r="B3" s="27">
        <v>198766.51</v>
      </c>
      <c r="C3" s="28"/>
      <c r="D3" s="29">
        <f>SUM(B3,A3)</f>
        <v>1547426.75</v>
      </c>
      <c r="E3" s="30">
        <v>5</v>
      </c>
      <c r="F3" s="31">
        <v>100</v>
      </c>
      <c r="G3" s="32">
        <f>D3*E3/F3</f>
        <v>77371.337499999994</v>
      </c>
    </row>
    <row r="9" spans="1:7" x14ac:dyDescent="0.2">
      <c r="E9" t="s">
        <v>246</v>
      </c>
    </row>
  </sheetData>
  <mergeCells count="1">
    <mergeCell ref="A1:G1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 Fornitori</vt:lpstr>
      <vt:lpstr>Fornitori TOT</vt:lpstr>
      <vt:lpstr>Incidenza % su Commessa</vt:lpstr>
      <vt:lpstr>Fornitore Dettagli</vt:lpstr>
      <vt:lpstr>Imputazione % Generico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Saccomandi</dc:creator>
  <cp:lastModifiedBy>Umberto Saccomandi</cp:lastModifiedBy>
  <dcterms:created xsi:type="dcterms:W3CDTF">2025-09-30T19:38:17Z</dcterms:created>
  <dcterms:modified xsi:type="dcterms:W3CDTF">2025-10-14T20:04:54Z</dcterms:modified>
</cp:coreProperties>
</file>